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rogramming\Вычислительная математика\Практическая работа 4\"/>
    </mc:Choice>
  </mc:AlternateContent>
  <bookViews>
    <workbookView xWindow="-108" yWindow="-108" windowWidth="23256" windowHeight="12576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2" l="1"/>
  <c r="L30" i="2"/>
  <c r="J30" i="2"/>
  <c r="H30" i="2"/>
  <c r="F30" i="2"/>
  <c r="L18" i="2"/>
  <c r="L17" i="2"/>
  <c r="J17" i="2"/>
  <c r="H17" i="2"/>
  <c r="F17" i="2"/>
  <c r="L5" i="2"/>
  <c r="L4" i="2"/>
  <c r="J4" i="2"/>
  <c r="H4" i="2"/>
  <c r="F4" i="2"/>
  <c r="D45" i="2" l="1"/>
  <c r="M31" i="2"/>
  <c r="M32" i="2"/>
  <c r="M33" i="2"/>
  <c r="M34" i="2"/>
  <c r="M35" i="2"/>
  <c r="M36" i="2"/>
  <c r="M37" i="2"/>
  <c r="M38" i="2"/>
  <c r="M39" i="2"/>
  <c r="M40" i="2"/>
  <c r="M30" i="2"/>
  <c r="M18" i="2"/>
  <c r="M19" i="2"/>
  <c r="M20" i="2"/>
  <c r="M21" i="2"/>
  <c r="M22" i="2"/>
  <c r="M23" i="2"/>
  <c r="M24" i="2"/>
  <c r="M25" i="2"/>
  <c r="M26" i="2"/>
  <c r="M27" i="2"/>
  <c r="M17" i="2"/>
  <c r="M5" i="2"/>
  <c r="M6" i="2"/>
  <c r="M7" i="2"/>
  <c r="M8" i="2"/>
  <c r="M9" i="2"/>
  <c r="M10" i="2"/>
  <c r="M11" i="2"/>
  <c r="M12" i="2"/>
  <c r="M13" i="2"/>
  <c r="M14" i="2"/>
  <c r="M4" i="2"/>
  <c r="BH8" i="3" l="1"/>
  <c r="BJ7" i="3"/>
  <c r="BH7" i="3"/>
  <c r="BI6" i="3"/>
  <c r="BH6" i="3"/>
  <c r="BH5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5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5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5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5" i="3"/>
  <c r="BC5" i="3" l="1"/>
  <c r="BC4" i="3"/>
  <c r="BF5" i="3" s="1"/>
  <c r="AO5" i="3"/>
  <c r="AO4" i="3"/>
  <c r="AA5" i="3"/>
  <c r="AA4" i="3"/>
  <c r="M4" i="3"/>
  <c r="AO7" i="3" l="1"/>
  <c r="AO6" i="3"/>
  <c r="M5" i="3"/>
  <c r="BC6" i="3" l="1"/>
  <c r="AO8" i="3"/>
  <c r="BC7" i="3" l="1"/>
  <c r="AO9" i="3"/>
  <c r="BC8" i="3" l="1"/>
  <c r="AO10" i="3"/>
  <c r="BC9" i="3" l="1"/>
  <c r="AO11" i="3"/>
  <c r="BC10" i="3" l="1"/>
  <c r="AO12" i="3"/>
  <c r="BC11" i="3" l="1"/>
  <c r="AO14" i="3"/>
  <c r="AO13" i="3"/>
  <c r="BC12" i="3" l="1"/>
  <c r="BC13" i="3" l="1"/>
  <c r="BC14" i="3"/>
  <c r="D46" i="2" l="1"/>
  <c r="D17" i="2" s="1"/>
  <c r="D4" i="2"/>
  <c r="B45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M6" i="3" l="1"/>
  <c r="AA6" i="3"/>
  <c r="AA7" i="3" l="1"/>
  <c r="M7" i="3"/>
  <c r="B5" i="2"/>
  <c r="D6" i="1"/>
  <c r="D5" i="1"/>
  <c r="B5" i="1"/>
  <c r="E17" i="1"/>
  <c r="D17" i="1"/>
  <c r="C17" i="1"/>
  <c r="K4" i="1"/>
  <c r="J4" i="1"/>
  <c r="AA8" i="3" l="1"/>
  <c r="M8" i="3"/>
  <c r="B6" i="2"/>
  <c r="B7" i="2" s="1"/>
  <c r="B8" i="2" s="1"/>
  <c r="B9" i="2" s="1"/>
  <c r="B10" i="2" s="1"/>
  <c r="B11" i="2" s="1"/>
  <c r="B12" i="2" s="1"/>
  <c r="B13" i="2" s="1"/>
  <c r="B14" i="2" s="1"/>
  <c r="E4" i="2"/>
  <c r="E17" i="2"/>
  <c r="G17" i="2"/>
  <c r="F4" i="1"/>
  <c r="G4" i="1" s="1"/>
  <c r="H4" i="1" s="1"/>
  <c r="I4" i="1" s="1"/>
  <c r="K5" i="1"/>
  <c r="M9" i="3" l="1"/>
  <c r="AA9" i="3"/>
  <c r="G4" i="2"/>
  <c r="I17" i="2" l="1"/>
  <c r="AA10" i="3"/>
  <c r="M10" i="3"/>
  <c r="K17" i="2"/>
  <c r="I4" i="2"/>
  <c r="D18" i="2" l="1"/>
  <c r="C18" i="2"/>
  <c r="AA11" i="3"/>
  <c r="M11" i="3"/>
  <c r="K4" i="2"/>
  <c r="C5" i="2" s="1"/>
  <c r="F18" i="2" l="1"/>
  <c r="E18" i="2"/>
  <c r="AA12" i="3"/>
  <c r="M12" i="3"/>
  <c r="G18" i="2"/>
  <c r="H18" i="2" l="1"/>
  <c r="J18" i="2" s="1"/>
  <c r="M13" i="3"/>
  <c r="AA13" i="3"/>
  <c r="D5" i="2"/>
  <c r="I18" i="2" l="1"/>
  <c r="D19" i="2" s="1"/>
  <c r="F5" i="2"/>
  <c r="H5" i="2" s="1"/>
  <c r="AA14" i="3"/>
  <c r="M14" i="3"/>
  <c r="K18" i="2"/>
  <c r="E5" i="2"/>
  <c r="C19" i="2" l="1"/>
  <c r="F19" i="2" s="1"/>
  <c r="I5" i="2"/>
  <c r="G5" i="2"/>
  <c r="J5" i="2" s="1"/>
  <c r="D4" i="3"/>
  <c r="F4" i="3" s="1"/>
  <c r="E19" i="2"/>
  <c r="H19" i="2" l="1"/>
  <c r="G19" i="2"/>
  <c r="R4" i="3"/>
  <c r="E4" i="3"/>
  <c r="H4" i="3" s="1"/>
  <c r="J19" i="2" l="1"/>
  <c r="L19" i="2" s="1"/>
  <c r="D6" i="2"/>
  <c r="T4" i="3"/>
  <c r="S4" i="3"/>
  <c r="I19" i="2"/>
  <c r="K5" i="2"/>
  <c r="C6" i="2" s="1"/>
  <c r="F6" i="2" l="1"/>
  <c r="E6" i="2"/>
  <c r="V4" i="3"/>
  <c r="W4" i="3" s="1"/>
  <c r="U4" i="3"/>
  <c r="D20" i="2"/>
  <c r="K19" i="2"/>
  <c r="C20" i="2" s="1"/>
  <c r="F20" i="2" l="1"/>
  <c r="H6" i="2"/>
  <c r="G20" i="2"/>
  <c r="G6" i="2"/>
  <c r="X4" i="3"/>
  <c r="Z4" i="3" s="1"/>
  <c r="R5" i="3" s="1"/>
  <c r="Y4" i="3"/>
  <c r="Q5" i="3" s="1"/>
  <c r="E20" i="2"/>
  <c r="H20" i="2" s="1"/>
  <c r="J20" i="2" s="1"/>
  <c r="J6" i="2" l="1"/>
  <c r="I6" i="2"/>
  <c r="T5" i="3"/>
  <c r="U5" i="3" s="1"/>
  <c r="S5" i="3"/>
  <c r="L6" i="2" l="1"/>
  <c r="K6" i="2"/>
  <c r="C7" i="2" s="1"/>
  <c r="D7" i="2"/>
  <c r="I20" i="2"/>
  <c r="L20" i="2" s="1"/>
  <c r="V5" i="3"/>
  <c r="W5" i="3" s="1"/>
  <c r="K20" i="2"/>
  <c r="C21" i="2" s="1"/>
  <c r="F7" i="2" l="1"/>
  <c r="G7" i="2" s="1"/>
  <c r="E7" i="2"/>
  <c r="D21" i="2"/>
  <c r="X5" i="3"/>
  <c r="Z5" i="3" s="1"/>
  <c r="F21" i="2" l="1"/>
  <c r="H7" i="2"/>
  <c r="J7" i="2" s="1"/>
  <c r="K7" i="2" s="1"/>
  <c r="E21" i="2"/>
  <c r="Y5" i="3"/>
  <c r="R6" i="3"/>
  <c r="Q6" i="3"/>
  <c r="H21" i="2" l="1"/>
  <c r="J21" i="2" s="1"/>
  <c r="G21" i="2"/>
  <c r="L7" i="2"/>
  <c r="I7" i="2"/>
  <c r="S6" i="3"/>
  <c r="T6" i="3"/>
  <c r="U6" i="3" s="1"/>
  <c r="L21" i="2" l="1"/>
  <c r="I21" i="2"/>
  <c r="K21" i="2"/>
  <c r="V6" i="3"/>
  <c r="C8" i="2"/>
  <c r="D8" i="2"/>
  <c r="C22" i="2" l="1"/>
  <c r="F8" i="2"/>
  <c r="D22" i="2"/>
  <c r="W6" i="3"/>
  <c r="X6" i="3"/>
  <c r="E8" i="2"/>
  <c r="F22" i="2" l="1"/>
  <c r="H8" i="2"/>
  <c r="E22" i="2"/>
  <c r="G8" i="2"/>
  <c r="Y6" i="3"/>
  <c r="Z6" i="3"/>
  <c r="R7" i="3" s="1"/>
  <c r="Q7" i="3"/>
  <c r="E5" i="1"/>
  <c r="H22" i="2" l="1"/>
  <c r="I22" i="2" s="1"/>
  <c r="J8" i="2"/>
  <c r="L8" i="2" s="1"/>
  <c r="G22" i="2"/>
  <c r="I8" i="2"/>
  <c r="S7" i="3"/>
  <c r="T7" i="3"/>
  <c r="U7" i="3" s="1"/>
  <c r="F5" i="1"/>
  <c r="G5" i="1"/>
  <c r="H5" i="1" s="1"/>
  <c r="I5" i="1" s="1"/>
  <c r="J22" i="2" l="1"/>
  <c r="K8" i="2"/>
  <c r="V7" i="3"/>
  <c r="E6" i="1"/>
  <c r="K22" i="2" l="1"/>
  <c r="C23" i="2" s="1"/>
  <c r="L22" i="2"/>
  <c r="D23" i="2"/>
  <c r="E23" i="2"/>
  <c r="W7" i="3"/>
  <c r="X7" i="3"/>
  <c r="L4" i="1"/>
  <c r="F23" i="2" l="1"/>
  <c r="H23" i="2"/>
  <c r="J23" i="2" s="1"/>
  <c r="G23" i="2"/>
  <c r="Y7" i="3"/>
  <c r="Z7" i="3"/>
  <c r="R8" i="3" s="1"/>
  <c r="Q8" i="3"/>
  <c r="C5" i="1"/>
  <c r="B6" i="1"/>
  <c r="L5" i="1"/>
  <c r="L23" i="2" l="1"/>
  <c r="I23" i="2"/>
  <c r="D24" i="2"/>
  <c r="S8" i="3"/>
  <c r="T8" i="3"/>
  <c r="U8" i="3" s="1"/>
  <c r="D18" i="1"/>
  <c r="E18" i="1"/>
  <c r="K6" i="1"/>
  <c r="D7" i="1" s="1"/>
  <c r="F6" i="1"/>
  <c r="C18" i="1"/>
  <c r="J5" i="1"/>
  <c r="C6" i="1"/>
  <c r="L6" i="1"/>
  <c r="B7" i="1"/>
  <c r="E24" i="2" l="1"/>
  <c r="K23" i="2"/>
  <c r="C24" i="2" s="1"/>
  <c r="F24" i="2" s="1"/>
  <c r="V8" i="3"/>
  <c r="W8" i="3" s="1"/>
  <c r="K7" i="1"/>
  <c r="D8" i="1" s="1"/>
  <c r="G6" i="1"/>
  <c r="H6" i="1" s="1"/>
  <c r="I6" i="1" s="1"/>
  <c r="E7" i="1"/>
  <c r="D19" i="1"/>
  <c r="E19" i="1"/>
  <c r="C19" i="1"/>
  <c r="L7" i="1"/>
  <c r="D20" i="1" s="1"/>
  <c r="J6" i="1"/>
  <c r="C7" i="1" s="1"/>
  <c r="J7" i="1"/>
  <c r="C8" i="1" s="1"/>
  <c r="B8" i="1"/>
  <c r="H24" i="2" l="1"/>
  <c r="J24" i="2" s="1"/>
  <c r="G24" i="2"/>
  <c r="X8" i="3"/>
  <c r="Y8" i="3" s="1"/>
  <c r="Q9" i="3" s="1"/>
  <c r="L8" i="1"/>
  <c r="D21" i="1"/>
  <c r="K8" i="1"/>
  <c r="D9" i="1" s="1"/>
  <c r="E20" i="1"/>
  <c r="C21" i="1"/>
  <c r="C20" i="1"/>
  <c r="F7" i="1"/>
  <c r="G7" i="1" s="1"/>
  <c r="H7" i="1" s="1"/>
  <c r="I7" i="1" s="1"/>
  <c r="E8" i="1" s="1"/>
  <c r="F8" i="1" s="1"/>
  <c r="G8" i="1" s="1"/>
  <c r="H8" i="1" s="1"/>
  <c r="I8" i="1" s="1"/>
  <c r="B9" i="1"/>
  <c r="L24" i="2" l="1"/>
  <c r="I24" i="2"/>
  <c r="K24" i="2"/>
  <c r="C25" i="2" s="1"/>
  <c r="Z8" i="3"/>
  <c r="R9" i="3" s="1"/>
  <c r="S9" i="3" s="1"/>
  <c r="B10" i="1"/>
  <c r="K9" i="1"/>
  <c r="D10" i="1" s="1"/>
  <c r="E21" i="1"/>
  <c r="E9" i="1"/>
  <c r="J8" i="1"/>
  <c r="L9" i="1"/>
  <c r="D22" i="1" s="1"/>
  <c r="B11" i="1"/>
  <c r="L10" i="1"/>
  <c r="D25" i="2" l="1"/>
  <c r="E25" i="2"/>
  <c r="T9" i="3"/>
  <c r="U9" i="3" s="1"/>
  <c r="E22" i="1"/>
  <c r="F9" i="1"/>
  <c r="G9" i="1" s="1"/>
  <c r="H9" i="1" s="1"/>
  <c r="I9" i="1" s="1"/>
  <c r="D23" i="1"/>
  <c r="K10" i="1"/>
  <c r="D11" i="1" s="1"/>
  <c r="C9" i="1"/>
  <c r="C22" i="1" s="1"/>
  <c r="L11" i="1"/>
  <c r="B12" i="1"/>
  <c r="F25" i="2" l="1"/>
  <c r="G25" i="2" s="1"/>
  <c r="H25" i="2"/>
  <c r="V9" i="3"/>
  <c r="W9" i="3" s="1"/>
  <c r="E10" i="1"/>
  <c r="D24" i="1"/>
  <c r="K11" i="1"/>
  <c r="D12" i="1" s="1"/>
  <c r="J9" i="1"/>
  <c r="B13" i="1"/>
  <c r="L12" i="1"/>
  <c r="J25" i="2" l="1"/>
  <c r="I25" i="2"/>
  <c r="X9" i="3"/>
  <c r="Y9" i="3" s="1"/>
  <c r="Q10" i="3" s="1"/>
  <c r="D25" i="1"/>
  <c r="K12" i="1"/>
  <c r="D13" i="1" s="1"/>
  <c r="E23" i="1"/>
  <c r="E11" i="1"/>
  <c r="F10" i="1"/>
  <c r="G10" i="1" s="1"/>
  <c r="H10" i="1" s="1"/>
  <c r="I10" i="1" s="1"/>
  <c r="C10" i="1"/>
  <c r="C23" i="1" s="1"/>
  <c r="B14" i="1"/>
  <c r="L13" i="1"/>
  <c r="K25" i="2" l="1"/>
  <c r="L25" i="2"/>
  <c r="D26" i="2" s="1"/>
  <c r="C26" i="2"/>
  <c r="Z9" i="3"/>
  <c r="R10" i="3" s="1"/>
  <c r="S10" i="3" s="1"/>
  <c r="E24" i="1"/>
  <c r="F11" i="1"/>
  <c r="G11" i="1" s="1"/>
  <c r="H11" i="1" s="1"/>
  <c r="I11" i="1" s="1"/>
  <c r="D26" i="1"/>
  <c r="K13" i="1"/>
  <c r="D14" i="1" s="1"/>
  <c r="J10" i="1"/>
  <c r="L14" i="1"/>
  <c r="E26" i="2" l="1"/>
  <c r="F26" i="2"/>
  <c r="G26" i="2" s="1"/>
  <c r="T10" i="3"/>
  <c r="U10" i="3" s="1"/>
  <c r="E12" i="1"/>
  <c r="D27" i="1"/>
  <c r="K14" i="1"/>
  <c r="C11" i="1"/>
  <c r="C24" i="1" s="1"/>
  <c r="H26" i="2" l="1"/>
  <c r="J26" i="2" s="1"/>
  <c r="V10" i="3"/>
  <c r="W10" i="3" s="1"/>
  <c r="E25" i="1"/>
  <c r="F12" i="1"/>
  <c r="G12" i="1" s="1"/>
  <c r="H12" i="1" s="1"/>
  <c r="I12" i="1" s="1"/>
  <c r="E13" i="1"/>
  <c r="J11" i="1"/>
  <c r="C12" i="1" s="1"/>
  <c r="C25" i="1" s="1"/>
  <c r="L26" i="2" l="1"/>
  <c r="I26" i="2"/>
  <c r="D27" i="2"/>
  <c r="K26" i="2"/>
  <c r="C27" i="2" s="1"/>
  <c r="E46" i="2" s="1"/>
  <c r="F46" i="2" s="1"/>
  <c r="X10" i="3"/>
  <c r="Z10" i="3" s="1"/>
  <c r="E26" i="1"/>
  <c r="F13" i="1"/>
  <c r="G13" i="1" s="1"/>
  <c r="H13" i="1" s="1"/>
  <c r="I13" i="1" s="1"/>
  <c r="E14" i="1" s="1"/>
  <c r="J12" i="1"/>
  <c r="C13" i="1"/>
  <c r="C26" i="1" s="1"/>
  <c r="F27" i="2" l="1"/>
  <c r="E27" i="2"/>
  <c r="R11" i="3"/>
  <c r="Y10" i="3"/>
  <c r="Q11" i="3" s="1"/>
  <c r="S11" i="3"/>
  <c r="E27" i="1"/>
  <c r="F14" i="1"/>
  <c r="G14" i="1" s="1"/>
  <c r="H14" i="1" s="1"/>
  <c r="I14" i="1" s="1"/>
  <c r="C9" i="2"/>
  <c r="D9" i="2"/>
  <c r="J13" i="1"/>
  <c r="H27" i="2" l="1"/>
  <c r="G27" i="2"/>
  <c r="F9" i="2"/>
  <c r="T11" i="3"/>
  <c r="U11" i="3" s="1"/>
  <c r="E9" i="2"/>
  <c r="C14" i="1"/>
  <c r="C27" i="1" s="1"/>
  <c r="J27" i="2" l="1"/>
  <c r="L27" i="2" s="1"/>
  <c r="H9" i="2"/>
  <c r="G9" i="2"/>
  <c r="I27" i="2"/>
  <c r="V11" i="3"/>
  <c r="W11" i="3" s="1"/>
  <c r="J14" i="1"/>
  <c r="J9" i="2" l="1"/>
  <c r="L9" i="2" s="1"/>
  <c r="K27" i="2"/>
  <c r="I9" i="2"/>
  <c r="X11" i="3"/>
  <c r="Y11" i="3" s="1"/>
  <c r="Q12" i="3"/>
  <c r="K9" i="2"/>
  <c r="Z11" i="3" l="1"/>
  <c r="R12" i="3" s="1"/>
  <c r="S12" i="3"/>
  <c r="T12" i="3"/>
  <c r="U12" i="3" s="1"/>
  <c r="D10" i="2"/>
  <c r="C10" i="2"/>
  <c r="F10" i="2" l="1"/>
  <c r="G10" i="2"/>
  <c r="V12" i="3"/>
  <c r="W12" i="3" s="1"/>
  <c r="E10" i="2"/>
  <c r="H10" i="2" l="1"/>
  <c r="J10" i="2" s="1"/>
  <c r="X12" i="3"/>
  <c r="Y12" i="3" s="1"/>
  <c r="Q13" i="3" s="1"/>
  <c r="Z12" i="3" l="1"/>
  <c r="R13" i="3" s="1"/>
  <c r="I10" i="2"/>
  <c r="L10" i="2" s="1"/>
  <c r="S13" i="3" l="1"/>
  <c r="T13" i="3"/>
  <c r="U13" i="3" s="1"/>
  <c r="K10" i="2"/>
  <c r="C11" i="2" s="1"/>
  <c r="D11" i="2"/>
  <c r="F11" i="2" l="1"/>
  <c r="G11" i="2" s="1"/>
  <c r="V13" i="3"/>
  <c r="W13" i="3" s="1"/>
  <c r="E11" i="2"/>
  <c r="H11" i="2" l="1"/>
  <c r="J11" i="2" s="1"/>
  <c r="X13" i="3"/>
  <c r="Z13" i="3" s="1"/>
  <c r="R14" i="3" s="1"/>
  <c r="I11" i="2" l="1"/>
  <c r="L11" i="2" s="1"/>
  <c r="Y13" i="3"/>
  <c r="Q14" i="3" s="1"/>
  <c r="S14" i="3"/>
  <c r="K11" i="2"/>
  <c r="BJ6" i="3" l="1"/>
  <c r="T14" i="3"/>
  <c r="D12" i="2"/>
  <c r="C12" i="2"/>
  <c r="F12" i="2" l="1"/>
  <c r="U14" i="3"/>
  <c r="V14" i="3"/>
  <c r="W14" i="3" s="1"/>
  <c r="E12" i="2"/>
  <c r="H12" i="2" l="1"/>
  <c r="G12" i="2"/>
  <c r="X14" i="3"/>
  <c r="Y14" i="3" s="1"/>
  <c r="Q15" i="3" s="1"/>
  <c r="J12" i="2" l="1"/>
  <c r="I12" i="2"/>
  <c r="Z14" i="3"/>
  <c r="R15" i="3" s="1"/>
  <c r="L12" i="2" l="1"/>
  <c r="K12" i="2"/>
  <c r="S15" i="3"/>
  <c r="T15" i="3"/>
  <c r="U15" i="3" s="1"/>
  <c r="D13" i="2"/>
  <c r="C13" i="2"/>
  <c r="F13" i="2" l="1"/>
  <c r="G13" i="2" s="1"/>
  <c r="V15" i="3"/>
  <c r="X15" i="3"/>
  <c r="W15" i="3"/>
  <c r="E13" i="2"/>
  <c r="H13" i="2" l="1"/>
  <c r="J13" i="2" s="1"/>
  <c r="Z15" i="3"/>
  <c r="R16" i="3" s="1"/>
  <c r="Y15" i="3"/>
  <c r="Q16" i="3" s="1"/>
  <c r="L13" i="2" l="1"/>
  <c r="T16" i="3"/>
  <c r="S16" i="3"/>
  <c r="U16" i="3"/>
  <c r="V16" i="3"/>
  <c r="X16" i="3" s="1"/>
  <c r="I13" i="2"/>
  <c r="Y16" i="3" l="1"/>
  <c r="W16" i="3"/>
  <c r="Z16" i="3" s="1"/>
  <c r="R17" i="3" s="1"/>
  <c r="K13" i="2"/>
  <c r="C14" i="2" s="1"/>
  <c r="D14" i="2"/>
  <c r="F14" i="2" l="1"/>
  <c r="E45" i="2"/>
  <c r="F45" i="2" s="1"/>
  <c r="D47" i="2"/>
  <c r="Q17" i="3"/>
  <c r="T17" i="3"/>
  <c r="V17" i="3" s="1"/>
  <c r="W17" i="3" s="1"/>
  <c r="S17" i="3"/>
  <c r="E14" i="2"/>
  <c r="H14" i="2" l="1"/>
  <c r="G14" i="2"/>
  <c r="U17" i="3"/>
  <c r="D30" i="2"/>
  <c r="J14" i="2" l="1"/>
  <c r="X17" i="3"/>
  <c r="I14" i="2"/>
  <c r="L14" i="2" l="1"/>
  <c r="Z17" i="3"/>
  <c r="R18" i="3" s="1"/>
  <c r="Y17" i="3"/>
  <c r="Q18" i="3" s="1"/>
  <c r="E30" i="2"/>
  <c r="K14" i="2"/>
  <c r="S18" i="3" l="1"/>
  <c r="T18" i="3"/>
  <c r="V18" i="3" s="1"/>
  <c r="X18" i="3" s="1"/>
  <c r="U18" i="3"/>
  <c r="G30" i="2"/>
  <c r="Y18" i="3" l="1"/>
  <c r="W18" i="3"/>
  <c r="Z18" i="3" s="1"/>
  <c r="R19" i="3" s="1"/>
  <c r="I30" i="2"/>
  <c r="Q19" i="3" l="1"/>
  <c r="T19" i="3"/>
  <c r="U19" i="3" s="1"/>
  <c r="S19" i="3"/>
  <c r="K30" i="2"/>
  <c r="C31" i="2" s="1"/>
  <c r="B46" i="2" s="1"/>
  <c r="D31" i="2"/>
  <c r="F31" i="2" l="1"/>
  <c r="V19" i="3"/>
  <c r="E31" i="2"/>
  <c r="H31" i="2" l="1"/>
  <c r="G31" i="2"/>
  <c r="W19" i="3"/>
  <c r="X19" i="3"/>
  <c r="J31" i="2" l="1"/>
  <c r="Z19" i="3"/>
  <c r="R20" i="3" s="1"/>
  <c r="Y19" i="3"/>
  <c r="Q20" i="3" s="1"/>
  <c r="I31" i="2"/>
  <c r="D32" i="2" l="1"/>
  <c r="T20" i="3"/>
  <c r="V20" i="3" s="1"/>
  <c r="S20" i="3"/>
  <c r="K31" i="2"/>
  <c r="C32" i="2" s="1"/>
  <c r="B47" i="2" s="1"/>
  <c r="F32" i="2" l="1"/>
  <c r="U20" i="3"/>
  <c r="X20" i="3" s="1"/>
  <c r="W20" i="3"/>
  <c r="E32" i="2"/>
  <c r="H32" i="2" l="1"/>
  <c r="G32" i="2"/>
  <c r="Y20" i="3"/>
  <c r="Q21" i="3" s="1"/>
  <c r="Z20" i="3"/>
  <c r="R21" i="3" s="1"/>
  <c r="J32" i="2" l="1"/>
  <c r="K32" i="2"/>
  <c r="T21" i="3"/>
  <c r="U21" i="3" s="1"/>
  <c r="S21" i="3"/>
  <c r="I32" i="2"/>
  <c r="L32" i="2" l="1"/>
  <c r="D33" i="2" s="1"/>
  <c r="V21" i="3"/>
  <c r="C33" i="2"/>
  <c r="B48" i="2" s="1"/>
  <c r="F33" i="2" l="1"/>
  <c r="E33" i="2"/>
  <c r="W21" i="3"/>
  <c r="X21" i="3"/>
  <c r="H33" i="2" l="1"/>
  <c r="J33" i="2" s="1"/>
  <c r="Z21" i="3"/>
  <c r="R22" i="3" s="1"/>
  <c r="Y21" i="3"/>
  <c r="Q22" i="3" s="1"/>
  <c r="G33" i="2"/>
  <c r="L33" i="2" l="1"/>
  <c r="S22" i="3"/>
  <c r="T22" i="3"/>
  <c r="U22" i="3" s="1"/>
  <c r="I33" i="2"/>
  <c r="D34" i="2" l="1"/>
  <c r="V22" i="3"/>
  <c r="X22" i="3" s="1"/>
  <c r="W22" i="3"/>
  <c r="K33" i="2"/>
  <c r="C34" i="2" s="1"/>
  <c r="B49" i="2" s="1"/>
  <c r="F34" i="2" l="1"/>
  <c r="Z22" i="3"/>
  <c r="R23" i="3" s="1"/>
  <c r="Y22" i="3"/>
  <c r="Q23" i="3" s="1"/>
  <c r="E34" i="2"/>
  <c r="H34" i="2" l="1"/>
  <c r="G34" i="2"/>
  <c r="S23" i="3"/>
  <c r="T23" i="3"/>
  <c r="U23" i="3" s="1"/>
  <c r="J34" i="2" l="1"/>
  <c r="L34" i="2" s="1"/>
  <c r="V23" i="3"/>
  <c r="W23" i="3" s="1"/>
  <c r="K34" i="2"/>
  <c r="I34" i="2"/>
  <c r="D35" i="2" l="1"/>
  <c r="X23" i="3"/>
  <c r="Z23" i="3" s="1"/>
  <c r="R24" i="3" s="1"/>
  <c r="Y23" i="3"/>
  <c r="Q24" i="3" s="1"/>
  <c r="C35" i="2"/>
  <c r="B50" i="2" s="1"/>
  <c r="F35" i="2" l="1"/>
  <c r="E35" i="2"/>
  <c r="S24" i="3"/>
  <c r="T24" i="3"/>
  <c r="U24" i="3" s="1"/>
  <c r="H35" i="2" l="1"/>
  <c r="G35" i="2"/>
  <c r="V24" i="3"/>
  <c r="J35" i="2" l="1"/>
  <c r="L35" i="2" s="1"/>
  <c r="I35" i="2"/>
  <c r="W24" i="3"/>
  <c r="X24" i="3"/>
  <c r="D36" i="2" l="1"/>
  <c r="K35" i="2"/>
  <c r="C36" i="2" s="1"/>
  <c r="B51" i="2" s="1"/>
  <c r="Y24" i="3"/>
  <c r="Q25" i="3" s="1"/>
  <c r="Z24" i="3"/>
  <c r="R25" i="3" s="1"/>
  <c r="F36" i="2" l="1"/>
  <c r="E36" i="2"/>
  <c r="S25" i="3"/>
  <c r="T25" i="3"/>
  <c r="U25" i="3" s="1"/>
  <c r="H36" i="2" l="1"/>
  <c r="G36" i="2"/>
  <c r="V25" i="3"/>
  <c r="W25" i="3" s="1"/>
  <c r="X25" i="3"/>
  <c r="J36" i="2" l="1"/>
  <c r="L36" i="2" s="1"/>
  <c r="I36" i="2"/>
  <c r="Z25" i="3"/>
  <c r="R26" i="3" s="1"/>
  <c r="Y25" i="3"/>
  <c r="Q26" i="3" s="1"/>
  <c r="D37" i="2" l="1"/>
  <c r="K36" i="2"/>
  <c r="C37" i="2" s="1"/>
  <c r="B52" i="2" s="1"/>
  <c r="T26" i="3"/>
  <c r="U26" i="3" s="1"/>
  <c r="S26" i="3"/>
  <c r="F37" i="2" l="1"/>
  <c r="E37" i="2"/>
  <c r="V26" i="3"/>
  <c r="H37" i="2" l="1"/>
  <c r="G37" i="2"/>
  <c r="W26" i="3"/>
  <c r="X26" i="3"/>
  <c r="J37" i="2" l="1"/>
  <c r="L37" i="2" s="1"/>
  <c r="I37" i="2"/>
  <c r="Z26" i="3"/>
  <c r="R27" i="3" s="1"/>
  <c r="Y26" i="3"/>
  <c r="Q27" i="3" s="1"/>
  <c r="D38" i="2" l="1"/>
  <c r="K37" i="2"/>
  <c r="C38" i="2" s="1"/>
  <c r="B53" i="2" s="1"/>
  <c r="S27" i="3"/>
  <c r="T27" i="3"/>
  <c r="U27" i="3" s="1"/>
  <c r="F38" i="2" l="1"/>
  <c r="E38" i="2"/>
  <c r="V27" i="3"/>
  <c r="H38" i="2" l="1"/>
  <c r="I38" i="2" s="1"/>
  <c r="G38" i="2"/>
  <c r="J38" i="2" s="1"/>
  <c r="W27" i="3"/>
  <c r="X27" i="3"/>
  <c r="L38" i="2" l="1"/>
  <c r="D39" i="2" s="1"/>
  <c r="Y27" i="3"/>
  <c r="Q28" i="3" s="1"/>
  <c r="Z27" i="3"/>
  <c r="R28" i="3" s="1"/>
  <c r="K38" i="2" l="1"/>
  <c r="C39" i="2" s="1"/>
  <c r="B54" i="2" s="1"/>
  <c r="E39" i="2"/>
  <c r="S28" i="3"/>
  <c r="T28" i="3"/>
  <c r="V28" i="3" s="1"/>
  <c r="W28" i="3" s="1"/>
  <c r="F39" i="2" l="1"/>
  <c r="U28" i="3"/>
  <c r="X28" i="3" s="1"/>
  <c r="G39" i="2" l="1"/>
  <c r="H39" i="2"/>
  <c r="Y28" i="3"/>
  <c r="Q29" i="3" s="1"/>
  <c r="Z28" i="3"/>
  <c r="R29" i="3" s="1"/>
  <c r="J39" i="2" l="1"/>
  <c r="L39" i="2" s="1"/>
  <c r="I39" i="2"/>
  <c r="K39" i="2"/>
  <c r="S29" i="3"/>
  <c r="T29" i="3"/>
  <c r="U29" i="3" s="1"/>
  <c r="D40" i="2" l="1"/>
  <c r="C40" i="2"/>
  <c r="V29" i="3"/>
  <c r="G4" i="3"/>
  <c r="J4" i="3" s="1"/>
  <c r="I4" i="3"/>
  <c r="E40" i="2" l="1"/>
  <c r="F40" i="2"/>
  <c r="B55" i="2"/>
  <c r="E47" i="2"/>
  <c r="F47" i="2" s="1"/>
  <c r="W29" i="3"/>
  <c r="X29" i="3"/>
  <c r="L4" i="3"/>
  <c r="D5" i="3" s="1"/>
  <c r="K4" i="3"/>
  <c r="C5" i="3" s="1"/>
  <c r="G40" i="2" l="1"/>
  <c r="H40" i="2"/>
  <c r="Z29" i="3"/>
  <c r="R30" i="3" s="1"/>
  <c r="Y29" i="3"/>
  <c r="Q30" i="3" s="1"/>
  <c r="E5" i="3"/>
  <c r="F5" i="3"/>
  <c r="G5" i="3" s="1"/>
  <c r="I40" i="2" l="1"/>
  <c r="J40" i="2"/>
  <c r="T30" i="3"/>
  <c r="S30" i="3"/>
  <c r="U30" i="3"/>
  <c r="H5" i="3"/>
  <c r="L40" i="2" l="1"/>
  <c r="K40" i="2"/>
  <c r="V30" i="3"/>
  <c r="W30" i="3" s="1"/>
  <c r="J5" i="3"/>
  <c r="I5" i="3"/>
  <c r="X30" i="3" l="1"/>
  <c r="K5" i="3"/>
  <c r="C6" i="3" s="1"/>
  <c r="L5" i="3"/>
  <c r="D6" i="3" s="1"/>
  <c r="Z30" i="3" l="1"/>
  <c r="R31" i="3" s="1"/>
  <c r="Y30" i="3"/>
  <c r="Q31" i="3" s="1"/>
  <c r="E6" i="3"/>
  <c r="F6" i="3"/>
  <c r="T31" i="3" l="1"/>
  <c r="U31" i="3" s="1"/>
  <c r="S31" i="3"/>
  <c r="H6" i="3"/>
  <c r="I6" i="3" s="1"/>
  <c r="G6" i="3"/>
  <c r="V31" i="3" l="1"/>
  <c r="J6" i="3"/>
  <c r="K6" i="3" s="1"/>
  <c r="C7" i="3" s="1"/>
  <c r="W31" i="3" l="1"/>
  <c r="X31" i="3"/>
  <c r="L6" i="3"/>
  <c r="D7" i="3" s="1"/>
  <c r="E7" i="3" s="1"/>
  <c r="Z31" i="3" l="1"/>
  <c r="R32" i="3" s="1"/>
  <c r="Y31" i="3"/>
  <c r="Q32" i="3" s="1"/>
  <c r="F7" i="3"/>
  <c r="H7" i="3" s="1"/>
  <c r="I7" i="3" s="1"/>
  <c r="S32" i="3" l="1"/>
  <c r="T32" i="3"/>
  <c r="U32" i="3" s="1"/>
  <c r="G7" i="3"/>
  <c r="J7" i="3" s="1"/>
  <c r="K7" i="3" s="1"/>
  <c r="C8" i="3" s="1"/>
  <c r="V32" i="3" l="1"/>
  <c r="L7" i="3"/>
  <c r="D8" i="3" s="1"/>
  <c r="E8" i="3" s="1"/>
  <c r="X32" i="3" l="1"/>
  <c r="W32" i="3"/>
  <c r="F8" i="3"/>
  <c r="G8" i="3" s="1"/>
  <c r="Y32" i="3" l="1"/>
  <c r="Q33" i="3" s="1"/>
  <c r="Z32" i="3"/>
  <c r="R33" i="3" s="1"/>
  <c r="H8" i="3"/>
  <c r="J8" i="3" s="1"/>
  <c r="S33" i="3" l="1"/>
  <c r="T33" i="3"/>
  <c r="U33" i="3" s="1"/>
  <c r="I8" i="3"/>
  <c r="L8" i="3" s="1"/>
  <c r="D9" i="3" s="1"/>
  <c r="K8" i="3"/>
  <c r="V33" i="3" l="1"/>
  <c r="W33" i="3" s="1"/>
  <c r="C9" i="3"/>
  <c r="F9" i="3" s="1"/>
  <c r="E9" i="3"/>
  <c r="X33" i="3" l="1"/>
  <c r="Z33" i="3"/>
  <c r="R34" i="3" s="1"/>
  <c r="Y33" i="3"/>
  <c r="Q34" i="3" s="1"/>
  <c r="H9" i="3"/>
  <c r="I9" i="3" s="1"/>
  <c r="G9" i="3"/>
  <c r="S34" i="3" l="1"/>
  <c r="T34" i="3"/>
  <c r="U34" i="3" s="1"/>
  <c r="J9" i="3"/>
  <c r="K9" i="3" s="1"/>
  <c r="C10" i="3" s="1"/>
  <c r="V34" i="3" l="1"/>
  <c r="L9" i="3"/>
  <c r="D10" i="3" s="1"/>
  <c r="F10" i="3" s="1"/>
  <c r="G10" i="3" s="1"/>
  <c r="X34" i="3" l="1"/>
  <c r="W34" i="3"/>
  <c r="E10" i="3"/>
  <c r="H10" i="3" s="1"/>
  <c r="Y34" i="3" l="1"/>
  <c r="Q35" i="3" s="1"/>
  <c r="Z34" i="3"/>
  <c r="R35" i="3" s="1"/>
  <c r="J10" i="3"/>
  <c r="I10" i="3"/>
  <c r="T35" i="3" l="1"/>
  <c r="U35" i="3" s="1"/>
  <c r="S35" i="3"/>
  <c r="K10" i="3"/>
  <c r="C11" i="3" s="1"/>
  <c r="L10" i="3"/>
  <c r="D11" i="3" s="1"/>
  <c r="V35" i="3" l="1"/>
  <c r="E11" i="3"/>
  <c r="F11" i="3"/>
  <c r="W35" i="3" l="1"/>
  <c r="X35" i="3"/>
  <c r="H11" i="3"/>
  <c r="I11" i="3" s="1"/>
  <c r="G11" i="3"/>
  <c r="Z35" i="3" l="1"/>
  <c r="R36" i="3" s="1"/>
  <c r="Y35" i="3"/>
  <c r="Q36" i="3" s="1"/>
  <c r="J11" i="3"/>
  <c r="L11" i="3" s="1"/>
  <c r="T36" i="3" l="1"/>
  <c r="V36" i="3" s="1"/>
  <c r="W36" i="3" s="1"/>
  <c r="S36" i="3"/>
  <c r="U36" i="3"/>
  <c r="X36" i="3" s="1"/>
  <c r="Y36" i="3" s="1"/>
  <c r="Q37" i="3" s="1"/>
  <c r="D12" i="3"/>
  <c r="K11" i="3"/>
  <c r="C12" i="3" s="1"/>
  <c r="Z36" i="3" l="1"/>
  <c r="R37" i="3" s="1"/>
  <c r="F12" i="3"/>
  <c r="G12" i="3" s="1"/>
  <c r="E12" i="3"/>
  <c r="T37" i="3" l="1"/>
  <c r="U37" i="3" s="1"/>
  <c r="S37" i="3"/>
  <c r="H12" i="3"/>
  <c r="I12" i="3" s="1"/>
  <c r="V37" i="3" l="1"/>
  <c r="J12" i="3"/>
  <c r="K12" i="3" s="1"/>
  <c r="C13" i="3" s="1"/>
  <c r="X37" i="3" l="1"/>
  <c r="W37" i="3"/>
  <c r="L12" i="3"/>
  <c r="D13" i="3" s="1"/>
  <c r="F13" i="3" s="1"/>
  <c r="Z37" i="3" l="1"/>
  <c r="R38" i="3" s="1"/>
  <c r="Y37" i="3"/>
  <c r="Q38" i="3" s="1"/>
  <c r="G13" i="3"/>
  <c r="E13" i="3"/>
  <c r="H13" i="3" s="1"/>
  <c r="I13" i="3" s="1"/>
  <c r="S38" i="3" l="1"/>
  <c r="T38" i="3"/>
  <c r="U38" i="3"/>
  <c r="V38" i="3"/>
  <c r="X38" i="3" s="1"/>
  <c r="J13" i="3"/>
  <c r="K13" i="3" s="1"/>
  <c r="C14" i="3" s="1"/>
  <c r="AF4" i="3" s="1"/>
  <c r="Y38" i="3" l="1"/>
  <c r="W38" i="3"/>
  <c r="Z38" i="3" s="1"/>
  <c r="R39" i="3" s="1"/>
  <c r="L13" i="3"/>
  <c r="D14" i="3" s="1"/>
  <c r="F14" i="3" s="1"/>
  <c r="G14" i="3" s="1"/>
  <c r="AG4" i="3"/>
  <c r="AH4" i="3"/>
  <c r="AI4" i="3" s="1"/>
  <c r="S39" i="3" l="1"/>
  <c r="Q39" i="3"/>
  <c r="T39" i="3" s="1"/>
  <c r="E14" i="3"/>
  <c r="AJ4" i="3"/>
  <c r="AL4" i="3" s="1"/>
  <c r="AM4" i="3" s="1"/>
  <c r="H14" i="3"/>
  <c r="I14" i="3" s="1"/>
  <c r="U39" i="3" l="1"/>
  <c r="V39" i="3"/>
  <c r="X39" i="3" s="1"/>
  <c r="W39" i="3"/>
  <c r="AK4" i="3"/>
  <c r="AE5" i="3" s="1"/>
  <c r="J14" i="3"/>
  <c r="K14" i="3" s="1"/>
  <c r="C15" i="3" s="1"/>
  <c r="Y39" i="3" l="1"/>
  <c r="Q40" i="3" s="1"/>
  <c r="Z39" i="3"/>
  <c r="R40" i="3" s="1"/>
  <c r="L14" i="3"/>
  <c r="D15" i="3" s="1"/>
  <c r="AN4" i="3"/>
  <c r="AF5" i="3" s="1"/>
  <c r="S40" i="3" l="1"/>
  <c r="T40" i="3"/>
  <c r="U40" i="3"/>
  <c r="V40" i="3"/>
  <c r="W40" i="3" s="1"/>
  <c r="F15" i="3"/>
  <c r="E15" i="3"/>
  <c r="AG5" i="3"/>
  <c r="AH5" i="3"/>
  <c r="X40" i="3" l="1"/>
  <c r="H15" i="3"/>
  <c r="I15" i="3" s="1"/>
  <c r="G15" i="3"/>
  <c r="J15" i="3" s="1"/>
  <c r="AI5" i="3"/>
  <c r="AJ5" i="3"/>
  <c r="Y40" i="3" l="1"/>
  <c r="Q41" i="3" s="1"/>
  <c r="Z40" i="3"/>
  <c r="R41" i="3" s="1"/>
  <c r="L15" i="3"/>
  <c r="D16" i="3" s="1"/>
  <c r="K15" i="3"/>
  <c r="C16" i="3" s="1"/>
  <c r="AK5" i="3"/>
  <c r="AL5" i="3"/>
  <c r="S41" i="3" l="1"/>
  <c r="T41" i="3"/>
  <c r="U41" i="3" s="1"/>
  <c r="F16" i="3"/>
  <c r="G16" i="3" s="1"/>
  <c r="E16" i="3"/>
  <c r="AN5" i="3"/>
  <c r="AF6" i="3" s="1"/>
  <c r="AM5" i="3"/>
  <c r="AE6" i="3" s="1"/>
  <c r="V41" i="3" l="1"/>
  <c r="W41" i="3" s="1"/>
  <c r="H16" i="3"/>
  <c r="I16" i="3" s="1"/>
  <c r="AG6" i="3"/>
  <c r="AH6" i="3"/>
  <c r="AI6" i="3" s="1"/>
  <c r="X41" i="3" l="1"/>
  <c r="J16" i="3"/>
  <c r="K16" i="3" s="1"/>
  <c r="C17" i="3" s="1"/>
  <c r="AJ6" i="3"/>
  <c r="AK6" i="3" s="1"/>
  <c r="Y41" i="3" l="1"/>
  <c r="Q42" i="3" s="1"/>
  <c r="Z41" i="3"/>
  <c r="R42" i="3" s="1"/>
  <c r="L16" i="3"/>
  <c r="D17" i="3" s="1"/>
  <c r="F17" i="3" s="1"/>
  <c r="G17" i="3" s="1"/>
  <c r="AL6" i="3"/>
  <c r="S42" i="3" l="1"/>
  <c r="V42" i="3"/>
  <c r="W42" i="3" s="1"/>
  <c r="U42" i="3"/>
  <c r="T42" i="3"/>
  <c r="E17" i="3"/>
  <c r="H17" i="3" s="1"/>
  <c r="J17" i="3" s="1"/>
  <c r="AM6" i="3"/>
  <c r="AE7" i="3" s="1"/>
  <c r="AN6" i="3"/>
  <c r="AF7" i="3" s="1"/>
  <c r="X42" i="3" l="1"/>
  <c r="I17" i="3"/>
  <c r="L17" i="3"/>
  <c r="D18" i="3" s="1"/>
  <c r="K17" i="3"/>
  <c r="AG7" i="3"/>
  <c r="AH7" i="3"/>
  <c r="AI7" i="3" s="1"/>
  <c r="Y42" i="3" l="1"/>
  <c r="Q43" i="3" s="1"/>
  <c r="Z42" i="3"/>
  <c r="R43" i="3" s="1"/>
  <c r="C18" i="3"/>
  <c r="F18" i="3"/>
  <c r="E18" i="3"/>
  <c r="AJ7" i="3"/>
  <c r="AK7" i="3" s="1"/>
  <c r="S43" i="3" l="1"/>
  <c r="T43" i="3"/>
  <c r="U43" i="3"/>
  <c r="H18" i="3"/>
  <c r="I18" i="3" s="1"/>
  <c r="G18" i="3"/>
  <c r="AL7" i="3"/>
  <c r="AN7" i="3" s="1"/>
  <c r="AF8" i="3" s="1"/>
  <c r="V43" i="3" l="1"/>
  <c r="J18" i="3"/>
  <c r="AM7" i="3"/>
  <c r="AE8" i="3" s="1"/>
  <c r="AH8" i="3" s="1"/>
  <c r="AG8" i="3"/>
  <c r="X43" i="3" l="1"/>
  <c r="W43" i="3"/>
  <c r="K18" i="3"/>
  <c r="C19" i="3" s="1"/>
  <c r="L18" i="3"/>
  <c r="D19" i="3" s="1"/>
  <c r="AJ8" i="3"/>
  <c r="AI8" i="3"/>
  <c r="Y43" i="3" l="1"/>
  <c r="Q44" i="3" s="1"/>
  <c r="Z43" i="3"/>
  <c r="R44" i="3" s="1"/>
  <c r="E19" i="3"/>
  <c r="F19" i="3"/>
  <c r="G19" i="3" s="1"/>
  <c r="AK8" i="3"/>
  <c r="AL8" i="3"/>
  <c r="T44" i="3" l="1"/>
  <c r="V44" i="3" s="1"/>
  <c r="S44" i="3"/>
  <c r="W44" i="3"/>
  <c r="U44" i="3"/>
  <c r="X44" i="3" s="1"/>
  <c r="Y44" i="3" s="1"/>
  <c r="H19" i="3"/>
  <c r="AM8" i="3"/>
  <c r="AE9" i="3" s="1"/>
  <c r="AN8" i="3"/>
  <c r="AF9" i="3" s="1"/>
  <c r="Q45" i="3" l="1"/>
  <c r="Z44" i="3"/>
  <c r="R45" i="3" s="1"/>
  <c r="I19" i="3"/>
  <c r="J19" i="3"/>
  <c r="AH9" i="3"/>
  <c r="AI9" i="3" s="1"/>
  <c r="AG9" i="3"/>
  <c r="S45" i="3" l="1"/>
  <c r="T45" i="3"/>
  <c r="U45" i="3" s="1"/>
  <c r="L19" i="3"/>
  <c r="D20" i="3" s="1"/>
  <c r="K19" i="3"/>
  <c r="C20" i="3" s="1"/>
  <c r="AJ9" i="3"/>
  <c r="AK9" i="3" s="1"/>
  <c r="V45" i="3" l="1"/>
  <c r="E20" i="3"/>
  <c r="F20" i="3"/>
  <c r="G20" i="3" s="1"/>
  <c r="AL9" i="3"/>
  <c r="AM9" i="3" s="1"/>
  <c r="AE10" i="3" s="1"/>
  <c r="W45" i="3" l="1"/>
  <c r="X45" i="3"/>
  <c r="H20" i="3"/>
  <c r="AN9" i="3"/>
  <c r="AF10" i="3" s="1"/>
  <c r="AG10" i="3" s="1"/>
  <c r="Y45" i="3" l="1"/>
  <c r="Q46" i="3" s="1"/>
  <c r="Z45" i="3"/>
  <c r="R46" i="3" s="1"/>
  <c r="I20" i="3"/>
  <c r="J20" i="3"/>
  <c r="AH10" i="3"/>
  <c r="AJ10" i="3" s="1"/>
  <c r="AK10" i="3" s="1"/>
  <c r="T46" i="3" l="1"/>
  <c r="U46" i="3" s="1"/>
  <c r="S46" i="3"/>
  <c r="K20" i="3"/>
  <c r="C21" i="3" s="1"/>
  <c r="L20" i="3"/>
  <c r="D21" i="3" s="1"/>
  <c r="AI10" i="3"/>
  <c r="AL10" i="3" s="1"/>
  <c r="AM10" i="3" s="1"/>
  <c r="AE11" i="3" s="1"/>
  <c r="V46" i="3" l="1"/>
  <c r="E21" i="3"/>
  <c r="F21" i="3"/>
  <c r="G21" i="3" s="1"/>
  <c r="AN10" i="3"/>
  <c r="AF11" i="3" s="1"/>
  <c r="AG11" i="3" s="1"/>
  <c r="X46" i="3" l="1"/>
  <c r="Y46" i="3" s="1"/>
  <c r="W46" i="3"/>
  <c r="H21" i="3"/>
  <c r="AH11" i="3"/>
  <c r="AI11" i="3" s="1"/>
  <c r="Z46" i="3" l="1"/>
  <c r="R47" i="3" s="1"/>
  <c r="Q47" i="3"/>
  <c r="J21" i="3"/>
  <c r="I21" i="3"/>
  <c r="AJ11" i="3"/>
  <c r="AK11" i="3" s="1"/>
  <c r="T47" i="3" l="1"/>
  <c r="U47" i="3" s="1"/>
  <c r="S47" i="3"/>
  <c r="V47" i="3"/>
  <c r="W47" i="3" s="1"/>
  <c r="AL11" i="3"/>
  <c r="AM11" i="3" s="1"/>
  <c r="AE12" i="3" s="1"/>
  <c r="L21" i="3"/>
  <c r="D22" i="3" s="1"/>
  <c r="K21" i="3"/>
  <c r="C22" i="3" s="1"/>
  <c r="X47" i="3" l="1"/>
  <c r="AN11" i="3"/>
  <c r="AF12" i="3" s="1"/>
  <c r="AG12" i="3" s="1"/>
  <c r="F22" i="3"/>
  <c r="G22" i="3" s="1"/>
  <c r="E22" i="3"/>
  <c r="Y47" i="3" l="1"/>
  <c r="Q48" i="3" s="1"/>
  <c r="Z47" i="3"/>
  <c r="R48" i="3" s="1"/>
  <c r="H22" i="3"/>
  <c r="AH12" i="3"/>
  <c r="AI12" i="3" s="1"/>
  <c r="S48" i="3" l="1"/>
  <c r="T48" i="3"/>
  <c r="V48" i="3" s="1"/>
  <c r="W48" i="3" s="1"/>
  <c r="AJ12" i="3"/>
  <c r="AK12" i="3" s="1"/>
  <c r="J22" i="3"/>
  <c r="I22" i="3"/>
  <c r="U48" i="3" l="1"/>
  <c r="X48" i="3" s="1"/>
  <c r="AL12" i="3"/>
  <c r="AN12" i="3" s="1"/>
  <c r="AF13" i="3" s="1"/>
  <c r="AG13" i="3" s="1"/>
  <c r="K22" i="3"/>
  <c r="C23" i="3" s="1"/>
  <c r="L22" i="3"/>
  <c r="D23" i="3" s="1"/>
  <c r="Y48" i="3" l="1"/>
  <c r="Q49" i="3" s="1"/>
  <c r="Z48" i="3"/>
  <c r="R49" i="3" s="1"/>
  <c r="AM12" i="3"/>
  <c r="AE13" i="3" s="1"/>
  <c r="AH13" i="3" s="1"/>
  <c r="AI13" i="3" s="1"/>
  <c r="E23" i="3"/>
  <c r="F23" i="3"/>
  <c r="G23" i="3" s="1"/>
  <c r="S49" i="3" l="1"/>
  <c r="T49" i="3"/>
  <c r="U49" i="3"/>
  <c r="V49" i="3"/>
  <c r="X49" i="3" s="1"/>
  <c r="AJ13" i="3"/>
  <c r="AL13" i="3" s="1"/>
  <c r="AM13" i="3" s="1"/>
  <c r="H23" i="3"/>
  <c r="Y49" i="3" l="1"/>
  <c r="W49" i="3"/>
  <c r="Z49" i="3" s="1"/>
  <c r="R50" i="3" s="1"/>
  <c r="AK13" i="3"/>
  <c r="AN13" i="3" s="1"/>
  <c r="AF14" i="3" s="1"/>
  <c r="J23" i="3"/>
  <c r="I23" i="3"/>
  <c r="S50" i="3" l="1"/>
  <c r="Q50" i="3"/>
  <c r="T50" i="3" s="1"/>
  <c r="AE14" i="3"/>
  <c r="AG14" i="3"/>
  <c r="L23" i="3"/>
  <c r="D24" i="3" s="1"/>
  <c r="K23" i="3"/>
  <c r="C24" i="3" s="1"/>
  <c r="AH14" i="3"/>
  <c r="AJ14" i="3" s="1"/>
  <c r="U50" i="3" l="1"/>
  <c r="V50" i="3"/>
  <c r="AI14" i="3"/>
  <c r="E24" i="3"/>
  <c r="F24" i="3"/>
  <c r="AK14" i="3"/>
  <c r="X50" i="3" l="1"/>
  <c r="Y50" i="3" s="1"/>
  <c r="Q51" i="3" s="1"/>
  <c r="W50" i="3"/>
  <c r="Z50" i="3" s="1"/>
  <c r="R51" i="3" s="1"/>
  <c r="H24" i="3"/>
  <c r="I24" i="3" s="1"/>
  <c r="AL14" i="3"/>
  <c r="AN14" i="3" s="1"/>
  <c r="G24" i="3"/>
  <c r="J24" i="3" s="1"/>
  <c r="T51" i="3" l="1"/>
  <c r="S51" i="3"/>
  <c r="AF15" i="3"/>
  <c r="AM14" i="3"/>
  <c r="AE15" i="3" s="1"/>
  <c r="L24" i="3"/>
  <c r="D25" i="3" s="1"/>
  <c r="K24" i="3"/>
  <c r="C25" i="3" s="1"/>
  <c r="V51" i="3" l="1"/>
  <c r="U51" i="3"/>
  <c r="AH15" i="3"/>
  <c r="AG15" i="3"/>
  <c r="AJ15" i="3"/>
  <c r="AK15" i="3" s="1"/>
  <c r="AI15" i="3"/>
  <c r="E25" i="3"/>
  <c r="F25" i="3"/>
  <c r="G25" i="3" s="1"/>
  <c r="W51" i="3" l="1"/>
  <c r="X51" i="3"/>
  <c r="H25" i="3"/>
  <c r="AL15" i="3"/>
  <c r="I25" i="3"/>
  <c r="J25" i="3"/>
  <c r="K25" i="3" s="1"/>
  <c r="C26" i="3" s="1"/>
  <c r="Y51" i="3" l="1"/>
  <c r="Q52" i="3" s="1"/>
  <c r="Z51" i="3"/>
  <c r="R52" i="3" s="1"/>
  <c r="L25" i="3"/>
  <c r="D26" i="3" s="1"/>
  <c r="F26" i="3" s="1"/>
  <c r="AM15" i="3"/>
  <c r="AE16" i="3" s="1"/>
  <c r="AN15" i="3"/>
  <c r="AF16" i="3" s="1"/>
  <c r="E26" i="3"/>
  <c r="S52" i="3" l="1"/>
  <c r="T52" i="3"/>
  <c r="V52" i="3" s="1"/>
  <c r="W52" i="3" s="1"/>
  <c r="U52" i="3"/>
  <c r="X52" i="3" s="1"/>
  <c r="Y52" i="3" s="1"/>
  <c r="Q53" i="3" s="1"/>
  <c r="AH16" i="3"/>
  <c r="AI16" i="3" s="1"/>
  <c r="AG16" i="3"/>
  <c r="H26" i="3"/>
  <c r="I26" i="3" s="1"/>
  <c r="G26" i="3"/>
  <c r="Z52" i="3" l="1"/>
  <c r="R53" i="3" s="1"/>
  <c r="AJ16" i="3"/>
  <c r="J26" i="3"/>
  <c r="L26" i="3" s="1"/>
  <c r="D27" i="3" s="1"/>
  <c r="T53" i="3" l="1"/>
  <c r="U53" i="3" s="1"/>
  <c r="S53" i="3"/>
  <c r="K26" i="3"/>
  <c r="C27" i="3" s="1"/>
  <c r="AK16" i="3"/>
  <c r="AL16" i="3"/>
  <c r="E27" i="3"/>
  <c r="F27" i="3"/>
  <c r="G27" i="3" s="1"/>
  <c r="V53" i="3" l="1"/>
  <c r="AM16" i="3"/>
  <c r="AE17" i="3" s="1"/>
  <c r="AN16" i="3"/>
  <c r="AF17" i="3" s="1"/>
  <c r="H27" i="3"/>
  <c r="X53" i="3" l="1"/>
  <c r="W53" i="3"/>
  <c r="AH17" i="3"/>
  <c r="AG17" i="3"/>
  <c r="I27" i="3"/>
  <c r="J27" i="3"/>
  <c r="Z53" i="3" l="1"/>
  <c r="R54" i="3" s="1"/>
  <c r="Y53" i="3"/>
  <c r="Q54" i="3" s="1"/>
  <c r="AJ17" i="3"/>
  <c r="AI17" i="3"/>
  <c r="AL17" i="3" s="1"/>
  <c r="AK17" i="3"/>
  <c r="K27" i="3"/>
  <c r="C28" i="3" s="1"/>
  <c r="L27" i="3"/>
  <c r="D28" i="3" s="1"/>
  <c r="T54" i="3" l="1"/>
  <c r="U54" i="3" s="1"/>
  <c r="S54" i="3"/>
  <c r="V54" i="3"/>
  <c r="W54" i="3" s="1"/>
  <c r="AN17" i="3"/>
  <c r="AF18" i="3" s="1"/>
  <c r="AM17" i="3"/>
  <c r="AE18" i="3" s="1"/>
  <c r="E28" i="3"/>
  <c r="F28" i="3"/>
  <c r="H28" i="3" s="1"/>
  <c r="I28" i="3" s="1"/>
  <c r="X54" i="3" l="1"/>
  <c r="AH18" i="3"/>
  <c r="AI18" i="3" s="1"/>
  <c r="AG18" i="3"/>
  <c r="G28" i="3"/>
  <c r="J28" i="3" s="1"/>
  <c r="AJ18" i="3" l="1"/>
  <c r="AL18" i="3" s="1"/>
  <c r="AM18" i="3" s="1"/>
  <c r="Z54" i="3"/>
  <c r="R55" i="3" s="1"/>
  <c r="Y54" i="3"/>
  <c r="Q55" i="3" s="1"/>
  <c r="L28" i="3"/>
  <c r="D29" i="3" s="1"/>
  <c r="K28" i="3"/>
  <c r="C29" i="3" s="1"/>
  <c r="AK18" i="3" l="1"/>
  <c r="AN18" i="3" s="1"/>
  <c r="AF19" i="3" s="1"/>
  <c r="AG19" i="3" s="1"/>
  <c r="S55" i="3"/>
  <c r="T55" i="3"/>
  <c r="V55" i="3" s="1"/>
  <c r="W55" i="3" s="1"/>
  <c r="AE19" i="3"/>
  <c r="F29" i="3"/>
  <c r="G29" i="3" s="1"/>
  <c r="E29" i="3"/>
  <c r="AH19" i="3" l="1"/>
  <c r="AI19" i="3" s="1"/>
  <c r="U55" i="3"/>
  <c r="X55" i="3" s="1"/>
  <c r="H29" i="3"/>
  <c r="AJ19" i="3" l="1"/>
  <c r="Z55" i="3"/>
  <c r="R56" i="3" s="1"/>
  <c r="Y55" i="3"/>
  <c r="Q56" i="3" s="1"/>
  <c r="AL19" i="3"/>
  <c r="AK19" i="3"/>
  <c r="J29" i="3"/>
  <c r="I29" i="3"/>
  <c r="S56" i="3" l="1"/>
  <c r="T56" i="3"/>
  <c r="U56" i="3" s="1"/>
  <c r="AN19" i="3"/>
  <c r="AF20" i="3" s="1"/>
  <c r="AM19" i="3"/>
  <c r="AE20" i="3" s="1"/>
  <c r="K29" i="3"/>
  <c r="C30" i="3" s="1"/>
  <c r="L29" i="3"/>
  <c r="D30" i="3" s="1"/>
  <c r="V56" i="3" l="1"/>
  <c r="AG20" i="3"/>
  <c r="AH20" i="3"/>
  <c r="F30" i="3"/>
  <c r="E30" i="3"/>
  <c r="AJ20" i="3" l="1"/>
  <c r="AK20" i="3" s="1"/>
  <c r="W56" i="3"/>
  <c r="X56" i="3"/>
  <c r="Y56" i="3" s="1"/>
  <c r="AI20" i="3"/>
  <c r="AL20" i="3" s="1"/>
  <c r="H30" i="3"/>
  <c r="I30" i="3" s="1"/>
  <c r="G30" i="3"/>
  <c r="Z56" i="3" l="1"/>
  <c r="R57" i="3" s="1"/>
  <c r="Q57" i="3"/>
  <c r="AM20" i="3"/>
  <c r="AE21" i="3" s="1"/>
  <c r="AN20" i="3"/>
  <c r="AF21" i="3" s="1"/>
  <c r="J30" i="3"/>
  <c r="L30" i="3" s="1"/>
  <c r="D31" i="3" s="1"/>
  <c r="E31" i="3" s="1"/>
  <c r="AH21" i="3" l="1"/>
  <c r="AI21" i="3" s="1"/>
  <c r="S57" i="3"/>
  <c r="T57" i="3"/>
  <c r="U57" i="3" s="1"/>
  <c r="AG21" i="3"/>
  <c r="K30" i="3"/>
  <c r="C31" i="3" s="1"/>
  <c r="F31" i="3" s="1"/>
  <c r="G31" i="3" s="1"/>
  <c r="V57" i="3" l="1"/>
  <c r="AJ21" i="3"/>
  <c r="AK21" i="3" s="1"/>
  <c r="H31" i="3"/>
  <c r="J31" i="3" s="1"/>
  <c r="K31" i="3" s="1"/>
  <c r="I31" i="3"/>
  <c r="L31" i="3" s="1"/>
  <c r="D32" i="3" s="1"/>
  <c r="AL21" i="3" l="1"/>
  <c r="AM21" i="3" s="1"/>
  <c r="AE22" i="3" s="1"/>
  <c r="X57" i="3"/>
  <c r="W57" i="3"/>
  <c r="C32" i="3"/>
  <c r="F32" i="3" s="1"/>
  <c r="G32" i="3" s="1"/>
  <c r="E32" i="3"/>
  <c r="Y57" i="3" l="1"/>
  <c r="Q58" i="3" s="1"/>
  <c r="Z57" i="3"/>
  <c r="R58" i="3" s="1"/>
  <c r="AN21" i="3"/>
  <c r="AF22" i="3" s="1"/>
  <c r="H32" i="3"/>
  <c r="T58" i="3" l="1"/>
  <c r="U58" i="3" s="1"/>
  <c r="S58" i="3"/>
  <c r="V58" i="3" s="1"/>
  <c r="AG22" i="3"/>
  <c r="AH22" i="3"/>
  <c r="AI22" i="3" s="1"/>
  <c r="I32" i="3"/>
  <c r="J32" i="3"/>
  <c r="W58" i="3" l="1"/>
  <c r="X58" i="3"/>
  <c r="AJ22" i="3"/>
  <c r="K32" i="3"/>
  <c r="C33" i="3" s="1"/>
  <c r="L32" i="3"/>
  <c r="D33" i="3" s="1"/>
  <c r="AL22" i="3" l="1"/>
  <c r="AK22" i="3"/>
  <c r="Z58" i="3"/>
  <c r="R59" i="3" s="1"/>
  <c r="Y58" i="3"/>
  <c r="Q59" i="3" s="1"/>
  <c r="E33" i="3"/>
  <c r="F33" i="3"/>
  <c r="G33" i="3" s="1"/>
  <c r="T59" i="3" l="1"/>
  <c r="V59" i="3" s="1"/>
  <c r="W59" i="3" s="1"/>
  <c r="S59" i="3"/>
  <c r="U59" i="3"/>
  <c r="X59" i="3" s="1"/>
  <c r="Z59" i="3" s="1"/>
  <c r="R60" i="3" s="1"/>
  <c r="Y59" i="3"/>
  <c r="Q60" i="3" s="1"/>
  <c r="AM22" i="3"/>
  <c r="AE23" i="3" s="1"/>
  <c r="AN22" i="3"/>
  <c r="AF23" i="3" s="1"/>
  <c r="H33" i="3"/>
  <c r="S60" i="3" l="1"/>
  <c r="T60" i="3"/>
  <c r="U60" i="3" s="1"/>
  <c r="V60" i="3"/>
  <c r="W60" i="3" s="1"/>
  <c r="AH23" i="3"/>
  <c r="AI23" i="3" s="1"/>
  <c r="AG23" i="3"/>
  <c r="J33" i="3"/>
  <c r="I33" i="3"/>
  <c r="AJ23" i="3" l="1"/>
  <c r="AL23" i="3" s="1"/>
  <c r="AM23" i="3" s="1"/>
  <c r="X60" i="3"/>
  <c r="K33" i="3"/>
  <c r="C34" i="3" s="1"/>
  <c r="L33" i="3"/>
  <c r="D34" i="3" s="1"/>
  <c r="AK23" i="3" l="1"/>
  <c r="AE24" i="3"/>
  <c r="Z60" i="3"/>
  <c r="R61" i="3" s="1"/>
  <c r="Y60" i="3"/>
  <c r="Q61" i="3" s="1"/>
  <c r="AN23" i="3"/>
  <c r="AF24" i="3" s="1"/>
  <c r="F34" i="3"/>
  <c r="G34" i="3" s="1"/>
  <c r="E34" i="3"/>
  <c r="AG24" i="3" l="1"/>
  <c r="AH24" i="3"/>
  <c r="AI24" i="3" s="1"/>
  <c r="S61" i="3"/>
  <c r="T61" i="3"/>
  <c r="H34" i="3"/>
  <c r="AJ24" i="3" l="1"/>
  <c r="AK24" i="3" s="1"/>
  <c r="AL24" i="3"/>
  <c r="U61" i="3"/>
  <c r="V61" i="3"/>
  <c r="I34" i="3"/>
  <c r="J34" i="3"/>
  <c r="X61" i="3" l="1"/>
  <c r="W61" i="3"/>
  <c r="AN24" i="3"/>
  <c r="AF25" i="3" s="1"/>
  <c r="AM24" i="3"/>
  <c r="AE25" i="3" s="1"/>
  <c r="K34" i="3"/>
  <c r="C35" i="3" s="1"/>
  <c r="L34" i="3"/>
  <c r="D35" i="3" s="1"/>
  <c r="AG25" i="3" l="1"/>
  <c r="AH25" i="3"/>
  <c r="AI25" i="3" s="1"/>
  <c r="Z61" i="3"/>
  <c r="R62" i="3" s="1"/>
  <c r="Y61" i="3"/>
  <c r="Q62" i="3" s="1"/>
  <c r="F35" i="3"/>
  <c r="G35" i="3" s="1"/>
  <c r="E35" i="3"/>
  <c r="AJ25" i="3" l="1"/>
  <c r="S62" i="3"/>
  <c r="T62" i="3"/>
  <c r="U62" i="3" s="1"/>
  <c r="V62" i="3"/>
  <c r="X62" i="3" s="1"/>
  <c r="H35" i="3"/>
  <c r="J35" i="3" s="1"/>
  <c r="AL25" i="3" l="1"/>
  <c r="AK25" i="3"/>
  <c r="W62" i="3"/>
  <c r="Z62" i="3"/>
  <c r="R63" i="3" s="1"/>
  <c r="Y62" i="3"/>
  <c r="Q63" i="3" s="1"/>
  <c r="I35" i="3"/>
  <c r="L35" i="3"/>
  <c r="D36" i="3" s="1"/>
  <c r="K35" i="3"/>
  <c r="AM25" i="3" l="1"/>
  <c r="AE26" i="3" s="1"/>
  <c r="AN25" i="3"/>
  <c r="AF26" i="3" s="1"/>
  <c r="C36" i="3"/>
  <c r="S63" i="3"/>
  <c r="T63" i="3"/>
  <c r="U63" i="3" s="1"/>
  <c r="E36" i="3"/>
  <c r="F36" i="3"/>
  <c r="H36" i="3" s="1"/>
  <c r="AH26" i="3" l="1"/>
  <c r="AI26" i="3" s="1"/>
  <c r="AG26" i="3"/>
  <c r="AJ26" i="3"/>
  <c r="AK26" i="3" s="1"/>
  <c r="V63" i="3"/>
  <c r="I36" i="3"/>
  <c r="G36" i="3"/>
  <c r="J36" i="3" s="1"/>
  <c r="AL26" i="3" l="1"/>
  <c r="AN26" i="3"/>
  <c r="AF27" i="3" s="1"/>
  <c r="AM26" i="3"/>
  <c r="AE27" i="3" s="1"/>
  <c r="W63" i="3"/>
  <c r="X63" i="3"/>
  <c r="K36" i="3"/>
  <c r="C37" i="3" s="1"/>
  <c r="L36" i="3"/>
  <c r="D37" i="3" s="1"/>
  <c r="AG27" i="3" l="1"/>
  <c r="AH27" i="3"/>
  <c r="AI27" i="3" s="1"/>
  <c r="Z63" i="3"/>
  <c r="R64" i="3" s="1"/>
  <c r="Y63" i="3"/>
  <c r="Q64" i="3"/>
  <c r="E37" i="3"/>
  <c r="F37" i="3"/>
  <c r="G37" i="3" s="1"/>
  <c r="AJ27" i="3" l="1"/>
  <c r="T64" i="3"/>
  <c r="U64" i="3" s="1"/>
  <c r="S64" i="3"/>
  <c r="H37" i="3"/>
  <c r="AK27" i="3" l="1"/>
  <c r="AL27" i="3"/>
  <c r="V64" i="3"/>
  <c r="J37" i="3"/>
  <c r="I37" i="3"/>
  <c r="AM27" i="3" l="1"/>
  <c r="AE28" i="3" s="1"/>
  <c r="AN27" i="3"/>
  <c r="AF28" i="3" s="1"/>
  <c r="X64" i="3"/>
  <c r="W64" i="3"/>
  <c r="L37" i="3"/>
  <c r="D38" i="3" s="1"/>
  <c r="K37" i="3"/>
  <c r="C38" i="3" s="1"/>
  <c r="AG28" i="3" l="1"/>
  <c r="AH28" i="3"/>
  <c r="AI28" i="3" s="1"/>
  <c r="Z64" i="3"/>
  <c r="R65" i="3" s="1"/>
  <c r="Y64" i="3"/>
  <c r="Q65" i="3" s="1"/>
  <c r="F38" i="3"/>
  <c r="G38" i="3" s="1"/>
  <c r="E38" i="3"/>
  <c r="AJ28" i="3" l="1"/>
  <c r="AL28" i="3" s="1"/>
  <c r="S65" i="3"/>
  <c r="T65" i="3"/>
  <c r="U65" i="3" s="1"/>
  <c r="V65" i="3"/>
  <c r="W65" i="3" s="1"/>
  <c r="H38" i="3"/>
  <c r="AK28" i="3" l="1"/>
  <c r="AN28" i="3" s="1"/>
  <c r="AF29" i="3" s="1"/>
  <c r="X65" i="3"/>
  <c r="Z65" i="3" s="1"/>
  <c r="R66" i="3" s="1"/>
  <c r="AM28" i="3"/>
  <c r="S66" i="3"/>
  <c r="Y65" i="3"/>
  <c r="Q66" i="3" s="1"/>
  <c r="T66" i="3" s="1"/>
  <c r="J38" i="3"/>
  <c r="I38" i="3"/>
  <c r="AE29" i="3" l="1"/>
  <c r="AH29" i="3" s="1"/>
  <c r="AI29" i="3" s="1"/>
  <c r="AG29" i="3"/>
  <c r="U66" i="3"/>
  <c r="V66" i="3"/>
  <c r="K38" i="3"/>
  <c r="C39" i="3" s="1"/>
  <c r="L38" i="3"/>
  <c r="D39" i="3" s="1"/>
  <c r="AJ29" i="3" l="1"/>
  <c r="W66" i="3"/>
  <c r="X66" i="3"/>
  <c r="F39" i="3"/>
  <c r="G39" i="3" s="1"/>
  <c r="E39" i="3"/>
  <c r="AK29" i="3" l="1"/>
  <c r="AL29" i="3"/>
  <c r="Z66" i="3"/>
  <c r="R67" i="3" s="1"/>
  <c r="Y66" i="3"/>
  <c r="Q67" i="3" s="1"/>
  <c r="H39" i="3"/>
  <c r="AN29" i="3" l="1"/>
  <c r="AF30" i="3" s="1"/>
  <c r="AM29" i="3"/>
  <c r="AE30" i="3" s="1"/>
  <c r="T67" i="3"/>
  <c r="V67" i="3" s="1"/>
  <c r="W67" i="3" s="1"/>
  <c r="S67" i="3"/>
  <c r="U67" i="3"/>
  <c r="I39" i="3"/>
  <c r="J39" i="3"/>
  <c r="AH30" i="3" l="1"/>
  <c r="AG30" i="3"/>
  <c r="X67" i="3"/>
  <c r="L39" i="3"/>
  <c r="D40" i="3" s="1"/>
  <c r="K39" i="3"/>
  <c r="C40" i="3" s="1"/>
  <c r="AJ30" i="3" l="1"/>
  <c r="AK30" i="3" s="1"/>
  <c r="AI30" i="3"/>
  <c r="Y67" i="3"/>
  <c r="Q68" i="3" s="1"/>
  <c r="Z67" i="3"/>
  <c r="R68" i="3" s="1"/>
  <c r="E40" i="3"/>
  <c r="F40" i="3"/>
  <c r="H40" i="3" s="1"/>
  <c r="AL30" i="3" l="1"/>
  <c r="AN30" i="3"/>
  <c r="AF31" i="3" s="1"/>
  <c r="AM30" i="3"/>
  <c r="AE31" i="3" s="1"/>
  <c r="T68" i="3"/>
  <c r="S68" i="3"/>
  <c r="U68" i="3"/>
  <c r="G40" i="3"/>
  <c r="J40" i="3" s="1"/>
  <c r="I40" i="3"/>
  <c r="AG31" i="3" l="1"/>
  <c r="AH31" i="3"/>
  <c r="AI31" i="3" s="1"/>
  <c r="V68" i="3"/>
  <c r="W68" i="3" s="1"/>
  <c r="K40" i="3"/>
  <c r="C41" i="3" s="1"/>
  <c r="L40" i="3"/>
  <c r="D41" i="3" s="1"/>
  <c r="AJ31" i="3" l="1"/>
  <c r="X68" i="3"/>
  <c r="E41" i="3"/>
  <c r="F41" i="3"/>
  <c r="G41" i="3" s="1"/>
  <c r="AL31" i="3" l="1"/>
  <c r="AK31" i="3"/>
  <c r="Z68" i="3"/>
  <c r="R69" i="3" s="1"/>
  <c r="Y68" i="3"/>
  <c r="Q69" i="3" s="1"/>
  <c r="H41" i="3"/>
  <c r="AE32" i="3" l="1"/>
  <c r="AN31" i="3"/>
  <c r="AF32" i="3" s="1"/>
  <c r="AM31" i="3"/>
  <c r="T69" i="3"/>
  <c r="U69" i="3" s="1"/>
  <c r="S69" i="3"/>
  <c r="I41" i="3"/>
  <c r="J41" i="3"/>
  <c r="V69" i="3" l="1"/>
  <c r="X69" i="3" s="1"/>
  <c r="AG32" i="3"/>
  <c r="AH32" i="3"/>
  <c r="AJ32" i="3" s="1"/>
  <c r="Y69" i="3"/>
  <c r="W69" i="3"/>
  <c r="Q70" i="3" s="1"/>
  <c r="K41" i="3"/>
  <c r="C42" i="3" s="1"/>
  <c r="L41" i="3"/>
  <c r="D42" i="3" s="1"/>
  <c r="AK32" i="3" l="1"/>
  <c r="AI32" i="3"/>
  <c r="AL32" i="3" s="1"/>
  <c r="Z69" i="3"/>
  <c r="R70" i="3" s="1"/>
  <c r="F42" i="3"/>
  <c r="G42" i="3" s="1"/>
  <c r="E42" i="3"/>
  <c r="AN32" i="3" l="1"/>
  <c r="AF33" i="3" s="1"/>
  <c r="AM32" i="3"/>
  <c r="AE33" i="3" s="1"/>
  <c r="T70" i="3"/>
  <c r="U70" i="3" s="1"/>
  <c r="S70" i="3"/>
  <c r="H42" i="3"/>
  <c r="AG33" i="3" l="1"/>
  <c r="AH33" i="3"/>
  <c r="V70" i="3"/>
  <c r="J42" i="3"/>
  <c r="I42" i="3"/>
  <c r="AJ33" i="3" l="1"/>
  <c r="AK33" i="3" s="1"/>
  <c r="AI33" i="3"/>
  <c r="W70" i="3"/>
  <c r="X70" i="3"/>
  <c r="L42" i="3"/>
  <c r="D43" i="3" s="1"/>
  <c r="K42" i="3"/>
  <c r="C43" i="3" s="1"/>
  <c r="AL33" i="3" l="1"/>
  <c r="AM33" i="3" s="1"/>
  <c r="AE34" i="3" s="1"/>
  <c r="Y70" i="3"/>
  <c r="Q71" i="3" s="1"/>
  <c r="Z70" i="3"/>
  <c r="R71" i="3" s="1"/>
  <c r="F43" i="3"/>
  <c r="G43" i="3" s="1"/>
  <c r="E43" i="3"/>
  <c r="AN33" i="3" l="1"/>
  <c r="AF34" i="3" s="1"/>
  <c r="AH34" i="3" s="1"/>
  <c r="AI34" i="3" s="1"/>
  <c r="T71" i="3"/>
  <c r="V71" i="3" s="1"/>
  <c r="S71" i="3"/>
  <c r="U71" i="3"/>
  <c r="W71" i="3"/>
  <c r="H43" i="3"/>
  <c r="AG34" i="3" l="1"/>
  <c r="AJ34" i="3" s="1"/>
  <c r="X71" i="3"/>
  <c r="Y71" i="3" s="1"/>
  <c r="Q72" i="3"/>
  <c r="I43" i="3"/>
  <c r="J43" i="3"/>
  <c r="Z71" i="3" l="1"/>
  <c r="R72" i="3" s="1"/>
  <c r="S72" i="3" s="1"/>
  <c r="AK34" i="3"/>
  <c r="AL34" i="3"/>
  <c r="K43" i="3"/>
  <c r="C44" i="3" s="1"/>
  <c r="L43" i="3"/>
  <c r="D44" i="3" s="1"/>
  <c r="T72" i="3" l="1"/>
  <c r="V72" i="3" s="1"/>
  <c r="W72" i="3" s="1"/>
  <c r="AN34" i="3"/>
  <c r="AF35" i="3" s="1"/>
  <c r="AM34" i="3"/>
  <c r="AE35" i="3" s="1"/>
  <c r="E44" i="3"/>
  <c r="F44" i="3"/>
  <c r="U72" i="3" l="1"/>
  <c r="X72" i="3" s="1"/>
  <c r="AG35" i="3"/>
  <c r="AH35" i="3"/>
  <c r="AI35" i="3" s="1"/>
  <c r="H44" i="3"/>
  <c r="I44" i="3" s="1"/>
  <c r="G44" i="3"/>
  <c r="Z72" i="3" l="1"/>
  <c r="R73" i="3" s="1"/>
  <c r="Y72" i="3"/>
  <c r="Q73" i="3" s="1"/>
  <c r="AJ35" i="3"/>
  <c r="J44" i="3"/>
  <c r="K44" i="3" s="1"/>
  <c r="C45" i="3" s="1"/>
  <c r="S73" i="3" l="1"/>
  <c r="T73" i="3"/>
  <c r="U73" i="3" s="1"/>
  <c r="AK35" i="3"/>
  <c r="AL35" i="3"/>
  <c r="L44" i="3"/>
  <c r="D45" i="3" s="1"/>
  <c r="F45" i="3" s="1"/>
  <c r="G45" i="3" s="1"/>
  <c r="V73" i="3" l="1"/>
  <c r="AN35" i="3"/>
  <c r="AF36" i="3" s="1"/>
  <c r="AM35" i="3"/>
  <c r="AE36" i="3" s="1"/>
  <c r="E45" i="3"/>
  <c r="H45" i="3" s="1"/>
  <c r="X73" i="3" l="1"/>
  <c r="Y73" i="3" s="1"/>
  <c r="W73" i="3"/>
  <c r="AG36" i="3"/>
  <c r="AH36" i="3"/>
  <c r="AI36" i="3" s="1"/>
  <c r="I45" i="3"/>
  <c r="J45" i="3"/>
  <c r="Z73" i="3" l="1"/>
  <c r="R74" i="3" s="1"/>
  <c r="Q74" i="3"/>
  <c r="T74" i="3" s="1"/>
  <c r="AJ36" i="3"/>
  <c r="AK36" i="3" s="1"/>
  <c r="L45" i="3"/>
  <c r="D46" i="3" s="1"/>
  <c r="K45" i="3"/>
  <c r="C46" i="3" s="1"/>
  <c r="S74" i="3" l="1"/>
  <c r="U74" i="3"/>
  <c r="V74" i="3"/>
  <c r="X74" i="3" s="1"/>
  <c r="AL36" i="3"/>
  <c r="F46" i="3"/>
  <c r="G46" i="3" s="1"/>
  <c r="E46" i="3"/>
  <c r="Y74" i="3" l="1"/>
  <c r="W74" i="3"/>
  <c r="Z74" i="3" s="1"/>
  <c r="R75" i="3" s="1"/>
  <c r="AN36" i="3"/>
  <c r="AF37" i="3" s="1"/>
  <c r="AM36" i="3"/>
  <c r="AE37" i="3" s="1"/>
  <c r="H46" i="3"/>
  <c r="S75" i="3" l="1"/>
  <c r="Q75" i="3"/>
  <c r="T75" i="3" s="1"/>
  <c r="AG37" i="3"/>
  <c r="AH37" i="3"/>
  <c r="I46" i="3"/>
  <c r="J46" i="3"/>
  <c r="V75" i="3" l="1"/>
  <c r="W75" i="3" s="1"/>
  <c r="U75" i="3"/>
  <c r="X75" i="3" s="1"/>
  <c r="AJ37" i="3"/>
  <c r="AK37" i="3" s="1"/>
  <c r="AI37" i="3"/>
  <c r="K46" i="3"/>
  <c r="C47" i="3" s="1"/>
  <c r="L46" i="3"/>
  <c r="D47" i="3" s="1"/>
  <c r="AL37" i="3" l="1"/>
  <c r="Z75" i="3"/>
  <c r="R76" i="3" s="1"/>
  <c r="Y75" i="3"/>
  <c r="Q76" i="3" s="1"/>
  <c r="AM37" i="3"/>
  <c r="AE38" i="3" s="1"/>
  <c r="AN37" i="3"/>
  <c r="AF38" i="3" s="1"/>
  <c r="F47" i="3"/>
  <c r="G47" i="3" s="1"/>
  <c r="E47" i="3"/>
  <c r="T76" i="3" l="1"/>
  <c r="U76" i="3" s="1"/>
  <c r="S76" i="3"/>
  <c r="AG38" i="3"/>
  <c r="AH38" i="3"/>
  <c r="AI38" i="3" s="1"/>
  <c r="H47" i="3"/>
  <c r="V76" i="3" l="1"/>
  <c r="AJ38" i="3"/>
  <c r="J47" i="3"/>
  <c r="I47" i="3"/>
  <c r="X76" i="3" l="1"/>
  <c r="W76" i="3"/>
  <c r="AK38" i="3"/>
  <c r="AL38" i="3"/>
  <c r="K47" i="3"/>
  <c r="C48" i="3" s="1"/>
  <c r="L47" i="3"/>
  <c r="D48" i="3" s="1"/>
  <c r="Z76" i="3" l="1"/>
  <c r="R77" i="3" s="1"/>
  <c r="Y76" i="3"/>
  <c r="Q77" i="3" s="1"/>
  <c r="AN38" i="3"/>
  <c r="AF39" i="3" s="1"/>
  <c r="AM38" i="3"/>
  <c r="AE39" i="3" s="1"/>
  <c r="F48" i="3"/>
  <c r="G48" i="3" s="1"/>
  <c r="E48" i="3"/>
  <c r="S77" i="3" l="1"/>
  <c r="T77" i="3"/>
  <c r="AG39" i="3"/>
  <c r="AH39" i="3"/>
  <c r="AJ39" i="3" s="1"/>
  <c r="AK39" i="3" s="1"/>
  <c r="H48" i="3"/>
  <c r="J48" i="3" s="1"/>
  <c r="K48" i="3" s="1"/>
  <c r="V77" i="3" l="1"/>
  <c r="W77" i="3" s="1"/>
  <c r="U77" i="3"/>
  <c r="X77" i="3" s="1"/>
  <c r="AI39" i="3"/>
  <c r="AL39" i="3"/>
  <c r="I48" i="3"/>
  <c r="L48" i="3" s="1"/>
  <c r="D49" i="3" s="1"/>
  <c r="E49" i="3" s="1"/>
  <c r="Y77" i="3" l="1"/>
  <c r="Q78" i="3" s="1"/>
  <c r="Z77" i="3"/>
  <c r="R78" i="3" s="1"/>
  <c r="C49" i="3"/>
  <c r="AM39" i="3"/>
  <c r="AE40" i="3" s="1"/>
  <c r="AN39" i="3"/>
  <c r="AF40" i="3" s="1"/>
  <c r="F49" i="3"/>
  <c r="G49" i="3" s="1"/>
  <c r="S78" i="3" l="1"/>
  <c r="T78" i="3"/>
  <c r="U78" i="3" s="1"/>
  <c r="V78" i="3"/>
  <c r="W78" i="3" s="1"/>
  <c r="AG40" i="3"/>
  <c r="AH40" i="3"/>
  <c r="H49" i="3"/>
  <c r="J49" i="3" s="1"/>
  <c r="X78" i="3" l="1"/>
  <c r="AJ40" i="3"/>
  <c r="AK40" i="3" s="1"/>
  <c r="I49" i="3"/>
  <c r="AI40" i="3"/>
  <c r="Y78" i="3"/>
  <c r="Q79" i="3" s="1"/>
  <c r="Z78" i="3"/>
  <c r="R79" i="3" s="1"/>
  <c r="L49" i="3"/>
  <c r="D50" i="3" s="1"/>
  <c r="K49" i="3"/>
  <c r="C50" i="3" s="1"/>
  <c r="AL40" i="3" l="1"/>
  <c r="AM40" i="3"/>
  <c r="AE41" i="3" s="1"/>
  <c r="AN40" i="3"/>
  <c r="AF41" i="3" s="1"/>
  <c r="S79" i="3"/>
  <c r="T79" i="3"/>
  <c r="U79" i="3" s="1"/>
  <c r="E50" i="3"/>
  <c r="F50" i="3"/>
  <c r="G50" i="3" s="1"/>
  <c r="AG41" i="3" l="1"/>
  <c r="AH41" i="3"/>
  <c r="V79" i="3"/>
  <c r="H50" i="3"/>
  <c r="AJ41" i="3" l="1"/>
  <c r="AK41" i="3" s="1"/>
  <c r="AI41" i="3"/>
  <c r="W79" i="3"/>
  <c r="X79" i="3"/>
  <c r="J50" i="3"/>
  <c r="I50" i="3"/>
  <c r="AL41" i="3" l="1"/>
  <c r="AN41" i="3" s="1"/>
  <c r="AF42" i="3" s="1"/>
  <c r="Z79" i="3"/>
  <c r="R80" i="3" s="1"/>
  <c r="Y79" i="3"/>
  <c r="Q80" i="3" s="1"/>
  <c r="K50" i="3"/>
  <c r="C51" i="3" s="1"/>
  <c r="L50" i="3"/>
  <c r="D51" i="3" s="1"/>
  <c r="AM41" i="3" l="1"/>
  <c r="AE42" i="3" s="1"/>
  <c r="AG42" i="3"/>
  <c r="AH42" i="3"/>
  <c r="AJ42" i="3" s="1"/>
  <c r="T80" i="3"/>
  <c r="U80" i="3" s="1"/>
  <c r="S80" i="3"/>
  <c r="F51" i="3"/>
  <c r="G51" i="3" s="1"/>
  <c r="E51" i="3"/>
  <c r="AK42" i="3" l="1"/>
  <c r="AI42" i="3"/>
  <c r="AL42" i="3" s="1"/>
  <c r="V80" i="3"/>
  <c r="H51" i="3"/>
  <c r="AN42" i="3" l="1"/>
  <c r="AF43" i="3" s="1"/>
  <c r="AM42" i="3"/>
  <c r="AE43" i="3" s="1"/>
  <c r="X80" i="3"/>
  <c r="W80" i="3"/>
  <c r="I51" i="3"/>
  <c r="J51" i="3"/>
  <c r="AG43" i="3" l="1"/>
  <c r="AH43" i="3"/>
  <c r="AI43" i="3" s="1"/>
  <c r="Z80" i="3"/>
  <c r="R81" i="3" s="1"/>
  <c r="Y80" i="3"/>
  <c r="Q81" i="3" s="1"/>
  <c r="K51" i="3"/>
  <c r="C52" i="3" s="1"/>
  <c r="L51" i="3"/>
  <c r="D52" i="3" s="1"/>
  <c r="AJ43" i="3" l="1"/>
  <c r="AL43" i="3" s="1"/>
  <c r="AM43" i="3" s="1"/>
  <c r="S81" i="3"/>
  <c r="T81" i="3"/>
  <c r="E52" i="3"/>
  <c r="F52" i="3"/>
  <c r="H52" i="3" s="1"/>
  <c r="I52" i="3" s="1"/>
  <c r="V81" i="3" l="1"/>
  <c r="W81" i="3" s="1"/>
  <c r="AK43" i="3"/>
  <c r="AE44" i="3" s="1"/>
  <c r="U81" i="3"/>
  <c r="X81" i="3" s="1"/>
  <c r="G52" i="3"/>
  <c r="J52" i="3" s="1"/>
  <c r="K52" i="3" s="1"/>
  <c r="C53" i="3" s="1"/>
  <c r="AN43" i="3" l="1"/>
  <c r="AF44" i="3" s="1"/>
  <c r="Z81" i="3"/>
  <c r="R82" i="3" s="1"/>
  <c r="Y81" i="3"/>
  <c r="Q82" i="3" s="1"/>
  <c r="L52" i="3"/>
  <c r="D53" i="3" s="1"/>
  <c r="E53" i="3" s="1"/>
  <c r="AG44" i="3" l="1"/>
  <c r="AH44" i="3"/>
  <c r="AI44" i="3" s="1"/>
  <c r="F53" i="3"/>
  <c r="H53" i="3" s="1"/>
  <c r="I53" i="3" s="1"/>
  <c r="S82" i="3"/>
  <c r="T82" i="3"/>
  <c r="U82" i="3" s="1"/>
  <c r="V82" i="3" l="1"/>
  <c r="AJ44" i="3"/>
  <c r="G53" i="3"/>
  <c r="J53" i="3" s="1"/>
  <c r="K53" i="3" s="1"/>
  <c r="W82" i="3"/>
  <c r="X82" i="3"/>
  <c r="C54" i="3"/>
  <c r="AL44" i="3" l="1"/>
  <c r="AK44" i="3"/>
  <c r="L53" i="3"/>
  <c r="D54" i="3" s="1"/>
  <c r="E54" i="3" s="1"/>
  <c r="Y82" i="3"/>
  <c r="Q83" i="3" s="1"/>
  <c r="Z82" i="3"/>
  <c r="R83" i="3" s="1"/>
  <c r="AM44" i="3" l="1"/>
  <c r="AE45" i="3" s="1"/>
  <c r="AN44" i="3"/>
  <c r="AF45" i="3" s="1"/>
  <c r="F54" i="3"/>
  <c r="T83" i="3"/>
  <c r="U83" i="3" s="1"/>
  <c r="S83" i="3"/>
  <c r="H54" i="3"/>
  <c r="G54" i="3"/>
  <c r="AI45" i="3" l="1"/>
  <c r="AG45" i="3"/>
  <c r="AJ45" i="3" s="1"/>
  <c r="AH45" i="3"/>
  <c r="V83" i="3"/>
  <c r="I54" i="3"/>
  <c r="J54" i="3"/>
  <c r="AL45" i="3" l="1"/>
  <c r="AK45" i="3"/>
  <c r="X83" i="3"/>
  <c r="W83" i="3"/>
  <c r="L54" i="3"/>
  <c r="D55" i="3" s="1"/>
  <c r="K54" i="3"/>
  <c r="C55" i="3" s="1"/>
  <c r="AN45" i="3" l="1"/>
  <c r="AF46" i="3" s="1"/>
  <c r="AM45" i="3"/>
  <c r="AE46" i="3" s="1"/>
  <c r="Y83" i="3"/>
  <c r="Q84" i="3" s="1"/>
  <c r="Z83" i="3"/>
  <c r="R84" i="3" s="1"/>
  <c r="F55" i="3"/>
  <c r="H55" i="3" s="1"/>
  <c r="E55" i="3"/>
  <c r="AG46" i="3" l="1"/>
  <c r="AH46" i="3"/>
  <c r="T84" i="3"/>
  <c r="U84" i="3" s="1"/>
  <c r="S84" i="3"/>
  <c r="I55" i="3"/>
  <c r="G55" i="3"/>
  <c r="J55" i="3" s="1"/>
  <c r="AI46" i="3" l="1"/>
  <c r="AJ46" i="3"/>
  <c r="V84" i="3"/>
  <c r="L55" i="3"/>
  <c r="D56" i="3" s="1"/>
  <c r="K55" i="3"/>
  <c r="C56" i="3" s="1"/>
  <c r="AL46" i="3" l="1"/>
  <c r="AK46" i="3"/>
  <c r="W84" i="3"/>
  <c r="X84" i="3"/>
  <c r="F56" i="3"/>
  <c r="G56" i="3" s="1"/>
  <c r="E56" i="3"/>
  <c r="AN46" i="3" l="1"/>
  <c r="AF47" i="3" s="1"/>
  <c r="AM46" i="3"/>
  <c r="AE47" i="3" s="1"/>
  <c r="Y84" i="3"/>
  <c r="Q85" i="3" s="1"/>
  <c r="Z84" i="3"/>
  <c r="R85" i="3" s="1"/>
  <c r="H56" i="3"/>
  <c r="I56" i="3" s="1"/>
  <c r="AG47" i="3" l="1"/>
  <c r="AH47" i="3"/>
  <c r="AI47" i="3" s="1"/>
  <c r="J56" i="3"/>
  <c r="K56" i="3" s="1"/>
  <c r="C57" i="3" s="1"/>
  <c r="S85" i="3"/>
  <c r="T85" i="3"/>
  <c r="U85" i="3" s="1"/>
  <c r="V85" i="3" l="1"/>
  <c r="AJ47" i="3"/>
  <c r="L56" i="3"/>
  <c r="D57" i="3" s="1"/>
  <c r="E57" i="3" s="1"/>
  <c r="X85" i="3" l="1"/>
  <c r="W85" i="3"/>
  <c r="AL47" i="3"/>
  <c r="AK47" i="3"/>
  <c r="F57" i="3"/>
  <c r="H57" i="3" s="1"/>
  <c r="I57" i="3"/>
  <c r="Z85" i="3" l="1"/>
  <c r="R86" i="3" s="1"/>
  <c r="Y85" i="3"/>
  <c r="Q86" i="3" s="1"/>
  <c r="G57" i="3"/>
  <c r="J57" i="3" s="1"/>
  <c r="K57" i="3" s="1"/>
  <c r="AM47" i="3"/>
  <c r="AE48" i="3" s="1"/>
  <c r="AN47" i="3"/>
  <c r="AF48" i="3" s="1"/>
  <c r="L57" i="3"/>
  <c r="D58" i="3" s="1"/>
  <c r="E58" i="3" s="1"/>
  <c r="C58" i="3"/>
  <c r="S86" i="3" l="1"/>
  <c r="T86" i="3"/>
  <c r="AH48" i="3"/>
  <c r="AG48" i="3"/>
  <c r="F58" i="3"/>
  <c r="H58" i="3" s="1"/>
  <c r="V86" i="3" l="1"/>
  <c r="W86" i="3" s="1"/>
  <c r="U86" i="3"/>
  <c r="X86" i="3" s="1"/>
  <c r="AJ48" i="3"/>
  <c r="AK48" i="3" s="1"/>
  <c r="G58" i="3"/>
  <c r="AI48" i="3"/>
  <c r="I58" i="3"/>
  <c r="J58" i="3"/>
  <c r="Y86" i="3" l="1"/>
  <c r="Q87" i="3" s="1"/>
  <c r="Z86" i="3"/>
  <c r="R87" i="3" s="1"/>
  <c r="AL48" i="3"/>
  <c r="AM48" i="3" s="1"/>
  <c r="AE49" i="3" s="1"/>
  <c r="L58" i="3"/>
  <c r="D59" i="3" s="1"/>
  <c r="K58" i="3"/>
  <c r="C59" i="3" s="1"/>
  <c r="AN48" i="3" l="1"/>
  <c r="AF49" i="3" s="1"/>
  <c r="AH49" i="3" s="1"/>
  <c r="AI49" i="3" s="1"/>
  <c r="T87" i="3"/>
  <c r="V87" i="3" s="1"/>
  <c r="S87" i="3"/>
  <c r="U87" i="3"/>
  <c r="X87" i="3" s="1"/>
  <c r="Z87" i="3" s="1"/>
  <c r="R88" i="3" s="1"/>
  <c r="W87" i="3"/>
  <c r="AG49" i="3"/>
  <c r="F59" i="3"/>
  <c r="E59" i="3"/>
  <c r="Y87" i="3" l="1"/>
  <c r="Q88" i="3" s="1"/>
  <c r="T88" i="3" s="1"/>
  <c r="AJ49" i="3"/>
  <c r="H59" i="3"/>
  <c r="J59" i="3" s="1"/>
  <c r="K59" i="3" s="1"/>
  <c r="G59" i="3"/>
  <c r="S88" i="3"/>
  <c r="V88" i="3" s="1"/>
  <c r="U88" i="3"/>
  <c r="W88" i="3" l="1"/>
  <c r="X88" i="3"/>
  <c r="Y88" i="3" s="1"/>
  <c r="Q89" i="3" s="1"/>
  <c r="AL49" i="3"/>
  <c r="AK49" i="3"/>
  <c r="I59" i="3"/>
  <c r="C60" i="3" s="1"/>
  <c r="Z88" i="3"/>
  <c r="R89" i="3" s="1"/>
  <c r="AN49" i="3" l="1"/>
  <c r="AF50" i="3" s="1"/>
  <c r="AM49" i="3"/>
  <c r="AE50" i="3" s="1"/>
  <c r="L59" i="3"/>
  <c r="D60" i="3" s="1"/>
  <c r="E60" i="3" s="1"/>
  <c r="T89" i="3"/>
  <c r="U89" i="3" s="1"/>
  <c r="S89" i="3"/>
  <c r="AH50" i="3" l="1"/>
  <c r="AG50" i="3"/>
  <c r="F60" i="3"/>
  <c r="G60" i="3" s="1"/>
  <c r="V89" i="3"/>
  <c r="AI50" i="3" l="1"/>
  <c r="AJ50" i="3"/>
  <c r="H60" i="3"/>
  <c r="X89" i="3"/>
  <c r="W89" i="3"/>
  <c r="AK50" i="3" l="1"/>
  <c r="AL50" i="3"/>
  <c r="J60" i="3"/>
  <c r="I60" i="3"/>
  <c r="Z89" i="3"/>
  <c r="R90" i="3" s="1"/>
  <c r="Y89" i="3"/>
  <c r="Q90" i="3" s="1"/>
  <c r="AM50" i="3" l="1"/>
  <c r="AE51" i="3" s="1"/>
  <c r="AN50" i="3"/>
  <c r="AF51" i="3" s="1"/>
  <c r="K60" i="3"/>
  <c r="C61" i="3" s="1"/>
  <c r="L60" i="3"/>
  <c r="D61" i="3" s="1"/>
  <c r="U90" i="3"/>
  <c r="S90" i="3"/>
  <c r="T90" i="3"/>
  <c r="V90" i="3" s="1"/>
  <c r="X90" i="3" s="1"/>
  <c r="Y90" i="3" s="1"/>
  <c r="W90" i="3" l="1"/>
  <c r="AG51" i="3"/>
  <c r="AH51" i="3"/>
  <c r="Q91" i="3"/>
  <c r="F61" i="3"/>
  <c r="G61" i="3" s="1"/>
  <c r="E61" i="3"/>
  <c r="Z90" i="3"/>
  <c r="R91" i="3" s="1"/>
  <c r="AJ51" i="3" l="1"/>
  <c r="AK51" i="3" s="1"/>
  <c r="AI51" i="3"/>
  <c r="AL51" i="3" s="1"/>
  <c r="H61" i="3"/>
  <c r="T91" i="3"/>
  <c r="U91" i="3" s="1"/>
  <c r="S91" i="3"/>
  <c r="AM51" i="3" l="1"/>
  <c r="AE52" i="3" s="1"/>
  <c r="AN51" i="3"/>
  <c r="AF52" i="3" s="1"/>
  <c r="I61" i="3"/>
  <c r="J61" i="3"/>
  <c r="V91" i="3"/>
  <c r="AH52" i="3" l="1"/>
  <c r="AI52" i="3" s="1"/>
  <c r="AG52" i="3"/>
  <c r="L61" i="3"/>
  <c r="D62" i="3" s="1"/>
  <c r="K61" i="3"/>
  <c r="C62" i="3" s="1"/>
  <c r="X91" i="3"/>
  <c r="W91" i="3"/>
  <c r="AJ52" i="3" l="1"/>
  <c r="AK52" i="3" s="1"/>
  <c r="E62" i="3"/>
  <c r="F62" i="3"/>
  <c r="Z91" i="3"/>
  <c r="R92" i="3" s="1"/>
  <c r="Y91" i="3"/>
  <c r="Q92" i="3" s="1"/>
  <c r="AL52" i="3" l="1"/>
  <c r="G62" i="3"/>
  <c r="H62" i="3"/>
  <c r="S92" i="3"/>
  <c r="V92" i="3" s="1"/>
  <c r="T92" i="3"/>
  <c r="U92" i="3" s="1"/>
  <c r="AM52" i="3" l="1"/>
  <c r="AE53" i="3" s="1"/>
  <c r="AN52" i="3"/>
  <c r="AF53" i="3" s="1"/>
  <c r="I62" i="3"/>
  <c r="J62" i="3"/>
  <c r="X92" i="3"/>
  <c r="W92" i="3"/>
  <c r="AG53" i="3" l="1"/>
  <c r="AH53" i="3"/>
  <c r="AI53" i="3" s="1"/>
  <c r="K62" i="3"/>
  <c r="C63" i="3" s="1"/>
  <c r="L62" i="3"/>
  <c r="D63" i="3" s="1"/>
  <c r="Y92" i="3"/>
  <c r="Q93" i="3" s="1"/>
  <c r="Z92" i="3"/>
  <c r="R93" i="3" s="1"/>
  <c r="AJ53" i="3" l="1"/>
  <c r="F63" i="3"/>
  <c r="G63" i="3" s="1"/>
  <c r="E63" i="3"/>
  <c r="S93" i="3"/>
  <c r="T93" i="3"/>
  <c r="V93" i="3" s="1"/>
  <c r="W93" i="3" s="1"/>
  <c r="AL53" i="3" l="1"/>
  <c r="AK53" i="3"/>
  <c r="U93" i="3"/>
  <c r="X93" i="3" s="1"/>
  <c r="Y93" i="3" s="1"/>
  <c r="Q94" i="3" s="1"/>
  <c r="H63" i="3"/>
  <c r="Z93" i="3"/>
  <c r="R94" i="3" s="1"/>
  <c r="AM53" i="3" l="1"/>
  <c r="AE54" i="3" s="1"/>
  <c r="AN53" i="3"/>
  <c r="AF54" i="3" s="1"/>
  <c r="I63" i="3"/>
  <c r="J63" i="3"/>
  <c r="S94" i="3"/>
  <c r="T94" i="3"/>
  <c r="V94" i="3" s="1"/>
  <c r="W94" i="3" s="1"/>
  <c r="AH54" i="3" l="1"/>
  <c r="AI54" i="3" s="1"/>
  <c r="AG54" i="3"/>
  <c r="AJ54" i="3"/>
  <c r="AK54" i="3" s="1"/>
  <c r="L63" i="3"/>
  <c r="D64" i="3" s="1"/>
  <c r="K63" i="3"/>
  <c r="C64" i="3" s="1"/>
  <c r="U94" i="3"/>
  <c r="X94" i="3" s="1"/>
  <c r="AL54" i="3" l="1"/>
  <c r="E64" i="3"/>
  <c r="F64" i="3"/>
  <c r="G64" i="3" s="1"/>
  <c r="Z94" i="3"/>
  <c r="R95" i="3" s="1"/>
  <c r="Y94" i="3"/>
  <c r="Q95" i="3"/>
  <c r="AM54" i="3" l="1"/>
  <c r="AE55" i="3" s="1"/>
  <c r="AN54" i="3"/>
  <c r="AF55" i="3" s="1"/>
  <c r="H64" i="3"/>
  <c r="S95" i="3"/>
  <c r="V95" i="3" s="1"/>
  <c r="T95" i="3"/>
  <c r="U95" i="3"/>
  <c r="AG55" i="3" l="1"/>
  <c r="AH55" i="3"/>
  <c r="AJ55" i="3" s="1"/>
  <c r="AK55" i="3" s="1"/>
  <c r="I64" i="3"/>
  <c r="J64" i="3"/>
  <c r="W95" i="3"/>
  <c r="X95" i="3"/>
  <c r="AI55" i="3" l="1"/>
  <c r="L64" i="3"/>
  <c r="D65" i="3" s="1"/>
  <c r="K64" i="3"/>
  <c r="C65" i="3" s="1"/>
  <c r="Y95" i="3"/>
  <c r="Q96" i="3" s="1"/>
  <c r="Z95" i="3"/>
  <c r="R96" i="3" s="1"/>
  <c r="AL55" i="3" l="1"/>
  <c r="F65" i="3"/>
  <c r="G65" i="3" s="1"/>
  <c r="E65" i="3"/>
  <c r="S96" i="3"/>
  <c r="T96" i="3"/>
  <c r="U96" i="3" s="1"/>
  <c r="AM55" i="3" l="1"/>
  <c r="AE56" i="3" s="1"/>
  <c r="AN55" i="3"/>
  <c r="AF56" i="3" s="1"/>
  <c r="V96" i="3"/>
  <c r="W96" i="3" s="1"/>
  <c r="H65" i="3"/>
  <c r="X96" i="3"/>
  <c r="AH56" i="3" l="1"/>
  <c r="AI56" i="3" s="1"/>
  <c r="AG56" i="3"/>
  <c r="AJ56" i="3" s="1"/>
  <c r="I65" i="3"/>
  <c r="J65" i="3"/>
  <c r="Z96" i="3"/>
  <c r="R97" i="3" s="1"/>
  <c r="Y96" i="3"/>
  <c r="Q97" i="3" s="1"/>
  <c r="AL56" i="3" l="1"/>
  <c r="AK56" i="3"/>
  <c r="K65" i="3"/>
  <c r="C66" i="3" s="1"/>
  <c r="L65" i="3"/>
  <c r="D66" i="3" s="1"/>
  <c r="S97" i="3"/>
  <c r="T97" i="3"/>
  <c r="V97" i="3" s="1"/>
  <c r="W97" i="3" s="1"/>
  <c r="AM56" i="3" l="1"/>
  <c r="AE57" i="3" s="1"/>
  <c r="AN56" i="3"/>
  <c r="AF57" i="3" s="1"/>
  <c r="U97" i="3"/>
  <c r="X97" i="3" s="1"/>
  <c r="Z97" i="3" s="1"/>
  <c r="R98" i="3" s="1"/>
  <c r="E66" i="3"/>
  <c r="H66" i="3"/>
  <c r="J66" i="3" s="1"/>
  <c r="G66" i="3"/>
  <c r="F66" i="3"/>
  <c r="S98" i="3"/>
  <c r="AG57" i="3" l="1"/>
  <c r="AH57" i="3"/>
  <c r="AI57" i="3" s="1"/>
  <c r="Y97" i="3"/>
  <c r="Q98" i="3" s="1"/>
  <c r="T98" i="3" s="1"/>
  <c r="L66" i="3"/>
  <c r="D67" i="3" s="1"/>
  <c r="K66" i="3"/>
  <c r="I66" i="3"/>
  <c r="AJ57" i="3" l="1"/>
  <c r="AL57" i="3"/>
  <c r="AK57" i="3"/>
  <c r="V98" i="3"/>
  <c r="W98" i="3" s="1"/>
  <c r="U98" i="3"/>
  <c r="X98" i="3" s="1"/>
  <c r="C67" i="3"/>
  <c r="F67" i="3" s="1"/>
  <c r="G67" i="3" s="1"/>
  <c r="E67" i="3"/>
  <c r="Y98" i="3"/>
  <c r="Q99" i="3" s="1"/>
  <c r="Z98" i="3"/>
  <c r="R99" i="3" s="1"/>
  <c r="AM57" i="3" l="1"/>
  <c r="AE58" i="3" s="1"/>
  <c r="AN57" i="3"/>
  <c r="AF58" i="3" s="1"/>
  <c r="H67" i="3"/>
  <c r="S99" i="3"/>
  <c r="T99" i="3"/>
  <c r="V99" i="3" s="1"/>
  <c r="AG58" i="3" l="1"/>
  <c r="AH58" i="3"/>
  <c r="AI58" i="3" s="1"/>
  <c r="I67" i="3"/>
  <c r="J67" i="3"/>
  <c r="U99" i="3"/>
  <c r="X99" i="3" s="1"/>
  <c r="W99" i="3"/>
  <c r="AJ58" i="3" l="1"/>
  <c r="AK58" i="3"/>
  <c r="AL58" i="3"/>
  <c r="L67" i="3"/>
  <c r="D68" i="3" s="1"/>
  <c r="K67" i="3"/>
  <c r="C68" i="3" s="1"/>
  <c r="Y99" i="3"/>
  <c r="Q100" i="3" s="1"/>
  <c r="Z99" i="3"/>
  <c r="R100" i="3" s="1"/>
  <c r="AM58" i="3" l="1"/>
  <c r="AE59" i="3" s="1"/>
  <c r="AN58" i="3"/>
  <c r="AF59" i="3" s="1"/>
  <c r="E68" i="3"/>
  <c r="F68" i="3"/>
  <c r="G68" i="3" s="1"/>
  <c r="S100" i="3"/>
  <c r="T100" i="3"/>
  <c r="U100" i="3" s="1"/>
  <c r="AH59" i="3" l="1"/>
  <c r="AI59" i="3" s="1"/>
  <c r="AG59" i="3"/>
  <c r="H68" i="3"/>
  <c r="I68" i="3" s="1"/>
  <c r="V100" i="3"/>
  <c r="AJ59" i="3" l="1"/>
  <c r="J68" i="3"/>
  <c r="K68" i="3"/>
  <c r="C69" i="3" s="1"/>
  <c r="L68" i="3"/>
  <c r="D69" i="3" s="1"/>
  <c r="W100" i="3"/>
  <c r="X100" i="3"/>
  <c r="AL59" i="3" l="1"/>
  <c r="AK59" i="3"/>
  <c r="F69" i="3"/>
  <c r="G69" i="3"/>
  <c r="E69" i="3"/>
  <c r="H69" i="3" s="1"/>
  <c r="I69" i="3" s="1"/>
  <c r="Z100" i="3"/>
  <c r="Y100" i="3"/>
  <c r="Q101" i="3" s="1"/>
  <c r="R101" i="3"/>
  <c r="AM59" i="3" l="1"/>
  <c r="AE60" i="3" s="1"/>
  <c r="AN59" i="3"/>
  <c r="AF60" i="3" s="1"/>
  <c r="J69" i="3"/>
  <c r="S101" i="3"/>
  <c r="T101" i="3"/>
  <c r="V101" i="3" s="1"/>
  <c r="W101" i="3" s="1"/>
  <c r="AG60" i="3" l="1"/>
  <c r="AH60" i="3"/>
  <c r="AI60" i="3" s="1"/>
  <c r="K69" i="3"/>
  <c r="C70" i="3" s="1"/>
  <c r="L69" i="3"/>
  <c r="D70" i="3" s="1"/>
  <c r="U101" i="3"/>
  <c r="X101" i="3" s="1"/>
  <c r="AJ60" i="3" l="1"/>
  <c r="AK60" i="3"/>
  <c r="AL60" i="3"/>
  <c r="E70" i="3"/>
  <c r="F70" i="3"/>
  <c r="G70" i="3" s="1"/>
  <c r="Y101" i="3"/>
  <c r="Q102" i="3" s="1"/>
  <c r="Z101" i="3"/>
  <c r="R102" i="3" s="1"/>
  <c r="AM60" i="3" l="1"/>
  <c r="AE61" i="3" s="1"/>
  <c r="AN60" i="3"/>
  <c r="AF61" i="3" s="1"/>
  <c r="H70" i="3"/>
  <c r="J70" i="3" s="1"/>
  <c r="K70" i="3"/>
  <c r="I70" i="3"/>
  <c r="L70" i="3" s="1"/>
  <c r="D71" i="3" s="1"/>
  <c r="S102" i="3"/>
  <c r="V102" i="3" s="1"/>
  <c r="W102" i="3" s="1"/>
  <c r="T102" i="3"/>
  <c r="U102" i="3"/>
  <c r="AG61" i="3" l="1"/>
  <c r="AH61" i="3"/>
  <c r="C71" i="3"/>
  <c r="F71" i="3"/>
  <c r="G71" i="3" s="1"/>
  <c r="E71" i="3"/>
  <c r="X102" i="3"/>
  <c r="AI61" i="3" l="1"/>
  <c r="AJ61" i="3"/>
  <c r="H71" i="3"/>
  <c r="J71" i="3" s="1"/>
  <c r="K71" i="3" s="1"/>
  <c r="Z102" i="3"/>
  <c r="R103" i="3" s="1"/>
  <c r="Y102" i="3"/>
  <c r="Q103" i="3" s="1"/>
  <c r="AK61" i="3" l="1"/>
  <c r="AL61" i="3"/>
  <c r="I71" i="3"/>
  <c r="L71" i="3" s="1"/>
  <c r="D72" i="3" s="1"/>
  <c r="E72" i="3"/>
  <c r="C72" i="3"/>
  <c r="F72" i="3" s="1"/>
  <c r="H72" i="3" s="1"/>
  <c r="S103" i="3"/>
  <c r="T103" i="3"/>
  <c r="V103" i="3" s="1"/>
  <c r="W103" i="3" s="1"/>
  <c r="AM61" i="3" l="1"/>
  <c r="AE62" i="3" s="1"/>
  <c r="AN61" i="3"/>
  <c r="AF62" i="3" s="1"/>
  <c r="U103" i="3"/>
  <c r="X103" i="3" s="1"/>
  <c r="Z103" i="3" s="1"/>
  <c r="R104" i="3" s="1"/>
  <c r="I72" i="3"/>
  <c r="G72" i="3"/>
  <c r="J72" i="3" s="1"/>
  <c r="S104" i="3"/>
  <c r="Y103" i="3"/>
  <c r="Q104" i="3" s="1"/>
  <c r="T104" i="3" s="1"/>
  <c r="AG62" i="3" l="1"/>
  <c r="AH62" i="3"/>
  <c r="AI62" i="3" s="1"/>
  <c r="K72" i="3"/>
  <c r="C73" i="3" s="1"/>
  <c r="L72" i="3"/>
  <c r="D73" i="3" s="1"/>
  <c r="U104" i="3"/>
  <c r="V104" i="3"/>
  <c r="AJ62" i="3" l="1"/>
  <c r="E73" i="3"/>
  <c r="F73" i="3"/>
  <c r="G73" i="3" s="1"/>
  <c r="X104" i="3"/>
  <c r="W104" i="3"/>
  <c r="AK62" i="3" l="1"/>
  <c r="AL62" i="3"/>
  <c r="H73" i="3"/>
  <c r="Z104" i="3"/>
  <c r="Y104" i="3"/>
  <c r="AN62" i="3" l="1"/>
  <c r="AF63" i="3" s="1"/>
  <c r="AM62" i="3"/>
  <c r="AE63" i="3" s="1"/>
  <c r="I73" i="3"/>
  <c r="J73" i="3"/>
  <c r="AH63" i="3" l="1"/>
  <c r="AI63" i="3" s="1"/>
  <c r="AG63" i="3"/>
  <c r="L73" i="3"/>
  <c r="D74" i="3" s="1"/>
  <c r="K73" i="3"/>
  <c r="C74" i="3" s="1"/>
  <c r="AJ63" i="3" l="1"/>
  <c r="AL63" i="3" s="1"/>
  <c r="AM63" i="3" s="1"/>
  <c r="E74" i="3"/>
  <c r="F74" i="3"/>
  <c r="AK63" i="3" l="1"/>
  <c r="AN63" i="3" s="1"/>
  <c r="AF64" i="3" s="1"/>
  <c r="AE64" i="3"/>
  <c r="AH64" i="3" s="1"/>
  <c r="AI64" i="3" s="1"/>
  <c r="AG64" i="3"/>
  <c r="G74" i="3"/>
  <c r="H74" i="3"/>
  <c r="AJ64" i="3" l="1"/>
  <c r="J74" i="3"/>
  <c r="I74" i="3"/>
  <c r="AL64" i="3" l="1"/>
  <c r="AK64" i="3"/>
  <c r="K74" i="3"/>
  <c r="C75" i="3" s="1"/>
  <c r="L74" i="3"/>
  <c r="D75" i="3" s="1"/>
  <c r="AN64" i="3" l="1"/>
  <c r="AF65" i="3" s="1"/>
  <c r="AM64" i="3"/>
  <c r="AE65" i="3" s="1"/>
  <c r="E75" i="3"/>
  <c r="F75" i="3"/>
  <c r="H75" i="3" s="1"/>
  <c r="I75" i="3" s="1"/>
  <c r="AH65" i="3" l="1"/>
  <c r="AI65" i="3" s="1"/>
  <c r="AG65" i="3"/>
  <c r="G75" i="3"/>
  <c r="J75" i="3" s="1"/>
  <c r="K75" i="3" s="1"/>
  <c r="C76" i="3" s="1"/>
  <c r="L75" i="3"/>
  <c r="D76" i="3" s="1"/>
  <c r="E76" i="3" s="1"/>
  <c r="F76" i="3"/>
  <c r="AJ65" i="3" l="1"/>
  <c r="H76" i="3"/>
  <c r="I76" i="3" s="1"/>
  <c r="G76" i="3"/>
  <c r="J76" i="3" s="1"/>
  <c r="AL65" i="3" l="1"/>
  <c r="AK65" i="3"/>
  <c r="L76" i="3"/>
  <c r="D77" i="3" s="1"/>
  <c r="K76" i="3"/>
  <c r="C77" i="3" s="1"/>
  <c r="AM65" i="3" l="1"/>
  <c r="AE66" i="3" s="1"/>
  <c r="AN65" i="3"/>
  <c r="AF66" i="3" s="1"/>
  <c r="F77" i="3"/>
  <c r="G77" i="3" s="1"/>
  <c r="E77" i="3"/>
  <c r="AH66" i="3" l="1"/>
  <c r="AI66" i="3" s="1"/>
  <c r="AG66" i="3"/>
  <c r="AJ66" i="3"/>
  <c r="AK66" i="3" s="1"/>
  <c r="H77" i="3"/>
  <c r="I77" i="3" s="1"/>
  <c r="AL66" i="3" l="1"/>
  <c r="J77" i="3"/>
  <c r="K77" i="3" s="1"/>
  <c r="C78" i="3" s="1"/>
  <c r="AM66" i="3" l="1"/>
  <c r="AE67" i="3" s="1"/>
  <c r="AN66" i="3"/>
  <c r="AF67" i="3" s="1"/>
  <c r="L77" i="3"/>
  <c r="D78" i="3" s="1"/>
  <c r="F78" i="3"/>
  <c r="E78" i="3"/>
  <c r="AH67" i="3" l="1"/>
  <c r="AI67" i="3" s="1"/>
  <c r="AG67" i="3"/>
  <c r="AJ67" i="3"/>
  <c r="AK67" i="3" s="1"/>
  <c r="H78" i="3"/>
  <c r="I78" i="3" s="1"/>
  <c r="G78" i="3"/>
  <c r="AL67" i="3" l="1"/>
  <c r="AM67" i="3" s="1"/>
  <c r="AE68" i="3" s="1"/>
  <c r="AN67" i="3"/>
  <c r="AF68" i="3" s="1"/>
  <c r="J78" i="3"/>
  <c r="K78" i="3" s="1"/>
  <c r="C79" i="3" s="1"/>
  <c r="L78" i="3"/>
  <c r="D79" i="3" s="1"/>
  <c r="AG68" i="3" l="1"/>
  <c r="AH68" i="3"/>
  <c r="F79" i="3"/>
  <c r="E79" i="3"/>
  <c r="AI68" i="3" l="1"/>
  <c r="AJ68" i="3"/>
  <c r="H79" i="3"/>
  <c r="I79" i="3" s="1"/>
  <c r="G79" i="3"/>
  <c r="J79" i="3" s="1"/>
  <c r="AL68" i="3" l="1"/>
  <c r="AK68" i="3"/>
  <c r="K79" i="3"/>
  <c r="C80" i="3" s="1"/>
  <c r="L79" i="3"/>
  <c r="D80" i="3" s="1"/>
  <c r="AM68" i="3" l="1"/>
  <c r="AN68" i="3"/>
  <c r="AF69" i="3" s="1"/>
  <c r="AE69" i="3"/>
  <c r="F80" i="3"/>
  <c r="H80" i="3" s="1"/>
  <c r="E80" i="3"/>
  <c r="AG69" i="3" l="1"/>
  <c r="AH69" i="3"/>
  <c r="AJ69" i="3" s="1"/>
  <c r="G80" i="3"/>
  <c r="J80" i="3"/>
  <c r="K80" i="3" s="1"/>
  <c r="I80" i="3"/>
  <c r="L80" i="3" s="1"/>
  <c r="D81" i="3" s="1"/>
  <c r="AI69" i="3" l="1"/>
  <c r="AL69" i="3"/>
  <c r="AK69" i="3"/>
  <c r="C81" i="3"/>
  <c r="F81" i="3" s="1"/>
  <c r="G81" i="3" s="1"/>
  <c r="E81" i="3"/>
  <c r="AM69" i="3" l="1"/>
  <c r="AE70" i="3" s="1"/>
  <c r="AN69" i="3"/>
  <c r="AF70" i="3" s="1"/>
  <c r="H81" i="3"/>
  <c r="AG70" i="3" l="1"/>
  <c r="AH70" i="3"/>
  <c r="AJ70" i="3" s="1"/>
  <c r="AK70" i="3" s="1"/>
  <c r="J81" i="3"/>
  <c r="I81" i="3"/>
  <c r="AI70" i="3" l="1"/>
  <c r="AL70" i="3" s="1"/>
  <c r="AM70" i="3" s="1"/>
  <c r="AN70" i="3"/>
  <c r="AF71" i="3" s="1"/>
  <c r="AE71" i="3"/>
  <c r="L81" i="3"/>
  <c r="D82" i="3" s="1"/>
  <c r="K81" i="3"/>
  <c r="C82" i="3" s="1"/>
  <c r="AG71" i="3" l="1"/>
  <c r="AH71" i="3"/>
  <c r="AI71" i="3" s="1"/>
  <c r="AJ71" i="3"/>
  <c r="F82" i="3"/>
  <c r="G82" i="3" s="1"/>
  <c r="E82" i="3"/>
  <c r="AK71" i="3" l="1"/>
  <c r="AL71" i="3"/>
  <c r="H82" i="3"/>
  <c r="I82" i="3" s="1"/>
  <c r="AM71" i="3" l="1"/>
  <c r="AE72" i="3" s="1"/>
  <c r="AN71" i="3"/>
  <c r="AF72" i="3" s="1"/>
  <c r="J82" i="3"/>
  <c r="L82" i="3" s="1"/>
  <c r="D83" i="3" s="1"/>
  <c r="AH72" i="3" l="1"/>
  <c r="AI72" i="3" s="1"/>
  <c r="AG72" i="3"/>
  <c r="K82" i="3"/>
  <c r="C83" i="3" s="1"/>
  <c r="F83" i="3" s="1"/>
  <c r="G83" i="3" s="1"/>
  <c r="E83" i="3"/>
  <c r="AJ72" i="3" l="1"/>
  <c r="H83" i="3"/>
  <c r="I83" i="3" s="1"/>
  <c r="AK72" i="3" l="1"/>
  <c r="AL72" i="3"/>
  <c r="J83" i="3"/>
  <c r="AN72" i="3" l="1"/>
  <c r="AF73" i="3" s="1"/>
  <c r="AM72" i="3"/>
  <c r="AE73" i="3" s="1"/>
  <c r="K83" i="3"/>
  <c r="C84" i="3" s="1"/>
  <c r="L83" i="3"/>
  <c r="D84" i="3" s="1"/>
  <c r="AG73" i="3" l="1"/>
  <c r="AH73" i="3"/>
  <c r="AI73" i="3" s="1"/>
  <c r="F84" i="3"/>
  <c r="G84" i="3" s="1"/>
  <c r="E84" i="3"/>
  <c r="AJ73" i="3" l="1"/>
  <c r="H84" i="3"/>
  <c r="I84" i="3" s="1"/>
  <c r="AL73" i="3" l="1"/>
  <c r="AM73" i="3" s="1"/>
  <c r="AK73" i="3"/>
  <c r="J84" i="3"/>
  <c r="AN73" i="3" l="1"/>
  <c r="AF74" i="3" s="1"/>
  <c r="AE74" i="3"/>
  <c r="K84" i="3"/>
  <c r="C85" i="3" s="1"/>
  <c r="L84" i="3"/>
  <c r="D85" i="3" s="1"/>
  <c r="AG74" i="3" l="1"/>
  <c r="AH74" i="3"/>
  <c r="AI74" i="3" s="1"/>
  <c r="E85" i="3"/>
  <c r="F85" i="3"/>
  <c r="G85" i="3" s="1"/>
  <c r="AJ74" i="3" l="1"/>
  <c r="H85" i="3"/>
  <c r="I85" i="3" s="1"/>
  <c r="AL74" i="3" l="1"/>
  <c r="AK74" i="3"/>
  <c r="J85" i="3"/>
  <c r="K85" i="3" s="1"/>
  <c r="C86" i="3" s="1"/>
  <c r="AM74" i="3" l="1"/>
  <c r="AE75" i="3" s="1"/>
  <c r="AN74" i="3"/>
  <c r="AF75" i="3" s="1"/>
  <c r="L85" i="3"/>
  <c r="D86" i="3" s="1"/>
  <c r="F86" i="3" s="1"/>
  <c r="G86" i="3" s="1"/>
  <c r="AH75" i="3" l="1"/>
  <c r="AJ75" i="3" s="1"/>
  <c r="AG75" i="3"/>
  <c r="E86" i="3"/>
  <c r="H86" i="3" s="1"/>
  <c r="AK75" i="3" l="1"/>
  <c r="AI75" i="3"/>
  <c r="AL75" i="3" s="1"/>
  <c r="I86" i="3"/>
  <c r="J86" i="3"/>
  <c r="AN75" i="3" l="1"/>
  <c r="AF76" i="3" s="1"/>
  <c r="AM75" i="3"/>
  <c r="AE76" i="3" s="1"/>
  <c r="L86" i="3"/>
  <c r="D87" i="3" s="1"/>
  <c r="K86" i="3"/>
  <c r="C87" i="3" s="1"/>
  <c r="AG76" i="3" l="1"/>
  <c r="AH76" i="3"/>
  <c r="AJ76" i="3" s="1"/>
  <c r="F87" i="3"/>
  <c r="G87" i="3" s="1"/>
  <c r="E87" i="3"/>
  <c r="AK76" i="3" l="1"/>
  <c r="AI76" i="3"/>
  <c r="AL76" i="3" s="1"/>
  <c r="H87" i="3"/>
  <c r="AN76" i="3" l="1"/>
  <c r="AF77" i="3" s="1"/>
  <c r="AM76" i="3"/>
  <c r="AE77" i="3" s="1"/>
  <c r="I87" i="3"/>
  <c r="J87" i="3"/>
  <c r="AG77" i="3" l="1"/>
  <c r="AH77" i="3"/>
  <c r="AJ77" i="3" s="1"/>
  <c r="AK77" i="3" s="1"/>
  <c r="K87" i="3"/>
  <c r="C88" i="3" s="1"/>
  <c r="L87" i="3"/>
  <c r="D88" i="3" s="1"/>
  <c r="AI77" i="3" l="1"/>
  <c r="AL77" i="3" s="1"/>
  <c r="E88" i="3"/>
  <c r="F88" i="3"/>
  <c r="G88" i="3" s="1"/>
  <c r="AM77" i="3" l="1"/>
  <c r="AE78" i="3" s="1"/>
  <c r="AN77" i="3"/>
  <c r="AF78" i="3" s="1"/>
  <c r="H88" i="3"/>
  <c r="AG78" i="3" l="1"/>
  <c r="AJ78" i="3" s="1"/>
  <c r="AK78" i="3" s="1"/>
  <c r="AH78" i="3"/>
  <c r="AI78" i="3" s="1"/>
  <c r="I88" i="3"/>
  <c r="J88" i="3"/>
  <c r="AL78" i="3" l="1"/>
  <c r="K88" i="3"/>
  <c r="C89" i="3" s="1"/>
  <c r="L88" i="3"/>
  <c r="D89" i="3" s="1"/>
  <c r="AN78" i="3" l="1"/>
  <c r="AF79" i="3" s="1"/>
  <c r="AM78" i="3"/>
  <c r="AE79" i="3" s="1"/>
  <c r="E89" i="3"/>
  <c r="F89" i="3"/>
  <c r="AG79" i="3" l="1"/>
  <c r="AH79" i="3"/>
  <c r="AI79" i="3" s="1"/>
  <c r="H89" i="3"/>
  <c r="I89" i="3"/>
  <c r="G89" i="3"/>
  <c r="J89" i="3" s="1"/>
  <c r="AJ79" i="3" l="1"/>
  <c r="L89" i="3"/>
  <c r="D90" i="3" s="1"/>
  <c r="K89" i="3"/>
  <c r="C90" i="3" s="1"/>
  <c r="AL79" i="3" l="1"/>
  <c r="AM79" i="3" s="1"/>
  <c r="AK79" i="3"/>
  <c r="E90" i="3"/>
  <c r="F90" i="3"/>
  <c r="G90" i="3" s="1"/>
  <c r="AN79" i="3" l="1"/>
  <c r="AF80" i="3" s="1"/>
  <c r="AE80" i="3"/>
  <c r="H90" i="3"/>
  <c r="J90" i="3" s="1"/>
  <c r="K90" i="3" s="1"/>
  <c r="AH80" i="3" l="1"/>
  <c r="AG80" i="3"/>
  <c r="AJ80" i="3" s="1"/>
  <c r="AK80" i="3" s="1"/>
  <c r="AI80" i="3"/>
  <c r="I90" i="3"/>
  <c r="AL80" i="3" l="1"/>
  <c r="L90" i="3"/>
  <c r="D91" i="3" s="1"/>
  <c r="C91" i="3"/>
  <c r="AM80" i="3" l="1"/>
  <c r="AE81" i="3" s="1"/>
  <c r="AN80" i="3"/>
  <c r="AF81" i="3" s="1"/>
  <c r="F91" i="3"/>
  <c r="G91" i="3" s="1"/>
  <c r="E91" i="3"/>
  <c r="AG81" i="3" l="1"/>
  <c r="AH81" i="3"/>
  <c r="AJ81" i="3" s="1"/>
  <c r="AK81" i="3" s="1"/>
  <c r="H91" i="3"/>
  <c r="AI81" i="3" l="1"/>
  <c r="AL81" i="3"/>
  <c r="I91" i="3"/>
  <c r="J91" i="3"/>
  <c r="AM81" i="3" l="1"/>
  <c r="AE82" i="3" s="1"/>
  <c r="AN81" i="3"/>
  <c r="AF82" i="3" s="1"/>
  <c r="K91" i="3"/>
  <c r="C92" i="3" s="1"/>
  <c r="L91" i="3"/>
  <c r="D92" i="3" s="1"/>
  <c r="AH82" i="3" l="1"/>
  <c r="AJ82" i="3" s="1"/>
  <c r="AK82" i="3" s="1"/>
  <c r="AG82" i="3"/>
  <c r="AI82" i="3"/>
  <c r="E92" i="3"/>
  <c r="F92" i="3"/>
  <c r="H92" i="3" s="1"/>
  <c r="I92" i="3" s="1"/>
  <c r="AL82" i="3" l="1"/>
  <c r="G92" i="3"/>
  <c r="J92" i="3" s="1"/>
  <c r="AN82" i="3" l="1"/>
  <c r="AF83" i="3" s="1"/>
  <c r="AM82" i="3"/>
  <c r="AE83" i="3" s="1"/>
  <c r="K92" i="3"/>
  <c r="C93" i="3" s="1"/>
  <c r="L92" i="3"/>
  <c r="D93" i="3" s="1"/>
  <c r="AG83" i="3" l="1"/>
  <c r="AH83" i="3"/>
  <c r="AI83" i="3" s="1"/>
  <c r="E93" i="3"/>
  <c r="F93" i="3"/>
  <c r="G93" i="3" s="1"/>
  <c r="AJ83" i="3" l="1"/>
  <c r="H93" i="3"/>
  <c r="AL83" i="3" l="1"/>
  <c r="AK83" i="3"/>
  <c r="J93" i="3"/>
  <c r="I93" i="3"/>
  <c r="AN83" i="3" l="1"/>
  <c r="AF84" i="3" s="1"/>
  <c r="AM83" i="3"/>
  <c r="AE84" i="3" s="1"/>
  <c r="L93" i="3"/>
  <c r="D94" i="3" s="1"/>
  <c r="K93" i="3"/>
  <c r="C94" i="3" s="1"/>
  <c r="AH84" i="3" l="1"/>
  <c r="AI84" i="3" s="1"/>
  <c r="AG84" i="3"/>
  <c r="F94" i="3"/>
  <c r="G94" i="3" s="1"/>
  <c r="E94" i="3"/>
  <c r="AJ84" i="3" l="1"/>
  <c r="H94" i="3"/>
  <c r="AK84" i="3" l="1"/>
  <c r="AL84" i="3"/>
  <c r="J94" i="3"/>
  <c r="I94" i="3"/>
  <c r="AN84" i="3" l="1"/>
  <c r="AF85" i="3" s="1"/>
  <c r="AM84" i="3"/>
  <c r="AE85" i="3" s="1"/>
  <c r="K94" i="3"/>
  <c r="C95" i="3" s="1"/>
  <c r="L94" i="3"/>
  <c r="D95" i="3" s="1"/>
  <c r="AG85" i="3" l="1"/>
  <c r="AH85" i="3"/>
  <c r="AJ85" i="3" s="1"/>
  <c r="AK85" i="3" s="1"/>
  <c r="F95" i="3"/>
  <c r="G95" i="3" s="1"/>
  <c r="E95" i="3"/>
  <c r="AI85" i="3" l="1"/>
  <c r="AL85" i="3" s="1"/>
  <c r="H95" i="3"/>
  <c r="J95" i="3" s="1"/>
  <c r="AM85" i="3" l="1"/>
  <c r="AE86" i="3" s="1"/>
  <c r="AN85" i="3"/>
  <c r="AF86" i="3" s="1"/>
  <c r="I95" i="3"/>
  <c r="L95" i="3" s="1"/>
  <c r="D96" i="3" s="1"/>
  <c r="E96" i="3" s="1"/>
  <c r="K95" i="3"/>
  <c r="AH86" i="3" l="1"/>
  <c r="AI86" i="3" s="1"/>
  <c r="AG86" i="3"/>
  <c r="C96" i="3"/>
  <c r="F96" i="3" s="1"/>
  <c r="G96" i="3" s="1"/>
  <c r="H96" i="3"/>
  <c r="I96" i="3" s="1"/>
  <c r="AJ86" i="3" l="1"/>
  <c r="J96" i="3"/>
  <c r="K96" i="3" s="1"/>
  <c r="C97" i="3" s="1"/>
  <c r="AK86" i="3" l="1"/>
  <c r="AL86" i="3"/>
  <c r="L96" i="3"/>
  <c r="D97" i="3" s="1"/>
  <c r="F97" i="3" s="1"/>
  <c r="G97" i="3" s="1"/>
  <c r="AN86" i="3" l="1"/>
  <c r="AF87" i="3" s="1"/>
  <c r="AM86" i="3"/>
  <c r="AE87" i="3"/>
  <c r="E97" i="3"/>
  <c r="H97" i="3" s="1"/>
  <c r="AH87" i="3" l="1"/>
  <c r="AI87" i="3" s="1"/>
  <c r="AG87" i="3"/>
  <c r="I97" i="3"/>
  <c r="J97" i="3"/>
  <c r="AJ87" i="3" l="1"/>
  <c r="L97" i="3"/>
  <c r="D98" i="3" s="1"/>
  <c r="K97" i="3"/>
  <c r="C98" i="3" s="1"/>
  <c r="AL87" i="3" l="1"/>
  <c r="AK87" i="3"/>
  <c r="E98" i="3"/>
  <c r="F98" i="3"/>
  <c r="H98" i="3" s="1"/>
  <c r="I98" i="3" s="1"/>
  <c r="AN87" i="3" l="1"/>
  <c r="AF88" i="3" s="1"/>
  <c r="AM87" i="3"/>
  <c r="AE88" i="3" s="1"/>
  <c r="G98" i="3"/>
  <c r="J98" i="3" s="1"/>
  <c r="AG88" i="3" l="1"/>
  <c r="AH88" i="3"/>
  <c r="AI88" i="3" s="1"/>
  <c r="L98" i="3"/>
  <c r="D99" i="3" s="1"/>
  <c r="K98" i="3"/>
  <c r="C99" i="3" s="1"/>
  <c r="AJ88" i="3" l="1"/>
  <c r="AL88" i="3" s="1"/>
  <c r="AK88" i="3"/>
  <c r="AN88" i="3" s="1"/>
  <c r="AF89" i="3" s="1"/>
  <c r="AM88" i="3"/>
  <c r="E99" i="3"/>
  <c r="F99" i="3"/>
  <c r="H99" i="3" s="1"/>
  <c r="I99" i="3" s="1"/>
  <c r="AE89" i="3" l="1"/>
  <c r="AG89" i="3"/>
  <c r="AH89" i="3"/>
  <c r="AI89" i="3"/>
  <c r="G99" i="3"/>
  <c r="J99" i="3" s="1"/>
  <c r="AJ89" i="3" l="1"/>
  <c r="K99" i="3"/>
  <c r="C100" i="3" s="1"/>
  <c r="L99" i="3"/>
  <c r="D100" i="3" s="1"/>
  <c r="AK89" i="3" l="1"/>
  <c r="AL89" i="3"/>
  <c r="E100" i="3"/>
  <c r="F100" i="3"/>
  <c r="G100" i="3" s="1"/>
  <c r="AM89" i="3" l="1"/>
  <c r="AE90" i="3" s="1"/>
  <c r="AN89" i="3"/>
  <c r="AF90" i="3" s="1"/>
  <c r="H100" i="3"/>
  <c r="AH90" i="3" l="1"/>
  <c r="AI90" i="3" s="1"/>
  <c r="AG90" i="3"/>
  <c r="J100" i="3"/>
  <c r="I100" i="3"/>
  <c r="AJ90" i="3" l="1"/>
  <c r="AL90" i="3" s="1"/>
  <c r="AM90" i="3" s="1"/>
  <c r="L100" i="3"/>
  <c r="D101" i="3" s="1"/>
  <c r="K100" i="3"/>
  <c r="C101" i="3" s="1"/>
  <c r="AK90" i="3" l="1"/>
  <c r="AE91" i="3" s="1"/>
  <c r="F101" i="3"/>
  <c r="G101" i="3" s="1"/>
  <c r="E101" i="3"/>
  <c r="AN90" i="3" l="1"/>
  <c r="AF91" i="3" s="1"/>
  <c r="H101" i="3"/>
  <c r="I101" i="3" s="1"/>
  <c r="AG91" i="3" l="1"/>
  <c r="AH91" i="3"/>
  <c r="AI91" i="3" s="1"/>
  <c r="J101" i="3"/>
  <c r="L101" i="3" s="1"/>
  <c r="D102" i="3" s="1"/>
  <c r="AJ91" i="3" l="1"/>
  <c r="K101" i="3"/>
  <c r="C102" i="3" s="1"/>
  <c r="F102" i="3" s="1"/>
  <c r="E102" i="3"/>
  <c r="AK91" i="3" l="1"/>
  <c r="AL91" i="3"/>
  <c r="G102" i="3"/>
  <c r="H102" i="3"/>
  <c r="I102" i="3" s="1"/>
  <c r="AM91" i="3" l="1"/>
  <c r="AE92" i="3" s="1"/>
  <c r="AN91" i="3"/>
  <c r="AF92" i="3" s="1"/>
  <c r="J102" i="3"/>
  <c r="L102" i="3" s="1"/>
  <c r="D103" i="3" s="1"/>
  <c r="AG92" i="3" l="1"/>
  <c r="AH92" i="3"/>
  <c r="AI92" i="3" s="1"/>
  <c r="AJ92" i="3"/>
  <c r="AK92" i="3" s="1"/>
  <c r="K102" i="3"/>
  <c r="C103" i="3" s="1"/>
  <c r="F103" i="3" s="1"/>
  <c r="H103" i="3" s="1"/>
  <c r="I103" i="3" s="1"/>
  <c r="E103" i="3"/>
  <c r="AL92" i="3" l="1"/>
  <c r="G103" i="3"/>
  <c r="J103" i="3" s="1"/>
  <c r="AM92" i="3" l="1"/>
  <c r="AE93" i="3" s="1"/>
  <c r="AN92" i="3"/>
  <c r="AF93" i="3" s="1"/>
  <c r="K103" i="3"/>
  <c r="C104" i="3" s="1"/>
  <c r="L103" i="3"/>
  <c r="D104" i="3" s="1"/>
  <c r="AG93" i="3" l="1"/>
  <c r="AH93" i="3"/>
  <c r="AI93" i="3" s="1"/>
  <c r="F104" i="3"/>
  <c r="G104" i="3" s="1"/>
  <c r="E104" i="3"/>
  <c r="AJ93" i="3" l="1"/>
  <c r="H104" i="3"/>
  <c r="AK93" i="3" l="1"/>
  <c r="AL93" i="3"/>
  <c r="J104" i="3"/>
  <c r="I104" i="3"/>
  <c r="AN93" i="3" l="1"/>
  <c r="AF94" i="3" s="1"/>
  <c r="AM93" i="3"/>
  <c r="AE94" i="3" s="1"/>
  <c r="K104" i="3"/>
  <c r="L104" i="3"/>
  <c r="AG94" i="3" l="1"/>
  <c r="AH94" i="3"/>
  <c r="AJ94" i="3" s="1"/>
  <c r="AK94" i="3" s="1"/>
  <c r="AI94" i="3"/>
  <c r="AL94" i="3" s="1"/>
  <c r="AN94" i="3" l="1"/>
  <c r="AF95" i="3" s="1"/>
  <c r="AM94" i="3"/>
  <c r="AE95" i="3" s="1"/>
  <c r="AH95" i="3" l="1"/>
  <c r="AI95" i="3" s="1"/>
  <c r="AG95" i="3"/>
  <c r="AJ95" i="3" s="1"/>
  <c r="AK95" i="3" l="1"/>
  <c r="AL95" i="3"/>
  <c r="AM95" i="3" l="1"/>
  <c r="AE96" i="3" s="1"/>
  <c r="AN95" i="3"/>
  <c r="AF96" i="3" s="1"/>
  <c r="AG96" i="3" l="1"/>
  <c r="AH96" i="3"/>
  <c r="AI96" i="3" s="1"/>
  <c r="AJ96" i="3"/>
  <c r="AL96" i="3" l="1"/>
  <c r="AM96" i="3" s="1"/>
  <c r="AE97" i="3" s="1"/>
  <c r="AK96" i="3"/>
  <c r="AN96" i="3" l="1"/>
  <c r="AF97" i="3" s="1"/>
  <c r="AG97" i="3" l="1"/>
  <c r="AH97" i="3"/>
  <c r="AJ97" i="3" s="1"/>
  <c r="AK97" i="3" s="1"/>
  <c r="AI97" i="3" l="1"/>
  <c r="AL97" i="3" s="1"/>
  <c r="AN97" i="3" l="1"/>
  <c r="AF98" i="3" s="1"/>
  <c r="AM97" i="3"/>
  <c r="AE98" i="3" s="1"/>
  <c r="AH98" i="3" l="1"/>
  <c r="AG98" i="3"/>
  <c r="AI98" i="3"/>
  <c r="AJ98" i="3" l="1"/>
  <c r="AK98" i="3" s="1"/>
  <c r="AL98" i="3" l="1"/>
  <c r="AN98" i="3" l="1"/>
  <c r="AF99" i="3" s="1"/>
  <c r="AM98" i="3"/>
  <c r="AE99" i="3" s="1"/>
  <c r="AG99" i="3" l="1"/>
  <c r="AH99" i="3"/>
  <c r="AJ99" i="3" s="1"/>
  <c r="AK99" i="3" s="1"/>
  <c r="AI99" i="3"/>
  <c r="AL99" i="3" s="1"/>
  <c r="AN99" i="3" s="1"/>
  <c r="AF100" i="3" s="1"/>
  <c r="AG100" i="3" l="1"/>
  <c r="AM99" i="3"/>
  <c r="AE100" i="3" s="1"/>
  <c r="AH100" i="3" s="1"/>
  <c r="AJ100" i="3" l="1"/>
  <c r="AI100" i="3"/>
  <c r="AK100" i="3" l="1"/>
  <c r="AL100" i="3"/>
  <c r="AN100" i="3" l="1"/>
  <c r="AF101" i="3" s="1"/>
  <c r="AM100" i="3"/>
  <c r="AE101" i="3" s="1"/>
  <c r="AG101" i="3" l="1"/>
  <c r="AH101" i="3"/>
  <c r="AI101" i="3" s="1"/>
  <c r="AJ101" i="3" l="1"/>
  <c r="AL101" i="3" l="1"/>
  <c r="AK101" i="3"/>
  <c r="AM101" i="3" l="1"/>
  <c r="AE102" i="3" s="1"/>
  <c r="AN101" i="3"/>
  <c r="AF102" i="3" s="1"/>
  <c r="AG102" i="3" l="1"/>
  <c r="AH102" i="3"/>
  <c r="AI102" i="3" s="1"/>
  <c r="AJ102" i="3"/>
  <c r="AK102" i="3" s="1"/>
  <c r="AL102" i="3" l="1"/>
  <c r="AN102" i="3" l="1"/>
  <c r="AF103" i="3" s="1"/>
  <c r="AM102" i="3"/>
  <c r="AE103" i="3" s="1"/>
  <c r="AH103" i="3" l="1"/>
  <c r="AI103" i="3" s="1"/>
  <c r="AG103" i="3"/>
  <c r="AJ103" i="3" l="1"/>
  <c r="AK103" i="3" l="1"/>
  <c r="AL103" i="3"/>
  <c r="AN103" i="3" l="1"/>
  <c r="AF104" i="3" s="1"/>
  <c r="AM103" i="3"/>
  <c r="AE104" i="3" s="1"/>
  <c r="BI7" i="3" s="1"/>
  <c r="AT4" i="3" l="1"/>
  <c r="AG104" i="3"/>
  <c r="AH104" i="3"/>
  <c r="AI104" i="3" l="1"/>
  <c r="AJ104" i="3"/>
  <c r="AV4" i="3"/>
  <c r="AW4" i="3" s="1"/>
  <c r="AU4" i="3"/>
  <c r="AX4" i="3" l="1"/>
  <c r="AK104" i="3"/>
  <c r="AL104" i="3"/>
  <c r="AN104" i="3" l="1"/>
  <c r="AM104" i="3"/>
  <c r="AZ4" i="3"/>
  <c r="AY4" i="3"/>
  <c r="BA4" i="3" l="1"/>
  <c r="AS5" i="3" s="1"/>
  <c r="BF6" i="3" s="1"/>
  <c r="BB4" i="3"/>
  <c r="AT5" i="3" s="1"/>
  <c r="AU5" i="3" l="1"/>
  <c r="AV5" i="3"/>
  <c r="AW5" i="3" s="1"/>
  <c r="AX5" i="3" l="1"/>
  <c r="AY5" i="3" s="1"/>
  <c r="AZ5" i="3"/>
  <c r="BA5" i="3" s="1"/>
  <c r="AS6" i="3" s="1"/>
  <c r="BF7" i="3" s="1"/>
  <c r="BB5" i="3" l="1"/>
  <c r="AT6" i="3" s="1"/>
  <c r="AU6" i="3" s="1"/>
  <c r="AV6" i="3"/>
  <c r="AW6" i="3" s="1"/>
  <c r="AX6" i="3" l="1"/>
  <c r="AY6" i="3" s="1"/>
  <c r="AZ6" i="3" l="1"/>
  <c r="BB6" i="3" s="1"/>
  <c r="AT7" i="3" s="1"/>
  <c r="BA6" i="3" l="1"/>
  <c r="AS7" i="3" s="1"/>
  <c r="BF8" i="3" s="1"/>
  <c r="AU7" i="3"/>
  <c r="AV7" i="3" l="1"/>
  <c r="AX7" i="3" s="1"/>
  <c r="AY7" i="3" s="1"/>
  <c r="AW7" i="3" l="1"/>
  <c r="AZ7" i="3" s="1"/>
  <c r="BA7" i="3" s="1"/>
  <c r="AS8" i="3" s="1"/>
  <c r="BF9" i="3" s="1"/>
  <c r="BB7" i="3" l="1"/>
  <c r="AT8" i="3" s="1"/>
  <c r="AU8" i="3" s="1"/>
  <c r="AV8" i="3" l="1"/>
  <c r="AX8" i="3" s="1"/>
  <c r="AY8" i="3" s="1"/>
  <c r="AW8" i="3" l="1"/>
  <c r="AZ8" i="3" s="1"/>
  <c r="BA8" i="3" l="1"/>
  <c r="AS9" i="3" s="1"/>
  <c r="BF10" i="3" s="1"/>
  <c r="BB8" i="3"/>
  <c r="AT9" i="3" s="1"/>
  <c r="AU9" i="3" s="1"/>
  <c r="AV9" i="3" l="1"/>
  <c r="AW9" i="3" l="1"/>
  <c r="AX9" i="3"/>
  <c r="AY9" i="3" l="1"/>
  <c r="AZ9" i="3"/>
  <c r="BA9" i="3" l="1"/>
  <c r="AS10" i="3" s="1"/>
  <c r="BF11" i="3" s="1"/>
  <c r="BB9" i="3"/>
  <c r="AT10" i="3" s="1"/>
  <c r="AV10" i="3" l="1"/>
  <c r="AW10" i="3" s="1"/>
  <c r="AU10" i="3"/>
  <c r="AX10" i="3" s="1"/>
  <c r="AY10" i="3" s="1"/>
  <c r="AZ10" i="3" l="1"/>
  <c r="BB10" i="3" l="1"/>
  <c r="AT11" i="3" s="1"/>
  <c r="BA10" i="3"/>
  <c r="AS11" i="3" s="1"/>
  <c r="BF12" i="3" s="1"/>
  <c r="AU11" i="3" l="1"/>
  <c r="AV11" i="3"/>
  <c r="AW11" i="3"/>
  <c r="AX11" i="3" l="1"/>
  <c r="AY11" i="3" l="1"/>
  <c r="AZ11" i="3"/>
  <c r="BA11" i="3" l="1"/>
  <c r="AS12" i="3" s="1"/>
  <c r="BF13" i="3" s="1"/>
  <c r="BB11" i="3"/>
  <c r="AT12" i="3" s="1"/>
  <c r="AU12" i="3" l="1"/>
  <c r="AV12" i="3"/>
  <c r="AW12" i="3" s="1"/>
  <c r="AX12" i="3" l="1"/>
  <c r="AZ12" i="3" l="1"/>
  <c r="BA12" i="3" s="1"/>
  <c r="AY12" i="3"/>
  <c r="BB12" i="3" l="1"/>
  <c r="AT13" i="3" s="1"/>
  <c r="AS13" i="3"/>
  <c r="BF14" i="3" s="1"/>
  <c r="AU13" i="3" l="1"/>
  <c r="AV13" i="3"/>
  <c r="AW13" i="3"/>
  <c r="AX13" i="3"/>
  <c r="AY13" i="3" s="1"/>
  <c r="AZ13" i="3" l="1"/>
  <c r="BB13" i="3" l="1"/>
  <c r="AT14" i="3" s="1"/>
  <c r="BA13" i="3"/>
  <c r="AS14" i="3" s="1"/>
  <c r="BF15" i="3" s="1"/>
  <c r="AV14" i="3" l="1"/>
  <c r="AW14" i="3" s="1"/>
  <c r="AU14" i="3"/>
  <c r="AX14" i="3"/>
  <c r="AY14" i="3" s="1"/>
  <c r="AZ14" i="3" l="1"/>
  <c r="BB14" i="3" l="1"/>
  <c r="AT15" i="3" s="1"/>
  <c r="BA14" i="3"/>
  <c r="AS15" i="3" s="1"/>
  <c r="BF16" i="3" s="1"/>
  <c r="AV15" i="3" l="1"/>
  <c r="AX15" i="3" s="1"/>
  <c r="AY15" i="3" s="1"/>
  <c r="AU15" i="3"/>
  <c r="AW15" i="3" l="1"/>
  <c r="AZ15" i="3" s="1"/>
  <c r="BA15" i="3" l="1"/>
  <c r="AS16" i="3" s="1"/>
  <c r="BF17" i="3" s="1"/>
  <c r="BB15" i="3"/>
  <c r="AT16" i="3" s="1"/>
  <c r="AV16" i="3" l="1"/>
  <c r="AX16" i="3" s="1"/>
  <c r="AY16" i="3" s="1"/>
  <c r="AU16" i="3"/>
  <c r="AW16" i="3" l="1"/>
  <c r="AZ16" i="3" s="1"/>
  <c r="BB16" i="3" l="1"/>
  <c r="AT17" i="3" s="1"/>
  <c r="BA16" i="3"/>
  <c r="AS17" i="3" s="1"/>
  <c r="BF18" i="3" s="1"/>
  <c r="AV17" i="3" l="1"/>
  <c r="AX17" i="3" s="1"/>
  <c r="AY17" i="3" s="1"/>
  <c r="AU17" i="3"/>
  <c r="AW17" i="3"/>
  <c r="AZ17" i="3" s="1"/>
  <c r="BB17" i="3" l="1"/>
  <c r="AT18" i="3" s="1"/>
  <c r="BA17" i="3"/>
  <c r="AS18" i="3" s="1"/>
  <c r="BF19" i="3" s="1"/>
  <c r="AU18" i="3" l="1"/>
  <c r="AV18" i="3"/>
  <c r="AX18" i="3" s="1"/>
  <c r="AZ18" i="3" l="1"/>
  <c r="AY18" i="3"/>
  <c r="AW18" i="3"/>
  <c r="BB18" i="3" l="1"/>
  <c r="AT19" i="3" s="1"/>
  <c r="BA18" i="3"/>
  <c r="AS19" i="3" s="1"/>
  <c r="BF20" i="3" s="1"/>
  <c r="AV19" i="3" l="1"/>
  <c r="AX19" i="3" s="1"/>
  <c r="AU19" i="3"/>
  <c r="AY19" i="3" l="1"/>
  <c r="AW19" i="3"/>
  <c r="AZ19" i="3" s="1"/>
  <c r="BA19" i="3" l="1"/>
  <c r="AS20" i="3" s="1"/>
  <c r="BF21" i="3" s="1"/>
  <c r="BB19" i="3"/>
  <c r="AT20" i="3" s="1"/>
  <c r="AV20" i="3" l="1"/>
  <c r="AU20" i="3"/>
  <c r="AW20" i="3"/>
  <c r="AX20" i="3" l="1"/>
  <c r="AY20" i="3" l="1"/>
  <c r="AZ20" i="3"/>
  <c r="BB20" i="3" l="1"/>
  <c r="AT21" i="3" s="1"/>
  <c r="BA20" i="3"/>
  <c r="AS21" i="3" s="1"/>
  <c r="BF22" i="3" s="1"/>
  <c r="AU21" i="3" l="1"/>
  <c r="AX21" i="3" s="1"/>
  <c r="AV21" i="3"/>
  <c r="AW21" i="3" s="1"/>
  <c r="AY21" i="3" l="1"/>
  <c r="AZ21" i="3"/>
  <c r="BB21" i="3" l="1"/>
  <c r="AT22" i="3" s="1"/>
  <c r="BA21" i="3"/>
  <c r="AS22" i="3" s="1"/>
  <c r="BF23" i="3" s="1"/>
  <c r="AU22" i="3" l="1"/>
  <c r="AV22" i="3"/>
  <c r="AW22" i="3" s="1"/>
  <c r="AX22" i="3"/>
  <c r="AY22" i="3" s="1"/>
  <c r="AZ22" i="3" l="1"/>
  <c r="BA22" i="3" s="1"/>
  <c r="AS23" i="3" s="1"/>
  <c r="BF24" i="3" s="1"/>
  <c r="BB22" i="3" l="1"/>
  <c r="AT23" i="3" s="1"/>
  <c r="AU23" i="3" s="1"/>
  <c r="AV23" i="3"/>
  <c r="AX23" i="3" s="1"/>
  <c r="AY23" i="3" s="1"/>
  <c r="AW23" i="3" l="1"/>
  <c r="AZ23" i="3"/>
  <c r="BA23" i="3" l="1"/>
  <c r="AS24" i="3" s="1"/>
  <c r="BF25" i="3" s="1"/>
  <c r="BB23" i="3"/>
  <c r="AT24" i="3" s="1"/>
  <c r="AV24" i="3" l="1"/>
  <c r="AW24" i="3" s="1"/>
  <c r="AU24" i="3"/>
  <c r="AX24" i="3" l="1"/>
  <c r="AZ24" i="3" l="1"/>
  <c r="AY24" i="3"/>
  <c r="BA24" i="3" l="1"/>
  <c r="AS25" i="3" s="1"/>
  <c r="BF26" i="3" s="1"/>
  <c r="BB24" i="3"/>
  <c r="AT25" i="3" s="1"/>
  <c r="AU25" i="3" l="1"/>
  <c r="AV25" i="3"/>
  <c r="AW25" i="3" s="1"/>
  <c r="AX25" i="3" l="1"/>
  <c r="AZ25" i="3" l="1"/>
  <c r="AY25" i="3"/>
  <c r="BB25" i="3" l="1"/>
  <c r="AT26" i="3" s="1"/>
  <c r="BA25" i="3"/>
  <c r="AS26" i="3" s="1"/>
  <c r="BF27" i="3" s="1"/>
  <c r="AU26" i="3" l="1"/>
  <c r="AV26" i="3"/>
  <c r="AX26" i="3" s="1"/>
  <c r="AY26" i="3" l="1"/>
  <c r="AW26" i="3"/>
  <c r="AZ26" i="3" s="1"/>
  <c r="BA26" i="3" s="1"/>
  <c r="AS27" i="3" s="1"/>
  <c r="BF28" i="3" s="1"/>
  <c r="BB26" i="3" l="1"/>
  <c r="AT27" i="3" s="1"/>
  <c r="AU27" i="3" l="1"/>
  <c r="AV27" i="3"/>
  <c r="AX27" i="3" l="1"/>
  <c r="AY27" i="3" s="1"/>
  <c r="AW27" i="3"/>
  <c r="AZ27" i="3" l="1"/>
  <c r="BB27" i="3" s="1"/>
  <c r="AT28" i="3" s="1"/>
  <c r="BA27" i="3" l="1"/>
  <c r="AS28" i="3" s="1"/>
  <c r="BF29" i="3" s="1"/>
  <c r="AU28" i="3"/>
  <c r="AV28" i="3" l="1"/>
  <c r="AX28" i="3" l="1"/>
  <c r="AY28" i="3" s="1"/>
  <c r="AW28" i="3"/>
  <c r="AZ28" i="3" l="1"/>
  <c r="BB28" i="3" l="1"/>
  <c r="AT29" i="3" s="1"/>
  <c r="BA28" i="3"/>
  <c r="AS29" i="3" s="1"/>
  <c r="BF30" i="3" s="1"/>
  <c r="AU29" i="3" l="1"/>
  <c r="AV29" i="3"/>
  <c r="AX29" i="3" s="1"/>
  <c r="AY29" i="3" l="1"/>
  <c r="AW29" i="3"/>
  <c r="AZ29" i="3" s="1"/>
  <c r="BA29" i="3" l="1"/>
  <c r="AS30" i="3" s="1"/>
  <c r="BF31" i="3" s="1"/>
  <c r="BB29" i="3"/>
  <c r="AT30" i="3" s="1"/>
  <c r="AV30" i="3" l="1"/>
  <c r="AW30" i="3" s="1"/>
  <c r="AU30" i="3"/>
  <c r="AX30" i="3" l="1"/>
  <c r="AY30" i="3" l="1"/>
  <c r="AZ30" i="3"/>
  <c r="BA30" i="3" l="1"/>
  <c r="AS31" i="3" s="1"/>
  <c r="BF32" i="3" s="1"/>
  <c r="BB30" i="3"/>
  <c r="AT31" i="3" s="1"/>
  <c r="AV31" i="3" l="1"/>
  <c r="AU31" i="3"/>
  <c r="AW31" i="3"/>
  <c r="AX31" i="3" l="1"/>
  <c r="AZ31" i="3" l="1"/>
  <c r="AY31" i="3"/>
  <c r="BA31" i="3" l="1"/>
  <c r="AS32" i="3" s="1"/>
  <c r="BF33" i="3" s="1"/>
  <c r="BB31" i="3"/>
  <c r="AT32" i="3" s="1"/>
  <c r="AU32" i="3" l="1"/>
  <c r="AX32" i="3" s="1"/>
  <c r="AV32" i="3"/>
  <c r="AW32" i="3" s="1"/>
  <c r="AZ32" i="3" l="1"/>
  <c r="BA32" i="3" s="1"/>
  <c r="AY32" i="3"/>
  <c r="BB32" i="3" s="1"/>
  <c r="AT33" i="3" s="1"/>
  <c r="AS33" i="3"/>
  <c r="BF34" i="3" s="1"/>
  <c r="AU33" i="3" l="1"/>
  <c r="AV33" i="3"/>
  <c r="AW33" i="3" s="1"/>
  <c r="AX33" i="3" l="1"/>
  <c r="AY33" i="3" l="1"/>
  <c r="AZ33" i="3"/>
  <c r="BA33" i="3" l="1"/>
  <c r="AS34" i="3" s="1"/>
  <c r="BF35" i="3" s="1"/>
  <c r="BB33" i="3"/>
  <c r="AT34" i="3" s="1"/>
  <c r="AV34" i="3" l="1"/>
  <c r="AW34" i="3" s="1"/>
  <c r="AU34" i="3"/>
  <c r="AX34" i="3" l="1"/>
  <c r="AZ34" i="3" l="1"/>
  <c r="AY34" i="3"/>
  <c r="BB34" i="3" l="1"/>
  <c r="AT35" i="3" s="1"/>
  <c r="BA34" i="3"/>
  <c r="AS35" i="3" s="1"/>
  <c r="BF36" i="3" s="1"/>
  <c r="AV35" i="3" l="1"/>
  <c r="AW35" i="3" s="1"/>
  <c r="AU35" i="3"/>
  <c r="AX35" i="3" l="1"/>
  <c r="AY35" i="3" l="1"/>
  <c r="AZ35" i="3"/>
  <c r="BA35" i="3" l="1"/>
  <c r="AS36" i="3" s="1"/>
  <c r="BF37" i="3" s="1"/>
  <c r="BB35" i="3"/>
  <c r="AT36" i="3" s="1"/>
  <c r="AV36" i="3" l="1"/>
  <c r="AW36" i="3" s="1"/>
  <c r="AU36" i="3"/>
  <c r="AX36" i="3" s="1"/>
  <c r="AZ36" i="3" l="1"/>
  <c r="AY36" i="3"/>
  <c r="BB36" i="3" l="1"/>
  <c r="AT37" i="3" s="1"/>
  <c r="BA36" i="3"/>
  <c r="AS37" i="3" s="1"/>
  <c r="BF38" i="3" s="1"/>
  <c r="AU37" i="3" l="1"/>
  <c r="AV37" i="3"/>
  <c r="AW37" i="3"/>
  <c r="AX37" i="3" l="1"/>
  <c r="AY37" i="3" l="1"/>
  <c r="AZ37" i="3"/>
  <c r="BA37" i="3" l="1"/>
  <c r="AS38" i="3" s="1"/>
  <c r="BF39" i="3" s="1"/>
  <c r="BB37" i="3"/>
  <c r="AT38" i="3" s="1"/>
  <c r="AU38" i="3" l="1"/>
  <c r="AV38" i="3"/>
  <c r="AX38" i="3" s="1"/>
  <c r="AY38" i="3" l="1"/>
  <c r="AW38" i="3"/>
  <c r="AZ38" i="3" s="1"/>
  <c r="BA38" i="3" l="1"/>
  <c r="AS39" i="3" s="1"/>
  <c r="BF40" i="3" s="1"/>
  <c r="BB38" i="3"/>
  <c r="AT39" i="3" s="1"/>
  <c r="AU39" i="3" l="1"/>
  <c r="AV39" i="3"/>
  <c r="AW39" i="3" s="1"/>
  <c r="AX39" i="3" l="1"/>
  <c r="AY39" i="3" l="1"/>
  <c r="AZ39" i="3"/>
  <c r="BA39" i="3" l="1"/>
  <c r="AS40" i="3" s="1"/>
  <c r="BF41" i="3" s="1"/>
  <c r="BB39" i="3"/>
  <c r="AT40" i="3" s="1"/>
  <c r="AU40" i="3" l="1"/>
  <c r="AV40" i="3"/>
  <c r="AX40" i="3" l="1"/>
  <c r="AY40" i="3" s="1"/>
  <c r="AW40" i="3"/>
  <c r="AZ40" i="3" l="1"/>
  <c r="BA40" i="3" l="1"/>
  <c r="AS41" i="3" s="1"/>
  <c r="BF42" i="3" s="1"/>
  <c r="BB40" i="3"/>
  <c r="AT41" i="3" s="1"/>
  <c r="AU41" i="3" l="1"/>
  <c r="AV41" i="3"/>
  <c r="AW41" i="3" s="1"/>
  <c r="AX41" i="3" l="1"/>
  <c r="AZ41" i="3" l="1"/>
  <c r="AY41" i="3"/>
  <c r="BB41" i="3" l="1"/>
  <c r="AT42" i="3" s="1"/>
  <c r="BA41" i="3"/>
  <c r="AS42" i="3" s="1"/>
  <c r="BF43" i="3" s="1"/>
  <c r="AU42" i="3" l="1"/>
  <c r="AV42" i="3"/>
  <c r="AX42" i="3" s="1"/>
  <c r="AY42" i="3" s="1"/>
  <c r="AW42" i="3"/>
  <c r="AZ42" i="3" s="1"/>
  <c r="BB42" i="3" s="1"/>
  <c r="AT43" i="3" s="1"/>
  <c r="AU43" i="3" l="1"/>
  <c r="BA42" i="3"/>
  <c r="AS43" i="3" s="1"/>
  <c r="BF44" i="3" s="1"/>
  <c r="AV43" i="3" l="1"/>
  <c r="AW43" i="3" l="1"/>
  <c r="AX43" i="3"/>
  <c r="AY43" i="3" l="1"/>
  <c r="AZ43" i="3"/>
  <c r="BB43" i="3" l="1"/>
  <c r="AT44" i="3" s="1"/>
  <c r="BA43" i="3"/>
  <c r="AS44" i="3" s="1"/>
  <c r="BF45" i="3" s="1"/>
  <c r="AU44" i="3" l="1"/>
  <c r="AV44" i="3"/>
  <c r="AW44" i="3"/>
  <c r="AX44" i="3" l="1"/>
  <c r="AY44" i="3" s="1"/>
  <c r="AZ44" i="3" l="1"/>
  <c r="BA44" i="3" l="1"/>
  <c r="AS45" i="3" s="1"/>
  <c r="BF46" i="3" s="1"/>
  <c r="BB44" i="3"/>
  <c r="AT45" i="3" s="1"/>
  <c r="AV45" i="3" l="1"/>
  <c r="AW45" i="3" s="1"/>
  <c r="AU45" i="3"/>
  <c r="AX45" i="3"/>
  <c r="AY45" i="3" s="1"/>
  <c r="AZ45" i="3" l="1"/>
  <c r="BB45" i="3" l="1"/>
  <c r="AT46" i="3" s="1"/>
  <c r="BA45" i="3"/>
  <c r="AS46" i="3" s="1"/>
  <c r="BF47" i="3" s="1"/>
  <c r="AV46" i="3" l="1"/>
  <c r="AW46" i="3" s="1"/>
  <c r="AU46" i="3"/>
  <c r="AX46" i="3" l="1"/>
  <c r="AZ46" i="3" l="1"/>
  <c r="AY46" i="3"/>
  <c r="AS47" i="3" l="1"/>
  <c r="BF48" i="3" s="1"/>
  <c r="BB46" i="3"/>
  <c r="AT47" i="3" s="1"/>
  <c r="BA46" i="3"/>
  <c r="AU47" i="3" l="1"/>
  <c r="AV47" i="3"/>
  <c r="AW47" i="3" s="1"/>
  <c r="AX47" i="3"/>
  <c r="AY47" i="3" s="1"/>
  <c r="AZ47" i="3" l="1"/>
  <c r="BA47" i="3" l="1"/>
  <c r="AS48" i="3" s="1"/>
  <c r="BF49" i="3" s="1"/>
  <c r="BB47" i="3"/>
  <c r="AT48" i="3" s="1"/>
  <c r="AU48" i="3" l="1"/>
  <c r="AV48" i="3"/>
  <c r="AW48" i="3" s="1"/>
  <c r="AX48" i="3"/>
  <c r="AZ48" i="3" s="1"/>
  <c r="BA48" i="3" l="1"/>
  <c r="AY48" i="3"/>
  <c r="BB48" i="3" s="1"/>
  <c r="AT49" i="3" s="1"/>
  <c r="AV49" i="3" l="1"/>
  <c r="AW49" i="3" s="1"/>
  <c r="AU49" i="3"/>
  <c r="AS49" i="3"/>
  <c r="BF50" i="3" s="1"/>
  <c r="AX49" i="3" l="1"/>
  <c r="AZ49" i="3" s="1"/>
  <c r="AY49" i="3" l="1"/>
  <c r="BA49" i="3"/>
  <c r="AS50" i="3" s="1"/>
  <c r="BB49" i="3"/>
  <c r="AT50" i="3" s="1"/>
  <c r="BF51" i="3" l="1"/>
  <c r="AU50" i="3"/>
  <c r="AV50" i="3"/>
  <c r="AW50" i="3" s="1"/>
  <c r="AX50" i="3" l="1"/>
  <c r="AZ50" i="3" s="1"/>
  <c r="BA50" i="3" s="1"/>
  <c r="AY50" i="3" l="1"/>
  <c r="BB50" i="3" s="1"/>
  <c r="AT51" i="3" s="1"/>
  <c r="AU51" i="3" s="1"/>
  <c r="AS51" i="3" l="1"/>
  <c r="BF52" i="3" s="1"/>
  <c r="AV51" i="3"/>
  <c r="AW51" i="3" s="1"/>
  <c r="AX51" i="3" l="1"/>
  <c r="AZ51" i="3" l="1"/>
  <c r="BA51" i="3" s="1"/>
  <c r="AY51" i="3"/>
  <c r="BB51" i="3" l="1"/>
  <c r="AT52" i="3" s="1"/>
  <c r="AS52" i="3"/>
  <c r="BF53" i="3" s="1"/>
  <c r="AU52" i="3" l="1"/>
  <c r="AV52" i="3"/>
  <c r="AX52" i="3" l="1"/>
  <c r="AW52" i="3"/>
  <c r="AY52" i="3" l="1"/>
  <c r="AZ52" i="3"/>
  <c r="BA52" i="3" l="1"/>
  <c r="AS53" i="3" s="1"/>
  <c r="BF54" i="3" s="1"/>
  <c r="BB52" i="3"/>
  <c r="AT53" i="3" s="1"/>
  <c r="AV53" i="3" l="1"/>
  <c r="AU53" i="3"/>
  <c r="AW53" i="3" l="1"/>
  <c r="AX53" i="3"/>
  <c r="AY53" i="3" l="1"/>
  <c r="AZ53" i="3"/>
  <c r="BB53" i="3" l="1"/>
  <c r="AT54" i="3" s="1"/>
  <c r="BA53" i="3"/>
  <c r="AS54" i="3" s="1"/>
  <c r="BF55" i="3" s="1"/>
  <c r="AV54" i="3" l="1"/>
  <c r="AX54" i="3" s="1"/>
  <c r="AY54" i="3" s="1"/>
  <c r="AU54" i="3"/>
  <c r="AW54" i="3" l="1"/>
  <c r="AZ54" i="3" s="1"/>
  <c r="BB54" i="3" l="1"/>
  <c r="AT55" i="3" s="1"/>
  <c r="BA54" i="3"/>
  <c r="AS55" i="3" s="1"/>
  <c r="BF56" i="3" s="1"/>
  <c r="AU55" i="3" l="1"/>
  <c r="AV55" i="3"/>
  <c r="AW55" i="3" s="1"/>
  <c r="AX55" i="3" l="1"/>
  <c r="AY55" i="3" l="1"/>
  <c r="AZ55" i="3"/>
  <c r="BA55" i="3" l="1"/>
  <c r="AS56" i="3" s="1"/>
  <c r="BF57" i="3" s="1"/>
  <c r="BB55" i="3"/>
  <c r="AT56" i="3" s="1"/>
  <c r="AV56" i="3" l="1"/>
  <c r="AW56" i="3" s="1"/>
  <c r="AU56" i="3"/>
  <c r="AX56" i="3"/>
  <c r="AY56" i="3" s="1"/>
  <c r="AZ56" i="3" l="1"/>
  <c r="BA56" i="3" l="1"/>
  <c r="AS57" i="3" s="1"/>
  <c r="BF58" i="3" s="1"/>
  <c r="BB56" i="3"/>
  <c r="AT57" i="3" s="1"/>
  <c r="AV57" i="3" l="1"/>
  <c r="AW57" i="3" s="1"/>
  <c r="AU57" i="3"/>
  <c r="AX57" i="3"/>
  <c r="AY57" i="3" s="1"/>
  <c r="AZ57" i="3" l="1"/>
  <c r="BA57" i="3" s="1"/>
  <c r="AS58" i="3" s="1"/>
  <c r="BF59" i="3" s="1"/>
  <c r="BB57" i="3" l="1"/>
  <c r="AT58" i="3" s="1"/>
  <c r="AV58" i="3" s="1"/>
  <c r="AX58" i="3" l="1"/>
  <c r="AY58" i="3" s="1"/>
  <c r="AU58" i="3"/>
  <c r="AW58" i="3"/>
  <c r="AZ58" i="3" l="1"/>
  <c r="BB58" i="3" s="1"/>
  <c r="AT59" i="3" s="1"/>
  <c r="BA58" i="3" l="1"/>
  <c r="AS59" i="3" s="1"/>
  <c r="BF60" i="3" s="1"/>
  <c r="AU59" i="3"/>
  <c r="AV59" i="3" l="1"/>
  <c r="AW59" i="3" s="1"/>
  <c r="AX59" i="3" l="1"/>
  <c r="AY59" i="3" s="1"/>
  <c r="AZ59" i="3" l="1"/>
  <c r="BB59" i="3" s="1"/>
  <c r="AT60" i="3" s="1"/>
  <c r="BA59" i="3" l="1"/>
  <c r="AS60" i="3" s="1"/>
  <c r="BF61" i="3" s="1"/>
  <c r="AU60" i="3"/>
  <c r="AV60" i="3" l="1"/>
  <c r="AW60" i="3" l="1"/>
  <c r="AX60" i="3"/>
  <c r="AY60" i="3" l="1"/>
  <c r="AZ60" i="3"/>
  <c r="BA60" i="3" l="1"/>
  <c r="AS61" i="3" s="1"/>
  <c r="BF62" i="3" s="1"/>
  <c r="BB60" i="3"/>
  <c r="AT61" i="3" s="1"/>
  <c r="AU61" i="3" l="1"/>
  <c r="AV61" i="3"/>
  <c r="AW61" i="3" s="1"/>
  <c r="AX61" i="3" l="1"/>
  <c r="AZ61" i="3" l="1"/>
  <c r="AY61" i="3"/>
  <c r="BB61" i="3" l="1"/>
  <c r="AT62" i="3" s="1"/>
  <c r="BA61" i="3"/>
  <c r="AS62" i="3" s="1"/>
  <c r="BF63" i="3" s="1"/>
  <c r="AU62" i="3" l="1"/>
  <c r="AV62" i="3"/>
  <c r="AW62" i="3" l="1"/>
  <c r="AX62" i="3"/>
  <c r="AZ62" i="3" l="1"/>
  <c r="AY62" i="3"/>
  <c r="BA62" i="3" l="1"/>
  <c r="AS63" i="3" s="1"/>
  <c r="BF64" i="3" s="1"/>
  <c r="BB62" i="3"/>
  <c r="AT63" i="3" s="1"/>
  <c r="AU63" i="3" l="1"/>
  <c r="AV63" i="3"/>
  <c r="AW63" i="3" s="1"/>
  <c r="AX63" i="3" l="1"/>
  <c r="AY63" i="3" l="1"/>
  <c r="AZ63" i="3"/>
  <c r="BB63" i="3" l="1"/>
  <c r="AT64" i="3" s="1"/>
  <c r="BA63" i="3"/>
  <c r="AS64" i="3" s="1"/>
  <c r="BF65" i="3" s="1"/>
  <c r="AU64" i="3" l="1"/>
  <c r="AX64" i="3" s="1"/>
  <c r="AZ64" i="3" s="1"/>
  <c r="AV64" i="3"/>
  <c r="AW64" i="3" s="1"/>
  <c r="BA64" i="3" l="1"/>
  <c r="AS65" i="3" s="1"/>
  <c r="BF66" i="3" s="1"/>
  <c r="AY64" i="3"/>
  <c r="BB64" i="3" s="1"/>
  <c r="AT65" i="3" s="1"/>
  <c r="AU65" i="3" l="1"/>
  <c r="AV65" i="3"/>
  <c r="AW65" i="3" s="1"/>
  <c r="AX65" i="3" l="1"/>
  <c r="AZ65" i="3" l="1"/>
  <c r="AY65" i="3"/>
  <c r="BB65" i="3" l="1"/>
  <c r="AT66" i="3" s="1"/>
  <c r="BA65" i="3"/>
  <c r="AS66" i="3" s="1"/>
  <c r="BF67" i="3" s="1"/>
  <c r="AV66" i="3" l="1"/>
  <c r="AW66" i="3" s="1"/>
  <c r="AU66" i="3"/>
  <c r="AX66" i="3" l="1"/>
  <c r="AY66" i="3" l="1"/>
  <c r="AZ66" i="3"/>
  <c r="BB66" i="3" l="1"/>
  <c r="AT67" i="3" s="1"/>
  <c r="BA66" i="3"/>
  <c r="AS67" i="3" s="1"/>
  <c r="BF68" i="3" s="1"/>
  <c r="AV67" i="3" l="1"/>
  <c r="AW67" i="3" s="1"/>
  <c r="AU67" i="3"/>
  <c r="AX67" i="3"/>
  <c r="AY67" i="3" l="1"/>
  <c r="AZ67" i="3"/>
  <c r="BB67" i="3" l="1"/>
  <c r="AT68" i="3" s="1"/>
  <c r="BA67" i="3"/>
  <c r="AS68" i="3" s="1"/>
  <c r="BF69" i="3" s="1"/>
  <c r="AV68" i="3" l="1"/>
  <c r="AU68" i="3"/>
  <c r="AX68" i="3" l="1"/>
  <c r="AY68" i="3" s="1"/>
  <c r="AW68" i="3"/>
  <c r="AZ68" i="3" s="1"/>
  <c r="BA68" i="3" l="1"/>
  <c r="AS69" i="3" s="1"/>
  <c r="BF70" i="3" s="1"/>
  <c r="BB68" i="3"/>
  <c r="AT69" i="3" s="1"/>
  <c r="AU69" i="3" l="1"/>
  <c r="AX69" i="3" s="1"/>
  <c r="AV69" i="3"/>
  <c r="AW69" i="3" s="1"/>
  <c r="AZ69" i="3" l="1"/>
  <c r="AY69" i="3"/>
  <c r="BA69" i="3"/>
  <c r="AS70" i="3" s="1"/>
  <c r="BF71" i="3" s="1"/>
  <c r="BB69" i="3"/>
  <c r="AT70" i="3" s="1"/>
  <c r="AV70" i="3" l="1"/>
  <c r="AX70" i="3" s="1"/>
  <c r="AY70" i="3" s="1"/>
  <c r="AU70" i="3"/>
  <c r="AW70" i="3" l="1"/>
  <c r="AZ70" i="3" s="1"/>
  <c r="BA70" i="3" l="1"/>
  <c r="AS71" i="3" s="1"/>
  <c r="BF72" i="3" s="1"/>
  <c r="BB70" i="3"/>
  <c r="AT71" i="3" s="1"/>
  <c r="AV71" i="3" l="1"/>
  <c r="AX71" i="3" s="1"/>
  <c r="AY71" i="3" s="1"/>
  <c r="AU71" i="3"/>
  <c r="AW71" i="3" l="1"/>
  <c r="AZ71" i="3" s="1"/>
  <c r="BA71" i="3" l="1"/>
  <c r="AS72" i="3" s="1"/>
  <c r="BB71" i="3"/>
  <c r="AT72" i="3" s="1"/>
  <c r="AU72" i="3" l="1"/>
  <c r="AV72" i="3"/>
  <c r="AW72" i="3" s="1"/>
  <c r="BF73" i="3"/>
  <c r="AX72" i="3" l="1"/>
  <c r="AZ72" i="3" l="1"/>
  <c r="BA72" i="3" s="1"/>
  <c r="AY72" i="3"/>
  <c r="BB72" i="3" l="1"/>
  <c r="AT73" i="3" s="1"/>
  <c r="AS73" i="3"/>
  <c r="BF74" i="3" s="1"/>
  <c r="AU73" i="3" l="1"/>
  <c r="AV73" i="3"/>
  <c r="AW73" i="3" s="1"/>
  <c r="AX73" i="3" l="1"/>
  <c r="AY73" i="3" s="1"/>
  <c r="AZ73" i="3" l="1"/>
  <c r="BB73" i="3" l="1"/>
  <c r="AT74" i="3" s="1"/>
  <c r="BA73" i="3"/>
  <c r="AS74" i="3" s="1"/>
  <c r="BF75" i="3" s="1"/>
  <c r="AV74" i="3" l="1"/>
  <c r="AW74" i="3" s="1"/>
  <c r="AU74" i="3"/>
  <c r="AX74" i="3" l="1"/>
  <c r="AY74" i="3" l="1"/>
  <c r="AZ74" i="3"/>
  <c r="BB74" i="3" l="1"/>
  <c r="AT75" i="3" s="1"/>
  <c r="BA74" i="3"/>
  <c r="AS75" i="3" s="1"/>
  <c r="BF76" i="3" s="1"/>
  <c r="AU75" i="3" l="1"/>
  <c r="AV75" i="3"/>
  <c r="AW75" i="3" s="1"/>
  <c r="AX75" i="3"/>
  <c r="AY75" i="3" s="1"/>
  <c r="AZ75" i="3" l="1"/>
  <c r="BA75" i="3" l="1"/>
  <c r="AS76" i="3" s="1"/>
  <c r="BB75" i="3"/>
  <c r="AT76" i="3" s="1"/>
  <c r="AV76" i="3" l="1"/>
  <c r="AW76" i="3" s="1"/>
  <c r="AU76" i="3"/>
  <c r="BF77" i="3"/>
  <c r="AX76" i="3" l="1"/>
  <c r="AZ76" i="3" l="1"/>
  <c r="BA76" i="3" s="1"/>
  <c r="AY76" i="3"/>
  <c r="BB76" i="3" l="1"/>
  <c r="AT77" i="3" s="1"/>
  <c r="AS77" i="3"/>
  <c r="BF78" i="3" s="1"/>
  <c r="AU77" i="3" l="1"/>
  <c r="AV77" i="3"/>
  <c r="AW77" i="3" s="1"/>
  <c r="AX77" i="3" l="1"/>
  <c r="AY77" i="3" s="1"/>
  <c r="AZ77" i="3" l="1"/>
  <c r="BA77" i="3" l="1"/>
  <c r="AS78" i="3" s="1"/>
  <c r="BF79" i="3" s="1"/>
  <c r="BB77" i="3"/>
  <c r="AT78" i="3" s="1"/>
  <c r="AV78" i="3" l="1"/>
  <c r="AW78" i="3" s="1"/>
  <c r="AU78" i="3"/>
  <c r="AX78" i="3" l="1"/>
  <c r="AY78" i="3" l="1"/>
  <c r="AZ78" i="3"/>
  <c r="BB78" i="3" l="1"/>
  <c r="AT79" i="3" s="1"/>
  <c r="BA78" i="3"/>
  <c r="AS79" i="3" s="1"/>
  <c r="BF80" i="3" l="1"/>
  <c r="AU79" i="3"/>
  <c r="AV79" i="3"/>
  <c r="AW79" i="3" s="1"/>
  <c r="AX79" i="3" l="1"/>
  <c r="AZ79" i="3" s="1"/>
  <c r="AY79" i="3"/>
  <c r="BA79" i="3" l="1"/>
  <c r="AS80" i="3" s="1"/>
  <c r="BF81" i="3" s="1"/>
  <c r="BB79" i="3"/>
  <c r="AT80" i="3" s="1"/>
  <c r="AU80" i="3" l="1"/>
  <c r="AV80" i="3"/>
  <c r="AW80" i="3" s="1"/>
  <c r="AX80" i="3"/>
  <c r="AZ80" i="3" s="1"/>
  <c r="BA80" i="3" l="1"/>
  <c r="AY80" i="3"/>
  <c r="BB80" i="3" s="1"/>
  <c r="AT81" i="3" s="1"/>
  <c r="AU81" i="3" l="1"/>
  <c r="AS81" i="3"/>
  <c r="BF82" i="3" s="1"/>
  <c r="AV81" i="3" l="1"/>
  <c r="AX81" i="3" l="1"/>
  <c r="AY81" i="3" s="1"/>
  <c r="AW81" i="3"/>
  <c r="AZ81" i="3" l="1"/>
  <c r="BB81" i="3" s="1"/>
  <c r="AT82" i="3" s="1"/>
  <c r="BA81" i="3" l="1"/>
  <c r="AS82" i="3" s="1"/>
  <c r="BF83" i="3" s="1"/>
  <c r="AU82" i="3"/>
  <c r="AV82" i="3" l="1"/>
  <c r="AW82" i="3" l="1"/>
  <c r="AX82" i="3"/>
  <c r="AZ82" i="3" l="1"/>
  <c r="BA82" i="3" s="1"/>
  <c r="AY82" i="3"/>
  <c r="BB82" i="3" l="1"/>
  <c r="AT83" i="3" s="1"/>
  <c r="AS83" i="3"/>
  <c r="BF84" i="3" s="1"/>
  <c r="AU83" i="3" l="1"/>
  <c r="AV83" i="3"/>
  <c r="AW83" i="3" l="1"/>
  <c r="AX83" i="3"/>
  <c r="AZ83" i="3" l="1"/>
  <c r="AY83" i="3"/>
  <c r="BB83" i="3" l="1"/>
  <c r="AT84" i="3" s="1"/>
  <c r="BA83" i="3"/>
  <c r="AS84" i="3" s="1"/>
  <c r="BF85" i="3" s="1"/>
  <c r="AX84" i="3" l="1"/>
  <c r="AY84" i="3" s="1"/>
  <c r="AU84" i="3"/>
  <c r="AV84" i="3"/>
  <c r="AW84" i="3" s="1"/>
  <c r="AZ84" i="3" l="1"/>
  <c r="BA84" i="3" s="1"/>
  <c r="AS85" i="3"/>
  <c r="BF86" i="3" s="1"/>
  <c r="BB84" i="3" l="1"/>
  <c r="AT85" i="3" s="1"/>
  <c r="AU85" i="3" s="1"/>
  <c r="AV85" i="3" l="1"/>
  <c r="AW85" i="3" s="1"/>
  <c r="AX85" i="3" l="1"/>
  <c r="AZ85" i="3" s="1"/>
  <c r="AY85" i="3" l="1"/>
  <c r="BB85" i="3" s="1"/>
  <c r="AT86" i="3" s="1"/>
  <c r="BA85" i="3"/>
  <c r="AS86" i="3" l="1"/>
  <c r="BF87" i="3" s="1"/>
  <c r="AU86" i="3"/>
  <c r="AV86" i="3" l="1"/>
  <c r="AW86" i="3" s="1"/>
  <c r="AX86" i="3" l="1"/>
  <c r="AY86" i="3" s="1"/>
  <c r="AZ86" i="3" l="1"/>
  <c r="BB86" i="3" s="1"/>
  <c r="AT87" i="3" s="1"/>
  <c r="BA86" i="3" l="1"/>
  <c r="AS87" i="3" s="1"/>
  <c r="BF88" i="3" s="1"/>
  <c r="AU87" i="3"/>
  <c r="AV87" i="3" l="1"/>
  <c r="AW87" i="3" s="1"/>
  <c r="AX87" i="3" l="1"/>
  <c r="AZ87" i="3" s="1"/>
  <c r="AY87" i="3" l="1"/>
  <c r="BA87" i="3"/>
  <c r="AS88" i="3" s="1"/>
  <c r="BF89" i="3" s="1"/>
  <c r="BB87" i="3"/>
  <c r="AT88" i="3" s="1"/>
  <c r="AU88" i="3" l="1"/>
  <c r="AV88" i="3"/>
  <c r="AW88" i="3" s="1"/>
  <c r="AX88" i="3" l="1"/>
  <c r="AZ88" i="3" l="1"/>
  <c r="AY88" i="3"/>
  <c r="BB88" i="3" l="1"/>
  <c r="AT89" i="3" s="1"/>
  <c r="BA88" i="3"/>
  <c r="AS89" i="3" s="1"/>
  <c r="BF90" i="3" s="1"/>
  <c r="AV89" i="3" l="1"/>
  <c r="AX89" i="3" s="1"/>
  <c r="AY89" i="3" s="1"/>
  <c r="AU89" i="3"/>
  <c r="AW89" i="3" l="1"/>
  <c r="AZ89" i="3" s="1"/>
  <c r="BB89" i="3" l="1"/>
  <c r="AT90" i="3" s="1"/>
  <c r="BA89" i="3"/>
  <c r="AS90" i="3" s="1"/>
  <c r="BF91" i="3" s="1"/>
  <c r="AU90" i="3" l="1"/>
  <c r="AV90" i="3"/>
  <c r="AX90" i="3" s="1"/>
  <c r="AY90" i="3" s="1"/>
  <c r="AW90" i="3" l="1"/>
  <c r="AZ90" i="3" s="1"/>
  <c r="BA90" i="3" l="1"/>
  <c r="AS91" i="3" s="1"/>
  <c r="BF92" i="3" s="1"/>
  <c r="BB90" i="3"/>
  <c r="AT91" i="3" s="1"/>
  <c r="AV91" i="3" l="1"/>
  <c r="AW91" i="3" s="1"/>
  <c r="AU91" i="3"/>
  <c r="AX91" i="3" s="1"/>
  <c r="AZ91" i="3" s="1"/>
  <c r="BA91" i="3" l="1"/>
  <c r="AY91" i="3"/>
  <c r="BB91" i="3" s="1"/>
  <c r="AT92" i="3" s="1"/>
  <c r="AS92" i="3" l="1"/>
  <c r="AU92" i="3"/>
  <c r="AV92" i="3"/>
  <c r="AW92" i="3" s="1"/>
  <c r="AX92" i="3"/>
  <c r="AZ92" i="3" s="1"/>
  <c r="BA92" i="3" s="1"/>
  <c r="BF93" i="3"/>
  <c r="AY92" i="3" l="1"/>
  <c r="BB92" i="3" l="1"/>
  <c r="AT93" i="3" s="1"/>
  <c r="AS93" i="3"/>
  <c r="BF94" i="3" s="1"/>
  <c r="AU93" i="3" l="1"/>
  <c r="AV93" i="3"/>
  <c r="AX93" i="3" s="1"/>
  <c r="AW93" i="3"/>
  <c r="AZ93" i="3" l="1"/>
  <c r="AY93" i="3"/>
  <c r="BA93" i="3" l="1"/>
  <c r="AS94" i="3" s="1"/>
  <c r="BF95" i="3" s="1"/>
  <c r="BB93" i="3"/>
  <c r="AT94" i="3" s="1"/>
  <c r="AU94" i="3" l="1"/>
  <c r="AV94" i="3"/>
  <c r="AW94" i="3" s="1"/>
  <c r="AX94" i="3" l="1"/>
  <c r="AZ94" i="3" l="1"/>
  <c r="AY94" i="3"/>
  <c r="BA94" i="3" l="1"/>
  <c r="AS95" i="3" s="1"/>
  <c r="BF96" i="3" s="1"/>
  <c r="BB94" i="3"/>
  <c r="AT95" i="3" s="1"/>
  <c r="AU95" i="3" l="1"/>
  <c r="AV95" i="3"/>
  <c r="AX95" i="3" s="1"/>
  <c r="AY95" i="3" s="1"/>
  <c r="AW95" i="3" l="1"/>
  <c r="AZ95" i="3" s="1"/>
  <c r="BB95" i="3" l="1"/>
  <c r="AT96" i="3" s="1"/>
  <c r="BA95" i="3"/>
  <c r="AS96" i="3" s="1"/>
  <c r="BF97" i="3" s="1"/>
  <c r="AV96" i="3" l="1"/>
  <c r="AW96" i="3" s="1"/>
  <c r="AU96" i="3"/>
  <c r="AX96" i="3" l="1"/>
  <c r="AY96" i="3" l="1"/>
  <c r="AZ96" i="3"/>
  <c r="BA96" i="3" l="1"/>
  <c r="AS97" i="3" s="1"/>
  <c r="BF98" i="3" s="1"/>
  <c r="BB96" i="3"/>
  <c r="AT97" i="3" s="1"/>
  <c r="AU97" i="3" l="1"/>
  <c r="AV97" i="3"/>
  <c r="AW97" i="3" s="1"/>
  <c r="AX97" i="3" l="1"/>
  <c r="AZ97" i="3" l="1"/>
  <c r="AY97" i="3"/>
  <c r="BA97" i="3" l="1"/>
  <c r="AS98" i="3" s="1"/>
  <c r="BF99" i="3" s="1"/>
  <c r="BB97" i="3"/>
  <c r="AT98" i="3" s="1"/>
  <c r="AU98" i="3" l="1"/>
  <c r="AV98" i="3"/>
  <c r="AW98" i="3" s="1"/>
  <c r="AX98" i="3" l="1"/>
  <c r="AY98" i="3" l="1"/>
  <c r="AZ98" i="3"/>
  <c r="BA98" i="3" l="1"/>
  <c r="AS99" i="3" s="1"/>
  <c r="BF100" i="3" s="1"/>
  <c r="BB98" i="3"/>
  <c r="AT99" i="3" s="1"/>
  <c r="AU99" i="3" l="1"/>
  <c r="AV99" i="3"/>
  <c r="AW99" i="3" s="1"/>
  <c r="AX99" i="3"/>
  <c r="AZ99" i="3" s="1"/>
  <c r="BA99" i="3" l="1"/>
  <c r="AY99" i="3"/>
  <c r="BB99" i="3" s="1"/>
  <c r="AT100" i="3" s="1"/>
  <c r="AU100" i="3" l="1"/>
  <c r="AS100" i="3"/>
  <c r="BF101" i="3" s="1"/>
  <c r="AV100" i="3" l="1"/>
  <c r="AW100" i="3" l="1"/>
  <c r="AX100" i="3"/>
  <c r="AY100" i="3" l="1"/>
  <c r="AZ100" i="3"/>
  <c r="BB100" i="3" l="1"/>
  <c r="AT101" i="3" s="1"/>
  <c r="BA100" i="3"/>
  <c r="AS101" i="3" s="1"/>
  <c r="BF102" i="3" s="1"/>
  <c r="AV101" i="3" l="1"/>
  <c r="AW101" i="3" s="1"/>
  <c r="AU101" i="3"/>
  <c r="AX101" i="3"/>
  <c r="AY101" i="3" s="1"/>
  <c r="AZ101" i="3" l="1"/>
  <c r="BA101" i="3" l="1"/>
  <c r="AS102" i="3" s="1"/>
  <c r="BF103" i="3" s="1"/>
  <c r="BB101" i="3"/>
  <c r="AT102" i="3" s="1"/>
  <c r="AV102" i="3" l="1"/>
  <c r="AU102" i="3"/>
  <c r="AX102" i="3" l="1"/>
  <c r="AW102" i="3"/>
  <c r="AY102" i="3" l="1"/>
  <c r="AZ102" i="3"/>
  <c r="BA102" i="3" l="1"/>
  <c r="AS103" i="3" s="1"/>
  <c r="BF104" i="3" s="1"/>
  <c r="BB102" i="3"/>
  <c r="AT103" i="3" s="1"/>
  <c r="AV103" i="3" l="1"/>
  <c r="AU103" i="3"/>
  <c r="AW103" i="3"/>
  <c r="AX103" i="3" l="1"/>
  <c r="AY103" i="3" s="1"/>
  <c r="AZ103" i="3" l="1"/>
  <c r="BB103" i="3" l="1"/>
  <c r="AT104" i="3" s="1"/>
  <c r="BA103" i="3"/>
  <c r="AS104" i="3" s="1"/>
  <c r="BI8" i="3" s="1"/>
  <c r="BJ8" i="3" s="1"/>
  <c r="AV104" i="3" l="1"/>
  <c r="AU104" i="3"/>
  <c r="AW104" i="3"/>
  <c r="AX104" i="3" l="1"/>
  <c r="AY104" i="3" s="1"/>
  <c r="AZ104" i="3" l="1"/>
  <c r="BA104" i="3" l="1"/>
  <c r="BB104" i="3"/>
</calcChain>
</file>

<file path=xl/sharedStrings.xml><?xml version="1.0" encoding="utf-8"?>
<sst xmlns="http://schemas.openxmlformats.org/spreadsheetml/2006/main" count="126" uniqueCount="32">
  <si>
    <t>x</t>
  </si>
  <si>
    <t>Дифур дан по заданию</t>
  </si>
  <si>
    <t>Дифур решён аналитически</t>
  </si>
  <si>
    <t>N</t>
  </si>
  <si>
    <t>u (метод Эйлера)</t>
  </si>
  <si>
    <t>u (метод Рунге-Кутты II-го порядка)</t>
  </si>
  <si>
    <t>u (метод Рунге-Кутты IV-го порядка)</t>
  </si>
  <si>
    <t>k1</t>
  </si>
  <si>
    <t>k2</t>
  </si>
  <si>
    <t>k3</t>
  </si>
  <si>
    <t>k4</t>
  </si>
  <si>
    <t>Погрешность</t>
  </si>
  <si>
    <t>Погрешность высчитывается относительно истинного значения</t>
  </si>
  <si>
    <t>Истинные значения</t>
  </si>
  <si>
    <t>l1</t>
  </si>
  <si>
    <t>l2</t>
  </si>
  <si>
    <t>l4</t>
  </si>
  <si>
    <t>l3</t>
  </si>
  <si>
    <t>u' (метод Рунге-Кутты IV-го порядка)</t>
  </si>
  <si>
    <t>ak</t>
  </si>
  <si>
    <t>ak-1</t>
  </si>
  <si>
    <t>a</t>
  </si>
  <si>
    <t>Погрешность метода стрельб</t>
  </si>
  <si>
    <t>ak+1</t>
  </si>
  <si>
    <t>u(x,a)</t>
  </si>
  <si>
    <t>u(x,a) - u(b)</t>
  </si>
  <si>
    <t>ak+2</t>
  </si>
  <si>
    <t>u</t>
  </si>
  <si>
    <t>a(k-1)</t>
  </si>
  <si>
    <t>a(k)</t>
  </si>
  <si>
    <t>a(k+1)</t>
  </si>
  <si>
    <t>ДУ решено аналитически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</si>
</sst>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/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164" fontId="0" fillId="4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/>
    <xf numFmtId="164" fontId="0" fillId="0" borderId="5" xfId="0" applyNumberFormat="1" applyFill="1" applyBorder="1" applyAlignment="1"/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164" fontId="2" fillId="11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Лист1!$L$4:$L$14</c:f>
              <c:numCache>
                <c:formatCode>0.00000</c:formatCode>
                <c:ptCount val="11"/>
                <c:pt idx="0">
                  <c:v>0.5</c:v>
                </c:pt>
                <c:pt idx="1">
                  <c:v>0.63003675533505055</c:v>
                </c:pt>
                <c:pt idx="2">
                  <c:v>0.69840112333371029</c:v>
                </c:pt>
                <c:pt idx="3">
                  <c:v>0.69840112333371018</c:v>
                </c:pt>
                <c:pt idx="4">
                  <c:v>0.63003675533505044</c:v>
                </c:pt>
                <c:pt idx="5">
                  <c:v>0.5</c:v>
                </c:pt>
                <c:pt idx="6">
                  <c:v>0.3210197609601031</c:v>
                </c:pt>
                <c:pt idx="7">
                  <c:v>0.11061587104123724</c:v>
                </c:pt>
                <c:pt idx="8">
                  <c:v>-0.11061587104123706</c:v>
                </c:pt>
                <c:pt idx="9">
                  <c:v>-0.32101976096010298</c:v>
                </c:pt>
                <c:pt idx="10">
                  <c:v>-0.49999999999999994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86E-92AE-00D803773E86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Лист1!$C$4:$C$14</c:f>
              <c:numCache>
                <c:formatCode>0.00000</c:formatCode>
                <c:ptCount val="11"/>
                <c:pt idx="0">
                  <c:v>0.5</c:v>
                </c:pt>
                <c:pt idx="1">
                  <c:v>0.65707963267948966</c:v>
                </c:pt>
                <c:pt idx="2">
                  <c:v>0.74943519446870877</c:v>
                </c:pt>
                <c:pt idx="3">
                  <c:v>0.76815336895601838</c:v>
                </c:pt>
                <c:pt idx="4">
                  <c:v>0.7114890539308163</c:v>
                </c:pt>
                <c:pt idx="5">
                  <c:v>0.58504872737322922</c:v>
                </c:pt>
                <c:pt idx="6">
                  <c:v>0.40125024898244976</c:v>
                </c:pt>
                <c:pt idx="7">
                  <c:v>0.1781132136007425</c:v>
                </c:pt>
                <c:pt idx="8">
                  <c:v>-6.2500885783839361E-2</c:v>
                </c:pt>
                <c:pt idx="9">
                  <c:v>-0.29702583803746585</c:v>
                </c:pt>
                <c:pt idx="10">
                  <c:v>-0.50249563544113596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38C-B4DE-011CA65C95E5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Лист1!$D$4:$D$14</c:f>
              <c:numCache>
                <c:formatCode>0.00000</c:formatCode>
                <c:ptCount val="11"/>
                <c:pt idx="0">
                  <c:v>0.5</c:v>
                </c:pt>
                <c:pt idx="1">
                  <c:v>0.62853779980278479</c:v>
                </c:pt>
                <c:pt idx="2">
                  <c:v>0.69507912071683409</c:v>
                </c:pt>
                <c:pt idx="3">
                  <c:v>0.69323511299745211</c:v>
                </c:pt>
                <c:pt idx="4">
                  <c:v>0.62327794310179607</c:v>
                </c:pt>
                <c:pt idx="5">
                  <c:v>0.49212289520956909</c:v>
                </c:pt>
                <c:pt idx="6">
                  <c:v>0.31265788283251905</c:v>
                </c:pt>
                <c:pt idx="7">
                  <c:v>0.10248661569569664</c:v>
                </c:pt>
                <c:pt idx="8">
                  <c:v>-0.11779109977708868</c:v>
                </c:pt>
                <c:pt idx="9">
                  <c:v>-0.32659325881701773</c:v>
                </c:pt>
                <c:pt idx="10">
                  <c:v>-0.50346637746924217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86E-92AE-00D803773E86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Лист1!$E$4:$E$14</c:f>
              <c:numCache>
                <c:formatCode>0.00000</c:formatCode>
                <c:ptCount val="11"/>
                <c:pt idx="0">
                  <c:v>0.5</c:v>
                </c:pt>
                <c:pt idx="1">
                  <c:v>0.63001854553001024</c:v>
                </c:pt>
                <c:pt idx="2">
                  <c:v>0.69836813377159213</c:v>
                </c:pt>
                <c:pt idx="3">
                  <c:v>0.69835778667418802</c:v>
                </c:pt>
                <c:pt idx="4">
                  <c:v>0.6299881926764388</c:v>
                </c:pt>
                <c:pt idx="5">
                  <c:v>0.4999516070419594</c:v>
                </c:pt>
                <c:pt idx="6">
                  <c:v>0.32097674371188445</c:v>
                </c:pt>
                <c:pt idx="7">
                  <c:v>0.11058278287864623</c:v>
                </c:pt>
                <c:pt idx="8">
                  <c:v>-0.11063554101215142</c:v>
                </c:pt>
                <c:pt idx="9">
                  <c:v>-0.32102390454822838</c:v>
                </c:pt>
                <c:pt idx="10">
                  <c:v>-0.49998807811120205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38C-B4DE-011CA65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10843059511174"/>
          <c:y val="4.5085100558749182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A9C-895A-B101DE80E35B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9-4A9C-895A-B101DE80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E-4AA1-9CC6-F31B3644D0F4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E-4AA1-9CC6-F31B3644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14</xdr:row>
      <xdr:rowOff>11430</xdr:rowOff>
    </xdr:from>
    <xdr:to>
      <xdr:col>11</xdr:col>
      <xdr:colOff>45720</xdr:colOff>
      <xdr:row>35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FBF4D-259F-4DF5-94BE-DC8D45C6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0</xdr:row>
      <xdr:rowOff>0</xdr:rowOff>
    </xdr:from>
    <xdr:ext cx="213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 = 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0 = 0,5; [0;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𝑢′ = −𝑢+𝑐𝑜𝑠𝑥; 𝑢0 = 0,5; [0;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𝜋]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2</xdr:row>
      <xdr:rowOff>7620</xdr:rowOff>
    </xdr:from>
    <xdr:ext cx="2179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309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</xdr:row>
      <xdr:rowOff>7620</xdr:rowOff>
    </xdr:from>
    <xdr:ext cx="172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=0,5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 =</a:t>
              </a:r>
              <a:r>
                <a:rPr lang="ru-RU" sz="1100" b="0" i="0">
                  <a:latin typeface="Cambria Math" panose="02040503050406030204" pitchFamily="18" charset="0"/>
                </a:rPr>
                <a:t>0,5(</a:t>
              </a:r>
              <a:r>
                <a:rPr lang="en-US" sz="1100" b="0" i="0">
                  <a:latin typeface="Cambria Math" panose="02040503050406030204" pitchFamily="18" charset="0"/>
                </a:rPr>
                <a:t>sin⁡〖𝑥+cos⁡𝑥 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38663</xdr:rowOff>
    </xdr:from>
    <xdr:ext cx="3841531" cy="3618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2061371" y="38663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2061371" y="38663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−2</a:t>
              </a:r>
              <a:r>
                <a:rPr lang="en-US" sz="1100" b="0" i="0">
                  <a:latin typeface="Cambria Math" panose="02040503050406030204" pitchFamily="18" charset="0"/>
                </a:rPr>
                <a:t>𝑢^′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8327</xdr:colOff>
      <xdr:row>40</xdr:row>
      <xdr:rowOff>181216</xdr:rowOff>
    </xdr:from>
    <xdr:to>
      <xdr:col>15</xdr:col>
      <xdr:colOff>762000</xdr:colOff>
      <xdr:row>65</xdr:row>
      <xdr:rowOff>7044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2D70AF-EF19-463B-BD5A-BCD53EF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7620</xdr:colOff>
      <xdr:row>2</xdr:row>
      <xdr:rowOff>7620</xdr:rowOff>
    </xdr:from>
    <xdr:ext cx="2629562" cy="342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4061077" y="377734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4061077" y="377734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844988" y="2680447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844988" y="2680447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^′′−2𝑢^′+2𝑢=2𝑥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795131</xdr:colOff>
      <xdr:row>14</xdr:row>
      <xdr:rowOff>172278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28</xdr:row>
      <xdr:rowOff>0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− 4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+ 2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4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− 4𝑢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+ 2𝑢 = 4𝑒^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3]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63</xdr:col>
      <xdr:colOff>707</xdr:colOff>
      <xdr:row>0</xdr:row>
      <xdr:rowOff>181216</xdr:rowOff>
    </xdr:from>
    <xdr:to>
      <xdr:col>72</xdr:col>
      <xdr:colOff>601980</xdr:colOff>
      <xdr:row>25</xdr:row>
      <xdr:rowOff>7044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99625B-EE9F-4B08-8566-647F15AA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7621</xdr:colOff>
      <xdr:row>2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18508</xdr:colOff>
      <xdr:row>1</xdr:row>
      <xdr:rowOff>181791</xdr:rowOff>
    </xdr:from>
    <xdr:ext cx="95685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selection activeCell="D6" sqref="D6"/>
    </sheetView>
  </sheetViews>
  <sheetFormatPr defaultRowHeight="14.4" x14ac:dyDescent="0.3"/>
  <cols>
    <col min="1" max="1" width="9.44140625" bestFit="1" customWidth="1"/>
    <col min="3" max="3" width="15.6640625" customWidth="1"/>
    <col min="4" max="4" width="32.33203125" customWidth="1"/>
    <col min="5" max="5" width="33.33203125" customWidth="1"/>
    <col min="6" max="6" width="8.77734375" customWidth="1"/>
    <col min="7" max="8" width="8.44140625" customWidth="1"/>
    <col min="9" max="9" width="8.88671875" customWidth="1"/>
    <col min="10" max="10" width="31.77734375" customWidth="1"/>
    <col min="11" max="11" width="45" customWidth="1"/>
    <col min="12" max="12" width="26.5546875" customWidth="1"/>
    <col min="13" max="13" width="46.21875" customWidth="1"/>
  </cols>
  <sheetData>
    <row r="1" spans="1:13" x14ac:dyDescent="0.3">
      <c r="C1" s="6"/>
      <c r="D1" s="6"/>
      <c r="J1" s="10"/>
      <c r="L1" s="7" t="s">
        <v>13</v>
      </c>
      <c r="M1" s="15"/>
    </row>
    <row r="2" spans="1:13" x14ac:dyDescent="0.3">
      <c r="J2" s="37" t="s">
        <v>1</v>
      </c>
      <c r="K2" s="38"/>
      <c r="L2" s="9" t="s">
        <v>2</v>
      </c>
      <c r="M2" s="13"/>
    </row>
    <row r="3" spans="1:13" x14ac:dyDescent="0.3">
      <c r="A3" s="5" t="s">
        <v>3</v>
      </c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/>
      <c r="K3" s="12"/>
      <c r="L3" s="4"/>
      <c r="M3" s="13"/>
    </row>
    <row r="4" spans="1:13" x14ac:dyDescent="0.3">
      <c r="A4" s="5">
        <v>0</v>
      </c>
      <c r="B4" s="1">
        <v>0</v>
      </c>
      <c r="C4" s="1">
        <v>0.5</v>
      </c>
      <c r="D4" s="1">
        <v>0.5</v>
      </c>
      <c r="E4" s="1">
        <v>0.5</v>
      </c>
      <c r="F4" s="1">
        <f>$B$5 * (COS(B4) - (E4))</f>
        <v>0.15707963267948966</v>
      </c>
      <c r="G4" s="1">
        <f>$B$5 * (COS(B4 + $B$5 / 2) - (E4 + F4 / 2))</f>
        <v>0.12853779980278476</v>
      </c>
      <c r="H4" s="1">
        <f>$B$5 * (COS(B4 + $B$5 / 2) - (E4 + G4 / 2))</f>
        <v>0.13302114042705696</v>
      </c>
      <c r="I4" s="1">
        <f>$B$5 * (COS(B4 + $B$5) - (E4 + H4))</f>
        <v>9.9913760040888089E-2</v>
      </c>
      <c r="J4" s="2">
        <f>-D4+COS(B4)</f>
        <v>0.5</v>
      </c>
      <c r="K4" s="16">
        <f>-D4+COS(B4)</f>
        <v>0.5</v>
      </c>
      <c r="L4" s="3">
        <f t="shared" ref="L4:L14" si="0">(0.5*EXP(B4)*SIN(B4)+0.5*EXP(B4)*COS(B4))*EXP(-B4)</f>
        <v>0.5</v>
      </c>
      <c r="M4" s="14"/>
    </row>
    <row r="5" spans="1:13" x14ac:dyDescent="0.3">
      <c r="A5" s="5">
        <v>1</v>
      </c>
      <c r="B5" s="1">
        <f>B4 + PI() / 10</f>
        <v>0.31415926535897931</v>
      </c>
      <c r="C5" s="1">
        <f t="shared" ref="C5:C14" si="1">C4+$B$5*J4</f>
        <v>0.65707963267948966</v>
      </c>
      <c r="D5" s="1">
        <f>D4+$B$5*(COS(B4+$B$5/2) - (D4+K4*$B$5/2))</f>
        <v>0.62853779980278479</v>
      </c>
      <c r="E5" s="1">
        <f>E4 + (F4 + 2*G4 + 2*H4 + I4) / 6</f>
        <v>0.63001854553001024</v>
      </c>
      <c r="F5" s="1">
        <f>$B$5 * (COS(B5) - (E5))</f>
        <v>0.1008570530479149</v>
      </c>
      <c r="G5" s="1">
        <f t="shared" ref="G5:G14" si="2">$B$5 * (COS(B5 + $B$5 / 2) - (E5 + F5 / 2))</f>
        <v>6.614920279693233E-2</v>
      </c>
      <c r="H5" s="1">
        <f t="shared" ref="H5:H14" si="3">$B$5 * (COS(B5 + $B$5 / 2) - (E5 + G5 / 2))</f>
        <v>7.1601099165451404E-2</v>
      </c>
      <c r="I5" s="1">
        <f t="shared" ref="I5:I14" si="4">$B$5 * (COS(B5 + $B$5) - (E5 + H5))</f>
        <v>3.3739872476808666E-2</v>
      </c>
      <c r="J5" s="2">
        <f>-C5+COS(B5)</f>
        <v>0.29397688361566388</v>
      </c>
      <c r="K5" s="16">
        <f t="shared" ref="K5:K14" si="5">-D5+COS(B5)</f>
        <v>0.32251871649236874</v>
      </c>
      <c r="L5" s="3">
        <f t="shared" si="0"/>
        <v>0.63003675533505055</v>
      </c>
      <c r="M5" s="14"/>
    </row>
    <row r="6" spans="1:13" x14ac:dyDescent="0.3">
      <c r="A6" s="5">
        <v>2</v>
      </c>
      <c r="B6" s="1">
        <f>B5 + PI() / 10</f>
        <v>0.62831853071795862</v>
      </c>
      <c r="C6" s="1">
        <f t="shared" si="1"/>
        <v>0.74943519446870877</v>
      </c>
      <c r="D6" s="1">
        <f>D5+$B$5*(COS(B5+$B$5/2) - (D5+K5*$B$5/2))</f>
        <v>0.69507912071683409</v>
      </c>
      <c r="E6" s="1">
        <f>E5 + (F5 + 2*G5 + 2*H5 + I5) / 6</f>
        <v>0.69836813377159213</v>
      </c>
      <c r="F6" s="1">
        <f t="shared" ref="F6:F14" si="6">$B$5 * (COS(B6) - (E6))</f>
        <v>3.4761364759958217E-2</v>
      </c>
      <c r="G6" s="1">
        <f t="shared" si="2"/>
        <v>-2.714975355818456E-3</v>
      </c>
      <c r="H6" s="1">
        <f t="shared" si="3"/>
        <v>3.171794383739374E-3</v>
      </c>
      <c r="I6" s="1">
        <f t="shared" si="4"/>
        <v>-3.5737085400224404E-2</v>
      </c>
      <c r="J6" s="2">
        <f t="shared" ref="J6:J14" si="7">-C6+COS(B6)</f>
        <v>5.9581799906238686E-2</v>
      </c>
      <c r="K6" s="16">
        <f t="shared" si="5"/>
        <v>0.11393787365811336</v>
      </c>
      <c r="L6" s="3">
        <f t="shared" si="0"/>
        <v>0.69840112333371029</v>
      </c>
      <c r="M6" s="14"/>
    </row>
    <row r="7" spans="1:13" x14ac:dyDescent="0.3">
      <c r="A7" s="5">
        <v>3</v>
      </c>
      <c r="B7" s="1">
        <f t="shared" ref="B7:B14" si="8">B6 + PI() / 10</f>
        <v>0.94247779607693793</v>
      </c>
      <c r="C7" s="1">
        <f t="shared" si="1"/>
        <v>0.76815336895601838</v>
      </c>
      <c r="D7" s="1">
        <f t="shared" ref="D7:D14" si="9">D6+$B$5*(COS(B6+$B$5/2) - (D6+K6*$B$5/2))</f>
        <v>0.69323511299745211</v>
      </c>
      <c r="E7" s="1">
        <f>E6 + (F6 + 2*G6 + 2*H6 + I6) / 6</f>
        <v>0.69835778667418802</v>
      </c>
      <c r="F7" s="1">
        <f t="shared" si="6"/>
        <v>-3.4737386170240032E-2</v>
      </c>
      <c r="G7" s="1">
        <f t="shared" si="2"/>
        <v>-7.1313711481286901E-2</v>
      </c>
      <c r="H7" s="1">
        <f t="shared" si="3"/>
        <v>-6.5568315736662122E-2</v>
      </c>
      <c r="I7" s="1">
        <f t="shared" si="4"/>
        <v>-0.101716123380357</v>
      </c>
      <c r="J7" s="2">
        <f t="shared" si="7"/>
        <v>-0.18036811666354524</v>
      </c>
      <c r="K7" s="16">
        <f t="shared" si="5"/>
        <v>-0.10544986070497897</v>
      </c>
      <c r="L7" s="3">
        <f t="shared" si="0"/>
        <v>0.69840112333371018</v>
      </c>
      <c r="M7" s="14"/>
    </row>
    <row r="8" spans="1:13" x14ac:dyDescent="0.3">
      <c r="A8" s="5">
        <v>4</v>
      </c>
      <c r="B8" s="1">
        <f t="shared" si="8"/>
        <v>1.2566370614359172</v>
      </c>
      <c r="C8" s="1">
        <f t="shared" si="1"/>
        <v>0.7114890539308163</v>
      </c>
      <c r="D8" s="1">
        <f t="shared" si="9"/>
        <v>0.62327794310179607</v>
      </c>
      <c r="E8" s="1">
        <f t="shared" ref="E8:E14" si="10">E7 + (F7 + 2*G7 + 2*H7 + I7) / 6</f>
        <v>0.6299881926764388</v>
      </c>
      <c r="F8" s="1">
        <f t="shared" si="6"/>
        <v>-0.10083607585978779</v>
      </c>
      <c r="G8" s="1">
        <f t="shared" si="2"/>
        <v>-0.13293199742530062</v>
      </c>
      <c r="H8" s="1">
        <f t="shared" si="3"/>
        <v>-0.12789038185528012</v>
      </c>
      <c r="I8" s="1">
        <f t="shared" si="4"/>
        <v>-0.15773867938592695</v>
      </c>
      <c r="J8" s="2">
        <f t="shared" si="7"/>
        <v>-0.40247205955586884</v>
      </c>
      <c r="K8" s="16">
        <f t="shared" si="5"/>
        <v>-0.31426094872684862</v>
      </c>
      <c r="L8" s="3">
        <f t="shared" si="0"/>
        <v>0.63003675533505044</v>
      </c>
      <c r="M8" s="14"/>
    </row>
    <row r="9" spans="1:13" x14ac:dyDescent="0.3">
      <c r="A9" s="5">
        <v>5</v>
      </c>
      <c r="B9" s="1">
        <f t="shared" si="8"/>
        <v>1.5707963267948966</v>
      </c>
      <c r="C9" s="1">
        <f t="shared" si="1"/>
        <v>0.58504872737322922</v>
      </c>
      <c r="D9" s="1">
        <f t="shared" si="9"/>
        <v>0.49212289520956909</v>
      </c>
      <c r="E9" s="1">
        <f t="shared" si="10"/>
        <v>0.4999516070419594</v>
      </c>
      <c r="F9" s="1">
        <f t="shared" si="6"/>
        <v>-0.15706442958334305</v>
      </c>
      <c r="G9" s="1">
        <f t="shared" si="2"/>
        <v>-0.18153814329124185</v>
      </c>
      <c r="H9" s="1">
        <f t="shared" si="3"/>
        <v>-0.17769382133170208</v>
      </c>
      <c r="I9" s="1">
        <f t="shared" si="4"/>
        <v>-0.19832082115121913</v>
      </c>
      <c r="J9" s="2">
        <f t="shared" si="7"/>
        <v>-0.5850487273732291</v>
      </c>
      <c r="K9" s="16">
        <f t="shared" si="5"/>
        <v>-0.49212289520956903</v>
      </c>
      <c r="L9" s="3">
        <f t="shared" si="0"/>
        <v>0.5</v>
      </c>
      <c r="M9" s="14"/>
    </row>
    <row r="10" spans="1:13" x14ac:dyDescent="0.3">
      <c r="A10" s="5">
        <v>6</v>
      </c>
      <c r="B10" s="1">
        <f t="shared" si="8"/>
        <v>1.8849555921538759</v>
      </c>
      <c r="C10" s="1">
        <f t="shared" si="1"/>
        <v>0.40125024898244976</v>
      </c>
      <c r="D10" s="1">
        <f t="shared" si="9"/>
        <v>0.31265788283251905</v>
      </c>
      <c r="E10" s="1">
        <f t="shared" si="10"/>
        <v>0.32097674371188445</v>
      </c>
      <c r="F10" s="1">
        <f t="shared" si="6"/>
        <v>-0.19791836993811629</v>
      </c>
      <c r="G10" s="1">
        <f t="shared" si="2"/>
        <v>-0.21237419502957222</v>
      </c>
      <c r="H10" s="1">
        <f t="shared" si="3"/>
        <v>-0.21010347933412737</v>
      </c>
      <c r="I10" s="1">
        <f t="shared" si="4"/>
        <v>-0.2194900463339137</v>
      </c>
      <c r="J10" s="2">
        <f t="shared" si="7"/>
        <v>-0.7102672433573971</v>
      </c>
      <c r="K10" s="16">
        <f t="shared" si="5"/>
        <v>-0.62167487720746639</v>
      </c>
      <c r="L10" s="3">
        <f t="shared" si="0"/>
        <v>0.3210197609601031</v>
      </c>
      <c r="M10" s="14"/>
    </row>
    <row r="11" spans="1:13" x14ac:dyDescent="0.3">
      <c r="A11" s="5">
        <v>7</v>
      </c>
      <c r="B11" s="1">
        <f t="shared" si="8"/>
        <v>2.1991148575128552</v>
      </c>
      <c r="C11" s="1">
        <f t="shared" si="1"/>
        <v>0.1781132136007425</v>
      </c>
      <c r="D11" s="1">
        <f t="shared" si="9"/>
        <v>0.10248661569569664</v>
      </c>
      <c r="E11" s="1">
        <f t="shared" si="10"/>
        <v>0.11058278287864623</v>
      </c>
      <c r="F11" s="1">
        <f t="shared" si="6"/>
        <v>-0.21939878887955264</v>
      </c>
      <c r="G11" s="1">
        <f t="shared" si="2"/>
        <v>-0.22242167157090029</v>
      </c>
      <c r="H11" s="1">
        <f t="shared" si="3"/>
        <v>-0.22194683826811021</v>
      </c>
      <c r="I11" s="1">
        <f t="shared" si="4"/>
        <v>-0.21917413478721226</v>
      </c>
      <c r="J11" s="2">
        <f t="shared" si="7"/>
        <v>-0.76589846589321553</v>
      </c>
      <c r="K11" s="16">
        <f t="shared" si="5"/>
        <v>-0.69027186798816964</v>
      </c>
      <c r="L11" s="3">
        <f t="shared" si="0"/>
        <v>0.11061587104123724</v>
      </c>
      <c r="M11" s="14"/>
    </row>
    <row r="12" spans="1:13" x14ac:dyDescent="0.3">
      <c r="A12" s="5">
        <v>8</v>
      </c>
      <c r="B12" s="1">
        <f t="shared" si="8"/>
        <v>2.5132741228718345</v>
      </c>
      <c r="C12" s="1">
        <f t="shared" si="1"/>
        <v>-6.2500885783839361E-2</v>
      </c>
      <c r="D12" s="1">
        <f t="shared" si="9"/>
        <v>-0.11779109977708868</v>
      </c>
      <c r="E12" s="1">
        <f t="shared" si="10"/>
        <v>-0.11063554101215142</v>
      </c>
      <c r="F12" s="1">
        <f t="shared" si="6"/>
        <v>-0.21940300432879223</v>
      </c>
      <c r="G12" s="1">
        <f t="shared" si="2"/>
        <v>-0.21069703145336136</v>
      </c>
      <c r="H12" s="1">
        <f t="shared" si="3"/>
        <v>-0.21206456247475167</v>
      </c>
      <c r="I12" s="1">
        <f t="shared" si="4"/>
        <v>-0.19740398903144349</v>
      </c>
      <c r="J12" s="2">
        <f t="shared" si="7"/>
        <v>-0.74651610859110795</v>
      </c>
      <c r="K12" s="16">
        <f t="shared" si="5"/>
        <v>-0.69122589459785866</v>
      </c>
      <c r="L12" s="3">
        <f t="shared" si="0"/>
        <v>-0.11061587104123706</v>
      </c>
      <c r="M12" s="14"/>
    </row>
    <row r="13" spans="1:13" x14ac:dyDescent="0.3">
      <c r="A13" s="5">
        <v>9</v>
      </c>
      <c r="B13" s="1">
        <f t="shared" si="8"/>
        <v>2.8274333882308138</v>
      </c>
      <c r="C13" s="1">
        <f t="shared" si="1"/>
        <v>-0.29702583803746585</v>
      </c>
      <c r="D13" s="1">
        <f t="shared" si="9"/>
        <v>-0.32659325881701773</v>
      </c>
      <c r="E13" s="1">
        <f t="shared" si="10"/>
        <v>-0.32102390454822838</v>
      </c>
      <c r="F13" s="1">
        <f t="shared" si="6"/>
        <v>-0.19793058245861306</v>
      </c>
      <c r="G13" s="1">
        <f t="shared" si="2"/>
        <v>-0.17834794628081888</v>
      </c>
      <c r="H13" s="1">
        <f t="shared" si="3"/>
        <v>-0.18142397957852288</v>
      </c>
      <c r="I13" s="1">
        <f t="shared" si="4"/>
        <v>-0.15631060720054557</v>
      </c>
      <c r="J13" s="2">
        <f t="shared" si="7"/>
        <v>-0.65403067825768768</v>
      </c>
      <c r="K13" s="16">
        <f t="shared" si="5"/>
        <v>-0.6244632574781358</v>
      </c>
      <c r="L13" s="3">
        <f t="shared" si="0"/>
        <v>-0.32101976096010298</v>
      </c>
      <c r="M13" s="14"/>
    </row>
    <row r="14" spans="1:13" x14ac:dyDescent="0.3">
      <c r="A14" s="5">
        <v>10</v>
      </c>
      <c r="B14" s="1">
        <f t="shared" si="8"/>
        <v>3.1415926535897931</v>
      </c>
      <c r="C14" s="1">
        <f t="shared" si="1"/>
        <v>-0.50249563544113596</v>
      </c>
      <c r="D14" s="1">
        <f t="shared" si="9"/>
        <v>-0.50346637746924217</v>
      </c>
      <c r="E14" s="1">
        <f t="shared" si="10"/>
        <v>-0.49998807811120205</v>
      </c>
      <c r="F14" s="1">
        <f t="shared" si="6"/>
        <v>-0.15708337805131611</v>
      </c>
      <c r="G14" s="1">
        <f t="shared" si="2"/>
        <v>-0.12854095685298048</v>
      </c>
      <c r="H14" s="1">
        <f t="shared" si="3"/>
        <v>-0.13302438989059831</v>
      </c>
      <c r="I14" s="1">
        <f t="shared" si="4"/>
        <v>-9.991648456363561E-2</v>
      </c>
      <c r="J14" s="2">
        <f t="shared" si="7"/>
        <v>-0.49750436455886404</v>
      </c>
      <c r="K14" s="16">
        <f t="shared" si="5"/>
        <v>-0.49653362253075783</v>
      </c>
      <c r="L14" s="3">
        <f t="shared" si="0"/>
        <v>-0.49999999999999994</v>
      </c>
      <c r="M14" s="14"/>
    </row>
    <row r="15" spans="1:13" x14ac:dyDescent="0.3">
      <c r="C15" s="36" t="s">
        <v>12</v>
      </c>
      <c r="D15" s="36"/>
      <c r="E15" s="36"/>
    </row>
    <row r="16" spans="1:13" x14ac:dyDescent="0.3">
      <c r="A16" s="5" t="s">
        <v>3</v>
      </c>
      <c r="C16" s="4" t="s">
        <v>11</v>
      </c>
      <c r="D16" s="4" t="s">
        <v>11</v>
      </c>
      <c r="E16" s="4" t="s">
        <v>11</v>
      </c>
    </row>
    <row r="17" spans="1:5" x14ac:dyDescent="0.3">
      <c r="A17" s="5">
        <v>0</v>
      </c>
      <c r="C17" s="8">
        <f>ABS(C4-L4)</f>
        <v>0</v>
      </c>
      <c r="D17" s="8">
        <f>ABS(D4-L4)</f>
        <v>0</v>
      </c>
      <c r="E17" s="8">
        <f>ABS(E4-L4)</f>
        <v>0</v>
      </c>
    </row>
    <row r="18" spans="1:5" x14ac:dyDescent="0.3">
      <c r="A18" s="5">
        <v>1</v>
      </c>
      <c r="C18" s="8">
        <f t="shared" ref="C18:C27" si="11">ABS(C5-L5)</f>
        <v>2.7042877344439109E-2</v>
      </c>
      <c r="D18" s="8">
        <f t="shared" ref="D18:D27" si="12">ABS(D5-L5)</f>
        <v>1.4989555322657555E-3</v>
      </c>
      <c r="E18" s="8">
        <f t="shared" ref="E18:E27" si="13">ABS(E5-L5)</f>
        <v>1.8209805040303451E-5</v>
      </c>
    </row>
    <row r="19" spans="1:5" x14ac:dyDescent="0.3">
      <c r="A19" s="5">
        <v>2</v>
      </c>
      <c r="C19" s="8">
        <f t="shared" si="11"/>
        <v>5.1034071134998471E-2</v>
      </c>
      <c r="D19" s="8">
        <f t="shared" si="12"/>
        <v>3.3220026168762073E-3</v>
      </c>
      <c r="E19" s="8">
        <f t="shared" si="13"/>
        <v>3.2989562118168614E-5</v>
      </c>
    </row>
    <row r="20" spans="1:5" x14ac:dyDescent="0.3">
      <c r="A20" s="5">
        <v>3</v>
      </c>
      <c r="C20" s="8">
        <f t="shared" si="11"/>
        <v>6.9752245622308195E-2</v>
      </c>
      <c r="D20" s="8">
        <f t="shared" si="12"/>
        <v>5.1660103362580756E-3</v>
      </c>
      <c r="E20" s="8">
        <f t="shared" si="13"/>
        <v>4.3336659522164034E-5</v>
      </c>
    </row>
    <row r="21" spans="1:5" x14ac:dyDescent="0.3">
      <c r="A21" s="5">
        <v>4</v>
      </c>
      <c r="C21" s="8">
        <f t="shared" si="11"/>
        <v>8.145229859576586E-2</v>
      </c>
      <c r="D21" s="8">
        <f t="shared" si="12"/>
        <v>6.7588122332543632E-3</v>
      </c>
      <c r="E21" s="8">
        <f t="shared" si="13"/>
        <v>4.8562658611639442E-5</v>
      </c>
    </row>
    <row r="22" spans="1:5" x14ac:dyDescent="0.3">
      <c r="A22" s="5">
        <v>5</v>
      </c>
      <c r="C22" s="8">
        <f t="shared" si="11"/>
        <v>8.5048727373229216E-2</v>
      </c>
      <c r="D22" s="8">
        <f t="shared" si="12"/>
        <v>7.8771047904309111E-3</v>
      </c>
      <c r="E22" s="8">
        <f t="shared" si="13"/>
        <v>4.839295804059951E-5</v>
      </c>
    </row>
    <row r="23" spans="1:5" x14ac:dyDescent="0.3">
      <c r="A23" s="5">
        <v>6</v>
      </c>
      <c r="C23" s="8">
        <f t="shared" si="11"/>
        <v>8.0230488022346669E-2</v>
      </c>
      <c r="D23" s="8">
        <f t="shared" si="12"/>
        <v>8.3618781275840437E-3</v>
      </c>
      <c r="E23" s="8">
        <f t="shared" si="13"/>
        <v>4.3017248218646387E-5</v>
      </c>
    </row>
    <row r="24" spans="1:5" x14ac:dyDescent="0.3">
      <c r="A24" s="5">
        <v>7</v>
      </c>
      <c r="C24" s="8">
        <f t="shared" si="11"/>
        <v>6.7497342559505263E-2</v>
      </c>
      <c r="D24" s="8">
        <f t="shared" si="12"/>
        <v>8.129255345540598E-3</v>
      </c>
      <c r="E24" s="8">
        <f t="shared" si="13"/>
        <v>3.3088162591010661E-5</v>
      </c>
    </row>
    <row r="25" spans="1:5" x14ac:dyDescent="0.3">
      <c r="A25" s="5">
        <v>8</v>
      </c>
      <c r="C25" s="8">
        <f t="shared" si="11"/>
        <v>4.8114985257397699E-2</v>
      </c>
      <c r="D25" s="8">
        <f t="shared" si="12"/>
        <v>7.1752287358516215E-3</v>
      </c>
      <c r="E25" s="8">
        <f t="shared" si="13"/>
        <v>1.9669970914362733E-5</v>
      </c>
    </row>
    <row r="26" spans="1:5" x14ac:dyDescent="0.3">
      <c r="A26" s="5">
        <v>9</v>
      </c>
      <c r="C26" s="8">
        <f t="shared" si="11"/>
        <v>2.3993922922637134E-2</v>
      </c>
      <c r="D26" s="8">
        <f t="shared" si="12"/>
        <v>5.5734978569147442E-3</v>
      </c>
      <c r="E26" s="8">
        <f t="shared" si="13"/>
        <v>4.1435881253937268E-6</v>
      </c>
    </row>
    <row r="27" spans="1:5" x14ac:dyDescent="0.3">
      <c r="A27" s="5">
        <v>10</v>
      </c>
      <c r="C27" s="8">
        <f t="shared" si="11"/>
        <v>2.4956354411360127E-3</v>
      </c>
      <c r="D27" s="8">
        <f t="shared" si="12"/>
        <v>3.4663774692422211E-3</v>
      </c>
      <c r="E27" s="8">
        <f t="shared" si="13"/>
        <v>1.1921888797894464E-5</v>
      </c>
    </row>
  </sheetData>
  <mergeCells count="2">
    <mergeCell ref="C15:E15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zoomScale="91" zoomScaleNormal="115" workbookViewId="0">
      <selection activeCell="C5" sqref="C5"/>
    </sheetView>
  </sheetViews>
  <sheetFormatPr defaultRowHeight="14.4" x14ac:dyDescent="0.3"/>
  <cols>
    <col min="2" max="2" width="37.33203125" customWidth="1"/>
    <col min="3" max="3" width="44.109375" customWidth="1"/>
    <col min="4" max="4" width="44.21875" customWidth="1"/>
    <col min="5" max="5" width="14.33203125" customWidth="1"/>
    <col min="6" max="6" width="13.5546875" customWidth="1"/>
    <col min="7" max="7" width="13.44140625" customWidth="1"/>
    <col min="8" max="8" width="10.5546875" customWidth="1"/>
    <col min="9" max="9" width="10.77734375" customWidth="1"/>
    <col min="10" max="10" width="10.88671875" customWidth="1"/>
    <col min="11" max="11" width="11.88671875" customWidth="1"/>
    <col min="12" max="12" width="11.77734375" customWidth="1"/>
    <col min="13" max="13" width="38.44140625" customWidth="1"/>
    <col min="14" max="14" width="14.109375" customWidth="1"/>
    <col min="15" max="15" width="12.77734375" customWidth="1"/>
    <col min="16" max="16" width="11.33203125" customWidth="1"/>
    <col min="17" max="17" width="9.77734375" customWidth="1"/>
    <col min="18" max="18" width="8.88671875" customWidth="1"/>
    <col min="19" max="19" width="10.5546875" customWidth="1"/>
    <col min="20" max="20" width="9.5546875" customWidth="1"/>
    <col min="21" max="21" width="10.44140625" customWidth="1"/>
    <col min="22" max="22" width="11.33203125" customWidth="1"/>
    <col min="23" max="23" width="12.109375" customWidth="1"/>
    <col min="25" max="25" width="25.88671875" customWidth="1"/>
    <col min="27" max="27" width="33.44140625" customWidth="1"/>
    <col min="28" max="28" width="35" customWidth="1"/>
    <col min="37" max="37" width="24.109375" customWidth="1"/>
  </cols>
  <sheetData>
    <row r="1" spans="1:13" ht="18" x14ac:dyDescent="0.35">
      <c r="A1" s="43"/>
      <c r="B1" s="43"/>
      <c r="C1" s="44"/>
      <c r="D1" s="43"/>
      <c r="E1" s="44"/>
      <c r="F1" s="43"/>
      <c r="G1" s="43"/>
      <c r="H1" s="45"/>
      <c r="I1" s="45"/>
      <c r="J1" s="45"/>
      <c r="K1" s="45"/>
      <c r="L1" s="45"/>
      <c r="M1" s="65" t="s">
        <v>13</v>
      </c>
    </row>
    <row r="2" spans="1:13" ht="18" x14ac:dyDescent="0.35">
      <c r="A2" s="43"/>
      <c r="B2" s="43"/>
      <c r="C2" s="64" t="s">
        <v>28</v>
      </c>
      <c r="D2" s="43"/>
      <c r="E2" s="43"/>
      <c r="F2" s="43"/>
      <c r="G2" s="43"/>
      <c r="H2" s="46"/>
      <c r="I2" s="46"/>
      <c r="J2" s="46"/>
      <c r="K2" s="46"/>
      <c r="L2" s="46"/>
      <c r="M2" s="66" t="s">
        <v>31</v>
      </c>
    </row>
    <row r="3" spans="1:13" ht="27.6" customHeight="1" x14ac:dyDescent="0.35">
      <c r="A3" s="53" t="s">
        <v>3</v>
      </c>
      <c r="B3" s="54" t="s">
        <v>0</v>
      </c>
      <c r="C3" s="54" t="s">
        <v>6</v>
      </c>
      <c r="D3" s="54" t="s">
        <v>18</v>
      </c>
      <c r="E3" s="54" t="s">
        <v>7</v>
      </c>
      <c r="F3" s="54" t="s">
        <v>14</v>
      </c>
      <c r="G3" s="54" t="s">
        <v>8</v>
      </c>
      <c r="H3" s="54" t="s">
        <v>15</v>
      </c>
      <c r="I3" s="54" t="s">
        <v>9</v>
      </c>
      <c r="J3" s="54" t="s">
        <v>17</v>
      </c>
      <c r="K3" s="54" t="s">
        <v>10</v>
      </c>
      <c r="L3" s="54" t="s">
        <v>16</v>
      </c>
      <c r="M3" s="55"/>
    </row>
    <row r="4" spans="1:13" ht="18" x14ac:dyDescent="0.35">
      <c r="A4" s="47">
        <v>0</v>
      </c>
      <c r="B4" s="48">
        <v>0</v>
      </c>
      <c r="C4" s="48">
        <v>0</v>
      </c>
      <c r="D4" s="48">
        <f>D45</f>
        <v>1.8186613472629567</v>
      </c>
      <c r="E4" s="48">
        <f>$B$5 * (D4)</f>
        <v>0.18186613472629568</v>
      </c>
      <c r="F4" s="48">
        <f>$B$5 * (2 * D4 - 2 * C4 + 2 * B4)</f>
        <v>0.36373226945259135</v>
      </c>
      <c r="G4" s="48">
        <f>$B$5 * (D4 + F4 / 2)</f>
        <v>0.20005274819892527</v>
      </c>
      <c r="H4" s="48">
        <f>$B$5 * (2 * (D4 + F4 / 2) - 2 * (C4 + E4 / 2) + 2 * (B4 + $B$5/2))</f>
        <v>0.39191888292522092</v>
      </c>
      <c r="I4" s="48">
        <f>$B$5 * (D4 + H4 / 2)</f>
        <v>0.20146207887255674</v>
      </c>
      <c r="J4" s="48">
        <f>$B$5 * (2 * (D4 + H4 / 2) - 2 * (C4 + G4 / 2) + 2 * (B4 + $B$5/2))</f>
        <v>0.39291888292522098</v>
      </c>
      <c r="K4" s="48">
        <f>$B$5 * (D4 + J4)</f>
        <v>0.22115802301881776</v>
      </c>
      <c r="L4" s="48">
        <f>$B$5 * (2 * (D4 + J4) - 2 *(C4 + I4)  + 2 * (B4 + $B$5))</f>
        <v>0.42202363026312417</v>
      </c>
      <c r="M4" s="49">
        <f xml:space="preserve"> -EXP(B4) * COS(B4) + EXP(B4) * SIN(B4) + B4 + 1</f>
        <v>0</v>
      </c>
    </row>
    <row r="5" spans="1:13" ht="18" x14ac:dyDescent="0.35">
      <c r="A5" s="47">
        <v>1</v>
      </c>
      <c r="B5" s="48">
        <f>B4 + 1 / 10</f>
        <v>0.1</v>
      </c>
      <c r="C5" s="48">
        <f>C4 + (E4 + 2*G4 + 2*I4 + K4) / 6</f>
        <v>0.2010089686480129</v>
      </c>
      <c r="D5" s="48">
        <f>D4 + (F4 + 2 * H4 + 2 * J4 + L4)/6</f>
        <v>2.2112332524990563</v>
      </c>
      <c r="E5" s="48">
        <f t="shared" ref="E5:E14" si="0">$B$5 * (D5)</f>
        <v>0.22112332524990563</v>
      </c>
      <c r="F5" s="48">
        <f t="shared" ref="F5:F14" si="1">$B$5 * (2 * D5 - 2 * C5 + 2 * B5)</f>
        <v>0.42204485677020875</v>
      </c>
      <c r="G5" s="48">
        <f t="shared" ref="G5:G14" si="2">$B$5 * (D5 + F5 / 2)</f>
        <v>0.24222556808841611</v>
      </c>
      <c r="H5" s="48">
        <f t="shared" ref="H5:H14" si="3">$B$5 * (2 * (D5 + F5 / 2) - 2 * (C5 + E5 / 2) + 2 * (B5 + $B$5/2))</f>
        <v>0.45213700992223904</v>
      </c>
      <c r="I5" s="48">
        <f t="shared" ref="I5:I14" si="4">$B$5 * (D5 + H5 / 2)</f>
        <v>0.24373017574601763</v>
      </c>
      <c r="J5" s="48">
        <f t="shared" ref="J5:J14" si="5">$B$5 * (2 * (D5 + H5 / 2) - 2 * (C5 + G5 / 2) + 2 * (B5 + $B$5/2))</f>
        <v>0.45303600095359098</v>
      </c>
      <c r="K5" s="48">
        <f t="shared" ref="K5:K14" si="6">$B$5 * (D5 + J5)</f>
        <v>0.26642692534526474</v>
      </c>
      <c r="L5" s="48">
        <f t="shared" ref="L5:L14" si="7">$B$5 * (2 * (D5 + J5) - 2 *(C5 + I5)  + 2 * (B5 + $B$5))</f>
        <v>0.48390602181172349</v>
      </c>
      <c r="M5" s="49">
        <f t="shared" ref="M5:M14" si="8" xml:space="preserve"> -EXP(B5) * COS(B5) + EXP(B5) * SIN(B5) + B5 + 1</f>
        <v>0.11068332190079433</v>
      </c>
    </row>
    <row r="6" spans="1:13" ht="18" x14ac:dyDescent="0.35">
      <c r="A6" s="47">
        <v>2</v>
      </c>
      <c r="B6" s="48">
        <f t="shared" ref="B6:B14" si="9">B5 + 1 / 10</f>
        <v>0.2</v>
      </c>
      <c r="C6" s="48">
        <f t="shared" ref="C6:C14" si="10">C5 + (E5 + 2*G5 + 2*I5 + K5) / 6</f>
        <v>0.44425259169201919</v>
      </c>
      <c r="D6" s="48">
        <f t="shared" ref="D6:D14" si="11">D5 + (F5 + 2 * H5 + 2 * J5 + L5)/6</f>
        <v>2.6639494025546551</v>
      </c>
      <c r="E6" s="48">
        <f t="shared" si="0"/>
        <v>0.26639494025546551</v>
      </c>
      <c r="F6" s="48">
        <f t="shared" si="1"/>
        <v>0.48393936217252725</v>
      </c>
      <c r="G6" s="48">
        <f t="shared" si="2"/>
        <v>0.29059190836409188</v>
      </c>
      <c r="H6" s="48">
        <f t="shared" si="3"/>
        <v>0.51569380436423329</v>
      </c>
      <c r="I6" s="48">
        <f t="shared" si="4"/>
        <v>0.29217963047367718</v>
      </c>
      <c r="J6" s="48">
        <f t="shared" si="5"/>
        <v>0.51644955177254137</v>
      </c>
      <c r="K6" s="48">
        <f t="shared" si="6"/>
        <v>0.31803989543271965</v>
      </c>
      <c r="L6" s="48">
        <f t="shared" si="7"/>
        <v>0.54879334643229993</v>
      </c>
      <c r="M6" s="49">
        <f t="shared" si="8"/>
        <v>0.24559924723903159</v>
      </c>
    </row>
    <row r="7" spans="1:13" ht="18" x14ac:dyDescent="0.35">
      <c r="A7" s="47">
        <v>3</v>
      </c>
      <c r="B7" s="48">
        <f t="shared" si="9"/>
        <v>0.30000000000000004</v>
      </c>
      <c r="C7" s="48">
        <f t="shared" si="10"/>
        <v>0.73591557725263979</v>
      </c>
      <c r="D7" s="48">
        <f t="shared" si="11"/>
        <v>3.1801193060343844</v>
      </c>
      <c r="E7" s="48">
        <f t="shared" si="0"/>
        <v>0.31801193060343846</v>
      </c>
      <c r="F7" s="48">
        <f t="shared" si="1"/>
        <v>0.548840745756349</v>
      </c>
      <c r="G7" s="48">
        <f t="shared" si="2"/>
        <v>0.34545396789125593</v>
      </c>
      <c r="H7" s="48">
        <f t="shared" si="3"/>
        <v>0.58192362727164004</v>
      </c>
      <c r="I7" s="48">
        <f t="shared" si="4"/>
        <v>0.34710811196702046</v>
      </c>
      <c r="J7" s="48">
        <f t="shared" si="5"/>
        <v>0.58248771169438729</v>
      </c>
      <c r="K7" s="48">
        <f t="shared" si="6"/>
        <v>0.37626070177287718</v>
      </c>
      <c r="L7" s="48">
        <f t="shared" si="7"/>
        <v>0.61591666570182235</v>
      </c>
      <c r="M7" s="49">
        <f t="shared" si="8"/>
        <v>0.40934117973355399</v>
      </c>
    </row>
    <row r="8" spans="1:13" ht="18" x14ac:dyDescent="0.35">
      <c r="A8" s="47">
        <v>4</v>
      </c>
      <c r="B8" s="48">
        <f t="shared" si="9"/>
        <v>0.4</v>
      </c>
      <c r="C8" s="48">
        <f t="shared" si="10"/>
        <v>1.0824817092681178</v>
      </c>
      <c r="D8" s="48">
        <f t="shared" si="11"/>
        <v>3.762382654266089</v>
      </c>
      <c r="E8" s="48">
        <f t="shared" si="0"/>
        <v>0.37623826542660893</v>
      </c>
      <c r="F8" s="48">
        <f t="shared" si="1"/>
        <v>0.61598018899959428</v>
      </c>
      <c r="G8" s="48">
        <f t="shared" si="2"/>
        <v>0.40703727487658869</v>
      </c>
      <c r="H8" s="48">
        <f t="shared" si="3"/>
        <v>0.64995438135689287</v>
      </c>
      <c r="I8" s="48">
        <f t="shared" si="4"/>
        <v>0.40873598449445353</v>
      </c>
      <c r="J8" s="48">
        <f t="shared" si="5"/>
        <v>0.65027189964762466</v>
      </c>
      <c r="K8" s="48">
        <f t="shared" si="6"/>
        <v>0.44126545539137141</v>
      </c>
      <c r="L8" s="48">
        <f t="shared" si="7"/>
        <v>0.68428737203022849</v>
      </c>
      <c r="M8" s="49">
        <f t="shared" si="8"/>
        <v>0.60688236188304534</v>
      </c>
    </row>
    <row r="9" spans="1:13" ht="18" x14ac:dyDescent="0.35">
      <c r="A9" s="47">
        <v>5</v>
      </c>
      <c r="B9" s="48">
        <f t="shared" si="9"/>
        <v>0.5</v>
      </c>
      <c r="C9" s="48">
        <f t="shared" si="10"/>
        <v>1.4906567491947953</v>
      </c>
      <c r="D9" s="48">
        <f t="shared" si="11"/>
        <v>4.4125026747725649</v>
      </c>
      <c r="E9" s="48">
        <f t="shared" si="0"/>
        <v>0.44125026747725649</v>
      </c>
      <c r="F9" s="48">
        <f t="shared" si="1"/>
        <v>0.68436918511555389</v>
      </c>
      <c r="G9" s="48">
        <f t="shared" si="2"/>
        <v>0.4754687267330342</v>
      </c>
      <c r="H9" s="48">
        <f t="shared" si="3"/>
        <v>0.71868107687938354</v>
      </c>
      <c r="I9" s="48">
        <f t="shared" si="4"/>
        <v>0.47718432132122568</v>
      </c>
      <c r="J9" s="48">
        <f t="shared" si="5"/>
        <v>0.7186904201301888</v>
      </c>
      <c r="K9" s="48">
        <f t="shared" si="6"/>
        <v>0.5131193094902754</v>
      </c>
      <c r="L9" s="48">
        <f t="shared" si="7"/>
        <v>0.7526704048773466</v>
      </c>
      <c r="M9" s="49">
        <f t="shared" si="8"/>
        <v>0.84355004662944555</v>
      </c>
    </row>
    <row r="10" spans="1:13" ht="18" x14ac:dyDescent="0.35">
      <c r="A10" s="47">
        <v>6</v>
      </c>
      <c r="B10" s="48">
        <f t="shared" si="9"/>
        <v>0.6</v>
      </c>
      <c r="C10" s="48">
        <f t="shared" si="10"/>
        <v>1.9672693613741372</v>
      </c>
      <c r="D10" s="48">
        <f t="shared" si="11"/>
        <v>5.131133105441239</v>
      </c>
      <c r="E10" s="48">
        <f t="shared" si="0"/>
        <v>0.5131133105441239</v>
      </c>
      <c r="F10" s="48">
        <f t="shared" si="1"/>
        <v>0.75277274881342038</v>
      </c>
      <c r="G10" s="48">
        <f t="shared" si="2"/>
        <v>0.55075194798479499</v>
      </c>
      <c r="H10" s="48">
        <f t="shared" si="3"/>
        <v>0.78673869264035012</v>
      </c>
      <c r="I10" s="48">
        <f t="shared" si="4"/>
        <v>0.55245024517614139</v>
      </c>
      <c r="J10" s="48">
        <f t="shared" si="5"/>
        <v>0.78637142327897591</v>
      </c>
      <c r="K10" s="48">
        <f t="shared" si="6"/>
        <v>0.59175045287202155</v>
      </c>
      <c r="L10" s="48">
        <f t="shared" si="7"/>
        <v>0.81955698443398739</v>
      </c>
      <c r="M10" s="49">
        <f t="shared" si="8"/>
        <v>1.1249861257133058</v>
      </c>
    </row>
    <row r="11" spans="1:13" ht="18" x14ac:dyDescent="0.35">
      <c r="A11" s="47">
        <v>7</v>
      </c>
      <c r="B11" s="48">
        <f t="shared" si="9"/>
        <v>0.7</v>
      </c>
      <c r="C11" s="48">
        <f t="shared" si="10"/>
        <v>2.5191473863304736</v>
      </c>
      <c r="D11" s="48">
        <f t="shared" si="11"/>
        <v>5.9175580996222488</v>
      </c>
      <c r="E11" s="48">
        <f t="shared" si="0"/>
        <v>0.59175580996222488</v>
      </c>
      <c r="F11" s="48">
        <f t="shared" si="1"/>
        <v>0.81968214265835515</v>
      </c>
      <c r="G11" s="48">
        <f t="shared" si="2"/>
        <v>0.63273991709514266</v>
      </c>
      <c r="H11" s="48">
        <f t="shared" si="3"/>
        <v>0.85247477592796805</v>
      </c>
      <c r="I11" s="48">
        <f t="shared" si="4"/>
        <v>0.63437954875862335</v>
      </c>
      <c r="J11" s="48">
        <f t="shared" si="5"/>
        <v>0.85165562854163745</v>
      </c>
      <c r="K11" s="48">
        <f t="shared" si="6"/>
        <v>0.67692137281638864</v>
      </c>
      <c r="L11" s="48">
        <f t="shared" si="7"/>
        <v>0.88313735861495779</v>
      </c>
      <c r="M11" s="49">
        <f t="shared" si="8"/>
        <v>1.4570920864434889</v>
      </c>
    </row>
    <row r="12" spans="1:13" ht="18" x14ac:dyDescent="0.35">
      <c r="A12" s="47">
        <v>8</v>
      </c>
      <c r="B12" s="48">
        <f t="shared" si="9"/>
        <v>0.79999999999999993</v>
      </c>
      <c r="C12" s="48">
        <f t="shared" si="10"/>
        <v>3.1529667387448312</v>
      </c>
      <c r="D12" s="48">
        <f t="shared" si="11"/>
        <v>6.7694048179910027</v>
      </c>
      <c r="E12" s="48">
        <f t="shared" si="0"/>
        <v>0.67694048179910027</v>
      </c>
      <c r="F12" s="48">
        <f t="shared" si="1"/>
        <v>0.88328761584923443</v>
      </c>
      <c r="G12" s="48">
        <f t="shared" si="2"/>
        <v>0.72110486259156203</v>
      </c>
      <c r="H12" s="48">
        <f t="shared" si="3"/>
        <v>0.91392232925424777</v>
      </c>
      <c r="I12" s="48">
        <f t="shared" si="4"/>
        <v>0.7226365982618127</v>
      </c>
      <c r="J12" s="48">
        <f t="shared" si="5"/>
        <v>0.91256936251550291</v>
      </c>
      <c r="K12" s="48">
        <f t="shared" si="6"/>
        <v>0.76819741805065067</v>
      </c>
      <c r="L12" s="48">
        <f t="shared" si="7"/>
        <v>0.94127416869997238</v>
      </c>
      <c r="M12" s="49">
        <f t="shared" si="8"/>
        <v>1.8459560437928282</v>
      </c>
    </row>
    <row r="13" spans="1:13" ht="18" x14ac:dyDescent="0.35">
      <c r="A13" s="47">
        <v>9</v>
      </c>
      <c r="B13" s="48">
        <f t="shared" si="9"/>
        <v>0.89999999999999991</v>
      </c>
      <c r="C13" s="48">
        <f t="shared" si="10"/>
        <v>3.8750702090042481</v>
      </c>
      <c r="D13" s="48">
        <f t="shared" si="11"/>
        <v>7.6823290126724544</v>
      </c>
      <c r="E13" s="48">
        <f t="shared" si="0"/>
        <v>0.76823290126724553</v>
      </c>
      <c r="F13" s="48">
        <f t="shared" si="1"/>
        <v>0.94145176073364123</v>
      </c>
      <c r="G13" s="48">
        <f t="shared" si="2"/>
        <v>0.81530548930392754</v>
      </c>
      <c r="H13" s="48">
        <f t="shared" si="3"/>
        <v>0.96877364668028099</v>
      </c>
      <c r="I13" s="48">
        <f t="shared" si="4"/>
        <v>0.81667158360125947</v>
      </c>
      <c r="J13" s="48">
        <f t="shared" si="5"/>
        <v>0.96679857647127665</v>
      </c>
      <c r="K13" s="48">
        <f t="shared" si="6"/>
        <v>0.86491275891437314</v>
      </c>
      <c r="L13" s="48">
        <f t="shared" si="7"/>
        <v>0.99147715930764468</v>
      </c>
      <c r="M13" s="49">
        <f t="shared" si="8"/>
        <v>2.2977594920880176</v>
      </c>
    </row>
    <row r="14" spans="1:13" ht="18" x14ac:dyDescent="0.35">
      <c r="A14" s="47">
        <v>10</v>
      </c>
      <c r="B14" s="48">
        <f t="shared" si="9"/>
        <v>0.99999999999999989</v>
      </c>
      <c r="C14" s="48">
        <f t="shared" si="10"/>
        <v>4.6912535100029134</v>
      </c>
      <c r="D14" s="48">
        <f t="shared" si="11"/>
        <v>8.6496745737298539</v>
      </c>
      <c r="E14" s="48">
        <f t="shared" si="0"/>
        <v>0.86496745737298542</v>
      </c>
      <c r="F14" s="48">
        <f t="shared" si="1"/>
        <v>0.9916842127453882</v>
      </c>
      <c r="G14" s="48">
        <f t="shared" si="2"/>
        <v>0.91455166801025478</v>
      </c>
      <c r="H14" s="48">
        <f t="shared" si="3"/>
        <v>1.0143558882826282</v>
      </c>
      <c r="I14" s="48">
        <f t="shared" si="4"/>
        <v>0.91568525178711691</v>
      </c>
      <c r="J14" s="48">
        <f t="shared" si="5"/>
        <v>1.0116646347726257</v>
      </c>
      <c r="K14" s="48">
        <f t="shared" si="6"/>
        <v>0.96613392085024796</v>
      </c>
      <c r="L14" s="48">
        <f t="shared" si="7"/>
        <v>1.0308800893424896</v>
      </c>
      <c r="M14" s="49">
        <f t="shared" si="8"/>
        <v>2.8186613472629567</v>
      </c>
    </row>
    <row r="15" spans="1:13" ht="18" x14ac:dyDescent="0.35">
      <c r="A15" s="50"/>
      <c r="B15" s="50"/>
      <c r="C15" s="51" t="s">
        <v>29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</row>
    <row r="16" spans="1:13" ht="26.4" customHeight="1" x14ac:dyDescent="0.35">
      <c r="A16" s="53" t="s">
        <v>3</v>
      </c>
      <c r="B16" s="54" t="s">
        <v>0</v>
      </c>
      <c r="C16" s="54" t="s">
        <v>6</v>
      </c>
      <c r="D16" s="54" t="s">
        <v>18</v>
      </c>
      <c r="E16" s="54" t="s">
        <v>7</v>
      </c>
      <c r="F16" s="54" t="s">
        <v>14</v>
      </c>
      <c r="G16" s="54" t="s">
        <v>8</v>
      </c>
      <c r="H16" s="54" t="s">
        <v>15</v>
      </c>
      <c r="I16" s="54" t="s">
        <v>9</v>
      </c>
      <c r="J16" s="54" t="s">
        <v>17</v>
      </c>
      <c r="K16" s="54" t="s">
        <v>10</v>
      </c>
      <c r="L16" s="54" t="s">
        <v>16</v>
      </c>
      <c r="M16" s="55"/>
    </row>
    <row r="17" spans="1:13" ht="15.6" customHeight="1" x14ac:dyDescent="0.35">
      <c r="A17" s="47">
        <v>0</v>
      </c>
      <c r="B17" s="48">
        <v>0</v>
      </c>
      <c r="C17" s="48">
        <v>0</v>
      </c>
      <c r="D17" s="48">
        <f>D46</f>
        <v>2.3186613472629567</v>
      </c>
      <c r="E17" s="48">
        <f>$B$5 * (D17)</f>
        <v>0.23186613472629569</v>
      </c>
      <c r="F17" s="48">
        <f>$B$5 * (2 * D17 - 2 * C17 + 2 * B17)</f>
        <v>0.46373226945259138</v>
      </c>
      <c r="G17" s="48">
        <f>$B$5 * (D17 + F17 / 2)</f>
        <v>0.25505274819892526</v>
      </c>
      <c r="H17" s="48">
        <f>$B$5 * (2 * (D17 + F17 / 2) - 2 * (C17 + E17 / 2) + 2 * (B17 + $B$5/2))</f>
        <v>0.49691888292522085</v>
      </c>
      <c r="I17" s="48">
        <f>$B$5 * (D17 + H17 / 2)</f>
        <v>0.2567120788725567</v>
      </c>
      <c r="J17" s="48">
        <f>$B$5 * (2 * (D17 + H17 / 2) - 2 * (C17 + G17 / 2) + 2 * (B17 + $B$5/2))</f>
        <v>0.49791888292522091</v>
      </c>
      <c r="K17" s="48">
        <f>$B$5 * (D17 + J17)</f>
        <v>0.28165802301881776</v>
      </c>
      <c r="L17" s="48">
        <f>$B$5 * (2 * (D17 + J17) - 2 *(C17 + I17)  + 2 * (B17 + $B$5))</f>
        <v>0.53197363026312416</v>
      </c>
      <c r="M17" s="49">
        <f xml:space="preserve"> -EXP(B17) * COS(B17) + EXP(B17) * SIN(B17) + B17 + 1</f>
        <v>0</v>
      </c>
    </row>
    <row r="18" spans="1:13" ht="18" x14ac:dyDescent="0.35">
      <c r="A18" s="47">
        <v>1</v>
      </c>
      <c r="B18" s="48">
        <f>B17 + 1 / 10</f>
        <v>0.1</v>
      </c>
      <c r="C18" s="48">
        <f>C17 + (E17 + 2*G17 + 2*I17 + K17) / 6</f>
        <v>0.25617563531467957</v>
      </c>
      <c r="D18" s="48">
        <f>D17 + (F17 + 2 * H17 + 2 * J17 + L17)/6</f>
        <v>2.8162249191657232</v>
      </c>
      <c r="E18" s="48">
        <f t="shared" ref="E18:E27" si="12">$B$5 * (D18)</f>
        <v>0.28162249191657235</v>
      </c>
      <c r="F18" s="48">
        <f t="shared" ref="F18:F27" si="13">$B$5 * (2 * D18 - 2 * C18 + 2 * B18)</f>
        <v>0.53200985677020873</v>
      </c>
      <c r="G18" s="48">
        <f t="shared" ref="G18:G27" si="14">$B$5 * (D18 + F18 / 2)</f>
        <v>0.30822298475508281</v>
      </c>
      <c r="H18" s="48">
        <f t="shared" ref="H18:H27" si="15">$B$5 * (2 * (D18 + F18 / 2) - 2 * (C18 + E18 / 2) + 2 * (B18 + $B$5/2))</f>
        <v>0.56704859325557233</v>
      </c>
      <c r="I18" s="48">
        <f t="shared" ref="I18:I27" si="16">$B$5 * (D18 + H18 / 2)</f>
        <v>0.30997492157935097</v>
      </c>
      <c r="J18" s="48">
        <f t="shared" ref="J18:J27" si="17">$B$5 * (2 * (D18 + H18 / 2) - 2 * (C18 + G18 / 2) + 2 * (B18 + $B$5/2))</f>
        <v>0.56789241762025766</v>
      </c>
      <c r="K18" s="48">
        <f t="shared" ref="K18:K27" si="18">$B$5 * (D18 + J18)</f>
        <v>0.33841173367859811</v>
      </c>
      <c r="L18" s="48">
        <f t="shared" ref="L18:L27" si="19">$B$5 * (2 * (D18 + J18) - 2 *(C18 + I18)  + 2 * (B18 + $B$5))</f>
        <v>0.60359335597839014</v>
      </c>
      <c r="M18" s="49">
        <f t="shared" ref="M18:M27" si="20" xml:space="preserve"> -EXP(B18) * COS(B18) + EXP(B18) * SIN(B18) + B18 + 1</f>
        <v>0.11068332190079433</v>
      </c>
    </row>
    <row r="19" spans="1:13" ht="18" x14ac:dyDescent="0.35">
      <c r="A19" s="47">
        <v>2</v>
      </c>
      <c r="B19" s="48">
        <f t="shared" ref="B19:B27" si="21">B18 + 1 / 10</f>
        <v>0.2</v>
      </c>
      <c r="C19" s="48">
        <f t="shared" ref="C19:C27" si="22">C18 + (E18 + 2*G18 + 2*I18 + K18) / 6</f>
        <v>0.56558064169201927</v>
      </c>
      <c r="D19" s="48">
        <f t="shared" ref="D19:D27" si="23">D18 + (F18 + 2 * H18 + 2 * J18 + L18)/6</f>
        <v>3.3838057915824331</v>
      </c>
      <c r="E19" s="48">
        <f t="shared" si="12"/>
        <v>0.33838057915824332</v>
      </c>
      <c r="F19" s="48">
        <f t="shared" si="13"/>
        <v>0.60364502997808289</v>
      </c>
      <c r="G19" s="48">
        <f t="shared" si="14"/>
        <v>0.36856283065714746</v>
      </c>
      <c r="H19" s="48">
        <f t="shared" si="15"/>
        <v>0.64017147506006677</v>
      </c>
      <c r="I19" s="48">
        <f t="shared" si="16"/>
        <v>0.37038915291124663</v>
      </c>
      <c r="J19" s="48">
        <f t="shared" si="17"/>
        <v>0.64080589441837477</v>
      </c>
      <c r="K19" s="48">
        <f t="shared" si="18"/>
        <v>0.40246116860008085</v>
      </c>
      <c r="L19" s="48">
        <f t="shared" si="19"/>
        <v>0.67772837827950849</v>
      </c>
      <c r="M19" s="49">
        <f t="shared" si="20"/>
        <v>0.24559924723903159</v>
      </c>
    </row>
    <row r="20" spans="1:13" ht="18" x14ac:dyDescent="0.35">
      <c r="A20" s="47">
        <v>3</v>
      </c>
      <c r="B20" s="48">
        <f t="shared" si="21"/>
        <v>0.30000000000000004</v>
      </c>
      <c r="C20" s="48">
        <f t="shared" si="22"/>
        <v>0.93537159417453797</v>
      </c>
      <c r="D20" s="48">
        <f t="shared" si="23"/>
        <v>4.0243604827848456</v>
      </c>
      <c r="E20" s="48">
        <f t="shared" si="12"/>
        <v>0.40243604827848456</v>
      </c>
      <c r="F20" s="48">
        <f t="shared" si="13"/>
        <v>0.67779777772206151</v>
      </c>
      <c r="G20" s="48">
        <f t="shared" si="14"/>
        <v>0.43632593716458762</v>
      </c>
      <c r="H20" s="48">
        <f t="shared" si="15"/>
        <v>0.71533395066641914</v>
      </c>
      <c r="I20" s="48">
        <f t="shared" si="16"/>
        <v>0.43820274581180557</v>
      </c>
      <c r="J20" s="48">
        <f t="shared" si="17"/>
        <v>0.71569857907224477</v>
      </c>
      <c r="K20" s="48">
        <f t="shared" si="18"/>
        <v>0.47400590618570909</v>
      </c>
      <c r="L20" s="48">
        <f t="shared" si="19"/>
        <v>0.7532969443741494</v>
      </c>
      <c r="M20" s="49">
        <f t="shared" si="20"/>
        <v>0.40934117973355399</v>
      </c>
    </row>
    <row r="21" spans="1:13" ht="18" x14ac:dyDescent="0.35">
      <c r="A21" s="47">
        <v>4</v>
      </c>
      <c r="B21" s="48">
        <f t="shared" si="21"/>
        <v>0.4</v>
      </c>
      <c r="C21" s="48">
        <f t="shared" si="22"/>
        <v>1.3729548142440346</v>
      </c>
      <c r="D21" s="48">
        <f t="shared" si="23"/>
        <v>4.7398871130471019</v>
      </c>
      <c r="E21" s="48">
        <f t="shared" si="12"/>
        <v>0.47398871130471021</v>
      </c>
      <c r="F21" s="48">
        <f t="shared" si="13"/>
        <v>0.75338645976061347</v>
      </c>
      <c r="G21" s="48">
        <f t="shared" si="14"/>
        <v>0.51165803429274082</v>
      </c>
      <c r="H21" s="48">
        <f t="shared" si="15"/>
        <v>0.79132623460620377</v>
      </c>
      <c r="I21" s="48">
        <f t="shared" si="16"/>
        <v>0.51355502303502043</v>
      </c>
      <c r="J21" s="48">
        <f t="shared" si="17"/>
        <v>0.79135327979195991</v>
      </c>
      <c r="K21" s="48">
        <f t="shared" si="18"/>
        <v>0.55312403928390619</v>
      </c>
      <c r="L21" s="48">
        <f t="shared" si="19"/>
        <v>0.82894611111200145</v>
      </c>
      <c r="M21" s="49">
        <f t="shared" si="20"/>
        <v>0.60688236188304534</v>
      </c>
    </row>
    <row r="22" spans="1:13" ht="18" x14ac:dyDescent="0.35">
      <c r="A22" s="47">
        <v>5</v>
      </c>
      <c r="B22" s="48">
        <f t="shared" si="21"/>
        <v>0.5</v>
      </c>
      <c r="C22" s="48">
        <f t="shared" si="22"/>
        <v>1.8858779584513912</v>
      </c>
      <c r="D22" s="48">
        <f t="shared" si="23"/>
        <v>5.5311690463252585</v>
      </c>
      <c r="E22" s="48">
        <f t="shared" si="12"/>
        <v>0.55311690463252583</v>
      </c>
      <c r="F22" s="48">
        <f t="shared" si="13"/>
        <v>0.8290582175747736</v>
      </c>
      <c r="G22" s="48">
        <f t="shared" si="14"/>
        <v>0.59456981551126453</v>
      </c>
      <c r="H22" s="48">
        <f t="shared" si="15"/>
        <v>0.86665234886899833</v>
      </c>
      <c r="I22" s="48">
        <f t="shared" si="16"/>
        <v>0.59644952207597579</v>
      </c>
      <c r="J22" s="48">
        <f t="shared" si="17"/>
        <v>0.86626647091054698</v>
      </c>
      <c r="K22" s="48">
        <f t="shared" si="18"/>
        <v>0.63974355172358066</v>
      </c>
      <c r="L22" s="48">
        <f t="shared" si="19"/>
        <v>0.90302160734168779</v>
      </c>
      <c r="M22" s="49">
        <f t="shared" si="20"/>
        <v>0.84355004662944555</v>
      </c>
    </row>
    <row r="23" spans="1:13" ht="18" x14ac:dyDescent="0.35">
      <c r="A23" s="47">
        <v>6</v>
      </c>
      <c r="B23" s="48">
        <f t="shared" si="21"/>
        <v>0.6</v>
      </c>
      <c r="C23" s="48">
        <f t="shared" si="22"/>
        <v>2.4816944803731555</v>
      </c>
      <c r="D23" s="48">
        <f t="shared" si="23"/>
        <v>6.3974886237378508</v>
      </c>
      <c r="E23" s="48">
        <f t="shared" si="12"/>
        <v>0.63974886237378514</v>
      </c>
      <c r="F23" s="48">
        <f t="shared" si="13"/>
        <v>0.90315882867293906</v>
      </c>
      <c r="G23" s="48">
        <f t="shared" si="14"/>
        <v>0.68490680380743207</v>
      </c>
      <c r="H23" s="48">
        <f t="shared" si="15"/>
        <v>0.9394998253028547</v>
      </c>
      <c r="I23" s="48">
        <f t="shared" si="16"/>
        <v>0.68672385363892785</v>
      </c>
      <c r="J23" s="48">
        <f t="shared" si="17"/>
        <v>0.93861813082248136</v>
      </c>
      <c r="K23" s="48">
        <f t="shared" si="18"/>
        <v>0.73361067545603331</v>
      </c>
      <c r="L23" s="48">
        <f t="shared" si="19"/>
        <v>0.9735376841096498</v>
      </c>
      <c r="M23" s="49">
        <f t="shared" si="20"/>
        <v>1.1249861257133058</v>
      </c>
    </row>
    <row r="24" spans="1:13" ht="18" x14ac:dyDescent="0.35">
      <c r="A24" s="47">
        <v>7</v>
      </c>
      <c r="B24" s="48">
        <f t="shared" si="21"/>
        <v>0.7</v>
      </c>
      <c r="C24" s="48">
        <f t="shared" si="22"/>
        <v>3.167797955826912</v>
      </c>
      <c r="D24" s="48">
        <f t="shared" si="23"/>
        <v>7.3363106945767278</v>
      </c>
      <c r="E24" s="48">
        <f t="shared" si="12"/>
        <v>0.73363106945767287</v>
      </c>
      <c r="F24" s="48">
        <f t="shared" si="13"/>
        <v>0.97370254774996323</v>
      </c>
      <c r="G24" s="48">
        <f t="shared" si="14"/>
        <v>0.78231619684517106</v>
      </c>
      <c r="H24" s="48">
        <f t="shared" si="15"/>
        <v>1.0077096955791924</v>
      </c>
      <c r="I24" s="48">
        <f t="shared" si="16"/>
        <v>0.78401655423663241</v>
      </c>
      <c r="J24" s="48">
        <f t="shared" si="17"/>
        <v>1.0062418976233654</v>
      </c>
      <c r="K24" s="48">
        <f t="shared" si="18"/>
        <v>0.83425525922000932</v>
      </c>
      <c r="L24" s="48">
        <f t="shared" si="19"/>
        <v>1.0381476164273098</v>
      </c>
      <c r="M24" s="49">
        <f t="shared" si="20"/>
        <v>1.4570920864434889</v>
      </c>
    </row>
    <row r="25" spans="1:13" ht="18" x14ac:dyDescent="0.35">
      <c r="A25" s="47">
        <v>8</v>
      </c>
      <c r="B25" s="48">
        <f t="shared" si="21"/>
        <v>0.79999999999999993</v>
      </c>
      <c r="C25" s="48">
        <f t="shared" si="22"/>
        <v>3.9512232609671267</v>
      </c>
      <c r="D25" s="48">
        <f t="shared" si="23"/>
        <v>8.3429362530071263</v>
      </c>
      <c r="E25" s="48">
        <f t="shared" si="12"/>
        <v>0.83429362530071272</v>
      </c>
      <c r="F25" s="48">
        <f t="shared" si="13"/>
        <v>1.0383425984079999</v>
      </c>
      <c r="G25" s="48">
        <f t="shared" si="14"/>
        <v>0.8862107552211127</v>
      </c>
      <c r="H25" s="48">
        <f t="shared" si="15"/>
        <v>1.0687474957187286</v>
      </c>
      <c r="I25" s="48">
        <f t="shared" si="16"/>
        <v>0.88773100008664907</v>
      </c>
      <c r="J25" s="48">
        <f t="shared" si="17"/>
        <v>1.0665962724577616</v>
      </c>
      <c r="K25" s="48">
        <f t="shared" si="18"/>
        <v>0.94095325254648887</v>
      </c>
      <c r="L25" s="48">
        <f t="shared" si="19"/>
        <v>1.0941156528822222</v>
      </c>
      <c r="M25" s="49">
        <f t="shared" si="20"/>
        <v>1.8459560437928282</v>
      </c>
    </row>
    <row r="26" spans="1:13" ht="18" x14ac:dyDescent="0.35">
      <c r="A26" s="47">
        <v>9</v>
      </c>
      <c r="B26" s="48">
        <f t="shared" si="21"/>
        <v>0.89999999999999991</v>
      </c>
      <c r="C26" s="48">
        <f t="shared" si="22"/>
        <v>4.8384116590442474</v>
      </c>
      <c r="D26" s="48">
        <f t="shared" si="23"/>
        <v>9.4101272176143276</v>
      </c>
      <c r="E26" s="48">
        <f t="shared" si="12"/>
        <v>0.9410127217614328</v>
      </c>
      <c r="F26" s="48">
        <f t="shared" si="13"/>
        <v>1.0943431117140161</v>
      </c>
      <c r="G26" s="48">
        <f t="shared" si="14"/>
        <v>0.9957298773471337</v>
      </c>
      <c r="H26" s="48">
        <f t="shared" si="15"/>
        <v>1.1196761507092745</v>
      </c>
      <c r="I26" s="48">
        <f t="shared" si="16"/>
        <v>0.99699652929689653</v>
      </c>
      <c r="J26" s="48">
        <f t="shared" si="17"/>
        <v>1.1167377390502302</v>
      </c>
      <c r="K26" s="48">
        <f t="shared" si="18"/>
        <v>1.0526864956664557</v>
      </c>
      <c r="L26" s="48">
        <f t="shared" si="19"/>
        <v>1.1382913536646828</v>
      </c>
      <c r="M26" s="49">
        <f t="shared" si="20"/>
        <v>2.2977594920880176</v>
      </c>
    </row>
    <row r="27" spans="1:13" ht="18" x14ac:dyDescent="0.35">
      <c r="A27" s="47">
        <v>10</v>
      </c>
      <c r="B27" s="48">
        <f t="shared" si="21"/>
        <v>0.99999999999999989</v>
      </c>
      <c r="C27" s="48">
        <f t="shared" si="22"/>
        <v>5.8349369974969054</v>
      </c>
      <c r="D27" s="48">
        <f t="shared" si="23"/>
        <v>10.527704258430612</v>
      </c>
      <c r="E27" s="48">
        <f t="shared" si="12"/>
        <v>1.0527704258430612</v>
      </c>
      <c r="F27" s="48">
        <f t="shared" si="13"/>
        <v>1.1385534521867413</v>
      </c>
      <c r="G27" s="48">
        <f t="shared" si="14"/>
        <v>1.1096980984523983</v>
      </c>
      <c r="H27" s="48">
        <f t="shared" si="15"/>
        <v>1.1571317548211093</v>
      </c>
      <c r="I27" s="48">
        <f t="shared" si="16"/>
        <v>1.1106270135841168</v>
      </c>
      <c r="J27" s="48">
        <f t="shared" si="17"/>
        <v>1.1532968178236123</v>
      </c>
      <c r="K27" s="48">
        <f t="shared" si="18"/>
        <v>1.1681001076254225</v>
      </c>
      <c r="L27" s="48">
        <f t="shared" si="19"/>
        <v>1.1670874130346405</v>
      </c>
      <c r="M27" s="49">
        <f t="shared" si="20"/>
        <v>2.8186613472629567</v>
      </c>
    </row>
    <row r="28" spans="1:13" ht="18" x14ac:dyDescent="0.35">
      <c r="A28" s="50"/>
      <c r="B28" s="50"/>
      <c r="C28" s="51" t="s">
        <v>30</v>
      </c>
      <c r="D28" s="50"/>
      <c r="E28" s="50"/>
      <c r="F28" s="50"/>
      <c r="G28" s="50"/>
      <c r="H28" s="52"/>
      <c r="I28" s="52"/>
      <c r="J28" s="52"/>
      <c r="K28" s="52"/>
      <c r="L28" s="52"/>
      <c r="M28" s="52"/>
    </row>
    <row r="29" spans="1:13" ht="28.8" customHeight="1" x14ac:dyDescent="0.35">
      <c r="A29" s="53" t="s">
        <v>3</v>
      </c>
      <c r="B29" s="54" t="s">
        <v>0</v>
      </c>
      <c r="C29" s="54" t="s">
        <v>6</v>
      </c>
      <c r="D29" s="54" t="s">
        <v>18</v>
      </c>
      <c r="E29" s="54" t="s">
        <v>7</v>
      </c>
      <c r="F29" s="54" t="s">
        <v>14</v>
      </c>
      <c r="G29" s="54" t="s">
        <v>8</v>
      </c>
      <c r="H29" s="54" t="s">
        <v>15</v>
      </c>
      <c r="I29" s="54" t="s">
        <v>9</v>
      </c>
      <c r="J29" s="54" t="s">
        <v>17</v>
      </c>
      <c r="K29" s="54" t="s">
        <v>10</v>
      </c>
      <c r="L29" s="54" t="s">
        <v>16</v>
      </c>
      <c r="M29" s="55"/>
    </row>
    <row r="30" spans="1:13" ht="15.6" customHeight="1" x14ac:dyDescent="0.35">
      <c r="A30" s="47">
        <v>0</v>
      </c>
      <c r="B30" s="48">
        <v>0</v>
      </c>
      <c r="C30" s="48">
        <v>0</v>
      </c>
      <c r="D30" s="48">
        <f>D47</f>
        <v>0.99999421460935456</v>
      </c>
      <c r="E30" s="48">
        <f>$B$5 * (D30)</f>
        <v>9.9999421460935461E-2</v>
      </c>
      <c r="F30" s="48">
        <f>$B$5 * (2 * D30 - 2 * C30 + 2 * B30)</f>
        <v>0.19999884292187092</v>
      </c>
      <c r="G30" s="48">
        <f>$B$5 * (D30 + F30 / 2)</f>
        <v>0.109999363607029</v>
      </c>
      <c r="H30" s="48">
        <f>$B$5 * (2 * (D30 + F30 / 2) - 2 * (C30 + E30 / 2) + 2 * (B30 + $B$5/2))</f>
        <v>0.21999878506796447</v>
      </c>
      <c r="I30" s="48">
        <f>$B$5 * (D30 + H30 / 2)</f>
        <v>0.11099936071433368</v>
      </c>
      <c r="J30" s="48">
        <f>$B$5 * (2 * (D30 + H30 / 2) - 2 * (C30 + G30 / 2) + 2 * (B30 + $B$5/2))</f>
        <v>0.22099878506796444</v>
      </c>
      <c r="K30" s="48">
        <f>$B$5 * (D30 + J30)</f>
        <v>0.1220992999677319</v>
      </c>
      <c r="L30" s="48">
        <f>$B$5 * (2 * (D30 + J30) - 2 *(C30 + I30)  + 2 * (B30 + $B$5))</f>
        <v>0.24199872779259712</v>
      </c>
      <c r="M30" s="49">
        <f xml:space="preserve"> -EXP(B30) * COS(B30) + EXP(B30) * SIN(B30) + B30 + 1</f>
        <v>0</v>
      </c>
    </row>
    <row r="31" spans="1:13" ht="18" x14ac:dyDescent="0.35">
      <c r="A31" s="47">
        <v>1</v>
      </c>
      <c r="B31" s="48">
        <f>B30 + 1 / 10</f>
        <v>0.1</v>
      </c>
      <c r="C31" s="48">
        <f>C30 + (E30 + 2*G30 + 2*I30 + K30) / 6</f>
        <v>0.1106826950118988</v>
      </c>
      <c r="D31" s="48">
        <f>D30 + (F30 + 2 * H30 + 2 * J30 + L30)/6</f>
        <v>1.2206596664404088</v>
      </c>
      <c r="E31" s="48">
        <f t="shared" ref="E31:E40" si="24">$B$5 * (D31)</f>
        <v>0.12206596664404089</v>
      </c>
      <c r="F31" s="48">
        <f t="shared" ref="F31:F40" si="25">$B$5 * (2 * D31 - 2 * C31 + 2 * B31)</f>
        <v>0.24199539428570202</v>
      </c>
      <c r="G31" s="48">
        <f t="shared" ref="G31:G40" si="26">$B$5 * (D31 + F31 / 2)</f>
        <v>0.13416573635832599</v>
      </c>
      <c r="H31" s="48">
        <f t="shared" ref="H31:H40" si="27">$B$5 * (2 * (D31 + F31 / 2) - 2 * (C31 + E31 / 2) + 2 * (B31 + $B$5/2))</f>
        <v>0.26398833704986807</v>
      </c>
      <c r="I31" s="48">
        <f t="shared" ref="I31:I40" si="28">$B$5 * (D31 + H31 / 2)</f>
        <v>0.13526538349653427</v>
      </c>
      <c r="J31" s="48">
        <f t="shared" ref="J31:J40" si="29">$B$5 * (2 * (D31 + H31 / 2) - 2 * (C31 + G31 / 2) + 2 * (B31 + $B$5/2))</f>
        <v>0.26497765435485621</v>
      </c>
      <c r="K31" s="48">
        <f t="shared" ref="K31:K40" si="30">$B$5 * (D31 + J31)</f>
        <v>0.14856373207952653</v>
      </c>
      <c r="L31" s="48">
        <f t="shared" ref="L31:L40" si="31">$B$5 * (2 * (D31 + J31) - 2 *(C31 + I31)  + 2 * (B31 + $B$5))</f>
        <v>0.28793784845736642</v>
      </c>
      <c r="M31" s="49">
        <f t="shared" ref="M31:M40" si="32" xml:space="preserve"> -EXP(B31) * COS(B31) + EXP(B31) * SIN(B31) + B31 + 1</f>
        <v>0.11068332190079433</v>
      </c>
    </row>
    <row r="32" spans="1:13" ht="18" x14ac:dyDescent="0.35">
      <c r="A32" s="47">
        <v>2</v>
      </c>
      <c r="B32" s="48">
        <f t="shared" ref="B32:B40" si="33">B31 + 1 / 10</f>
        <v>0.2</v>
      </c>
      <c r="C32" s="48">
        <f t="shared" ref="C32:C40" si="34">C31 + (E31 + 2*G31 + 2*I31 + K31) / 6</f>
        <v>0.24559801808411347</v>
      </c>
      <c r="D32" s="48">
        <f t="shared" ref="D32:D40" si="35">D31 + (F31 + 2 * H31 + 2 * J31 + L31)/6</f>
        <v>1.4853038706991617</v>
      </c>
      <c r="E32" s="48">
        <f t="shared" si="24"/>
        <v>0.14853038706991617</v>
      </c>
      <c r="F32" s="48">
        <f t="shared" si="25"/>
        <v>0.28794117052300966</v>
      </c>
      <c r="G32" s="48">
        <f t="shared" si="26"/>
        <v>0.16292744559606664</v>
      </c>
      <c r="H32" s="48">
        <f t="shared" si="27"/>
        <v>0.311882248868319</v>
      </c>
      <c r="I32" s="48">
        <f t="shared" si="28"/>
        <v>0.16412449951333213</v>
      </c>
      <c r="J32" s="48">
        <f t="shared" si="29"/>
        <v>0.31283665085023493</v>
      </c>
      <c r="K32" s="48">
        <f t="shared" si="30"/>
        <v>0.17981405215493967</v>
      </c>
      <c r="L32" s="48">
        <f t="shared" si="31"/>
        <v>0.33768360079039023</v>
      </c>
      <c r="M32" s="49">
        <f t="shared" si="32"/>
        <v>0.24559924723903159</v>
      </c>
    </row>
    <row r="33" spans="1:18" ht="18" x14ac:dyDescent="0.35">
      <c r="A33" s="47">
        <v>3</v>
      </c>
      <c r="B33" s="48">
        <f t="shared" si="33"/>
        <v>0.30000000000000004</v>
      </c>
      <c r="C33" s="48">
        <f t="shared" si="34"/>
        <v>0.40933940632472238</v>
      </c>
      <c r="D33" s="48">
        <f t="shared" si="35"/>
        <v>1.7978142991575796</v>
      </c>
      <c r="E33" s="48">
        <f t="shared" si="24"/>
        <v>0.17978142991575796</v>
      </c>
      <c r="F33" s="48">
        <f t="shared" si="25"/>
        <v>0.33769497856657149</v>
      </c>
      <c r="G33" s="48">
        <f t="shared" si="26"/>
        <v>0.19666617884408655</v>
      </c>
      <c r="H33" s="48">
        <f t="shared" si="27"/>
        <v>0.36348633343165282</v>
      </c>
      <c r="I33" s="48">
        <f t="shared" si="28"/>
        <v>0.19795574658734061</v>
      </c>
      <c r="J33" s="48">
        <f t="shared" si="29"/>
        <v>0.36437699402532814</v>
      </c>
      <c r="K33" s="48">
        <f t="shared" si="30"/>
        <v>0.21621912931829079</v>
      </c>
      <c r="L33" s="48">
        <f t="shared" si="31"/>
        <v>0.39097922805416901</v>
      </c>
      <c r="M33" s="49">
        <f t="shared" si="32"/>
        <v>0.40934117973355399</v>
      </c>
    </row>
    <row r="34" spans="1:18" ht="18" x14ac:dyDescent="0.35">
      <c r="A34" s="47">
        <v>4</v>
      </c>
      <c r="B34" s="48">
        <f t="shared" si="33"/>
        <v>0.4</v>
      </c>
      <c r="C34" s="48">
        <f t="shared" si="34"/>
        <v>0.60688014134087287</v>
      </c>
      <c r="D34" s="48">
        <f t="shared" si="35"/>
        <v>2.1618811094133634</v>
      </c>
      <c r="E34" s="48">
        <f t="shared" si="24"/>
        <v>0.21618811094133636</v>
      </c>
      <c r="F34" s="48">
        <f t="shared" si="25"/>
        <v>0.39100019361449817</v>
      </c>
      <c r="G34" s="48">
        <f t="shared" si="26"/>
        <v>0.23573812062206123</v>
      </c>
      <c r="H34" s="48">
        <f t="shared" si="27"/>
        <v>0.41848140188181432</v>
      </c>
      <c r="I34" s="48">
        <f t="shared" si="28"/>
        <v>0.23711218103542706</v>
      </c>
      <c r="J34" s="48">
        <f t="shared" si="29"/>
        <v>0.41927452174047342</v>
      </c>
      <c r="K34" s="48">
        <f t="shared" si="30"/>
        <v>0.25811556311538369</v>
      </c>
      <c r="L34" s="48">
        <f t="shared" si="31"/>
        <v>0.44743266175550733</v>
      </c>
      <c r="M34" s="49">
        <f t="shared" si="32"/>
        <v>0.60688236188304534</v>
      </c>
    </row>
    <row r="35" spans="1:18" ht="18" x14ac:dyDescent="0.35">
      <c r="A35" s="47">
        <v>5</v>
      </c>
      <c r="B35" s="48">
        <f t="shared" si="33"/>
        <v>0.5</v>
      </c>
      <c r="C35" s="48">
        <f t="shared" si="34"/>
        <v>0.84354752090282237</v>
      </c>
      <c r="D35" s="48">
        <f t="shared" si="35"/>
        <v>2.5808718931824601</v>
      </c>
      <c r="E35" s="48">
        <f t="shared" si="24"/>
        <v>0.25808718931824604</v>
      </c>
      <c r="F35" s="48">
        <f t="shared" si="25"/>
        <v>0.44746487445592759</v>
      </c>
      <c r="G35" s="48">
        <f t="shared" si="26"/>
        <v>0.2804604330410424</v>
      </c>
      <c r="H35" s="48">
        <f t="shared" si="27"/>
        <v>0.4764026429696957</v>
      </c>
      <c r="I35" s="48">
        <f t="shared" si="28"/>
        <v>0.28190732146673081</v>
      </c>
      <c r="J35" s="48">
        <f t="shared" si="29"/>
        <v>0.47705909544879294</v>
      </c>
      <c r="K35" s="48">
        <f t="shared" si="30"/>
        <v>0.30579309886312533</v>
      </c>
      <c r="L35" s="48">
        <f t="shared" si="31"/>
        <v>0.50649522925234003</v>
      </c>
      <c r="M35" s="49">
        <f t="shared" si="32"/>
        <v>0.84355004662944555</v>
      </c>
    </row>
    <row r="36" spans="1:18" ht="18" x14ac:dyDescent="0.35">
      <c r="A36" s="47">
        <v>6</v>
      </c>
      <c r="B36" s="48">
        <f t="shared" si="33"/>
        <v>0.6</v>
      </c>
      <c r="C36" s="48">
        <f t="shared" si="34"/>
        <v>1.1249834871023086</v>
      </c>
      <c r="D36" s="48">
        <f t="shared" si="35"/>
        <v>3.0576858232733342</v>
      </c>
      <c r="E36" s="48">
        <f t="shared" si="24"/>
        <v>0.30576858232733345</v>
      </c>
      <c r="F36" s="48">
        <f t="shared" si="25"/>
        <v>0.50654046723420521</v>
      </c>
      <c r="G36" s="48">
        <f t="shared" si="26"/>
        <v>0.33109560568904373</v>
      </c>
      <c r="H36" s="48">
        <f t="shared" si="27"/>
        <v>0.53661765572489228</v>
      </c>
      <c r="I36" s="48">
        <f t="shared" si="28"/>
        <v>0.33259946511357807</v>
      </c>
      <c r="J36" s="48">
        <f t="shared" si="29"/>
        <v>0.53709267223779</v>
      </c>
      <c r="K36" s="48">
        <f t="shared" si="30"/>
        <v>0.35947784955111245</v>
      </c>
      <c r="L36" s="48">
        <f t="shared" si="31"/>
        <v>0.56743910865904756</v>
      </c>
      <c r="M36" s="49">
        <f t="shared" si="32"/>
        <v>1.1249861257133058</v>
      </c>
    </row>
    <row r="37" spans="1:18" ht="18" x14ac:dyDescent="0.35">
      <c r="A37" s="47">
        <v>7</v>
      </c>
      <c r="B37" s="48">
        <f t="shared" si="33"/>
        <v>0.7</v>
      </c>
      <c r="C37" s="48">
        <f t="shared" si="34"/>
        <v>1.4570895826829235</v>
      </c>
      <c r="D37" s="48">
        <f t="shared" si="35"/>
        <v>3.5945858619097706</v>
      </c>
      <c r="E37" s="48">
        <f t="shared" si="24"/>
        <v>0.35945858619097709</v>
      </c>
      <c r="F37" s="48">
        <f t="shared" si="25"/>
        <v>0.56749925584536942</v>
      </c>
      <c r="G37" s="48">
        <f t="shared" si="26"/>
        <v>0.38783354898324557</v>
      </c>
      <c r="H37" s="48">
        <f t="shared" si="27"/>
        <v>0.59830332281080867</v>
      </c>
      <c r="I37" s="48">
        <f t="shared" si="28"/>
        <v>0.3893737523315175</v>
      </c>
      <c r="J37" s="48">
        <f t="shared" si="29"/>
        <v>0.59854623322812572</v>
      </c>
      <c r="K37" s="48">
        <f t="shared" si="30"/>
        <v>0.41931320951378964</v>
      </c>
      <c r="L37" s="48">
        <f t="shared" si="31"/>
        <v>0.629333752024691</v>
      </c>
      <c r="M37" s="49">
        <f t="shared" si="32"/>
        <v>1.4570920864434889</v>
      </c>
      <c r="O37" s="30"/>
      <c r="P37" s="30"/>
      <c r="Q37" s="30"/>
      <c r="R37" s="30"/>
    </row>
    <row r="38" spans="1:18" ht="18" x14ac:dyDescent="0.35">
      <c r="A38" s="47">
        <v>8</v>
      </c>
      <c r="B38" s="48">
        <f t="shared" si="33"/>
        <v>0.79999999999999993</v>
      </c>
      <c r="C38" s="48">
        <f t="shared" si="34"/>
        <v>1.8459539824053057</v>
      </c>
      <c r="D38" s="48">
        <f t="shared" si="35"/>
        <v>4.1930078819010923</v>
      </c>
      <c r="E38" s="48">
        <f t="shared" si="24"/>
        <v>0.41930078819010924</v>
      </c>
      <c r="F38" s="48">
        <f t="shared" si="25"/>
        <v>0.62941077989915728</v>
      </c>
      <c r="G38" s="48">
        <f t="shared" si="26"/>
        <v>0.45077132718506707</v>
      </c>
      <c r="H38" s="48">
        <f t="shared" si="27"/>
        <v>0.66042177907006216</v>
      </c>
      <c r="I38" s="48">
        <f t="shared" si="28"/>
        <v>0.45232187714361238</v>
      </c>
      <c r="J38" s="48">
        <f t="shared" si="29"/>
        <v>0.66037582508765702</v>
      </c>
      <c r="K38" s="48">
        <f t="shared" si="30"/>
        <v>0.48533837069887498</v>
      </c>
      <c r="L38" s="48">
        <f t="shared" si="31"/>
        <v>0.69102156948796623</v>
      </c>
      <c r="M38" s="49">
        <f t="shared" si="32"/>
        <v>1.8459560437928282</v>
      </c>
      <c r="O38" s="30"/>
      <c r="P38" s="30"/>
      <c r="Q38" s="30"/>
      <c r="R38" s="30"/>
    </row>
    <row r="39" spans="1:18" ht="18" x14ac:dyDescent="0.35">
      <c r="A39" s="47">
        <v>9</v>
      </c>
      <c r="B39" s="48">
        <f t="shared" si="33"/>
        <v>0.89999999999999991</v>
      </c>
      <c r="C39" s="48">
        <f t="shared" si="34"/>
        <v>2.2977582436630297</v>
      </c>
      <c r="D39" s="48">
        <f t="shared" si="35"/>
        <v>4.8533458081848524</v>
      </c>
      <c r="E39" s="48">
        <f t="shared" si="24"/>
        <v>0.48533458081848524</v>
      </c>
      <c r="F39" s="48">
        <f t="shared" si="25"/>
        <v>0.69111751290436452</v>
      </c>
      <c r="G39" s="48">
        <f t="shared" si="26"/>
        <v>0.51989045646370347</v>
      </c>
      <c r="H39" s="48">
        <f t="shared" si="27"/>
        <v>0.72169580611295248</v>
      </c>
      <c r="I39" s="48">
        <f t="shared" si="28"/>
        <v>0.52141937112413295</v>
      </c>
      <c r="J39" s="48">
        <f t="shared" si="29"/>
        <v>0.72129804786928953</v>
      </c>
      <c r="K39" s="48">
        <f t="shared" si="30"/>
        <v>0.55746438560541423</v>
      </c>
      <c r="L39" s="48">
        <f t="shared" si="31"/>
        <v>0.75109324825339596</v>
      </c>
      <c r="M39" s="49">
        <f t="shared" si="32"/>
        <v>2.2977594920880176</v>
      </c>
      <c r="O39" s="30"/>
      <c r="P39" s="30"/>
      <c r="Q39" s="30"/>
      <c r="R39" s="30"/>
    </row>
    <row r="40" spans="1:18" ht="18" x14ac:dyDescent="0.35">
      <c r="A40" s="47">
        <v>10</v>
      </c>
      <c r="B40" s="48">
        <f t="shared" si="33"/>
        <v>0.99999999999999989</v>
      </c>
      <c r="C40" s="48">
        <f t="shared" si="34"/>
        <v>2.8186613472629585</v>
      </c>
      <c r="D40" s="48">
        <f t="shared" si="35"/>
        <v>5.5747122197052263</v>
      </c>
      <c r="E40" s="48">
        <f t="shared" si="24"/>
        <v>0.55747122197052268</v>
      </c>
      <c r="F40" s="48">
        <f t="shared" si="25"/>
        <v>0.75121017448845362</v>
      </c>
      <c r="G40" s="48">
        <f t="shared" si="26"/>
        <v>0.59503173069494542</v>
      </c>
      <c r="H40" s="48">
        <f t="shared" si="27"/>
        <v>0.78058406974024674</v>
      </c>
      <c r="I40" s="48">
        <f t="shared" si="28"/>
        <v>0.59650042545753501</v>
      </c>
      <c r="J40" s="48">
        <f t="shared" si="29"/>
        <v>0.77976540839298369</v>
      </c>
      <c r="K40" s="48">
        <f t="shared" si="30"/>
        <v>0.63544776280982107</v>
      </c>
      <c r="L40" s="48">
        <f t="shared" si="31"/>
        <v>0.80786317107554328</v>
      </c>
      <c r="M40" s="49">
        <f t="shared" si="32"/>
        <v>2.8186613472629567</v>
      </c>
      <c r="O40" s="30"/>
      <c r="P40" s="30"/>
      <c r="Q40" s="30"/>
      <c r="R40" s="30"/>
    </row>
    <row r="41" spans="1:18" x14ac:dyDescent="0.3">
      <c r="A41" s="13"/>
      <c r="B41" s="14"/>
      <c r="C41" s="14"/>
      <c r="D41" s="26"/>
      <c r="E41" s="26"/>
      <c r="F41" s="26"/>
      <c r="G41" s="26"/>
      <c r="H41" s="14"/>
      <c r="I41" s="14"/>
      <c r="J41" s="14"/>
      <c r="K41" s="14"/>
      <c r="L41" s="14"/>
      <c r="M41" s="14"/>
      <c r="O41" s="13"/>
      <c r="P41" s="13"/>
      <c r="Q41" s="13"/>
      <c r="R41" s="13"/>
    </row>
    <row r="42" spans="1:18" x14ac:dyDescent="0.3">
      <c r="A42" s="13"/>
      <c r="B42" s="14"/>
      <c r="C42" s="14"/>
      <c r="D42" s="39"/>
      <c r="E42" s="39"/>
      <c r="F42" s="14"/>
      <c r="G42" s="14"/>
      <c r="H42" s="14"/>
      <c r="I42" s="14"/>
      <c r="J42" s="14"/>
      <c r="K42" s="14"/>
      <c r="L42" s="14"/>
      <c r="M42" s="14"/>
      <c r="O42" s="13"/>
      <c r="P42" s="14"/>
      <c r="Q42" s="14"/>
      <c r="R42" s="31"/>
    </row>
    <row r="43" spans="1:18" x14ac:dyDescent="0.3">
      <c r="A43" s="13"/>
      <c r="B43" s="14"/>
      <c r="C43" s="14"/>
      <c r="D43" s="40"/>
      <c r="E43" s="40"/>
      <c r="F43" s="14"/>
      <c r="G43" s="14"/>
      <c r="H43" s="14"/>
      <c r="I43" s="14"/>
      <c r="J43" s="14"/>
      <c r="K43" s="14"/>
      <c r="L43" s="14"/>
      <c r="M43" s="14"/>
      <c r="O43" s="13"/>
      <c r="P43" s="14"/>
      <c r="Q43" s="14"/>
      <c r="R43" s="14"/>
    </row>
    <row r="44" spans="1:18" ht="18" x14ac:dyDescent="0.35">
      <c r="A44" s="47" t="s">
        <v>3</v>
      </c>
      <c r="B44" s="56" t="s">
        <v>22</v>
      </c>
      <c r="C44" s="57" t="s">
        <v>3</v>
      </c>
      <c r="D44" s="57" t="s">
        <v>21</v>
      </c>
      <c r="E44" s="57" t="s">
        <v>24</v>
      </c>
      <c r="F44" s="57" t="s">
        <v>25</v>
      </c>
      <c r="H44" s="14"/>
      <c r="I44" s="14"/>
      <c r="J44" s="14"/>
      <c r="K44" s="14"/>
      <c r="L44" s="14"/>
      <c r="M44" s="14"/>
      <c r="O44" s="13"/>
      <c r="P44" s="14"/>
      <c r="Q44" s="14"/>
      <c r="R44" s="14"/>
    </row>
    <row r="45" spans="1:18" ht="18" x14ac:dyDescent="0.35">
      <c r="A45" s="47">
        <v>0</v>
      </c>
      <c r="B45" s="58">
        <f>ABS(C30-M30)</f>
        <v>0</v>
      </c>
      <c r="C45" s="57">
        <v>0</v>
      </c>
      <c r="D45" s="59">
        <f>($M$14 - 1) / (1 - 0)</f>
        <v>1.8186613472629567</v>
      </c>
      <c r="E45" s="60">
        <f>C14</f>
        <v>4.6912535100029134</v>
      </c>
      <c r="F45" s="60">
        <f>ABS(E45 - $M$14)</f>
        <v>1.8725921627399567</v>
      </c>
      <c r="H45" s="14"/>
      <c r="I45" s="14"/>
      <c r="J45" s="14"/>
      <c r="K45" s="14"/>
      <c r="L45" s="14"/>
      <c r="M45" s="14"/>
      <c r="O45" s="30"/>
      <c r="P45" s="30"/>
      <c r="Q45" s="30"/>
      <c r="R45" s="30"/>
    </row>
    <row r="46" spans="1:18" ht="18" x14ac:dyDescent="0.35">
      <c r="A46" s="47">
        <v>1</v>
      </c>
      <c r="B46" s="58">
        <f t="shared" ref="B46:B55" si="36">ABS(C31-M31)</f>
        <v>6.2688889553019767E-7</v>
      </c>
      <c r="C46" s="57">
        <v>1</v>
      </c>
      <c r="D46" s="59">
        <f>($M$14 - 1) / (1 - 0) + 0.5</f>
        <v>2.3186613472629567</v>
      </c>
      <c r="E46" s="61">
        <f>C27</f>
        <v>5.8349369974969054</v>
      </c>
      <c r="F46" s="60">
        <f>ABS(E46 - $M$14)</f>
        <v>3.0162756502339487</v>
      </c>
      <c r="H46" s="14"/>
      <c r="I46" s="14"/>
      <c r="J46" s="14"/>
      <c r="K46" s="14"/>
      <c r="L46" s="14"/>
      <c r="M46" s="14"/>
      <c r="O46" s="30"/>
      <c r="P46" s="30"/>
      <c r="Q46" s="30"/>
      <c r="R46" s="30"/>
    </row>
    <row r="47" spans="1:18" ht="18" x14ac:dyDescent="0.35">
      <c r="A47" s="47">
        <v>2</v>
      </c>
      <c r="B47" s="58">
        <f t="shared" si="36"/>
        <v>1.2291549181253636E-6</v>
      </c>
      <c r="C47" s="57">
        <v>2</v>
      </c>
      <c r="D47" s="59">
        <f>D46-(E46 - $M$14) * (D46 - D45) / (C27-C14)</f>
        <v>0.99999421460935456</v>
      </c>
      <c r="E47" s="61">
        <f>C40</f>
        <v>2.8186613472629585</v>
      </c>
      <c r="F47" s="60">
        <f>ABS(E47 - $M$14)</f>
        <v>1.7763568394002505E-15</v>
      </c>
      <c r="H47" s="14"/>
      <c r="I47" s="14"/>
      <c r="J47" s="14"/>
      <c r="K47" s="14"/>
      <c r="L47" s="14"/>
      <c r="M47" s="14"/>
      <c r="O47" s="30"/>
      <c r="P47" s="30"/>
      <c r="Q47" s="30"/>
      <c r="R47" s="30"/>
    </row>
    <row r="48" spans="1:18" ht="18" x14ac:dyDescent="0.35">
      <c r="A48" s="47">
        <v>3</v>
      </c>
      <c r="B48" s="58">
        <f t="shared" si="36"/>
        <v>1.7734088316179175E-6</v>
      </c>
      <c r="C48" s="50"/>
      <c r="D48" s="62"/>
      <c r="E48" s="62"/>
      <c r="F48" s="62"/>
      <c r="G48" s="26"/>
      <c r="H48" s="14"/>
      <c r="I48" s="14"/>
      <c r="J48" s="14"/>
      <c r="K48" s="14"/>
      <c r="L48" s="14"/>
      <c r="M48" s="14"/>
      <c r="O48" s="30"/>
      <c r="P48" s="30"/>
      <c r="Q48" s="30"/>
      <c r="R48" s="30"/>
    </row>
    <row r="49" spans="1:18" ht="18" x14ac:dyDescent="0.35">
      <c r="A49" s="47">
        <v>4</v>
      </c>
      <c r="B49" s="58">
        <f t="shared" si="36"/>
        <v>2.2205421724708074E-6</v>
      </c>
      <c r="C49" s="63"/>
      <c r="D49" s="62"/>
      <c r="E49" s="62"/>
      <c r="F49" s="62"/>
      <c r="G49" s="26"/>
      <c r="H49" s="14"/>
      <c r="I49" s="14"/>
      <c r="J49" s="14"/>
      <c r="K49" s="14"/>
      <c r="L49" s="14"/>
      <c r="M49" s="14"/>
      <c r="O49" s="30"/>
      <c r="P49" s="30"/>
      <c r="Q49" s="30"/>
      <c r="R49" s="30"/>
    </row>
    <row r="50" spans="1:18" ht="18" x14ac:dyDescent="0.35">
      <c r="A50" s="47">
        <v>5</v>
      </c>
      <c r="B50" s="58">
        <f t="shared" si="36"/>
        <v>2.5257266231815123E-6</v>
      </c>
      <c r="C50" s="52"/>
      <c r="D50" s="62"/>
      <c r="E50" s="62"/>
      <c r="F50" s="62"/>
      <c r="G50" s="26"/>
      <c r="H50" s="14"/>
      <c r="I50" s="14"/>
      <c r="J50" s="14"/>
      <c r="K50" s="14"/>
      <c r="L50" s="14"/>
      <c r="M50" s="14"/>
    </row>
    <row r="51" spans="1:18" ht="18" x14ac:dyDescent="0.35">
      <c r="A51" s="47">
        <v>6</v>
      </c>
      <c r="B51" s="58">
        <f t="shared" si="36"/>
        <v>2.6386109972520444E-6</v>
      </c>
      <c r="C51" s="52"/>
      <c r="D51" s="62"/>
      <c r="E51" s="62"/>
      <c r="F51" s="62"/>
      <c r="G51" s="26"/>
      <c r="H51" s="14"/>
      <c r="I51" s="14"/>
      <c r="J51" s="14"/>
      <c r="K51" s="14"/>
      <c r="L51" s="14"/>
      <c r="M51" s="14"/>
    </row>
    <row r="52" spans="1:18" ht="18" x14ac:dyDescent="0.35">
      <c r="A52" s="47">
        <v>7</v>
      </c>
      <c r="B52" s="58">
        <f t="shared" si="36"/>
        <v>2.503760565319979E-6</v>
      </c>
      <c r="C52" s="52"/>
      <c r="D52" s="62"/>
      <c r="E52" s="62"/>
      <c r="F52" s="62"/>
      <c r="G52" s="26"/>
      <c r="H52" s="14"/>
      <c r="I52" s="14"/>
      <c r="J52" s="14"/>
      <c r="K52" s="14"/>
      <c r="L52" s="14"/>
      <c r="M52" s="14"/>
    </row>
    <row r="53" spans="1:18" ht="18" x14ac:dyDescent="0.35">
      <c r="A53" s="47">
        <v>8</v>
      </c>
      <c r="B53" s="58">
        <f t="shared" si="36"/>
        <v>2.061387522456215E-6</v>
      </c>
      <c r="C53" s="52"/>
      <c r="D53" s="62"/>
      <c r="E53" s="62"/>
      <c r="F53" s="62"/>
      <c r="G53" s="26"/>
      <c r="H53" s="14"/>
      <c r="I53" s="14"/>
      <c r="J53" s="14"/>
      <c r="K53" s="14"/>
      <c r="L53" s="14"/>
      <c r="M53" s="14"/>
    </row>
    <row r="54" spans="1:18" ht="18" x14ac:dyDescent="0.35">
      <c r="A54" s="47">
        <v>9</v>
      </c>
      <c r="B54" s="58">
        <f t="shared" si="36"/>
        <v>1.2484249878319531E-6</v>
      </c>
      <c r="C54" s="52"/>
      <c r="D54" s="62"/>
      <c r="E54" s="62"/>
      <c r="F54" s="62"/>
      <c r="G54" s="26"/>
      <c r="H54" s="14"/>
      <c r="I54" s="14"/>
      <c r="J54" s="14"/>
      <c r="K54" s="14"/>
      <c r="L54" s="14"/>
      <c r="M54" s="14"/>
    </row>
    <row r="55" spans="1:18" ht="18" x14ac:dyDescent="0.35">
      <c r="A55" s="47">
        <v>10</v>
      </c>
      <c r="B55" s="58">
        <f t="shared" si="36"/>
        <v>1.7763568394002505E-15</v>
      </c>
      <c r="C55" s="52"/>
      <c r="D55" s="62"/>
      <c r="E55" s="62"/>
      <c r="F55" s="62"/>
      <c r="G55" s="26"/>
      <c r="H55" s="14"/>
      <c r="I55" s="14"/>
      <c r="J55" s="14"/>
      <c r="K55" s="14"/>
      <c r="L55" s="14"/>
      <c r="M55" s="14"/>
    </row>
    <row r="56" spans="1:18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8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8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8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8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8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8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8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8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3">
      <c r="H67" s="14"/>
      <c r="I67" s="14"/>
      <c r="J67" s="14"/>
      <c r="K67" s="14"/>
      <c r="L67" s="14"/>
      <c r="M67" s="14"/>
    </row>
    <row r="68" spans="1:13" x14ac:dyDescent="0.3">
      <c r="H68" s="14"/>
      <c r="I68" s="14"/>
      <c r="J68" s="14"/>
      <c r="K68" s="14"/>
      <c r="L68" s="14"/>
      <c r="M68" s="14"/>
    </row>
    <row r="69" spans="1:13" x14ac:dyDescent="0.3">
      <c r="H69" s="14"/>
      <c r="I69" s="14"/>
      <c r="J69" s="14"/>
      <c r="K69" s="14"/>
      <c r="L69" s="14"/>
      <c r="M69" s="14"/>
    </row>
    <row r="70" spans="1:13" x14ac:dyDescent="0.3">
      <c r="H70" s="14"/>
      <c r="I70" s="14"/>
      <c r="J70" s="14"/>
      <c r="K70" s="14"/>
      <c r="L70" s="14"/>
      <c r="M70" s="14"/>
    </row>
    <row r="71" spans="1:13" x14ac:dyDescent="0.3">
      <c r="H71" s="14"/>
      <c r="I71" s="14"/>
      <c r="J71" s="14"/>
      <c r="K71" s="14"/>
      <c r="L71" s="14"/>
      <c r="M71" s="14"/>
    </row>
    <row r="72" spans="1:13" x14ac:dyDescent="0.3">
      <c r="H72" s="14"/>
      <c r="I72" s="14"/>
      <c r="J72" s="14"/>
      <c r="K72" s="14"/>
      <c r="L72" s="14"/>
      <c r="M72" s="14"/>
    </row>
    <row r="73" spans="1:13" x14ac:dyDescent="0.3">
      <c r="H73" s="14"/>
      <c r="I73" s="14"/>
      <c r="J73" s="14"/>
      <c r="K73" s="14"/>
      <c r="L73" s="14"/>
      <c r="M73" s="14"/>
    </row>
    <row r="74" spans="1:13" x14ac:dyDescent="0.3">
      <c r="H74" s="14"/>
      <c r="I74" s="14"/>
      <c r="J74" s="14"/>
      <c r="K74" s="14"/>
      <c r="L74" s="14"/>
      <c r="M74" s="14"/>
    </row>
    <row r="75" spans="1:13" x14ac:dyDescent="0.3">
      <c r="H75" s="14"/>
      <c r="I75" s="14"/>
      <c r="J75" s="14"/>
      <c r="K75" s="14"/>
      <c r="L75" s="14"/>
      <c r="M75" s="14"/>
    </row>
    <row r="76" spans="1:13" x14ac:dyDescent="0.3">
      <c r="H76" s="14"/>
      <c r="I76" s="14"/>
      <c r="J76" s="14"/>
      <c r="K76" s="14"/>
      <c r="L76" s="14"/>
      <c r="M76" s="14"/>
    </row>
    <row r="77" spans="1:13" x14ac:dyDescent="0.3">
      <c r="H77" s="14"/>
      <c r="I77" s="14"/>
      <c r="J77" s="14"/>
      <c r="K77" s="14"/>
      <c r="L77" s="14"/>
      <c r="M77" s="14"/>
    </row>
    <row r="78" spans="1:13" x14ac:dyDescent="0.3">
      <c r="H78" s="14"/>
      <c r="I78" s="14"/>
      <c r="J78" s="14"/>
      <c r="K78" s="14"/>
      <c r="L78" s="14"/>
      <c r="M78" s="14"/>
    </row>
    <row r="79" spans="1:13" x14ac:dyDescent="0.3">
      <c r="H79" s="14"/>
      <c r="I79" s="14"/>
      <c r="J79" s="14"/>
      <c r="K79" s="14"/>
      <c r="L79" s="14"/>
      <c r="M79" s="14"/>
    </row>
    <row r="80" spans="1:13" x14ac:dyDescent="0.3">
      <c r="H80" s="14"/>
      <c r="I80" s="14"/>
      <c r="J80" s="14"/>
      <c r="K80" s="14"/>
      <c r="L80" s="14"/>
      <c r="M80" s="14"/>
    </row>
    <row r="81" spans="1:13" x14ac:dyDescent="0.3">
      <c r="A81" s="13"/>
      <c r="B81" s="14"/>
      <c r="C81" s="14"/>
      <c r="D81" s="26"/>
      <c r="E81" s="26"/>
      <c r="F81" s="26"/>
      <c r="G81" s="26"/>
      <c r="H81" s="14"/>
      <c r="I81" s="14"/>
      <c r="J81" s="14"/>
      <c r="K81" s="14"/>
      <c r="L81" s="14"/>
      <c r="M81" s="14"/>
    </row>
    <row r="82" spans="1:13" x14ac:dyDescent="0.3">
      <c r="A82" s="13"/>
      <c r="B82" s="14"/>
      <c r="C82" s="14"/>
      <c r="D82" s="26"/>
      <c r="E82" s="26"/>
      <c r="F82" s="26"/>
      <c r="G82" s="26"/>
      <c r="H82" s="14"/>
      <c r="I82" s="14"/>
      <c r="J82" s="14"/>
      <c r="K82" s="14"/>
      <c r="L82" s="14"/>
      <c r="M82" s="14"/>
    </row>
    <row r="83" spans="1:13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5" spans="1:13" x14ac:dyDescent="0.3">
      <c r="B105" s="11"/>
      <c r="C105" s="11"/>
      <c r="D105" s="11"/>
      <c r="E105" s="11"/>
      <c r="F105" s="11"/>
    </row>
    <row r="118" spans="1:2" x14ac:dyDescent="0.3">
      <c r="A118" s="13"/>
      <c r="B118" s="14"/>
    </row>
    <row r="119" spans="1:2" x14ac:dyDescent="0.3">
      <c r="A119" s="13"/>
      <c r="B119" s="14"/>
    </row>
    <row r="120" spans="1:2" x14ac:dyDescent="0.3">
      <c r="A120" s="13"/>
      <c r="B120" s="14"/>
    </row>
    <row r="121" spans="1:2" x14ac:dyDescent="0.3">
      <c r="A121" s="13"/>
      <c r="B121" s="14"/>
    </row>
    <row r="122" spans="1:2" x14ac:dyDescent="0.3">
      <c r="A122" s="13"/>
      <c r="B122" s="14"/>
    </row>
    <row r="123" spans="1:2" x14ac:dyDescent="0.3">
      <c r="A123" s="13"/>
      <c r="B123" s="14"/>
    </row>
    <row r="124" spans="1:2" x14ac:dyDescent="0.3">
      <c r="A124" s="13"/>
      <c r="B124" s="14"/>
    </row>
    <row r="125" spans="1:2" x14ac:dyDescent="0.3">
      <c r="A125" s="13"/>
      <c r="B125" s="14"/>
    </row>
    <row r="126" spans="1:2" x14ac:dyDescent="0.3">
      <c r="A126" s="13"/>
      <c r="B126" s="14"/>
    </row>
    <row r="127" spans="1:2" x14ac:dyDescent="0.3">
      <c r="A127" s="13"/>
      <c r="B127" s="14"/>
    </row>
    <row r="128" spans="1:2" x14ac:dyDescent="0.3">
      <c r="A128" s="13"/>
      <c r="B128" s="14"/>
    </row>
    <row r="129" spans="1:2" x14ac:dyDescent="0.3">
      <c r="A129" s="13"/>
      <c r="B129" s="14"/>
    </row>
    <row r="130" spans="1:2" x14ac:dyDescent="0.3">
      <c r="A130" s="13"/>
      <c r="B130" s="14"/>
    </row>
    <row r="131" spans="1:2" x14ac:dyDescent="0.3">
      <c r="A131" s="13"/>
      <c r="B131" s="14"/>
    </row>
    <row r="132" spans="1:2" x14ac:dyDescent="0.3">
      <c r="A132" s="13"/>
      <c r="B132" s="14"/>
    </row>
    <row r="133" spans="1:2" x14ac:dyDescent="0.3">
      <c r="A133" s="13"/>
      <c r="B133" s="14"/>
    </row>
    <row r="134" spans="1:2" x14ac:dyDescent="0.3">
      <c r="A134" s="13"/>
      <c r="B134" s="14"/>
    </row>
    <row r="135" spans="1:2" x14ac:dyDescent="0.3">
      <c r="A135" s="13"/>
      <c r="B135" s="14"/>
    </row>
    <row r="136" spans="1:2" x14ac:dyDescent="0.3">
      <c r="A136" s="13"/>
      <c r="B136" s="14"/>
    </row>
    <row r="137" spans="1:2" x14ac:dyDescent="0.3">
      <c r="A137" s="13"/>
      <c r="B137" s="14"/>
    </row>
    <row r="138" spans="1:2" x14ac:dyDescent="0.3">
      <c r="A138" s="13"/>
      <c r="B138" s="14"/>
    </row>
    <row r="139" spans="1:2" x14ac:dyDescent="0.3">
      <c r="A139" s="13"/>
      <c r="B139" s="14"/>
    </row>
    <row r="140" spans="1:2" x14ac:dyDescent="0.3">
      <c r="A140" s="13"/>
      <c r="B140" s="14"/>
    </row>
    <row r="141" spans="1:2" x14ac:dyDescent="0.3">
      <c r="A141" s="13"/>
      <c r="B141" s="14"/>
    </row>
    <row r="142" spans="1:2" x14ac:dyDescent="0.3">
      <c r="A142" s="13"/>
      <c r="B142" s="14"/>
    </row>
    <row r="143" spans="1:2" x14ac:dyDescent="0.3">
      <c r="A143" s="13"/>
      <c r="B143" s="14"/>
    </row>
    <row r="144" spans="1:2" x14ac:dyDescent="0.3">
      <c r="A144" s="13"/>
      <c r="B144" s="14"/>
    </row>
    <row r="145" spans="1:2" x14ac:dyDescent="0.3">
      <c r="A145" s="13"/>
      <c r="B145" s="14"/>
    </row>
    <row r="146" spans="1:2" x14ac:dyDescent="0.3">
      <c r="A146" s="13"/>
      <c r="B146" s="14"/>
    </row>
    <row r="147" spans="1:2" x14ac:dyDescent="0.3">
      <c r="A147" s="13"/>
      <c r="B147" s="14"/>
    </row>
    <row r="148" spans="1:2" x14ac:dyDescent="0.3">
      <c r="A148" s="13"/>
      <c r="B148" s="14"/>
    </row>
    <row r="149" spans="1:2" x14ac:dyDescent="0.3">
      <c r="A149" s="13"/>
      <c r="B149" s="14"/>
    </row>
    <row r="150" spans="1:2" x14ac:dyDescent="0.3">
      <c r="A150" s="13"/>
      <c r="B150" s="14"/>
    </row>
    <row r="151" spans="1:2" x14ac:dyDescent="0.3">
      <c r="A151" s="13"/>
      <c r="B151" s="14"/>
    </row>
    <row r="152" spans="1:2" x14ac:dyDescent="0.3">
      <c r="A152" s="13"/>
      <c r="B152" s="14"/>
    </row>
    <row r="153" spans="1:2" x14ac:dyDescent="0.3">
      <c r="A153" s="13"/>
      <c r="B153" s="14"/>
    </row>
    <row r="154" spans="1:2" x14ac:dyDescent="0.3">
      <c r="A154" s="13"/>
      <c r="B154" s="14"/>
    </row>
    <row r="155" spans="1:2" x14ac:dyDescent="0.3">
      <c r="A155" s="13"/>
      <c r="B155" s="14"/>
    </row>
    <row r="156" spans="1:2" x14ac:dyDescent="0.3">
      <c r="A156" s="13"/>
      <c r="B156" s="14"/>
    </row>
    <row r="157" spans="1:2" x14ac:dyDescent="0.3">
      <c r="A157" s="13"/>
      <c r="B157" s="14"/>
    </row>
    <row r="158" spans="1:2" x14ac:dyDescent="0.3">
      <c r="A158" s="13"/>
      <c r="B158" s="14"/>
    </row>
    <row r="159" spans="1:2" x14ac:dyDescent="0.3">
      <c r="A159" s="13"/>
      <c r="B159" s="14"/>
    </row>
    <row r="160" spans="1:2" x14ac:dyDescent="0.3">
      <c r="A160" s="13"/>
      <c r="B160" s="14"/>
    </row>
    <row r="161" spans="1:2" x14ac:dyDescent="0.3">
      <c r="A161" s="13"/>
      <c r="B161" s="14"/>
    </row>
    <row r="162" spans="1:2" x14ac:dyDescent="0.3">
      <c r="A162" s="13"/>
      <c r="B162" s="14"/>
    </row>
    <row r="163" spans="1:2" x14ac:dyDescent="0.3">
      <c r="A163" s="13"/>
      <c r="B163" s="14"/>
    </row>
    <row r="164" spans="1:2" x14ac:dyDescent="0.3">
      <c r="A164" s="13"/>
      <c r="B164" s="14"/>
    </row>
    <row r="165" spans="1:2" x14ac:dyDescent="0.3">
      <c r="A165" s="13"/>
      <c r="B165" s="14"/>
    </row>
    <row r="166" spans="1:2" x14ac:dyDescent="0.3">
      <c r="A166" s="13"/>
      <c r="B166" s="14"/>
    </row>
    <row r="167" spans="1:2" x14ac:dyDescent="0.3">
      <c r="A167" s="13"/>
      <c r="B167" s="14"/>
    </row>
    <row r="168" spans="1:2" x14ac:dyDescent="0.3">
      <c r="A168" s="13"/>
      <c r="B168" s="14"/>
    </row>
    <row r="169" spans="1:2" x14ac:dyDescent="0.3">
      <c r="A169" s="13"/>
      <c r="B169" s="14"/>
    </row>
    <row r="170" spans="1:2" x14ac:dyDescent="0.3">
      <c r="A170" s="13"/>
      <c r="B170" s="14"/>
    </row>
    <row r="171" spans="1:2" x14ac:dyDescent="0.3">
      <c r="A171" s="13"/>
      <c r="B171" s="14"/>
    </row>
    <row r="172" spans="1:2" x14ac:dyDescent="0.3">
      <c r="A172" s="13"/>
      <c r="B172" s="14"/>
    </row>
    <row r="173" spans="1:2" x14ac:dyDescent="0.3">
      <c r="A173" s="13"/>
      <c r="B173" s="14"/>
    </row>
    <row r="174" spans="1:2" x14ac:dyDescent="0.3">
      <c r="A174" s="13"/>
      <c r="B174" s="14"/>
    </row>
    <row r="175" spans="1:2" x14ac:dyDescent="0.3">
      <c r="A175" s="13"/>
      <c r="B175" s="14"/>
    </row>
    <row r="176" spans="1:2" x14ac:dyDescent="0.3">
      <c r="A176" s="13"/>
      <c r="B176" s="14"/>
    </row>
    <row r="177" spans="1:2" x14ac:dyDescent="0.3">
      <c r="A177" s="13"/>
      <c r="B177" s="14"/>
    </row>
    <row r="178" spans="1:2" x14ac:dyDescent="0.3">
      <c r="A178" s="13"/>
      <c r="B178" s="14"/>
    </row>
    <row r="179" spans="1:2" x14ac:dyDescent="0.3">
      <c r="A179" s="13"/>
      <c r="B179" s="14"/>
    </row>
    <row r="180" spans="1:2" x14ac:dyDescent="0.3">
      <c r="A180" s="13"/>
      <c r="B180" s="14"/>
    </row>
    <row r="181" spans="1:2" x14ac:dyDescent="0.3">
      <c r="A181" s="13"/>
      <c r="B181" s="14"/>
    </row>
    <row r="182" spans="1:2" x14ac:dyDescent="0.3">
      <c r="A182" s="13"/>
      <c r="B182" s="14"/>
    </row>
    <row r="183" spans="1:2" x14ac:dyDescent="0.3">
      <c r="A183" s="13"/>
      <c r="B183" s="14"/>
    </row>
    <row r="184" spans="1:2" x14ac:dyDescent="0.3">
      <c r="A184" s="13"/>
      <c r="B184" s="14"/>
    </row>
    <row r="185" spans="1:2" x14ac:dyDescent="0.3">
      <c r="A185" s="13"/>
      <c r="B185" s="14"/>
    </row>
    <row r="186" spans="1:2" x14ac:dyDescent="0.3">
      <c r="A186" s="13"/>
      <c r="B186" s="14"/>
    </row>
    <row r="187" spans="1:2" x14ac:dyDescent="0.3">
      <c r="A187" s="13"/>
      <c r="B187" s="14"/>
    </row>
    <row r="188" spans="1:2" x14ac:dyDescent="0.3">
      <c r="A188" s="13"/>
      <c r="B188" s="14"/>
    </row>
    <row r="189" spans="1:2" x14ac:dyDescent="0.3">
      <c r="A189" s="13"/>
      <c r="B189" s="14"/>
    </row>
    <row r="190" spans="1:2" x14ac:dyDescent="0.3">
      <c r="A190" s="13"/>
      <c r="B190" s="14"/>
    </row>
    <row r="191" spans="1:2" x14ac:dyDescent="0.3">
      <c r="A191" s="13"/>
      <c r="B191" s="14"/>
    </row>
    <row r="192" spans="1:2" x14ac:dyDescent="0.3">
      <c r="A192" s="13"/>
      <c r="B192" s="14"/>
    </row>
    <row r="193" spans="1:2" x14ac:dyDescent="0.3">
      <c r="A193" s="13"/>
      <c r="B193" s="14"/>
    </row>
    <row r="194" spans="1:2" x14ac:dyDescent="0.3">
      <c r="A194" s="13"/>
      <c r="B194" s="14"/>
    </row>
    <row r="195" spans="1:2" x14ac:dyDescent="0.3">
      <c r="A195" s="13"/>
      <c r="B195" s="14"/>
    </row>
    <row r="196" spans="1:2" x14ac:dyDescent="0.3">
      <c r="A196" s="13"/>
      <c r="B196" s="14"/>
    </row>
    <row r="197" spans="1:2" x14ac:dyDescent="0.3">
      <c r="A197" s="13"/>
      <c r="B197" s="14"/>
    </row>
    <row r="198" spans="1:2" x14ac:dyDescent="0.3">
      <c r="A198" s="13"/>
      <c r="B198" s="14"/>
    </row>
    <row r="199" spans="1:2" x14ac:dyDescent="0.3">
      <c r="A199" s="13"/>
      <c r="B199" s="14"/>
    </row>
    <row r="200" spans="1:2" x14ac:dyDescent="0.3">
      <c r="A200" s="13"/>
      <c r="B200" s="14"/>
    </row>
    <row r="201" spans="1:2" x14ac:dyDescent="0.3">
      <c r="A201" s="13"/>
      <c r="B201" s="14"/>
    </row>
    <row r="202" spans="1:2" x14ac:dyDescent="0.3">
      <c r="A202" s="13"/>
      <c r="B202" s="14"/>
    </row>
    <row r="203" spans="1:2" x14ac:dyDescent="0.3">
      <c r="A203" s="13"/>
      <c r="B203" s="14"/>
    </row>
    <row r="204" spans="1:2" x14ac:dyDescent="0.3">
      <c r="A204" s="13"/>
      <c r="B204" s="14"/>
    </row>
    <row r="205" spans="1:2" x14ac:dyDescent="0.3">
      <c r="A205" s="13"/>
      <c r="B205" s="14"/>
    </row>
    <row r="206" spans="1:2" x14ac:dyDescent="0.3">
      <c r="A206" s="13"/>
      <c r="B206" s="14"/>
    </row>
    <row r="207" spans="1:2" x14ac:dyDescent="0.3">
      <c r="A207" s="13"/>
      <c r="B207" s="14"/>
    </row>
  </sheetData>
  <mergeCells count="2">
    <mergeCell ref="D42:E43"/>
    <mergeCell ref="H1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"/>
  <sheetViews>
    <sheetView workbookViewId="0">
      <selection activeCell="BI8" sqref="BI8"/>
    </sheetView>
  </sheetViews>
  <sheetFormatPr defaultRowHeight="14.4" x14ac:dyDescent="0.3"/>
  <cols>
    <col min="2" max="2" width="26.33203125" customWidth="1"/>
    <col min="3" max="3" width="31.21875" customWidth="1"/>
    <col min="4" max="4" width="32.33203125" customWidth="1"/>
    <col min="5" max="5" width="16.5546875" customWidth="1"/>
    <col min="6" max="6" width="9.5546875" customWidth="1"/>
    <col min="8" max="8" width="10.44140625" customWidth="1"/>
    <col min="10" max="10" width="13.5546875" bestFit="1" customWidth="1"/>
    <col min="12" max="12" width="16.33203125" customWidth="1"/>
    <col min="13" max="13" width="25.33203125" customWidth="1"/>
    <col min="17" max="17" width="32" customWidth="1"/>
    <col min="18" max="18" width="31.88671875" customWidth="1"/>
    <col min="27" max="27" width="14.109375" customWidth="1"/>
    <col min="31" max="31" width="31.88671875" customWidth="1"/>
    <col min="32" max="32" width="32" customWidth="1"/>
    <col min="41" max="41" width="14.33203125" customWidth="1"/>
    <col min="45" max="45" width="32.109375" customWidth="1"/>
    <col min="46" max="46" width="32" customWidth="1"/>
    <col min="55" max="55" width="14" customWidth="1"/>
    <col min="58" max="58" width="25.77734375" customWidth="1"/>
    <col min="60" max="60" width="19.109375" customWidth="1"/>
    <col min="61" max="61" width="21.88671875" customWidth="1"/>
    <col min="62" max="62" width="19.33203125" customWidth="1"/>
  </cols>
  <sheetData>
    <row r="1" spans="1:73" x14ac:dyDescent="0.3">
      <c r="C1" s="6"/>
      <c r="E1" s="6"/>
      <c r="H1" s="41"/>
      <c r="I1" s="41"/>
      <c r="J1" s="41"/>
      <c r="K1" s="41"/>
      <c r="L1" s="41"/>
      <c r="M1" s="21" t="s">
        <v>13</v>
      </c>
    </row>
    <row r="2" spans="1:73" x14ac:dyDescent="0.3">
      <c r="C2" s="22" t="s">
        <v>20</v>
      </c>
      <c r="H2" s="42"/>
      <c r="I2" s="42"/>
      <c r="J2" s="42"/>
      <c r="K2" s="42"/>
      <c r="L2" s="42"/>
      <c r="M2" s="27" t="s">
        <v>2</v>
      </c>
      <c r="Q2" t="s">
        <v>19</v>
      </c>
      <c r="AE2" t="s">
        <v>23</v>
      </c>
      <c r="AJ2" s="29"/>
      <c r="AK2" s="29"/>
      <c r="AL2" s="29"/>
      <c r="AM2" s="29"/>
      <c r="AN2" s="29"/>
      <c r="AO2" s="29"/>
      <c r="AS2" t="s">
        <v>26</v>
      </c>
      <c r="AX2" s="32"/>
      <c r="AY2" s="32"/>
      <c r="AZ2" s="32"/>
      <c r="BA2" s="32"/>
      <c r="BB2" s="32"/>
      <c r="BC2" s="32"/>
      <c r="BE2" s="13"/>
      <c r="BF2" s="29"/>
      <c r="BG2" s="29"/>
      <c r="BH2" s="33"/>
      <c r="BI2" s="33"/>
      <c r="BJ2" s="33"/>
      <c r="BK2" s="32"/>
      <c r="BL2" s="29"/>
      <c r="BM2" s="29"/>
      <c r="BN2" s="29"/>
      <c r="BO2" s="29"/>
      <c r="BP2" s="29"/>
      <c r="BQ2" s="29"/>
      <c r="BS2" s="13"/>
      <c r="BT2" s="29"/>
      <c r="BU2" s="29"/>
    </row>
    <row r="3" spans="1:73" ht="28.2" customHeight="1" x14ac:dyDescent="0.3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  <c r="O3" s="19" t="s">
        <v>3</v>
      </c>
      <c r="P3" s="20" t="s">
        <v>0</v>
      </c>
      <c r="Q3" s="20" t="s">
        <v>6</v>
      </c>
      <c r="R3" s="20" t="s">
        <v>18</v>
      </c>
      <c r="S3" s="20" t="s">
        <v>7</v>
      </c>
      <c r="T3" s="20" t="s">
        <v>14</v>
      </c>
      <c r="U3" s="20" t="s">
        <v>8</v>
      </c>
      <c r="V3" s="20" t="s">
        <v>15</v>
      </c>
      <c r="W3" s="20" t="s">
        <v>9</v>
      </c>
      <c r="X3" s="20" t="s">
        <v>17</v>
      </c>
      <c r="Y3" s="20" t="s">
        <v>10</v>
      </c>
      <c r="Z3" s="20" t="s">
        <v>16</v>
      </c>
      <c r="AA3" s="17"/>
      <c r="AC3" s="19" t="s">
        <v>3</v>
      </c>
      <c r="AD3" s="20" t="s">
        <v>0</v>
      </c>
      <c r="AE3" s="20" t="s">
        <v>6</v>
      </c>
      <c r="AF3" s="20" t="s">
        <v>18</v>
      </c>
      <c r="AG3" s="20" t="s">
        <v>7</v>
      </c>
      <c r="AH3" s="20" t="s">
        <v>14</v>
      </c>
      <c r="AI3" s="20" t="s">
        <v>8</v>
      </c>
      <c r="AJ3" s="20" t="s">
        <v>15</v>
      </c>
      <c r="AK3" s="20" t="s">
        <v>9</v>
      </c>
      <c r="AL3" s="20" t="s">
        <v>17</v>
      </c>
      <c r="AM3" s="20" t="s">
        <v>10</v>
      </c>
      <c r="AN3" s="20" t="s">
        <v>16</v>
      </c>
      <c r="AO3" s="35" t="s">
        <v>27</v>
      </c>
      <c r="AQ3" s="19" t="s">
        <v>3</v>
      </c>
      <c r="AR3" s="20" t="s">
        <v>0</v>
      </c>
      <c r="AS3" s="20" t="s">
        <v>6</v>
      </c>
      <c r="AT3" s="20" t="s">
        <v>18</v>
      </c>
      <c r="AU3" s="20" t="s">
        <v>7</v>
      </c>
      <c r="AV3" s="20" t="s">
        <v>14</v>
      </c>
      <c r="AW3" s="20" t="s">
        <v>8</v>
      </c>
      <c r="AX3" s="20" t="s">
        <v>15</v>
      </c>
      <c r="AY3" s="20" t="s">
        <v>9</v>
      </c>
      <c r="AZ3" s="20" t="s">
        <v>17</v>
      </c>
      <c r="BA3" s="20" t="s">
        <v>10</v>
      </c>
      <c r="BB3" s="20" t="s">
        <v>16</v>
      </c>
      <c r="BC3" s="35" t="s">
        <v>27</v>
      </c>
      <c r="BE3" s="13"/>
      <c r="BF3" s="29"/>
      <c r="BG3" s="29"/>
      <c r="BH3" s="34"/>
      <c r="BI3" s="34"/>
      <c r="BJ3" s="34"/>
      <c r="BK3" s="32"/>
      <c r="BL3" s="29"/>
      <c r="BM3" s="29"/>
      <c r="BN3" s="29"/>
      <c r="BO3" s="29"/>
      <c r="BP3" s="29"/>
      <c r="BQ3" s="29"/>
      <c r="BS3" s="13"/>
      <c r="BT3" s="29"/>
      <c r="BU3" s="29"/>
    </row>
    <row r="4" spans="1:73" x14ac:dyDescent="0.3">
      <c r="A4" s="5">
        <v>0</v>
      </c>
      <c r="B4" s="1">
        <v>0</v>
      </c>
      <c r="C4" s="1">
        <v>3</v>
      </c>
      <c r="D4" s="1">
        <f>BH5</f>
        <v>621748.19725183747</v>
      </c>
      <c r="E4" s="1">
        <f>$B$5 * (D4)</f>
        <v>18652.445917555124</v>
      </c>
      <c r="F4" s="1">
        <f>$B$5 * (4 * D4 - 2 * C4 + 4 * EXP(5 * B4))</f>
        <v>74609.723670220497</v>
      </c>
      <c r="G4" s="1">
        <f>$B$5 * (D4 + F4 / 2)</f>
        <v>19771.59177260843</v>
      </c>
      <c r="H4" s="1">
        <f>$B$5 * (4 * (D4 + F4 / 2) - 2 *(C4 + E4 / 2) + 4 * EXP(5 * (B4 + $B$5/2)))</f>
        <v>78526.743059005181</v>
      </c>
      <c r="I4" s="1">
        <f>$B$5 * (D4 + H4 / 2)</f>
        <v>19830.3470634402</v>
      </c>
      <c r="J4" s="1">
        <f>$B$5 * (4 * (D4 + H4 / 2) - 2 *(C4 + G4 / 2) + 4 * EXP(5 * (B4 + $B$5/2)))</f>
        <v>78728.18984668066</v>
      </c>
      <c r="K4" s="1">
        <f>$B$5 * (D4 + J4)</f>
        <v>21014.291612955541</v>
      </c>
      <c r="L4" s="1">
        <f>$B$5 * (4 * (D4 + J4) - 2 *(C4 + I4) + 4 * EXP(5 * (B4 + $B$5)))</f>
        <v>82867.305048124894</v>
      </c>
      <c r="M4" s="18">
        <f xml:space="preserve"> (17 - 13 * SQRT(2)) * EXP((2 + SQRT(2)) * B4) / 14 + (17 + 13 * SQRT(2)) * EXP((2 - SQRT(2)) * B4) / 14 + 4 * EXP(5 * B4) / 7</f>
        <v>3</v>
      </c>
      <c r="O4" s="5">
        <v>0</v>
      </c>
      <c r="P4" s="1">
        <v>0</v>
      </c>
      <c r="Q4" s="1">
        <v>3</v>
      </c>
      <c r="R4" s="1">
        <f>BH6</f>
        <v>621748.69725183747</v>
      </c>
      <c r="S4" s="1">
        <f>$B$5 * (R4)</f>
        <v>18652.460917555123</v>
      </c>
      <c r="T4" s="1">
        <f>$B$5 * (4 * R4 - 2 * Q4 + 4 * EXP(5 * P4))</f>
        <v>74609.783670220495</v>
      </c>
      <c r="U4" s="1">
        <f>$B$5 * (R4 + T4 / 2)</f>
        <v>19771.607672608432</v>
      </c>
      <c r="V4" s="1">
        <f>$B$5 * (4 * (R4 + T4 / 2) - 2 *(Q4 + S4 / 2) + 4 * EXP(5 * (P4 + $B$5/2)))</f>
        <v>78526.806209005168</v>
      </c>
      <c r="W4" s="1">
        <f>$B$5 * (R4 + V4 / 2)</f>
        <v>19830.363010690202</v>
      </c>
      <c r="X4" s="1">
        <f>$B$5 * (4 * (R4 + V4 / 2) - 2 *(Q4 + U4 / 2) + 4 * EXP(5 * (P4 + $B$5/2)))</f>
        <v>78728.253158680658</v>
      </c>
      <c r="Y4" s="1">
        <f>$B$5 * (R4 + X4)</f>
        <v>21014.308512315543</v>
      </c>
      <c r="Z4" s="1">
        <f>$B$5 * (4 * (R4 + X4) - 2 *(Q4 + W4) + 4 * EXP(5 * (P4 + $B$5)))</f>
        <v>82867.37168872988</v>
      </c>
      <c r="AA4" s="18">
        <f xml:space="preserve"> (17 - 13 * SQRT(2)) * EXP((2 + SQRT(2)) * P4) / 14 + (17 + 13 * SQRT(2)) * EXP((2 - SQRT(2)) * P4) / 14 + 4 * EXP(5 * P4) / 7</f>
        <v>3</v>
      </c>
      <c r="AC4" s="5">
        <v>0</v>
      </c>
      <c r="AD4" s="1">
        <v>0</v>
      </c>
      <c r="AE4" s="1">
        <v>3</v>
      </c>
      <c r="AF4" s="1">
        <f>BH7</f>
        <v>4.0012763176346198</v>
      </c>
      <c r="AG4" s="1">
        <f>$B$5 * (AF4)</f>
        <v>0.12003828952903858</v>
      </c>
      <c r="AH4" s="1">
        <f>$B$5 * (4 * AF4 - 2 * AE4 + 4 * EXP(5 * AD4))</f>
        <v>0.42015315811615433</v>
      </c>
      <c r="AI4" s="1">
        <f>$B$5 * (AF4 + AH4 / 2)</f>
        <v>0.1263405869007809</v>
      </c>
      <c r="AJ4" s="1">
        <f>$B$5 * (4 * (AF4 + AH4 / 2) - 2 *(AE4 + AG4 / 2) + 4 * EXP(5 * (AD4 + $B$5/2)))</f>
        <v>0.45110729702340824</v>
      </c>
      <c r="AK4" s="1">
        <f>$B$5 * (AF4 + AJ4 / 2)</f>
        <v>0.12680489898438974</v>
      </c>
      <c r="AL4" s="1">
        <f>$B$5 * (4 * (AF4 + AJ4 / 2) - 2 *(AE4 + AI4 / 2) + 4 * EXP(5 * (AD4 + $B$5/2)))</f>
        <v>0.45277547643669125</v>
      </c>
      <c r="AM4" s="1">
        <f>$B$5 * (AF4 + AL4)</f>
        <v>0.13362155382213931</v>
      </c>
      <c r="AN4" s="1">
        <f>$B$5 * (4 * (AF4 + AL4) - 2 *(AE4 + AK4) + 4 * EXP(5 * (AD4 + $B$5)))</f>
        <v>0.48629803047688785</v>
      </c>
      <c r="AO4" s="18">
        <f xml:space="preserve"> (17 - 13 * SQRT(2)) * EXP((2 + SQRT(2)) * AD4) / 14 + (17 + 13 * SQRT(2)) * EXP((2 - SQRT(2)) * AD4) / 14 + 4 * EXP(5 * AD4) / 7</f>
        <v>3</v>
      </c>
      <c r="AQ4" s="5">
        <v>0</v>
      </c>
      <c r="AR4" s="1">
        <v>0</v>
      </c>
      <c r="AS4" s="1">
        <v>3</v>
      </c>
      <c r="AT4" s="1">
        <f>BH8</f>
        <v>4.0010754109959255</v>
      </c>
      <c r="AU4" s="1">
        <f>$B$5 * (AT4)</f>
        <v>0.12003226232987776</v>
      </c>
      <c r="AV4" s="1">
        <f>$B$5 * (4 * AT4 - 2 * AS4 + 4 * EXP(5 * AR4))</f>
        <v>0.42012904931951106</v>
      </c>
      <c r="AW4" s="1">
        <f>$B$5 * (AT4 + AV4 / 2)</f>
        <v>0.12633419806967042</v>
      </c>
      <c r="AX4" s="1">
        <f>$B$5 * (4 * (AT4 + AV4 / 2) - 2 *(AS4 + AU4 / 2) + 4 * EXP(5 * (AR4 + $B$5/2)))</f>
        <v>0.45108192251494111</v>
      </c>
      <c r="AY4" s="1">
        <f>$B$5 * (AT4 + AX4 / 2)</f>
        <v>0.12679849116760189</v>
      </c>
      <c r="AZ4" s="1">
        <f>$B$5 * (4 * (AT4 + AX4 / 2) - 2 *(AS4 + AW4 / 2) + 4 * EXP(5 * (AR4 + $B$5/2)))</f>
        <v>0.45275003683447318</v>
      </c>
      <c r="BA4" s="1">
        <f>$B$5 * (AT4 + AZ4)</f>
        <v>0.13361476343491197</v>
      </c>
      <c r="BB4" s="1">
        <f>$B$5 * (4 * (AT4 + AZ4) - 2 *(AS4 + AY4) + 4 * EXP(5 * (AR4 + $B$5)))</f>
        <v>0.48627125339698563</v>
      </c>
      <c r="BC4" s="18">
        <f xml:space="preserve"> (17 - 13 * SQRT(2)) * EXP((2 + SQRT(2)) * AR4) / 14 + (17 + 13 * SQRT(2)) * EXP((2 - SQRT(2)) * AR4) / 14 + 4 * EXP(5 * AR4) / 7</f>
        <v>3</v>
      </c>
      <c r="BE4" s="5" t="s">
        <v>3</v>
      </c>
      <c r="BF4" s="4" t="s">
        <v>22</v>
      </c>
      <c r="BG4" s="7" t="s">
        <v>3</v>
      </c>
      <c r="BH4" s="7" t="s">
        <v>21</v>
      </c>
      <c r="BI4" s="7" t="s">
        <v>24</v>
      </c>
      <c r="BJ4" s="7" t="s">
        <v>25</v>
      </c>
      <c r="BL4" s="29"/>
      <c r="BM4" s="29"/>
      <c r="BN4" s="29"/>
      <c r="BO4" s="29"/>
      <c r="BP4" s="29"/>
      <c r="BQ4" s="29"/>
      <c r="BS4" s="13"/>
      <c r="BT4" s="29"/>
      <c r="BU4" s="29"/>
    </row>
    <row r="5" spans="1:73" x14ac:dyDescent="0.3">
      <c r="A5" s="5">
        <v>1</v>
      </c>
      <c r="B5" s="1">
        <f>B4 + 3 / 100</f>
        <v>0.03</v>
      </c>
      <c r="C5" s="1">
        <f>C4 + (E4 + 2*G4 + 2*I4 + K4) / 6</f>
        <v>19814.769200434654</v>
      </c>
      <c r="D5" s="1">
        <f>D4 + (F4 + 2 * H4 + 2 * J4 + L4)/6</f>
        <v>700412.67967345694</v>
      </c>
      <c r="E5" s="1">
        <f t="shared" ref="E5:E14" si="0">$B$5 * (D5)</f>
        <v>21012.380390203707</v>
      </c>
      <c r="F5" s="1">
        <f t="shared" ref="F5:F14" si="1">$B$5 * (4 * D5 - 2 * C5 + 4 * EXP(5 * B5))</f>
        <v>82860.774828897876</v>
      </c>
      <c r="G5" s="1">
        <f t="shared" ref="G5:G14" si="2">$B$5 * (D5 + F5 / 2)</f>
        <v>22255.292012637176</v>
      </c>
      <c r="H5" s="1">
        <f t="shared" ref="H5:H14" si="3">$B$5 * (4 * (D5 + F5 / 2) - 2 *(C5 + E5 / 2) + 4 * EXP(5 * (B5 + $B$5/2)))</f>
        <v>87202.060765542454</v>
      </c>
      <c r="I5" s="1">
        <f t="shared" ref="I5:I14" si="4">$B$5 * (D5 + H5 / 2)</f>
        <v>22320.411301686847</v>
      </c>
      <c r="J5" s="1">
        <f t="shared" ref="J5:J14" si="5">$B$5 * (4 * (D5 + H5 / 2) - 2 *(C5 + G5 / 2) + 4 * EXP(5 * (B5 + $B$5/2)))</f>
        <v>87425.25057306813</v>
      </c>
      <c r="K5" s="1">
        <f t="shared" ref="K5:K14" si="6">$B$5 * (D5 + J5)</f>
        <v>23635.137907395751</v>
      </c>
      <c r="L5" s="1">
        <f t="shared" ref="L5:L14" si="7">$B$5 * (4 * (D5 + J5) - 2 *(C5 + I5) + 4 * EXP(5 * (B5 + $B$5)))</f>
        <v>92012.602782512637</v>
      </c>
      <c r="M5" s="18">
        <f t="shared" ref="M5:M14" si="8" xml:space="preserve"> (17 - 13 * SQRT(2)) * EXP((2 + SQRT(2)) * B5) / 14 + (17 + 13 * SQRT(2)) * EXP((2 - SQRT(2)) * B5) / 14 + 4 * EXP(5 * B5) / 7</f>
        <v>3.1266179714267111</v>
      </c>
      <c r="O5" s="5">
        <v>1</v>
      </c>
      <c r="P5" s="1">
        <f>P4 + 3 / 100</f>
        <v>0.03</v>
      </c>
      <c r="Q5" s="1">
        <f>Q4 + (S4 + 2*U4 + 2*W4 + Y4) / 6</f>
        <v>19814.785132744659</v>
      </c>
      <c r="R5" s="1">
        <f>R4 + (T4 + 2 * V4 + 2 * X4 + Z4)/6</f>
        <v>700413.24293422443</v>
      </c>
      <c r="S5" s="1">
        <f t="shared" ref="S5:S13" si="9">$B$5 * (R5)</f>
        <v>21012.397288026732</v>
      </c>
      <c r="T5" s="1">
        <f t="shared" ref="T5:T13" si="10">$B$5 * (4 * R5 - 2 * Q5 + 4 * EXP(5 * P5))</f>
        <v>82860.841464251382</v>
      </c>
      <c r="U5" s="1">
        <f t="shared" ref="U5:U13" si="11">$B$5 * (R5 + T5 / 2)</f>
        <v>22255.309909990501</v>
      </c>
      <c r="V5" s="1">
        <f t="shared" ref="V5:V13" si="12">$B$5 * (4 * (R5 + T5 / 2) - 2 *(Q5 + S5 / 2) + 4 * EXP(5 * (P5 + $B$5/2)))</f>
        <v>87202.130892082467</v>
      </c>
      <c r="W5" s="1">
        <f t="shared" ref="W5:W13" si="13">$B$5 * (R5 + V5 / 2)</f>
        <v>22320.429251407972</v>
      </c>
      <c r="X5" s="1">
        <f t="shared" ref="X5:X13" si="14">$B$5 * (4 * (R5 + V5 / 2) - 2 *(Q5 + U5 / 2) + 4 * EXP(5 * (P5 + $B$5/2)))</f>
        <v>87425.32087909343</v>
      </c>
      <c r="Y5" s="1">
        <f t="shared" ref="Y5:Y13" si="15">$B$5 * (R5 + X5)</f>
        <v>23635.156914399533</v>
      </c>
      <c r="Z5" s="1">
        <f t="shared" ref="Z5:Z13" si="16">$B$5 * (4 * (R5 + X5) - 2 *(Q5 + W5) + 4 * EXP(5 * (P5 + $B$5)))</f>
        <v>92012.676777605899</v>
      </c>
      <c r="AA5" s="18">
        <f t="shared" ref="AA5:AA14" si="17" xml:space="preserve"> (17 - 13 * SQRT(2)) * EXP((2 + SQRT(2)) * P5) / 14 + (17 + 13 * SQRT(2)) * EXP((2 - SQRT(2)) * P5) / 14 + 4 * EXP(5 * P5) / 7</f>
        <v>3.1266179714267111</v>
      </c>
      <c r="AC5" s="5">
        <v>1</v>
      </c>
      <c r="AD5" s="1">
        <f>AD4 + 3 / 100</f>
        <v>0.03</v>
      </c>
      <c r="AE5" s="1">
        <f>AE4 + (AG4 + 2*AI4 + 2*AK4 + AM4) / 6</f>
        <v>3.1266584691869199</v>
      </c>
      <c r="AF5" s="1">
        <f>AF4 + (AH4 + 2 * AJ4 + 2 * AL4 + AN4)/6</f>
        <v>4.4536457735534931</v>
      </c>
      <c r="AG5" s="1">
        <f t="shared" ref="AG5:AG13" si="18">$B$5 * (AF5)</f>
        <v>0.13360937320660479</v>
      </c>
      <c r="AH5" s="1">
        <f t="shared" ref="AH5:AH13" si="19">$B$5 * (4 * AF5 - 2 * AE5 + 4 * EXP(5 * AD5))</f>
        <v>0.48625809380259799</v>
      </c>
      <c r="AI5" s="1">
        <f t="shared" ref="AI5:AI13" si="20">$B$5 * (AF5 + AH5 / 2)</f>
        <v>0.14090324461364376</v>
      </c>
      <c r="AJ5" s="1">
        <f t="shared" ref="AJ5:AJ13" si="21">$B$5 * (4 * (AF5 + AH5 / 2) - 2 *(AE5 + AG5 / 2) + 4 * EXP(5 * (AD5 + $B$5/2)))</f>
        <v>0.52228391505018534</v>
      </c>
      <c r="AK5" s="1">
        <f t="shared" ref="AK5:AK13" si="22">$B$5 * (AF5 + AJ5 / 2)</f>
        <v>0.14144363193235757</v>
      </c>
      <c r="AL5" s="1">
        <f t="shared" ref="AL5:AL13" si="23">$B$5 * (4 * (AF5 + AJ5 / 2) - 2 *(AE5 + AI5 / 2) + 4 * EXP(5 * (AD5 + $B$5/2)))</f>
        <v>0.52422664818282949</v>
      </c>
      <c r="AM5" s="1">
        <f t="shared" ref="AM5:AM13" si="24">$B$5 * (AF5 + AL5)</f>
        <v>0.14933617265208968</v>
      </c>
      <c r="AN5" s="1">
        <f t="shared" ref="AN5:AN13" si="25">$B$5 * (4 * (AF5 + AL5) - 2 *(AE5 + AK5) + 4 * EXP(5 * (AD5 + $B$5)))</f>
        <v>0.56324162145032253</v>
      </c>
      <c r="AO5" s="18">
        <f t="shared" ref="AO5:AO14" si="26" xml:space="preserve"> (17 - 13 * SQRT(2)) * EXP((2 + SQRT(2)) * AD5) / 14 + (17 + 13 * SQRT(2)) * EXP((2 - SQRT(2)) * AD5) / 14 + 4 * EXP(5 * AD5) / 7</f>
        <v>3.1266179714267111</v>
      </c>
      <c r="AQ5" s="5">
        <v>1</v>
      </c>
      <c r="AR5" s="1">
        <f>AR4 + 3 / 100</f>
        <v>0.03</v>
      </c>
      <c r="AS5" s="1">
        <f>AS4 + (AU4 + 2*AW4 + 2*AY4 + BA4) / 6</f>
        <v>3.1266520673732225</v>
      </c>
      <c r="AT5" s="1">
        <f>AT4 + (AV4 + 2 * AX4 + 2 * AZ4 + BB4)/6</f>
        <v>4.4534194478984794</v>
      </c>
      <c r="AU5" s="1">
        <f t="shared" ref="AU5:AU13" si="27">$B$5 * (AT5)</f>
        <v>0.13360258343695439</v>
      </c>
      <c r="AV5" s="1">
        <f t="shared" ref="AV5:AV13" si="28">$B$5 * (4 * AT5 - 2 * AS5 + 4 * EXP(5 * AR5))</f>
        <v>0.48623131883281812</v>
      </c>
      <c r="AW5" s="1">
        <f t="shared" ref="AW5:AW13" si="29">$B$5 * (AT5 + AV5 / 2)</f>
        <v>0.14089605321944665</v>
      </c>
      <c r="AX5" s="1">
        <f t="shared" ref="AX5:AX13" si="30">$B$5 * (4 * (AT5 + AV5 / 2) - 2 *(AS5 + AU5 / 2) + 4 * EXP(5 * (AR5 + $B$5/2)))</f>
        <v>0.52225573727530827</v>
      </c>
      <c r="AY5" s="1">
        <f t="shared" ref="AY5:AY13" si="31">$B$5 * (AT5 + AX5 / 2)</f>
        <v>0.14143641949608401</v>
      </c>
      <c r="AZ5" s="1">
        <f t="shared" ref="AZ5:AZ13" si="32">$B$5 * (4 * (AT5 + AX5 / 2) - 2 *(AS5 + AW5 / 2) + 4 * EXP(5 * (AR5 + $B$5/2)))</f>
        <v>0.52419839828838299</v>
      </c>
      <c r="BA5" s="1">
        <f t="shared" ref="BA5:BA13" si="33">$B$5 * (AT5 + AZ5)</f>
        <v>0.14932853538560587</v>
      </c>
      <c r="BB5" s="1">
        <f t="shared" ref="BB5:BB13" si="34">$B$5 * (4 * (AT5 + AZ5) - 2 *(AS5 + AY5) + 4 * EXP(5 * (AR5 + $B$5)))</f>
        <v>0.56321188923938537</v>
      </c>
      <c r="BC5" s="18">
        <f t="shared" ref="BC5:BC14" si="35" xml:space="preserve"> (17 - 13 * SQRT(2)) * EXP((2 + SQRT(2)) * AR5) / 14 + (17 + 13 * SQRT(2)) * EXP((2 - SQRT(2)) * AR5) / 14 + 4 * EXP(5 * AR5) / 7</f>
        <v>3.1266179714267111</v>
      </c>
      <c r="BE5" s="5">
        <v>0</v>
      </c>
      <c r="BF5" s="8">
        <f t="shared" ref="BF5:BF15" si="36">ABS(AS4-BC4)</f>
        <v>0</v>
      </c>
      <c r="BG5" s="7">
        <v>0</v>
      </c>
      <c r="BH5" s="24">
        <f>($M$104 - $M$4) / (3 - 0)</f>
        <v>621748.19725183747</v>
      </c>
      <c r="BI5" s="28"/>
      <c r="BJ5" s="28"/>
      <c r="BL5" s="29"/>
      <c r="BM5" s="29"/>
      <c r="BN5" s="29"/>
      <c r="BO5" s="29"/>
      <c r="BP5" s="29"/>
      <c r="BQ5" s="29"/>
      <c r="BS5" s="30"/>
      <c r="BT5" s="30"/>
      <c r="BU5" s="30"/>
    </row>
    <row r="6" spans="1:73" x14ac:dyDescent="0.3">
      <c r="A6" s="5">
        <v>2</v>
      </c>
      <c r="B6" s="1">
        <f t="shared" ref="B6:B69" si="37">B5 + 3 / 100</f>
        <v>0.06</v>
      </c>
      <c r="C6" s="1">
        <f t="shared" ref="C6:C14" si="38">C5 + (E5 + 2*G5 + 2*I5 + K5) / 6</f>
        <v>42114.590021475902</v>
      </c>
      <c r="D6" s="1">
        <f t="shared" ref="D6:D14" si="39">D5 + (F5 + 2 * H5 + 2 * J5 + L5)/6</f>
        <v>787767.34638822894</v>
      </c>
      <c r="E6" s="1">
        <f t="shared" si="0"/>
        <v>23633.020391646867</v>
      </c>
      <c r="F6" s="1">
        <f t="shared" si="1"/>
        <v>92005.368148355832</v>
      </c>
      <c r="G6" s="1">
        <f t="shared" si="2"/>
        <v>25013.100913872204</v>
      </c>
      <c r="H6" s="1">
        <f t="shared" si="3"/>
        <v>96816.71224142061</v>
      </c>
      <c r="I6" s="1">
        <f t="shared" si="4"/>
        <v>25085.271075268174</v>
      </c>
      <c r="J6" s="1">
        <f t="shared" si="5"/>
        <v>97063.990471337733</v>
      </c>
      <c r="K6" s="1">
        <f t="shared" si="6"/>
        <v>26544.940105786998</v>
      </c>
      <c r="L6" s="1">
        <f t="shared" si="7"/>
        <v>102147.95695480562</v>
      </c>
      <c r="M6" s="18">
        <f t="shared" si="8"/>
        <v>3.2678456290784568</v>
      </c>
      <c r="O6" s="5">
        <v>2</v>
      </c>
      <c r="P6" s="1">
        <f t="shared" ref="P6:P69" si="40">P5 + 3 / 100</f>
        <v>0.06</v>
      </c>
      <c r="Q6" s="1">
        <f t="shared" ref="Q6:Q14" si="41">Q5 + (S5 + 2*U5 + 2*W5 + Y5) / 6</f>
        <v>42114.623886948524</v>
      </c>
      <c r="R6" s="1">
        <f t="shared" ref="R6:R14" si="42">R5 + (T5 + 2 * V5 + 2 * X5 + Z5)/6</f>
        <v>787767.97989825928</v>
      </c>
      <c r="S6" s="1">
        <f t="shared" si="9"/>
        <v>23633.039396947777</v>
      </c>
      <c r="T6" s="1">
        <f t="shared" si="10"/>
        <v>92005.442137631122</v>
      </c>
      <c r="U6" s="1">
        <f t="shared" si="11"/>
        <v>25013.121029012244</v>
      </c>
      <c r="V6" s="1">
        <f t="shared" si="12"/>
        <v>96816.790099893391</v>
      </c>
      <c r="W6" s="1">
        <f t="shared" si="13"/>
        <v>25085.291248446178</v>
      </c>
      <c r="X6" s="1">
        <f t="shared" si="14"/>
        <v>97064.06852866718</v>
      </c>
      <c r="Y6" s="1">
        <f t="shared" si="15"/>
        <v>26544.961452807795</v>
      </c>
      <c r="Z6" s="1">
        <f t="shared" si="16"/>
        <v>102148.03910056975</v>
      </c>
      <c r="AA6" s="18">
        <f t="shared" si="17"/>
        <v>3.2678456290784568</v>
      </c>
      <c r="AC6" s="5">
        <v>2</v>
      </c>
      <c r="AD6" s="1">
        <f t="shared" ref="AD6:AD69" si="43">AD5 + 3 / 100</f>
        <v>0.06</v>
      </c>
      <c r="AE6" s="1">
        <f t="shared" ref="AE6:AE14" si="44">AE5 + (AG5 + 2*AI5 + 2*AK5 + AM5) / 6</f>
        <v>3.2679316856787026</v>
      </c>
      <c r="AF6" s="1">
        <f t="shared" ref="AF6:AF14" si="45">AF5 + (AH5 + 2 * AJ5 + 2 * AL5 + AN5)/6</f>
        <v>4.9773992471733184</v>
      </c>
      <c r="AG6" s="1">
        <f t="shared" si="18"/>
        <v>0.14932197741519954</v>
      </c>
      <c r="AH6" s="1">
        <f t="shared" si="19"/>
        <v>0.5631950654291964</v>
      </c>
      <c r="AI6" s="1">
        <f t="shared" si="20"/>
        <v>0.15776990339663749</v>
      </c>
      <c r="AJ6" s="1">
        <f t="shared" si="21"/>
        <v>0.60512302287755604</v>
      </c>
      <c r="AK6" s="1">
        <f t="shared" si="22"/>
        <v>0.15839882275836289</v>
      </c>
      <c r="AL6" s="1">
        <f t="shared" si="23"/>
        <v>0.60738526254501446</v>
      </c>
      <c r="AM6" s="1">
        <f t="shared" si="24"/>
        <v>0.16754353529154997</v>
      </c>
      <c r="AN6" s="1">
        <f t="shared" si="25"/>
        <v>0.6527917729187962</v>
      </c>
      <c r="AO6" s="18">
        <f t="shared" si="26"/>
        <v>3.2678456290784568</v>
      </c>
      <c r="AQ6" s="5">
        <v>2</v>
      </c>
      <c r="AR6" s="1">
        <f t="shared" ref="AR6:AR69" si="46">AR5 + 3 / 100</f>
        <v>0.06</v>
      </c>
      <c r="AS6" s="1">
        <f t="shared" ref="AS6:AS14" si="47">AS5 + (AU5 + 2*AW5 + 2*AY5 + BA5) / 6</f>
        <v>3.2679180780821593</v>
      </c>
      <c r="AT6" s="1">
        <f t="shared" ref="AT6:AT14" si="48">AT5 + (AV5 + 2 * AX5 + 2 * AZ5 + BB5)/6</f>
        <v>4.9771446944317432</v>
      </c>
      <c r="AU6" s="1">
        <f t="shared" si="27"/>
        <v>0.14931434083295228</v>
      </c>
      <c r="AV6" s="1">
        <f t="shared" si="28"/>
        <v>0.5631653355559999</v>
      </c>
      <c r="AW6" s="1">
        <f t="shared" si="29"/>
        <v>0.15776182086629228</v>
      </c>
      <c r="AX6" s="1">
        <f t="shared" si="30"/>
        <v>0.6050917383094353</v>
      </c>
      <c r="AY6" s="1">
        <f t="shared" si="31"/>
        <v>0.15839071690759382</v>
      </c>
      <c r="AZ6" s="1">
        <f t="shared" si="32"/>
        <v>0.60735389807364104</v>
      </c>
      <c r="BA6" s="1">
        <f t="shared" si="33"/>
        <v>0.16753495777516153</v>
      </c>
      <c r="BB6" s="1">
        <f t="shared" si="34"/>
        <v>0.65275876566008117</v>
      </c>
      <c r="BC6" s="18">
        <f t="shared" si="35"/>
        <v>3.2678456290784568</v>
      </c>
      <c r="BE6" s="5">
        <v>1</v>
      </c>
      <c r="BF6" s="8">
        <f t="shared" si="36"/>
        <v>3.4095946511492059E-5</v>
      </c>
      <c r="BG6" s="7">
        <v>1</v>
      </c>
      <c r="BH6" s="24">
        <f>($M$104 - $M$4) / (3 - 0) + 0.5</f>
        <v>621748.69725183747</v>
      </c>
      <c r="BI6" s="25">
        <f>Q104</f>
        <v>6172019112.5177717</v>
      </c>
      <c r="BJ6" s="28">
        <f>ABS(BI6 - $M$14)</f>
        <v>6172019107.2192106</v>
      </c>
      <c r="BL6" s="29"/>
      <c r="BM6" s="29"/>
      <c r="BN6" s="29"/>
      <c r="BO6" s="29"/>
      <c r="BP6" s="29"/>
      <c r="BQ6" s="29"/>
      <c r="BS6" s="30"/>
      <c r="BT6" s="30"/>
      <c r="BU6" s="30"/>
    </row>
    <row r="7" spans="1:73" x14ac:dyDescent="0.3">
      <c r="A7" s="5">
        <v>3</v>
      </c>
      <c r="B7" s="1">
        <f t="shared" si="37"/>
        <v>0.09</v>
      </c>
      <c r="C7" s="1">
        <f t="shared" si="38"/>
        <v>67177.040767428334</v>
      </c>
      <c r="D7" s="1">
        <f t="shared" si="39"/>
        <v>884753.13480967528</v>
      </c>
      <c r="E7" s="1">
        <f t="shared" si="0"/>
        <v>26542.594044290257</v>
      </c>
      <c r="F7" s="1">
        <f t="shared" si="1"/>
        <v>102139.94192857759</v>
      </c>
      <c r="G7" s="1">
        <f t="shared" si="2"/>
        <v>28074.693173218922</v>
      </c>
      <c r="H7" s="1">
        <f t="shared" si="3"/>
        <v>107472.07528056308</v>
      </c>
      <c r="I7" s="1">
        <f t="shared" si="4"/>
        <v>28154.675173498701</v>
      </c>
      <c r="J7" s="1">
        <f t="shared" si="5"/>
        <v>107746.04030781434</v>
      </c>
      <c r="K7" s="1">
        <f t="shared" si="6"/>
        <v>29774.975253524688</v>
      </c>
      <c r="L7" s="1">
        <f t="shared" si="7"/>
        <v>113380.21671189916</v>
      </c>
      <c r="M7" s="18">
        <f t="shared" si="8"/>
        <v>3.4259949492351174</v>
      </c>
      <c r="O7" s="5">
        <v>3</v>
      </c>
      <c r="P7" s="1">
        <f t="shared" si="40"/>
        <v>0.09</v>
      </c>
      <c r="Q7" s="1">
        <f t="shared" si="41"/>
        <v>67177.094787727256</v>
      </c>
      <c r="R7" s="1">
        <f t="shared" si="42"/>
        <v>884753.8463141463</v>
      </c>
      <c r="S7" s="1">
        <f t="shared" si="9"/>
        <v>26542.615389424387</v>
      </c>
      <c r="T7" s="1">
        <f t="shared" si="10"/>
        <v>102140.02406789617</v>
      </c>
      <c r="U7" s="1">
        <f t="shared" si="11"/>
        <v>28074.715750442832</v>
      </c>
      <c r="V7" s="1">
        <f t="shared" si="12"/>
        <v>107472.16170788676</v>
      </c>
      <c r="W7" s="1">
        <f t="shared" si="13"/>
        <v>28154.697815042688</v>
      </c>
      <c r="X7" s="1">
        <f t="shared" si="14"/>
        <v>107746.12695545563</v>
      </c>
      <c r="Y7" s="1">
        <f t="shared" si="15"/>
        <v>29774.999198088059</v>
      </c>
      <c r="Z7" s="1">
        <f t="shared" si="16"/>
        <v>113380.30789044207</v>
      </c>
      <c r="AA7" s="18">
        <f t="shared" si="17"/>
        <v>3.4259949492351174</v>
      </c>
      <c r="AC7" s="5">
        <v>3</v>
      </c>
      <c r="AD7" s="1">
        <f t="shared" si="43"/>
        <v>0.09</v>
      </c>
      <c r="AE7" s="1">
        <f t="shared" si="44"/>
        <v>3.4261321798481612</v>
      </c>
      <c r="AF7" s="1">
        <f t="shared" si="45"/>
        <v>5.5842331487055077</v>
      </c>
      <c r="AG7" s="1">
        <f t="shared" si="18"/>
        <v>0.16752699446116523</v>
      </c>
      <c r="AH7" s="1">
        <f t="shared" si="19"/>
        <v>0.65273750931259145</v>
      </c>
      <c r="AI7" s="1">
        <f t="shared" si="20"/>
        <v>0.1773180571008541</v>
      </c>
      <c r="AJ7" s="1">
        <f t="shared" si="21"/>
        <v>0.70153354958418279</v>
      </c>
      <c r="AK7" s="1">
        <f t="shared" si="22"/>
        <v>0.17804999770492796</v>
      </c>
      <c r="AL7" s="1">
        <f t="shared" si="23"/>
        <v>0.70416758012128755</v>
      </c>
      <c r="AM7" s="1">
        <f t="shared" si="24"/>
        <v>0.18865202186480387</v>
      </c>
      <c r="AN7" s="1">
        <f t="shared" si="25"/>
        <v>0.7570114128528912</v>
      </c>
      <c r="AO7" s="18">
        <f t="shared" si="26"/>
        <v>3.4259949492351174</v>
      </c>
      <c r="AQ7" s="5">
        <v>3</v>
      </c>
      <c r="AR7" s="1">
        <f t="shared" si="46"/>
        <v>0.09</v>
      </c>
      <c r="AS7" s="1">
        <f t="shared" si="47"/>
        <v>3.4261104737748069</v>
      </c>
      <c r="AT7" s="1">
        <f t="shared" si="48"/>
        <v>5.5839472567621158</v>
      </c>
      <c r="AU7" s="1">
        <f t="shared" si="27"/>
        <v>0.16751841770286346</v>
      </c>
      <c r="AV7" s="1">
        <f t="shared" si="28"/>
        <v>0.65270450464378571</v>
      </c>
      <c r="AW7" s="1">
        <f t="shared" si="29"/>
        <v>0.17730898527252026</v>
      </c>
      <c r="AX7" s="1">
        <f t="shared" si="30"/>
        <v>0.70149882193799762</v>
      </c>
      <c r="AY7" s="1">
        <f t="shared" si="31"/>
        <v>0.17804090003193343</v>
      </c>
      <c r="AZ7" s="1">
        <f t="shared" si="32"/>
        <v>0.70413276394856061</v>
      </c>
      <c r="BA7" s="1">
        <f t="shared" si="33"/>
        <v>0.18864240062132029</v>
      </c>
      <c r="BB7" s="1">
        <f t="shared" si="34"/>
        <v>0.75697477610373787</v>
      </c>
      <c r="BC7" s="18">
        <f t="shared" si="35"/>
        <v>3.4259949492351174</v>
      </c>
      <c r="BE7" s="5">
        <v>2</v>
      </c>
      <c r="BF7" s="8">
        <f t="shared" si="36"/>
        <v>7.2449003702512726E-5</v>
      </c>
      <c r="BG7" s="7">
        <v>2</v>
      </c>
      <c r="BH7" s="24">
        <f>BH6-(BI6 - $M$104) * (BH6 - BH5) / (Q104-C104)</f>
        <v>4.0012763176346198</v>
      </c>
      <c r="BI7" s="25">
        <f>AE104</f>
        <v>1865249.5855399079</v>
      </c>
      <c r="BJ7" s="28">
        <f>ABS(BI7 - $M$104)</f>
        <v>1.9937843955121934</v>
      </c>
      <c r="BL7" s="29"/>
      <c r="BM7" s="29"/>
      <c r="BN7" s="29"/>
      <c r="BO7" s="29"/>
      <c r="BP7" s="29"/>
      <c r="BQ7" s="29"/>
      <c r="BS7" s="30"/>
      <c r="BT7" s="30"/>
      <c r="BU7" s="30"/>
    </row>
    <row r="8" spans="1:73" x14ac:dyDescent="0.3">
      <c r="A8" s="5">
        <v>4</v>
      </c>
      <c r="B8" s="1">
        <f t="shared" si="37"/>
        <v>0.12</v>
      </c>
      <c r="C8" s="1">
        <f t="shared" si="38"/>
        <v>95306.425099303364</v>
      </c>
      <c r="D8" s="1">
        <f t="shared" si="39"/>
        <v>992412.53311254724</v>
      </c>
      <c r="E8" s="1">
        <f t="shared" si="0"/>
        <v>29772.375993376416</v>
      </c>
      <c r="F8" s="1">
        <f t="shared" si="1"/>
        <v>113371.33712180352</v>
      </c>
      <c r="G8" s="1">
        <f t="shared" si="2"/>
        <v>31472.946050203471</v>
      </c>
      <c r="H8" s="1">
        <f t="shared" si="3"/>
        <v>119280.4630990115</v>
      </c>
      <c r="I8" s="1">
        <f t="shared" si="4"/>
        <v>31561.58293986159</v>
      </c>
      <c r="J8" s="1">
        <f t="shared" si="5"/>
        <v>119583.99355593916</v>
      </c>
      <c r="K8" s="1">
        <f t="shared" si="6"/>
        <v>33359.89580005459</v>
      </c>
      <c r="L8" s="1">
        <f t="shared" si="7"/>
        <v>125827.75675787046</v>
      </c>
      <c r="M8" s="18">
        <f t="shared" si="8"/>
        <v>3.6037567343673578</v>
      </c>
      <c r="O8" s="5">
        <v>4</v>
      </c>
      <c r="P8" s="1">
        <f t="shared" si="40"/>
        <v>0.12</v>
      </c>
      <c r="Q8" s="1">
        <f t="shared" si="41"/>
        <v>95306.501740807842</v>
      </c>
      <c r="R8" s="1">
        <f t="shared" si="42"/>
        <v>992413.33119498345</v>
      </c>
      <c r="S8" s="1">
        <f t="shared" si="9"/>
        <v>29772.399935849502</v>
      </c>
      <c r="T8" s="1">
        <f t="shared" si="10"/>
        <v>113371.42829320558</v>
      </c>
      <c r="U8" s="1">
        <f t="shared" si="11"/>
        <v>31472.971360247586</v>
      </c>
      <c r="V8" s="1">
        <f t="shared" si="12"/>
        <v>119280.55902242351</v>
      </c>
      <c r="W8" s="1">
        <f t="shared" si="13"/>
        <v>31561.608321185857</v>
      </c>
      <c r="X8" s="1">
        <f t="shared" si="14"/>
        <v>119584.08972344463</v>
      </c>
      <c r="Y8" s="1">
        <f t="shared" si="15"/>
        <v>33359.922627552842</v>
      </c>
      <c r="Z8" s="1">
        <f t="shared" si="16"/>
        <v>125827.85794649374</v>
      </c>
      <c r="AA8" s="18">
        <f t="shared" si="17"/>
        <v>3.6037567343673578</v>
      </c>
      <c r="AC8" s="5">
        <v>4</v>
      </c>
      <c r="AD8" s="1">
        <f t="shared" si="43"/>
        <v>0.12</v>
      </c>
      <c r="AE8" s="1">
        <f t="shared" si="44"/>
        <v>3.6039513675044166</v>
      </c>
      <c r="AF8" s="1">
        <f t="shared" si="45"/>
        <v>6.2877583456349111</v>
      </c>
      <c r="AG8" s="1">
        <f t="shared" si="18"/>
        <v>0.18863275036904734</v>
      </c>
      <c r="AH8" s="1">
        <f t="shared" si="19"/>
        <v>0.75694817547278537</v>
      </c>
      <c r="AI8" s="1">
        <f t="shared" si="20"/>
        <v>0.19998697300113913</v>
      </c>
      <c r="AJ8" s="1">
        <f t="shared" si="21"/>
        <v>0.81373578455960172</v>
      </c>
      <c r="AK8" s="1">
        <f t="shared" si="22"/>
        <v>0.20083878713744135</v>
      </c>
      <c r="AL8" s="1">
        <f t="shared" si="23"/>
        <v>0.816802414425848</v>
      </c>
      <c r="AM8" s="1">
        <f t="shared" si="24"/>
        <v>0.21313682280182278</v>
      </c>
      <c r="AN8" s="1">
        <f t="shared" si="25"/>
        <v>0.87829988392230052</v>
      </c>
      <c r="AO8" s="18">
        <f t="shared" si="26"/>
        <v>3.6037567343673578</v>
      </c>
      <c r="AQ8" s="5">
        <v>4</v>
      </c>
      <c r="AR8" s="1">
        <f t="shared" si="46"/>
        <v>0.12</v>
      </c>
      <c r="AS8" s="1">
        <f t="shared" si="47"/>
        <v>3.6039205719303222</v>
      </c>
      <c r="AT8" s="1">
        <f t="shared" si="48"/>
        <v>6.2874376655155562</v>
      </c>
      <c r="AU8" s="1">
        <f t="shared" si="27"/>
        <v>0.18862312996546668</v>
      </c>
      <c r="AV8" s="1">
        <f t="shared" si="28"/>
        <v>0.75691154159290852</v>
      </c>
      <c r="AW8" s="1">
        <f t="shared" si="29"/>
        <v>0.19997680308936031</v>
      </c>
      <c r="AX8" s="1">
        <f t="shared" si="30"/>
        <v>0.81369724125903953</v>
      </c>
      <c r="AY8" s="1">
        <f t="shared" si="31"/>
        <v>0.20082858858435226</v>
      </c>
      <c r="AZ8" s="1">
        <f t="shared" si="32"/>
        <v>0.81676377304529058</v>
      </c>
      <c r="BA8" s="1">
        <f t="shared" si="33"/>
        <v>0.2131260431568254</v>
      </c>
      <c r="BB8" s="1">
        <f t="shared" si="34"/>
        <v>0.87825922498994213</v>
      </c>
      <c r="BC8" s="18">
        <f t="shared" si="35"/>
        <v>3.6037567343673578</v>
      </c>
      <c r="BE8" s="5">
        <v>3</v>
      </c>
      <c r="BF8" s="8">
        <f t="shared" si="36"/>
        <v>1.1552453968954879E-4</v>
      </c>
      <c r="BG8" s="7">
        <v>3</v>
      </c>
      <c r="BH8" s="24">
        <f>BH7-(BI7 - $M$104) * (BH7 - BH6) / (AE104-Q104)</f>
        <v>4.0010754109959255</v>
      </c>
      <c r="BI8" s="25">
        <f>AS104</f>
        <v>1865247.5917555126</v>
      </c>
      <c r="BJ8" s="28">
        <f>ABS(BI8 - $M$104)</f>
        <v>2.3283064365386963E-10</v>
      </c>
      <c r="BK8" s="26"/>
      <c r="BL8" s="29"/>
      <c r="BM8" s="29"/>
      <c r="BN8" s="29"/>
      <c r="BO8" s="29"/>
      <c r="BP8" s="29"/>
      <c r="BQ8" s="29"/>
      <c r="BS8" s="30"/>
      <c r="BT8" s="30"/>
      <c r="BU8" s="30"/>
    </row>
    <row r="9" spans="1:73" x14ac:dyDescent="0.3">
      <c r="A9" s="5">
        <v>5</v>
      </c>
      <c r="B9" s="1">
        <f t="shared" si="37"/>
        <v>0.15</v>
      </c>
      <c r="C9" s="1">
        <f t="shared" si="38"/>
        <v>126839.98006156355</v>
      </c>
      <c r="D9" s="1">
        <f t="shared" si="39"/>
        <v>1111900.5343108098</v>
      </c>
      <c r="E9" s="1">
        <f t="shared" si="0"/>
        <v>33357.016029324295</v>
      </c>
      <c r="F9" s="1">
        <f t="shared" si="1"/>
        <v>125817.91935360535</v>
      </c>
      <c r="G9" s="1">
        <f t="shared" si="2"/>
        <v>35244.284819628374</v>
      </c>
      <c r="H9" s="1">
        <f t="shared" si="3"/>
        <v>132366.30381963175</v>
      </c>
      <c r="I9" s="1">
        <f t="shared" si="4"/>
        <v>35342.510586618766</v>
      </c>
      <c r="J9" s="1">
        <f t="shared" si="5"/>
        <v>132702.58882388423</v>
      </c>
      <c r="K9" s="1">
        <f t="shared" si="6"/>
        <v>37338.093694040821</v>
      </c>
      <c r="L9" s="1">
        <f t="shared" si="7"/>
        <v>139621.7204896457</v>
      </c>
      <c r="M9" s="18">
        <f t="shared" si="8"/>
        <v>3.8042626067164065</v>
      </c>
      <c r="O9" s="5">
        <v>5</v>
      </c>
      <c r="P9" s="1">
        <f t="shared" si="40"/>
        <v>0.15</v>
      </c>
      <c r="Q9" s="1">
        <f t="shared" si="41"/>
        <v>126840.08206185271</v>
      </c>
      <c r="R9" s="1">
        <f t="shared" si="42"/>
        <v>1111901.428483556</v>
      </c>
      <c r="S9" s="1">
        <f t="shared" si="9"/>
        <v>33357.042854506682</v>
      </c>
      <c r="T9" s="1">
        <f t="shared" si="10"/>
        <v>125818.02053431755</v>
      </c>
      <c r="U9" s="1">
        <f t="shared" si="11"/>
        <v>35244.313162521445</v>
      </c>
      <c r="V9" s="1">
        <f t="shared" si="12"/>
        <v>132366.41026643122</v>
      </c>
      <c r="W9" s="1">
        <f t="shared" si="13"/>
        <v>35342.539008503147</v>
      </c>
      <c r="X9" s="1">
        <f t="shared" si="14"/>
        <v>132702.6955411176</v>
      </c>
      <c r="Y9" s="1">
        <f t="shared" si="15"/>
        <v>37338.123720740208</v>
      </c>
      <c r="Z9" s="1">
        <f t="shared" si="16"/>
        <v>139621.83277111285</v>
      </c>
      <c r="AA9" s="18">
        <f t="shared" si="17"/>
        <v>3.8042626067164065</v>
      </c>
      <c r="AC9" s="5">
        <v>5</v>
      </c>
      <c r="AD9" s="1">
        <f t="shared" si="43"/>
        <v>0.15</v>
      </c>
      <c r="AE9" s="1">
        <f t="shared" si="44"/>
        <v>3.804521549745755</v>
      </c>
      <c r="AF9" s="1">
        <f t="shared" si="45"/>
        <v>7.1038124218625756</v>
      </c>
      <c r="AG9" s="1">
        <f t="shared" si="18"/>
        <v>0.21311437265587727</v>
      </c>
      <c r="AH9" s="1">
        <f t="shared" si="19"/>
        <v>0.87822619963228465</v>
      </c>
      <c r="AI9" s="1">
        <f t="shared" si="20"/>
        <v>0.22628776565036154</v>
      </c>
      <c r="AJ9" s="1">
        <f t="shared" si="21"/>
        <v>0.94431203027654087</v>
      </c>
      <c r="AK9" s="1">
        <f t="shared" si="22"/>
        <v>0.22727905311002536</v>
      </c>
      <c r="AL9" s="1">
        <f t="shared" si="23"/>
        <v>0.9478819783253617</v>
      </c>
      <c r="AM9" s="1">
        <f t="shared" si="24"/>
        <v>0.24155083200563812</v>
      </c>
      <c r="AN9" s="1">
        <f t="shared" si="25"/>
        <v>1.0194476651900395</v>
      </c>
      <c r="AO9" s="18">
        <f t="shared" si="26"/>
        <v>3.8042626067164065</v>
      </c>
      <c r="AQ9" s="5">
        <v>5</v>
      </c>
      <c r="AR9" s="1">
        <f t="shared" si="46"/>
        <v>0.15</v>
      </c>
      <c r="AS9" s="1">
        <f t="shared" si="47"/>
        <v>3.8044805646752753</v>
      </c>
      <c r="AT9" s="1">
        <f t="shared" si="48"/>
        <v>7.1034531313808085</v>
      </c>
      <c r="AU9" s="1">
        <f t="shared" si="27"/>
        <v>0.21310359394142425</v>
      </c>
      <c r="AV9" s="1">
        <f t="shared" si="28"/>
        <v>0.8781855438787014</v>
      </c>
      <c r="AW9" s="1">
        <f t="shared" si="29"/>
        <v>0.22627637709960474</v>
      </c>
      <c r="AX9" s="1">
        <f t="shared" si="30"/>
        <v>0.9442692585391762</v>
      </c>
      <c r="AY9" s="1">
        <f t="shared" si="31"/>
        <v>0.2272676328195119</v>
      </c>
      <c r="AZ9" s="1">
        <f t="shared" si="32"/>
        <v>0.94783909792405929</v>
      </c>
      <c r="BA9" s="1">
        <f t="shared" si="33"/>
        <v>0.24153876687914605</v>
      </c>
      <c r="BB9" s="1">
        <f t="shared" si="34"/>
        <v>1.0194025490057308</v>
      </c>
      <c r="BC9" s="18">
        <f t="shared" si="35"/>
        <v>3.8042626067164065</v>
      </c>
      <c r="BE9" s="5">
        <v>4</v>
      </c>
      <c r="BF9" s="8">
        <f t="shared" si="36"/>
        <v>1.6383756296445284E-4</v>
      </c>
      <c r="BG9" s="23"/>
      <c r="BH9" s="26"/>
      <c r="BI9" s="26"/>
      <c r="BJ9" s="26"/>
      <c r="BK9" s="26"/>
      <c r="BL9" s="29"/>
      <c r="BM9" s="29"/>
      <c r="BN9" s="29"/>
      <c r="BO9" s="29"/>
      <c r="BP9" s="29"/>
      <c r="BQ9" s="29"/>
      <c r="BS9" s="30"/>
      <c r="BT9" s="30"/>
      <c r="BU9" s="30"/>
    </row>
    <row r="10" spans="1:73" x14ac:dyDescent="0.3">
      <c r="A10" s="5">
        <v>6</v>
      </c>
      <c r="B10" s="1">
        <f t="shared" si="37"/>
        <v>0.18</v>
      </c>
      <c r="C10" s="1">
        <f t="shared" si="38"/>
        <v>162151.43015087344</v>
      </c>
      <c r="D10" s="1">
        <f t="shared" si="39"/>
        <v>1244496.7718325236</v>
      </c>
      <c r="E10" s="1">
        <f t="shared" si="0"/>
        <v>37334.903154975706</v>
      </c>
      <c r="F10" s="1">
        <f t="shared" si="1"/>
        <v>139610.82196322377</v>
      </c>
      <c r="G10" s="1">
        <f t="shared" si="2"/>
        <v>39429.065484424063</v>
      </c>
      <c r="H10" s="1">
        <f t="shared" si="3"/>
        <v>146867.44717405987</v>
      </c>
      <c r="I10" s="1">
        <f t="shared" si="4"/>
        <v>39537.9148625866</v>
      </c>
      <c r="J10" s="1">
        <f t="shared" si="5"/>
        <v>147240.01981682659</v>
      </c>
      <c r="K10" s="1">
        <f t="shared" si="6"/>
        <v>41752.103749480506</v>
      </c>
      <c r="L10" s="1">
        <f t="shared" si="7"/>
        <v>154907.39721524855</v>
      </c>
      <c r="M10" s="18">
        <f t="shared" si="8"/>
        <v>4.0311571118471345</v>
      </c>
      <c r="O10" s="5">
        <v>6</v>
      </c>
      <c r="P10" s="1">
        <f t="shared" si="40"/>
        <v>0.18</v>
      </c>
      <c r="Q10" s="1">
        <f t="shared" si="41"/>
        <v>162151.56054806872</v>
      </c>
      <c r="R10" s="1">
        <f t="shared" si="42"/>
        <v>1244497.7726369775</v>
      </c>
      <c r="S10" s="1">
        <f t="shared" si="9"/>
        <v>37334.933179109321</v>
      </c>
      <c r="T10" s="1">
        <f t="shared" si="10"/>
        <v>139610.93423592651</v>
      </c>
      <c r="U10" s="1">
        <f t="shared" si="11"/>
        <v>39429.097192648223</v>
      </c>
      <c r="V10" s="1">
        <f t="shared" si="12"/>
        <v>146867.56528240081</v>
      </c>
      <c r="W10" s="1">
        <f t="shared" si="13"/>
        <v>39537.946658345332</v>
      </c>
      <c r="X10" s="1">
        <f t="shared" si="14"/>
        <v>147240.13822478306</v>
      </c>
      <c r="Y10" s="1">
        <f t="shared" si="15"/>
        <v>41752.137325852818</v>
      </c>
      <c r="Z10" s="1">
        <f t="shared" si="16"/>
        <v>154907.52178916059</v>
      </c>
      <c r="AA10" s="18">
        <f t="shared" si="17"/>
        <v>4.0311571118471345</v>
      </c>
      <c r="AC10" s="5">
        <v>6</v>
      </c>
      <c r="AD10" s="1">
        <f t="shared" si="43"/>
        <v>0.18</v>
      </c>
      <c r="AE10" s="1">
        <f t="shared" si="44"/>
        <v>4.0314880234428028</v>
      </c>
      <c r="AF10" s="1">
        <f t="shared" si="45"/>
        <v>8.0508227355335968</v>
      </c>
      <c r="AG10" s="1">
        <f t="shared" si="18"/>
        <v>0.24152468206600788</v>
      </c>
      <c r="AH10" s="1">
        <f t="shared" si="19"/>
        <v>1.0193618201962973</v>
      </c>
      <c r="AI10" s="1">
        <f t="shared" si="20"/>
        <v>0.25681510936895235</v>
      </c>
      <c r="AJ10" s="1">
        <f t="shared" si="21"/>
        <v>1.096265480925174</v>
      </c>
      <c r="AK10" s="1">
        <f t="shared" si="22"/>
        <v>0.25796866427988546</v>
      </c>
      <c r="AL10" s="1">
        <f t="shared" si="23"/>
        <v>1.1004209877498179</v>
      </c>
      <c r="AM10" s="1">
        <f t="shared" si="24"/>
        <v>0.27453731169850243</v>
      </c>
      <c r="AN10" s="1">
        <f t="shared" si="25"/>
        <v>1.1836999796982282</v>
      </c>
      <c r="AO10" s="18">
        <f t="shared" si="26"/>
        <v>4.0311571118471345</v>
      </c>
      <c r="AQ10" s="5">
        <v>6</v>
      </c>
      <c r="AR10" s="1">
        <f t="shared" si="46"/>
        <v>0.18</v>
      </c>
      <c r="AS10" s="1">
        <f t="shared" si="47"/>
        <v>4.0314356281184089</v>
      </c>
      <c r="AT10" s="1">
        <f t="shared" si="48"/>
        <v>8.0504205990159594</v>
      </c>
      <c r="AU10" s="1">
        <f t="shared" si="27"/>
        <v>0.24151261797047877</v>
      </c>
      <c r="AV10" s="1">
        <f t="shared" si="28"/>
        <v>1.0193167075336445</v>
      </c>
      <c r="AW10" s="1">
        <f t="shared" si="29"/>
        <v>0.25680236858348343</v>
      </c>
      <c r="AX10" s="1">
        <f t="shared" si="30"/>
        <v>1.0962180234256276</v>
      </c>
      <c r="AY10" s="1">
        <f t="shared" si="31"/>
        <v>0.25795588832186317</v>
      </c>
      <c r="AZ10" s="1">
        <f t="shared" si="32"/>
        <v>1.1003734098607565</v>
      </c>
      <c r="BA10" s="1">
        <f t="shared" si="33"/>
        <v>0.27452382026630145</v>
      </c>
      <c r="BB10" s="1">
        <f t="shared" si="34"/>
        <v>1.1836499242463692</v>
      </c>
      <c r="BC10" s="18">
        <f t="shared" si="35"/>
        <v>4.0311571118471345</v>
      </c>
      <c r="BE10" s="5">
        <v>5</v>
      </c>
      <c r="BF10" s="8">
        <f t="shared" si="36"/>
        <v>2.1795795886880853E-4</v>
      </c>
      <c r="BG10" s="29"/>
      <c r="BH10" s="26"/>
      <c r="BI10" s="26"/>
      <c r="BJ10" s="26"/>
      <c r="BK10" s="26"/>
      <c r="BL10" s="29"/>
      <c r="BM10" s="29"/>
      <c r="BN10" s="29"/>
      <c r="BO10" s="29"/>
      <c r="BP10" s="29"/>
      <c r="BQ10" s="29"/>
    </row>
    <row r="11" spans="1:73" x14ac:dyDescent="0.3">
      <c r="A11" s="5">
        <v>7</v>
      </c>
      <c r="B11" s="1">
        <f t="shared" si="37"/>
        <v>0.21</v>
      </c>
      <c r="C11" s="1">
        <f t="shared" si="38"/>
        <v>201654.92475061968</v>
      </c>
      <c r="D11" s="1">
        <f t="shared" si="39"/>
        <v>1391618.9640258979</v>
      </c>
      <c r="E11" s="1">
        <f t="shared" si="0"/>
        <v>41748.568920776939</v>
      </c>
      <c r="F11" s="1">
        <f t="shared" si="1"/>
        <v>154895.32311620473</v>
      </c>
      <c r="G11" s="1">
        <f t="shared" si="2"/>
        <v>44071.998767520003</v>
      </c>
      <c r="H11" s="1">
        <f t="shared" si="3"/>
        <v>162936.61214344142</v>
      </c>
      <c r="I11" s="1">
        <f t="shared" si="4"/>
        <v>44192.618102928558</v>
      </c>
      <c r="J11" s="1">
        <f t="shared" si="5"/>
        <v>163349.38658967332</v>
      </c>
      <c r="K11" s="1">
        <f t="shared" si="6"/>
        <v>46649.050518467135</v>
      </c>
      <c r="L11" s="1">
        <f t="shared" si="7"/>
        <v>171845.74791668638</v>
      </c>
      <c r="M11" s="18">
        <f t="shared" si="8"/>
        <v>4.2886815767079023</v>
      </c>
      <c r="O11" s="5">
        <v>7</v>
      </c>
      <c r="P11" s="1">
        <f t="shared" si="40"/>
        <v>0.21</v>
      </c>
      <c r="Q11" s="1">
        <f t="shared" si="41"/>
        <v>201655.0869158936</v>
      </c>
      <c r="R11" s="1">
        <f t="shared" si="42"/>
        <v>1391620.0831435532</v>
      </c>
      <c r="S11" s="1">
        <f t="shared" si="9"/>
        <v>41748.602494306593</v>
      </c>
      <c r="T11" s="1">
        <f t="shared" si="10"/>
        <v>154895.44768040694</v>
      </c>
      <c r="U11" s="1">
        <f t="shared" si="11"/>
        <v>44072.034209512698</v>
      </c>
      <c r="V11" s="1">
        <f t="shared" si="12"/>
        <v>162936.74317428985</v>
      </c>
      <c r="W11" s="1">
        <f t="shared" si="13"/>
        <v>44192.653641920944</v>
      </c>
      <c r="X11" s="1">
        <f t="shared" si="14"/>
        <v>163349.51795246665</v>
      </c>
      <c r="Y11" s="1">
        <f t="shared" si="15"/>
        <v>46649.088032880594</v>
      </c>
      <c r="Z11" s="1">
        <f t="shared" si="16"/>
        <v>171845.88611208423</v>
      </c>
      <c r="AA11" s="18">
        <f t="shared" si="17"/>
        <v>4.2886815767079023</v>
      </c>
      <c r="AC11" s="5">
        <v>7</v>
      </c>
      <c r="AD11" s="1">
        <f t="shared" si="43"/>
        <v>0.21</v>
      </c>
      <c r="AE11" s="1">
        <f t="shared" si="44"/>
        <v>4.2890929469531667</v>
      </c>
      <c r="AF11" s="1">
        <f t="shared" si="45"/>
        <v>9.1502285250743487</v>
      </c>
      <c r="AG11" s="1">
        <f t="shared" si="18"/>
        <v>0.27450685575223044</v>
      </c>
      <c r="AH11" s="1">
        <f t="shared" si="19"/>
        <v>1.1835999803593116</v>
      </c>
      <c r="AI11" s="1">
        <f t="shared" si="20"/>
        <v>0.29226085545762009</v>
      </c>
      <c r="AJ11" s="1">
        <f t="shared" si="21"/>
        <v>1.2730886612108872</v>
      </c>
      <c r="AK11" s="1">
        <f t="shared" si="22"/>
        <v>0.29360318567039378</v>
      </c>
      <c r="AL11" s="1">
        <f t="shared" si="23"/>
        <v>1.2779253620708204</v>
      </c>
      <c r="AM11" s="1">
        <f t="shared" si="24"/>
        <v>0.31284461661435509</v>
      </c>
      <c r="AN11" s="1">
        <f t="shared" si="25"/>
        <v>1.3748307292283923</v>
      </c>
      <c r="AO11" s="18">
        <f t="shared" si="26"/>
        <v>4.2886815767079023</v>
      </c>
      <c r="AQ11" s="5">
        <v>7</v>
      </c>
      <c r="AR11" s="1">
        <f t="shared" si="46"/>
        <v>0.21</v>
      </c>
      <c r="AS11" s="1">
        <f t="shared" si="47"/>
        <v>4.289027786792988</v>
      </c>
      <c r="AT11" s="1">
        <f t="shared" si="48"/>
        <v>9.1497788487414233</v>
      </c>
      <c r="AU11" s="1">
        <f t="shared" si="27"/>
        <v>0.27449336546224268</v>
      </c>
      <c r="AV11" s="1">
        <f t="shared" si="28"/>
        <v>1.183549928808971</v>
      </c>
      <c r="AW11" s="1">
        <f t="shared" si="29"/>
        <v>0.29224661439437727</v>
      </c>
      <c r="AX11" s="1">
        <f t="shared" si="30"/>
        <v>1.2730360112762262</v>
      </c>
      <c r="AY11" s="1">
        <f t="shared" si="31"/>
        <v>0.29358890563138607</v>
      </c>
      <c r="AZ11" s="1">
        <f t="shared" si="32"/>
        <v>1.2778725787562972</v>
      </c>
      <c r="BA11" s="1">
        <f t="shared" si="33"/>
        <v>0.31282954282493158</v>
      </c>
      <c r="BB11" s="1">
        <f t="shared" si="34"/>
        <v>1.3747752004826497</v>
      </c>
      <c r="BC11" s="18">
        <f t="shared" si="35"/>
        <v>4.2886815767079023</v>
      </c>
      <c r="BE11" s="5">
        <v>6</v>
      </c>
      <c r="BF11" s="8">
        <f t="shared" si="36"/>
        <v>2.7851627127439826E-4</v>
      </c>
      <c r="BG11" s="29"/>
      <c r="BH11" s="26"/>
      <c r="BI11" s="26"/>
      <c r="BJ11" s="26"/>
      <c r="BK11" s="26"/>
      <c r="BL11" s="29"/>
      <c r="BM11" s="29"/>
      <c r="BN11" s="29"/>
      <c r="BO11" s="29"/>
      <c r="BP11" s="29"/>
      <c r="BQ11" s="29"/>
    </row>
    <row r="12" spans="1:73" x14ac:dyDescent="0.3">
      <c r="A12" s="5">
        <v>8</v>
      </c>
      <c r="B12" s="1">
        <f t="shared" si="37"/>
        <v>0.24</v>
      </c>
      <c r="C12" s="1">
        <f t="shared" si="38"/>
        <v>245809.40028064323</v>
      </c>
      <c r="D12" s="1">
        <f t="shared" si="39"/>
        <v>1554837.8087757514</v>
      </c>
      <c r="E12" s="1">
        <f t="shared" si="0"/>
        <v>46645.134263272543</v>
      </c>
      <c r="F12" s="1">
        <f t="shared" si="1"/>
        <v>171832.37145028228</v>
      </c>
      <c r="G12" s="1">
        <f t="shared" si="2"/>
        <v>49222.619835026773</v>
      </c>
      <c r="H12" s="1">
        <f t="shared" si="3"/>
        <v>180742.99073953956</v>
      </c>
      <c r="I12" s="1">
        <f t="shared" si="4"/>
        <v>49356.279124365639</v>
      </c>
      <c r="J12" s="1">
        <f t="shared" si="5"/>
        <v>181200.30332974237</v>
      </c>
      <c r="K12" s="1">
        <f t="shared" si="6"/>
        <v>52081.143363164811</v>
      </c>
      <c r="L12" s="1">
        <f t="shared" si="7"/>
        <v>190615.09557942237</v>
      </c>
      <c r="M12" s="18">
        <f t="shared" si="8"/>
        <v>4.5817716337787529</v>
      </c>
      <c r="O12" s="5">
        <v>8</v>
      </c>
      <c r="P12" s="1">
        <f t="shared" si="40"/>
        <v>0.24</v>
      </c>
      <c r="Q12" s="1">
        <f t="shared" si="41"/>
        <v>245809.597954236</v>
      </c>
      <c r="R12" s="1">
        <f t="shared" si="42"/>
        <v>1554839.0591512206</v>
      </c>
      <c r="S12" s="1">
        <f t="shared" si="9"/>
        <v>46645.171774536619</v>
      </c>
      <c r="T12" s="1">
        <f t="shared" si="10"/>
        <v>171832.50963492304</v>
      </c>
      <c r="U12" s="1">
        <f t="shared" si="11"/>
        <v>49222.659419060466</v>
      </c>
      <c r="V12" s="1">
        <f t="shared" si="12"/>
        <v>180743.13608992082</v>
      </c>
      <c r="W12" s="1">
        <f t="shared" si="13"/>
        <v>49356.318815885432</v>
      </c>
      <c r="X12" s="1">
        <f t="shared" si="14"/>
        <v>181200.44904788496</v>
      </c>
      <c r="Y12" s="1">
        <f t="shared" si="15"/>
        <v>52081.18524597316</v>
      </c>
      <c r="Z12" s="1">
        <f t="shared" si="16"/>
        <v>190615.24886874904</v>
      </c>
      <c r="AA12" s="18">
        <f t="shared" si="17"/>
        <v>4.5817716337787529</v>
      </c>
      <c r="AC12" s="5">
        <v>8</v>
      </c>
      <c r="AD12" s="1">
        <f t="shared" si="43"/>
        <v>0.24</v>
      </c>
      <c r="AE12" s="1">
        <f t="shared" si="44"/>
        <v>4.5822728727236024</v>
      </c>
      <c r="AF12" s="1">
        <f t="shared" si="45"/>
        <v>10.426971651099535</v>
      </c>
      <c r="AG12" s="1">
        <f t="shared" si="18"/>
        <v>0.31280914953298605</v>
      </c>
      <c r="AH12" s="1">
        <f t="shared" si="19"/>
        <v>1.3747142564969137</v>
      </c>
      <c r="AI12" s="1">
        <f t="shared" si="20"/>
        <v>0.33342986338043978</v>
      </c>
      <c r="AJ12" s="1">
        <f t="shared" si="21"/>
        <v>1.4788429758845427</v>
      </c>
      <c r="AK12" s="1">
        <f t="shared" si="22"/>
        <v>0.33499179417125419</v>
      </c>
      <c r="AL12" s="1">
        <f t="shared" si="23"/>
        <v>1.4844720776323768</v>
      </c>
      <c r="AM12" s="1">
        <f t="shared" si="24"/>
        <v>0.35734331186195734</v>
      </c>
      <c r="AN12" s="1">
        <f t="shared" si="25"/>
        <v>1.5972284311177751</v>
      </c>
      <c r="AO12" s="18">
        <f t="shared" si="26"/>
        <v>4.5817716337787529</v>
      </c>
      <c r="AQ12" s="5">
        <v>8</v>
      </c>
      <c r="AR12" s="1">
        <f t="shared" si="46"/>
        <v>0.24</v>
      </c>
      <c r="AS12" s="1">
        <f t="shared" si="47"/>
        <v>4.5821934448494384</v>
      </c>
      <c r="AT12" s="1">
        <f t="shared" si="48"/>
        <v>10.426469233634201</v>
      </c>
      <c r="AU12" s="1">
        <f t="shared" si="27"/>
        <v>0.31279407700902601</v>
      </c>
      <c r="AV12" s="1">
        <f t="shared" si="28"/>
        <v>1.3746587320735235</v>
      </c>
      <c r="AW12" s="1">
        <f t="shared" si="29"/>
        <v>0.33341395799012885</v>
      </c>
      <c r="AX12" s="1">
        <f t="shared" si="30"/>
        <v>1.4787845721714681</v>
      </c>
      <c r="AY12" s="1">
        <f t="shared" si="31"/>
        <v>0.33497584559159799</v>
      </c>
      <c r="AZ12" s="1">
        <f t="shared" si="32"/>
        <v>1.4844135261479112</v>
      </c>
      <c r="BA12" s="1">
        <f t="shared" si="33"/>
        <v>0.35732648279346335</v>
      </c>
      <c r="BB12" s="1">
        <f t="shared" si="34"/>
        <v>1.5971668374310282</v>
      </c>
      <c r="BC12" s="18">
        <f t="shared" si="35"/>
        <v>4.5817716337787529</v>
      </c>
      <c r="BE12" s="5">
        <v>7</v>
      </c>
      <c r="BF12" s="8">
        <f t="shared" si="36"/>
        <v>3.462100850857297E-4</v>
      </c>
      <c r="BG12" s="29"/>
      <c r="BH12" s="26"/>
      <c r="BI12" s="26"/>
      <c r="BJ12" s="26"/>
      <c r="BK12" s="26"/>
      <c r="BL12" s="29"/>
      <c r="BM12" s="29"/>
      <c r="BN12" s="29"/>
      <c r="BO12" s="29"/>
      <c r="BP12" s="29"/>
      <c r="BQ12" s="29"/>
    </row>
    <row r="13" spans="1:73" x14ac:dyDescent="0.3">
      <c r="A13" s="5">
        <v>9</v>
      </c>
      <c r="B13" s="1">
        <f t="shared" si="37"/>
        <v>0.27</v>
      </c>
      <c r="C13" s="1">
        <f t="shared" si="38"/>
        <v>295123.41287151357</v>
      </c>
      <c r="D13" s="1">
        <f t="shared" si="39"/>
        <v>1735893.4846371296</v>
      </c>
      <c r="E13" s="1">
        <f t="shared" si="0"/>
        <v>52076.804539113888</v>
      </c>
      <c r="F13" s="1">
        <f t="shared" si="1"/>
        <v>190600.27627522842</v>
      </c>
      <c r="G13" s="1">
        <f t="shared" si="2"/>
        <v>54935.808683242307</v>
      </c>
      <c r="H13" s="1">
        <f t="shared" si="3"/>
        <v>200474.02476744613</v>
      </c>
      <c r="I13" s="1">
        <f t="shared" si="4"/>
        <v>55083.914910625579</v>
      </c>
      <c r="J13" s="1">
        <f t="shared" si="5"/>
        <v>200980.67955265538</v>
      </c>
      <c r="K13" s="1">
        <f t="shared" si="6"/>
        <v>58106.224925693547</v>
      </c>
      <c r="L13" s="1">
        <f t="shared" si="7"/>
        <v>211412.9978385343</v>
      </c>
      <c r="M13" s="18">
        <f t="shared" si="8"/>
        <v>4.916170633253051</v>
      </c>
      <c r="O13" s="5">
        <v>9</v>
      </c>
      <c r="P13" s="1">
        <f t="shared" si="40"/>
        <v>0.27</v>
      </c>
      <c r="Q13" s="1">
        <f t="shared" si="41"/>
        <v>295123.65020263626</v>
      </c>
      <c r="R13" s="1">
        <f t="shared" si="42"/>
        <v>1735894.8806144346</v>
      </c>
      <c r="S13" s="1">
        <f t="shared" si="9"/>
        <v>52076.846418433037</v>
      </c>
      <c r="T13" s="1">
        <f t="shared" si="10"/>
        <v>190600.42955263765</v>
      </c>
      <c r="U13" s="1">
        <f t="shared" si="11"/>
        <v>54935.852861722597</v>
      </c>
      <c r="V13" s="1">
        <f t="shared" si="12"/>
        <v>200474.18598512036</v>
      </c>
      <c r="W13" s="1">
        <f t="shared" si="13"/>
        <v>55083.959208209846</v>
      </c>
      <c r="X13" s="1">
        <f t="shared" si="14"/>
        <v>200980.84117777064</v>
      </c>
      <c r="Y13" s="1">
        <f t="shared" si="15"/>
        <v>58106.271653766154</v>
      </c>
      <c r="Z13" s="1">
        <f t="shared" si="16"/>
        <v>211413.16785310229</v>
      </c>
      <c r="AA13" s="18">
        <f t="shared" si="17"/>
        <v>4.916170633253051</v>
      </c>
      <c r="AC13" s="5">
        <v>9</v>
      </c>
      <c r="AD13" s="1">
        <f t="shared" si="43"/>
        <v>0.27</v>
      </c>
      <c r="AE13" s="1">
        <f t="shared" si="44"/>
        <v>4.9167721688066575</v>
      </c>
      <c r="AF13" s="1">
        <f t="shared" si="45"/>
        <v>11.91006711687429</v>
      </c>
      <c r="AG13" s="1">
        <f t="shared" si="18"/>
        <v>0.3573020135062287</v>
      </c>
      <c r="AH13" s="1">
        <f t="shared" si="19"/>
        <v>1.5970927875801524</v>
      </c>
      <c r="AI13" s="1">
        <f t="shared" si="20"/>
        <v>0.38125840531993094</v>
      </c>
      <c r="AJ13" s="1">
        <f t="shared" si="21"/>
        <v>1.7182511718768587</v>
      </c>
      <c r="AK13" s="1">
        <f t="shared" si="22"/>
        <v>0.38307578108438156</v>
      </c>
      <c r="AL13" s="1">
        <f t="shared" si="23"/>
        <v>1.7248019831802499</v>
      </c>
      <c r="AM13" s="1">
        <f t="shared" si="24"/>
        <v>0.40904607300163615</v>
      </c>
      <c r="AN13" s="1">
        <f t="shared" si="25"/>
        <v>1.8559961034536501</v>
      </c>
      <c r="AO13" s="18">
        <f t="shared" si="26"/>
        <v>4.916170633253051</v>
      </c>
      <c r="AQ13" s="5">
        <v>9</v>
      </c>
      <c r="AR13" s="1">
        <f t="shared" si="46"/>
        <v>0.27</v>
      </c>
      <c r="AS13" s="1">
        <f t="shared" si="47"/>
        <v>4.9166768060104289</v>
      </c>
      <c r="AT13" s="1">
        <f t="shared" si="48"/>
        <v>11.909506194658086</v>
      </c>
      <c r="AU13" s="1">
        <f t="shared" si="27"/>
        <v>0.35728518583974256</v>
      </c>
      <c r="AV13" s="1">
        <f t="shared" si="28"/>
        <v>1.5970311986819816</v>
      </c>
      <c r="AW13" s="1">
        <f t="shared" si="29"/>
        <v>0.3812406538199723</v>
      </c>
      <c r="AX13" s="1">
        <f t="shared" si="30"/>
        <v>1.7181863924747922</v>
      </c>
      <c r="AY13" s="1">
        <f t="shared" si="31"/>
        <v>0.38305798172686445</v>
      </c>
      <c r="AZ13" s="1">
        <f t="shared" si="32"/>
        <v>1.7247370400629538</v>
      </c>
      <c r="BA13" s="1">
        <f t="shared" si="33"/>
        <v>0.40902729704163115</v>
      </c>
      <c r="BB13" s="1">
        <f t="shared" si="34"/>
        <v>1.8559277893428547</v>
      </c>
      <c r="BC13" s="18">
        <f t="shared" si="35"/>
        <v>4.916170633253051</v>
      </c>
      <c r="BE13" s="5">
        <v>8</v>
      </c>
      <c r="BF13" s="8">
        <f t="shared" si="36"/>
        <v>4.2181107068550716E-4</v>
      </c>
      <c r="BG13" s="29"/>
      <c r="BH13" s="26"/>
      <c r="BI13" s="26"/>
      <c r="BJ13" s="26"/>
      <c r="BK13" s="26"/>
      <c r="BL13" s="29"/>
      <c r="BM13" s="29"/>
      <c r="BN13" s="29"/>
      <c r="BO13" s="29"/>
      <c r="BP13" s="29"/>
      <c r="BQ13" s="29"/>
    </row>
    <row r="14" spans="1:73" x14ac:dyDescent="0.3">
      <c r="A14" s="5">
        <v>10</v>
      </c>
      <c r="B14" s="1">
        <f t="shared" si="37"/>
        <v>0.30000000000000004</v>
      </c>
      <c r="C14" s="1">
        <f t="shared" si="38"/>
        <v>350160.4923136041</v>
      </c>
      <c r="D14" s="1">
        <f t="shared" si="39"/>
        <v>1936713.9317627905</v>
      </c>
      <c r="E14" s="1">
        <f t="shared" si="0"/>
        <v>58101.417952883712</v>
      </c>
      <c r="F14" s="1">
        <f t="shared" si="1"/>
        <v>211396.58007540705</v>
      </c>
      <c r="G14" s="1">
        <f t="shared" si="2"/>
        <v>61272.366654014819</v>
      </c>
      <c r="H14" s="1">
        <f t="shared" si="3"/>
        <v>222337.3742276507</v>
      </c>
      <c r="I14" s="1">
        <f t="shared" si="4"/>
        <v>61436.47856629848</v>
      </c>
      <c r="J14" s="1">
        <f t="shared" si="5"/>
        <v>222898.69341575139</v>
      </c>
      <c r="K14" s="1">
        <f t="shared" si="6"/>
        <v>64788.378755356258</v>
      </c>
      <c r="L14" s="1">
        <f t="shared" si="7"/>
        <v>234458.32160621014</v>
      </c>
      <c r="M14" s="18">
        <f t="shared" si="8"/>
        <v>5.2985615258967584</v>
      </c>
      <c r="O14" s="5">
        <v>10</v>
      </c>
      <c r="P14" s="1">
        <f t="shared" si="40"/>
        <v>0.30000000000000004</v>
      </c>
      <c r="Q14" s="1">
        <f t="shared" si="41"/>
        <v>350160.77390464692</v>
      </c>
      <c r="R14" s="1">
        <f t="shared" si="42"/>
        <v>1936715.4892363548</v>
      </c>
      <c r="S14" s="1">
        <f>$B$5 * (R14)</f>
        <v>58101.46467709064</v>
      </c>
      <c r="T14" s="1">
        <f>$B$5 * (4 * R14 - 2 * Q14 + 4 * EXP(5 * P14))</f>
        <v>211396.75007677221</v>
      </c>
      <c r="U14" s="1">
        <f>$B$5 * (R14 + T14 / 2)</f>
        <v>61272.415928242226</v>
      </c>
      <c r="V14" s="1">
        <f>$B$5 * (4 * (R14 + T14 / 2) - 2 *(Q14 + S14 / 2) + 4 * EXP(5 * (P14 + $B$5/2)))</f>
        <v>222337.55302737156</v>
      </c>
      <c r="W14" s="1">
        <f>$B$5 * (R14 + V14 / 2)</f>
        <v>61436.527972501215</v>
      </c>
      <c r="X14" s="1">
        <f>$B$5 * (4 * (R14 + V14 / 2) - 2 *(Q14 + U14 / 2) + 4 * EXP(5 * (P14 + $B$5/2)))</f>
        <v>222898.87266687295</v>
      </c>
      <c r="Y14" s="1">
        <f>$B$5 * (R14 + X14)</f>
        <v>64788.430857096835</v>
      </c>
      <c r="Z14" s="1">
        <f>$B$5 * (4 * (R14 + X14) - 2 *(Q14 + W14) + 4 * EXP(5 * (P14 + $B$5)))</f>
        <v>234458.51015333773</v>
      </c>
      <c r="AA14" s="18">
        <f t="shared" si="17"/>
        <v>5.2985615258967584</v>
      </c>
      <c r="AC14" s="5">
        <v>10</v>
      </c>
      <c r="AD14" s="1">
        <f t="shared" si="43"/>
        <v>0.30000000000000004</v>
      </c>
      <c r="AE14" s="1">
        <f t="shared" si="44"/>
        <v>5.299274912026072</v>
      </c>
      <c r="AF14" s="1">
        <f t="shared" si="45"/>
        <v>13.633266317065626</v>
      </c>
      <c r="AG14" s="1">
        <f>$B$5 * (AF14)</f>
        <v>0.40899798951196875</v>
      </c>
      <c r="AH14" s="1">
        <f>$B$5 * (4 * AF14 - 2 * AE14 + 4 * EXP(5 * AD14))</f>
        <v>1.8558381517668787</v>
      </c>
      <c r="AI14" s="1">
        <f>$B$5 * (AF14 + AH14 / 2)</f>
        <v>0.43683556178847194</v>
      </c>
      <c r="AJ14" s="1">
        <f>$B$5 * (4 * (AF14 + AH14 / 2) - 2 *(AE14 + AG14 / 2) + 4 * EXP(5 * (AD14 + $B$5/2)))</f>
        <v>1.9968048069201978</v>
      </c>
      <c r="AK14" s="1">
        <f>$B$5 * (AF14 + AJ14 / 2)</f>
        <v>0.43895006161577177</v>
      </c>
      <c r="AL14" s="1">
        <f>$B$5 * (4 * (AF14 + AJ14 / 2) - 2 *(AE14 + AI14 / 2) + 4 * EXP(5 * (AD14 + $B$5/2)))</f>
        <v>2.0044276790611022</v>
      </c>
      <c r="AM14" s="1">
        <f>$B$5 * (AF14 + AL14)</f>
        <v>0.46913081988380184</v>
      </c>
      <c r="AN14" s="1">
        <f>$B$5 * (4 * (AF14 + AL14) - 2 *(AE14 + AK14) + 4 * EXP(5 * (AD14 + $B$5)))</f>
        <v>2.1570673603782788</v>
      </c>
      <c r="AO14" s="18">
        <f t="shared" si="26"/>
        <v>5.2985615258967584</v>
      </c>
      <c r="AQ14" s="5">
        <v>10</v>
      </c>
      <c r="AR14" s="1">
        <f t="shared" si="46"/>
        <v>0.30000000000000004</v>
      </c>
      <c r="AS14" s="1">
        <f t="shared" si="47"/>
        <v>5.2991617650062697</v>
      </c>
      <c r="AT14" s="1">
        <f t="shared" si="48"/>
        <v>13.63264050350814</v>
      </c>
      <c r="AU14" s="1">
        <f>$B$5 * (AT14)</f>
        <v>0.40897921510524421</v>
      </c>
      <c r="AV14" s="1">
        <f>$B$5 * (4 * AT14 - 2 * AS14 + 4 * EXP(5 * AR14))</f>
        <v>1.8557698429611684</v>
      </c>
      <c r="AW14" s="1">
        <f>$B$5 * (AT14 + AV14 / 2)</f>
        <v>0.43681576274966172</v>
      </c>
      <c r="AX14" s="1">
        <f>$B$5 * (4 * (AT14 + AV14 / 2) - 2 *(AS14 + AU14 / 2) + 4 * EXP(5 * (AR14 + $B$5/2)))</f>
        <v>1.9967329628183472</v>
      </c>
      <c r="AY14" s="1">
        <f>$B$5 * (AT14 + AX14 / 2)</f>
        <v>0.43893020954751938</v>
      </c>
      <c r="AZ14" s="1">
        <f>$B$5 * (4 * (AT14 + AX14 / 2) - 2 *(AS14 + AW14 / 2) + 4 * EXP(5 * (AR14 + $B$5/2)))</f>
        <v>2.0043556535804448</v>
      </c>
      <c r="BA14" s="1">
        <f>$B$5 * (AT14 + AZ14)</f>
        <v>0.46910988471265758</v>
      </c>
      <c r="BB14" s="1">
        <f>$B$5 * (4 * (AT14 + AZ14) - 2 *(AS14 + AY14) + 4 * EXP(5 * (AR14 + $B$5)))</f>
        <v>2.1569915996389848</v>
      </c>
      <c r="BC14" s="18">
        <f t="shared" si="35"/>
        <v>5.2985615258967584</v>
      </c>
      <c r="BE14" s="5">
        <v>9</v>
      </c>
      <c r="BF14" s="8">
        <f t="shared" si="36"/>
        <v>5.0617275737785405E-4</v>
      </c>
      <c r="BG14" s="29"/>
      <c r="BH14" s="26"/>
      <c r="BI14" s="26"/>
      <c r="BJ14" s="26"/>
      <c r="BK14" s="26"/>
      <c r="BL14" s="29"/>
      <c r="BM14" s="29"/>
      <c r="BN14" s="29"/>
      <c r="BO14" s="29"/>
      <c r="BP14" s="29"/>
      <c r="BQ14" s="29"/>
    </row>
    <row r="15" spans="1:73" x14ac:dyDescent="0.3">
      <c r="A15" s="5">
        <v>11</v>
      </c>
      <c r="B15" s="1">
        <f t="shared" si="37"/>
        <v>0.33000000000000007</v>
      </c>
      <c r="C15" s="1">
        <f t="shared" ref="C15:C78" si="49">C14 + (E14 + 2*G14 + 2*I14 + K14) / 6</f>
        <v>411545.07350508188</v>
      </c>
      <c r="D15" s="1">
        <f t="shared" ref="D15:D78" si="50">D14 + (F14 + 2 * H14 + 2 * J14 + L14)/6</f>
        <v>2159435.1045908607</v>
      </c>
      <c r="E15" s="1">
        <f t="shared" ref="E15:E78" si="51">$B$5 * (D15)</f>
        <v>64783.053137725816</v>
      </c>
      <c r="F15" s="1">
        <f t="shared" ref="F15:F78" si="52">$B$5 * (4 * D15 - 2 * C15 + 4 * EXP(5 * B15))</f>
        <v>234440.13297817763</v>
      </c>
      <c r="G15" s="1">
        <f t="shared" ref="G15:G78" si="53">$B$5 * (D15 + F15 / 2)</f>
        <v>68299.655132398475</v>
      </c>
      <c r="H15" s="1">
        <f t="shared" ref="H15:H78" si="54">$B$5 * (4 * (D15 + F15 / 2) - 2 *(C15 + E15 / 2) + 4 * EXP(5 * (B15 + $B$5/2)))</f>
        <v>246563.09802768083</v>
      </c>
      <c r="I15" s="1">
        <f t="shared" ref="I15:I78" si="55">$B$5 * (D15 + H15 / 2)</f>
        <v>68481.499608141035</v>
      </c>
      <c r="J15" s="1">
        <f t="shared" ref="J15:J78" si="56">$B$5 * (4 * (D15 + H15 / 2) - 2 *(C15 + G15 / 2) + 4 * EXP(5 * (B15 + $B$5/2)))</f>
        <v>247184.97787081084</v>
      </c>
      <c r="K15" s="1">
        <f t="shared" ref="K15:K78" si="57">$B$5 * (D15 + J15)</f>
        <v>72198.602473850144</v>
      </c>
      <c r="L15" s="1">
        <f t="shared" ref="L15:L78" si="58">$B$5 * (4 * (D15 + J15) - 2 *(C15 + I15) + 4 * EXP(5 * (B15 + $B$5)))</f>
        <v>259993.54146630294</v>
      </c>
      <c r="M15" s="18">
        <f t="shared" ref="M15:M78" si="59" xml:space="preserve"> (17 - 13 * SQRT(2)) * EXP((2 + SQRT(2)) * B15) / 14 + (17 + 13 * SQRT(2)) * EXP((2 - SQRT(2)) * B15) / 14 + 4 * EXP(5 * B15) / 7</f>
        <v>5.7367202184223185</v>
      </c>
      <c r="O15" s="5">
        <v>11</v>
      </c>
      <c r="P15" s="1">
        <f t="shared" si="40"/>
        <v>0.33000000000000007</v>
      </c>
      <c r="Q15" s="1">
        <f t="shared" ref="Q15:Q78" si="60">Q14 + (S14 + 2*U14 + 2*W14 + Y14) / 6</f>
        <v>411545.40446059266</v>
      </c>
      <c r="R15" s="1">
        <f t="shared" ref="R15:R78" si="61">R14 + (T14 + 2 * V14 + 2 * X14 + Z14)/6</f>
        <v>2159436.8411727878</v>
      </c>
      <c r="S15" s="1">
        <f t="shared" ref="S15:S78" si="62">$B$5 * (R15)</f>
        <v>64783.105235183633</v>
      </c>
      <c r="T15" s="1">
        <f t="shared" ref="T15:T78" si="63">$B$5 * (4 * R15 - 2 * Q15 + 4 * EXP(5 * P15))</f>
        <v>234440.32151067824</v>
      </c>
      <c r="U15" s="1">
        <f t="shared" ref="U15:U78" si="64">$B$5 * (R15 + T15 / 2)</f>
        <v>68299.710057843811</v>
      </c>
      <c r="V15" s="1">
        <f t="shared" ref="V15:V78" si="65">$B$5 * (4 * (R15 + T15 / 2) - 2 *(Q15 + S15 / 2) + 4 * EXP(5 * (P15 + $B$5/2)))</f>
        <v>246563.29630920771</v>
      </c>
      <c r="W15" s="1">
        <f t="shared" ref="W15:W78" si="66">$B$5 * (R15 + V15 / 2)</f>
        <v>68481.55467982174</v>
      </c>
      <c r="X15" s="1">
        <f t="shared" ref="X15:X78" si="67">$B$5 * (4 * (R15 + V15 / 2) - 2 *(Q15 + U15 / 2) + 4 * EXP(5 * (P15 + $B$5/2)))</f>
        <v>247185.1766524397</v>
      </c>
      <c r="Y15" s="1">
        <f t="shared" ref="Y15:Y78" si="68">$B$5 * (R15 + X15)</f>
        <v>72198.660534756826</v>
      </c>
      <c r="Z15" s="1">
        <f t="shared" ref="Z15:Z78" si="69">$B$5 * (4 * (R15 + X15) - 2 *(Q15 + W15) + 4 * EXP(5 * (P15 + $B$5)))</f>
        <v>259993.75054829818</v>
      </c>
      <c r="AA15" s="18">
        <f t="shared" ref="AA15:AA78" si="70" xml:space="preserve"> (17 - 13 * SQRT(2)) * EXP((2 + SQRT(2)) * P15) / 14 + (17 + 13 * SQRT(2)) * EXP((2 - SQRT(2)) * P15) / 14 + 4 * EXP(5 * P15) / 7</f>
        <v>5.7367202184223185</v>
      </c>
      <c r="AC15" s="5">
        <v>11</v>
      </c>
      <c r="AD15" s="1">
        <f t="shared" si="43"/>
        <v>0.33000000000000007</v>
      </c>
      <c r="AE15" s="1">
        <f t="shared" ref="AE15:AE78" si="71">AE14 + (AG14 + 2*AI14 + 2*AK14 + AM14) / 6</f>
        <v>5.7375582547267818</v>
      </c>
      <c r="AF15" s="1">
        <f t="shared" ref="AF15:AF78" si="72">AF14 + (AH14 + 2 * AJ14 + 2 * AL14 + AN14)/6</f>
        <v>15.635828064416918</v>
      </c>
      <c r="AG15" s="1">
        <f t="shared" ref="AG15:AG78" si="73">$B$5 * (AF15)</f>
        <v>0.46907484193250754</v>
      </c>
      <c r="AH15" s="1">
        <f t="shared" ref="AH15:AH78" si="74">$B$5 * (4 * AF15 - 2 * AE15 + 4 * EXP(5 * AD15))</f>
        <v>2.1568834517080053</v>
      </c>
      <c r="AI15" s="1">
        <f t="shared" ref="AI15:AI78" si="75">$B$5 * (AF15 + AH15 / 2)</f>
        <v>0.50142809370812769</v>
      </c>
      <c r="AJ15" s="1">
        <f t="shared" ref="AJ15:AJ78" si="76">$B$5 * (4 * (AF15 + AH15 / 2) - 2 *(AE15 + AG15 / 2) + 4 * EXP(5 * (AD15 + $B$5/2)))</f>
        <v>2.3208891578541078</v>
      </c>
      <c r="AK15" s="1">
        <f t="shared" ref="AK15:AK78" si="77">$B$5 * (AF15 + AJ15 / 2)</f>
        <v>0.50388817930031915</v>
      </c>
      <c r="AL15" s="1">
        <f t="shared" ref="AL15:AL78" si="78">$B$5 * (4 * (AF15 + AJ15 / 2) - 2 *(AE15 + AI15 / 2) + 4 * EXP(5 * (AD15 + $B$5/2)))</f>
        <v>2.3297589026696053</v>
      </c>
      <c r="AM15" s="1">
        <f t="shared" ref="AM15:AM78" si="79">$B$5 * (AF15 + AL15)</f>
        <v>0.53896760901259566</v>
      </c>
      <c r="AN15" s="1">
        <f t="shared" ref="AN15:AN78" si="80">$B$5 * (4 * (AF15 + AL15) - 2 *(AE15 + AK15) + 4 * EXP(5 * (AD15 + $B$5)))</f>
        <v>2.5073413457383107</v>
      </c>
      <c r="AO15" s="18">
        <f t="shared" ref="AO15:AO78" si="81" xml:space="preserve"> (17 - 13 * SQRT(2)) * EXP((2 + SQRT(2)) * AD15) / 14 + (17 + 13 * SQRT(2)) * EXP((2 - SQRT(2)) * AD15) / 14 + 4 * EXP(5 * AD15) / 7</f>
        <v>5.7367202184223185</v>
      </c>
      <c r="AQ15" s="5">
        <v>11</v>
      </c>
      <c r="AR15" s="1">
        <f t="shared" si="46"/>
        <v>0.33000000000000007</v>
      </c>
      <c r="AS15" s="1">
        <f t="shared" ref="AS15:AS78" si="82">AS14 + (AU14 + 2*AW14 + 2*AY14 + BA14) / 6</f>
        <v>5.7374252724083137</v>
      </c>
      <c r="AT15" s="1">
        <f t="shared" ref="AT15:AT78" si="83">AT14 + (AV14 + 2 * AX14 + 2 * AZ14 + BB14)/6</f>
        <v>15.635130282741097</v>
      </c>
      <c r="AU15" s="1">
        <f t="shared" ref="AU15:AU78" si="84">$B$5 * (AT15)</f>
        <v>0.46905390848223288</v>
      </c>
      <c r="AV15" s="1">
        <f t="shared" ref="AV15:AV78" si="85">$B$5 * (4 * AT15 - 2 * AS15 + 4 * EXP(5 * AR15))</f>
        <v>2.1568076968460148</v>
      </c>
      <c r="AW15" s="1">
        <f t="shared" ref="AW15:AW78" si="86">$B$5 * (AT15 + AV15 / 2)</f>
        <v>0.50140602393492306</v>
      </c>
      <c r="AX15" s="1">
        <f t="shared" ref="AX15:AX78" si="87">$B$5 * (4 * (AT15 + AV15 / 2) - 2 *(AS15 + AU15 / 2) + 4 * EXP(5 * (AR15 + $B$5/2)))</f>
        <v>2.3208094857039057</v>
      </c>
      <c r="AY15" s="1">
        <f t="shared" ref="AY15:AY78" si="88">$B$5 * (AT15 + AX15 / 2)</f>
        <v>0.50386605076779145</v>
      </c>
      <c r="AZ15" s="1">
        <f t="shared" ref="AZ15:AZ78" si="89">$B$5 * (4 * (AT15 + AX15 / 2) - 2 *(AS15 + AW15 / 2) + 4 * EXP(5 * (AR15 + $B$5/2)))</f>
        <v>2.3296790295717984</v>
      </c>
      <c r="BA15" s="1">
        <f t="shared" ref="BA15:BA78" si="90">$B$5 * (AT15 + AZ15)</f>
        <v>0.53894427936938682</v>
      </c>
      <c r="BB15" s="1">
        <f t="shared" ref="BB15:BB78" si="91">$B$5 * (4 * (AT15 + AZ15) - 2 *(AS15 + AY15) + 4 * EXP(5 * (AR15 + $B$5)))</f>
        <v>2.5072573338165349</v>
      </c>
      <c r="BC15" s="18">
        <f t="shared" ref="BC15:BC78" si="92" xml:space="preserve"> (17 - 13 * SQRT(2)) * EXP((2 + SQRT(2)) * AR15) / 14 + (17 + 13 * SQRT(2)) * EXP((2 - SQRT(2)) * AR15) / 14 + 4 * EXP(5 * AR15) / 7</f>
        <v>5.7367202184223185</v>
      </c>
      <c r="BE15" s="5">
        <v>10</v>
      </c>
      <c r="BF15" s="8">
        <f t="shared" si="36"/>
        <v>6.0023910951123582E-4</v>
      </c>
      <c r="BG15" s="29"/>
      <c r="BH15" s="26"/>
      <c r="BI15" s="26"/>
      <c r="BJ15" s="26"/>
      <c r="BK15" s="26"/>
      <c r="BL15" s="29"/>
      <c r="BM15" s="29"/>
      <c r="BN15" s="29"/>
      <c r="BO15" s="29"/>
      <c r="BP15" s="29"/>
      <c r="BQ15" s="29"/>
    </row>
    <row r="16" spans="1:73" ht="14.4" customHeight="1" x14ac:dyDescent="0.3">
      <c r="A16" s="5">
        <v>12</v>
      </c>
      <c r="B16" s="1">
        <f t="shared" si="37"/>
        <v>0.3600000000000001</v>
      </c>
      <c r="C16" s="1">
        <f t="shared" si="49"/>
        <v>479969.06768719101</v>
      </c>
      <c r="D16" s="1">
        <f t="shared" si="50"/>
        <v>2406423.4089644379</v>
      </c>
      <c r="E16" s="1">
        <f t="shared" si="51"/>
        <v>72192.702268933135</v>
      </c>
      <c r="F16" s="1">
        <f t="shared" si="52"/>
        <v>259973.39097219679</v>
      </c>
      <c r="G16" s="1">
        <f t="shared" si="53"/>
        <v>76092.303133516092</v>
      </c>
      <c r="H16" s="1">
        <f t="shared" si="54"/>
        <v>273406.06990305928</v>
      </c>
      <c r="I16" s="1">
        <f t="shared" si="55"/>
        <v>76293.793317479023</v>
      </c>
      <c r="J16" s="1">
        <f t="shared" si="56"/>
        <v>274095.04261297354</v>
      </c>
      <c r="K16" s="1">
        <f t="shared" si="57"/>
        <v>80415.553547322343</v>
      </c>
      <c r="L16" s="1">
        <f t="shared" si="58"/>
        <v>288287.28597151884</v>
      </c>
      <c r="M16" s="18">
        <f t="shared" si="59"/>
        <v>6.2396938903793773</v>
      </c>
      <c r="O16" s="5">
        <v>12</v>
      </c>
      <c r="P16" s="1">
        <f t="shared" si="40"/>
        <v>0.3600000000000001</v>
      </c>
      <c r="Q16" s="1">
        <f t="shared" si="60"/>
        <v>479969.4536681379</v>
      </c>
      <c r="R16" s="1">
        <f t="shared" si="61"/>
        <v>2406425.3441698332</v>
      </c>
      <c r="S16" s="1">
        <f t="shared" si="62"/>
        <v>72192.760325094991</v>
      </c>
      <c r="T16" s="1">
        <f t="shared" si="63"/>
        <v>259973.60003798743</v>
      </c>
      <c r="U16" s="1">
        <f t="shared" si="64"/>
        <v>76092.364325664807</v>
      </c>
      <c r="V16" s="1">
        <f t="shared" si="65"/>
        <v>273406.2897711125</v>
      </c>
      <c r="W16" s="1">
        <f t="shared" si="66"/>
        <v>76293.854671661684</v>
      </c>
      <c r="X16" s="1">
        <f t="shared" si="67"/>
        <v>274095.2630350829</v>
      </c>
      <c r="Y16" s="1">
        <f t="shared" si="68"/>
        <v>80415.618216147472</v>
      </c>
      <c r="Z16" s="1">
        <f t="shared" si="69"/>
        <v>288287.51780671155</v>
      </c>
      <c r="AA16" s="18">
        <f t="shared" si="70"/>
        <v>6.2396938903793773</v>
      </c>
      <c r="AC16" s="5">
        <v>12</v>
      </c>
      <c r="AD16" s="1">
        <f t="shared" si="43"/>
        <v>0.3600000000000001</v>
      </c>
      <c r="AE16" s="1">
        <f t="shared" si="71"/>
        <v>6.2406707542204476</v>
      </c>
      <c r="AF16" s="1">
        <f t="shared" si="72"/>
        <v>17.963414884165875</v>
      </c>
      <c r="AG16" s="1">
        <f t="shared" si="73"/>
        <v>0.53890244652497621</v>
      </c>
      <c r="AH16" s="1">
        <f t="shared" si="74"/>
        <v>2.507127236576232</v>
      </c>
      <c r="AI16" s="1">
        <f t="shared" si="75"/>
        <v>0.57650935507361967</v>
      </c>
      <c r="AJ16" s="1">
        <f t="shared" si="76"/>
        <v>2.6979283960851164</v>
      </c>
      <c r="AK16" s="1">
        <f t="shared" si="77"/>
        <v>0.57937137246625303</v>
      </c>
      <c r="AL16" s="1">
        <f t="shared" si="78"/>
        <v>2.7082482583991903</v>
      </c>
      <c r="AM16" s="1">
        <f t="shared" si="79"/>
        <v>0.620149894276952</v>
      </c>
      <c r="AN16" s="1">
        <f t="shared" si="80"/>
        <v>2.9148395591773215</v>
      </c>
      <c r="AO16" s="18">
        <f t="shared" si="81"/>
        <v>6.2396938903793773</v>
      </c>
      <c r="AQ16" s="5">
        <v>12</v>
      </c>
      <c r="AR16" s="1">
        <f t="shared" si="46"/>
        <v>0.3600000000000001</v>
      </c>
      <c r="AS16" s="1">
        <f t="shared" si="82"/>
        <v>6.2405156619511555</v>
      </c>
      <c r="AT16" s="1">
        <f t="shared" si="83"/>
        <v>17.962637292943423</v>
      </c>
      <c r="AU16" s="1">
        <f t="shared" si="84"/>
        <v>0.53887911878830264</v>
      </c>
      <c r="AV16" s="1">
        <f t="shared" si="85"/>
        <v>2.5070432311656954</v>
      </c>
      <c r="AW16" s="1">
        <f t="shared" si="86"/>
        <v>0.57648476725578812</v>
      </c>
      <c r="AX16" s="1">
        <f t="shared" si="87"/>
        <v>2.6978400501820476</v>
      </c>
      <c r="AY16" s="1">
        <f t="shared" si="88"/>
        <v>0.57934671954103334</v>
      </c>
      <c r="AZ16" s="1">
        <f t="shared" si="89"/>
        <v>2.7081596898690043</v>
      </c>
      <c r="BA16" s="1">
        <f t="shared" si="90"/>
        <v>0.62012390948437279</v>
      </c>
      <c r="BB16" s="1">
        <f t="shared" si="91"/>
        <v>2.914746404718676</v>
      </c>
      <c r="BC16" s="18">
        <f t="shared" si="92"/>
        <v>6.2396938903793773</v>
      </c>
      <c r="BE16" s="5">
        <v>11</v>
      </c>
      <c r="BF16" s="8">
        <f t="shared" ref="BF16:BF79" si="93">ABS(AS15-BC15)</f>
        <v>7.0505398599518543E-4</v>
      </c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69" x14ac:dyDescent="0.3">
      <c r="A17" s="5">
        <v>13</v>
      </c>
      <c r="B17" s="1">
        <f t="shared" si="37"/>
        <v>0.39000000000000012</v>
      </c>
      <c r="C17" s="1">
        <f t="shared" si="49"/>
        <v>556199.1424735653</v>
      </c>
      <c r="D17" s="1">
        <f t="shared" si="50"/>
        <v>2680300.5592937348</v>
      </c>
      <c r="E17" s="1">
        <f t="shared" si="51"/>
        <v>80409.016778812045</v>
      </c>
      <c r="F17" s="1">
        <f t="shared" si="52"/>
        <v>288264.9620093439</v>
      </c>
      <c r="G17" s="1">
        <f t="shared" si="53"/>
        <v>84732.991208952211</v>
      </c>
      <c r="H17" s="1">
        <f t="shared" si="54"/>
        <v>303148.65491734393</v>
      </c>
      <c r="I17" s="1">
        <f t="shared" si="55"/>
        <v>84956.246602572195</v>
      </c>
      <c r="J17" s="1">
        <f t="shared" si="56"/>
        <v>303911.95725891966</v>
      </c>
      <c r="K17" s="1">
        <f t="shared" si="57"/>
        <v>89526.37549657964</v>
      </c>
      <c r="L17" s="1">
        <f t="shared" si="58"/>
        <v>319637.15858213982</v>
      </c>
      <c r="M17" s="18">
        <f t="shared" si="59"/>
        <v>6.8180083277172843</v>
      </c>
      <c r="O17" s="5">
        <v>13</v>
      </c>
      <c r="P17" s="1">
        <f t="shared" si="40"/>
        <v>0.39000000000000012</v>
      </c>
      <c r="Q17" s="1">
        <f t="shared" si="60"/>
        <v>556199.58975745377</v>
      </c>
      <c r="R17" s="1">
        <f t="shared" si="61"/>
        <v>2680302.7147460147</v>
      </c>
      <c r="S17" s="1">
        <f t="shared" si="62"/>
        <v>80409.08144238044</v>
      </c>
      <c r="T17" s="1">
        <f t="shared" si="63"/>
        <v>288265.1938265842</v>
      </c>
      <c r="U17" s="1">
        <f t="shared" si="64"/>
        <v>84733.0593497792</v>
      </c>
      <c r="V17" s="1">
        <f t="shared" si="65"/>
        <v>303148.89870371151</v>
      </c>
      <c r="W17" s="1">
        <f t="shared" si="66"/>
        <v>84956.314922936101</v>
      </c>
      <c r="X17" s="1">
        <f t="shared" si="67"/>
        <v>303912.20165911719</v>
      </c>
      <c r="Y17" s="1">
        <f t="shared" si="68"/>
        <v>89526.447492153951</v>
      </c>
      <c r="Z17" s="1">
        <f t="shared" si="69"/>
        <v>319637.41562818195</v>
      </c>
      <c r="AA17" s="18">
        <f t="shared" si="70"/>
        <v>6.8180083277172843</v>
      </c>
      <c r="AC17" s="5">
        <v>13</v>
      </c>
      <c r="AD17" s="1">
        <f t="shared" si="43"/>
        <v>0.39000000000000012</v>
      </c>
      <c r="AE17" s="1">
        <f t="shared" si="71"/>
        <v>6.8191397202007265</v>
      </c>
      <c r="AF17" s="1">
        <f t="shared" si="72"/>
        <v>20.669134901619568</v>
      </c>
      <c r="AG17" s="1">
        <f t="shared" si="73"/>
        <v>0.62007404704858704</v>
      </c>
      <c r="AH17" s="1">
        <f t="shared" si="74"/>
        <v>2.9145903146530205</v>
      </c>
      <c r="AI17" s="1">
        <f t="shared" si="75"/>
        <v>0.66379290176838235</v>
      </c>
      <c r="AJ17" s="1">
        <f t="shared" si="76"/>
        <v>3.1365543158064502</v>
      </c>
      <c r="AK17" s="1">
        <f t="shared" si="77"/>
        <v>0.66712236178568374</v>
      </c>
      <c r="AL17" s="1">
        <f t="shared" si="78"/>
        <v>3.1485605902340623</v>
      </c>
      <c r="AM17" s="1">
        <f t="shared" si="79"/>
        <v>0.7145308647556089</v>
      </c>
      <c r="AN17" s="1">
        <f t="shared" si="80"/>
        <v>3.3888881236113697</v>
      </c>
      <c r="AO17" s="18">
        <f t="shared" si="81"/>
        <v>6.8180083277172843</v>
      </c>
      <c r="AQ17" s="5">
        <v>13</v>
      </c>
      <c r="AR17" s="1">
        <f t="shared" si="46"/>
        <v>0.39000000000000012</v>
      </c>
      <c r="AS17" s="1">
        <f t="shared" si="82"/>
        <v>6.8189599955955416</v>
      </c>
      <c r="AT17" s="1">
        <f t="shared" si="83"/>
        <v>20.668268812274501</v>
      </c>
      <c r="AU17" s="1">
        <f t="shared" si="84"/>
        <v>0.62004806436823501</v>
      </c>
      <c r="AV17" s="1">
        <f t="shared" si="85"/>
        <v>2.9144971674079234</v>
      </c>
      <c r="AW17" s="1">
        <f t="shared" si="86"/>
        <v>0.66376552187935389</v>
      </c>
      <c r="AX17" s="1">
        <f t="shared" si="87"/>
        <v>3.1364563592070582</v>
      </c>
      <c r="AY17" s="1">
        <f t="shared" si="88"/>
        <v>0.66709490975634089</v>
      </c>
      <c r="AZ17" s="1">
        <f t="shared" si="89"/>
        <v>3.1484623869896726</v>
      </c>
      <c r="BA17" s="1">
        <f t="shared" si="90"/>
        <v>0.71450193597792522</v>
      </c>
      <c r="BB17" s="1">
        <f t="shared" si="91"/>
        <v>3.3887848390987068</v>
      </c>
      <c r="BC17" s="18">
        <f t="shared" si="92"/>
        <v>6.8180083277172843</v>
      </c>
      <c r="BE17" s="5">
        <v>12</v>
      </c>
      <c r="BF17" s="8">
        <f t="shared" si="93"/>
        <v>8.2177157177820703E-4</v>
      </c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</row>
    <row r="18" spans="1:69" x14ac:dyDescent="0.3">
      <c r="A18" s="5">
        <v>14</v>
      </c>
      <c r="B18" s="1">
        <f t="shared" si="37"/>
        <v>0.42000000000000015</v>
      </c>
      <c r="C18" s="1">
        <f t="shared" si="49"/>
        <v>641084.78712330537</v>
      </c>
      <c r="D18" s="1">
        <f t="shared" si="50"/>
        <v>2983971.1167844031</v>
      </c>
      <c r="E18" s="1">
        <f t="shared" si="51"/>
        <v>89519.133503532095</v>
      </c>
      <c r="F18" s="1">
        <f t="shared" si="52"/>
        <v>319612.42672711954</v>
      </c>
      <c r="G18" s="1">
        <f t="shared" si="53"/>
        <v>94313.319904438889</v>
      </c>
      <c r="H18" s="1">
        <f t="shared" si="54"/>
        <v>336103.67464746593</v>
      </c>
      <c r="I18" s="1">
        <f t="shared" si="55"/>
        <v>94560.688623244088</v>
      </c>
      <c r="J18" s="1">
        <f t="shared" si="56"/>
        <v>336949.32393065956</v>
      </c>
      <c r="K18" s="1">
        <f t="shared" si="57"/>
        <v>99627.613221451873</v>
      </c>
      <c r="L18" s="1">
        <f t="shared" si="58"/>
        <v>354372.86286931485</v>
      </c>
      <c r="M18" s="18">
        <f t="shared" si="59"/>
        <v>7.4839089861129935</v>
      </c>
      <c r="O18" s="5">
        <v>14</v>
      </c>
      <c r="P18" s="1">
        <f t="shared" si="40"/>
        <v>0.42000000000000015</v>
      </c>
      <c r="Q18" s="1">
        <f t="shared" si="60"/>
        <v>641085.30267078127</v>
      </c>
      <c r="R18" s="1">
        <f t="shared" si="61"/>
        <v>2983973.516442752</v>
      </c>
      <c r="S18" s="1">
        <f t="shared" si="62"/>
        <v>89519.205493282556</v>
      </c>
      <c r="T18" s="1">
        <f t="shared" si="63"/>
        <v>319612.68375327287</v>
      </c>
      <c r="U18" s="1">
        <f t="shared" si="64"/>
        <v>94313.395749581643</v>
      </c>
      <c r="V18" s="1">
        <f t="shared" si="65"/>
        <v>336103.94493549591</v>
      </c>
      <c r="W18" s="1">
        <f t="shared" si="66"/>
        <v>94560.764667315001</v>
      </c>
      <c r="X18" s="1">
        <f t="shared" si="67"/>
        <v>336949.5948987403</v>
      </c>
      <c r="Y18" s="1">
        <f t="shared" si="68"/>
        <v>99627.693340244761</v>
      </c>
      <c r="Z18" s="1">
        <f t="shared" si="69"/>
        <v>354373.14784899366</v>
      </c>
      <c r="AA18" s="18">
        <f t="shared" si="70"/>
        <v>7.4839089861129935</v>
      </c>
      <c r="AC18" s="5">
        <v>14</v>
      </c>
      <c r="AD18" s="1">
        <f t="shared" si="43"/>
        <v>0.42000000000000015</v>
      </c>
      <c r="AE18" s="1">
        <f t="shared" si="71"/>
        <v>7.4852122933527809</v>
      </c>
      <c r="AF18" s="1">
        <f t="shared" si="72"/>
        <v>23.814752943343805</v>
      </c>
      <c r="AG18" s="1">
        <f t="shared" si="73"/>
        <v>0.71444258830031415</v>
      </c>
      <c r="AH18" s="1">
        <f t="shared" si="74"/>
        <v>3.3885980051082085</v>
      </c>
      <c r="AI18" s="1">
        <f t="shared" si="75"/>
        <v>0.76527155837693728</v>
      </c>
      <c r="AJ18" s="1">
        <f t="shared" si="76"/>
        <v>3.6468024329200861</v>
      </c>
      <c r="AK18" s="1">
        <f t="shared" si="77"/>
        <v>0.76914462479411538</v>
      </c>
      <c r="AL18" s="1">
        <f t="shared" si="78"/>
        <v>3.6607698294865001</v>
      </c>
      <c r="AM18" s="1">
        <f t="shared" si="79"/>
        <v>0.82426568318490911</v>
      </c>
      <c r="AN18" s="1">
        <f t="shared" si="80"/>
        <v>3.940329618013847</v>
      </c>
      <c r="AO18" s="18">
        <f t="shared" si="81"/>
        <v>7.4839089861129935</v>
      </c>
      <c r="AQ18" s="5">
        <v>14</v>
      </c>
      <c r="AR18" s="1">
        <f t="shared" si="46"/>
        <v>0.42000000000000015</v>
      </c>
      <c r="AS18" s="1">
        <f t="shared" si="82"/>
        <v>7.4850051395317996</v>
      </c>
      <c r="AT18" s="1">
        <f t="shared" si="83"/>
        <v>23.813788728757849</v>
      </c>
      <c r="AU18" s="1">
        <f t="shared" si="84"/>
        <v>0.71441366186273547</v>
      </c>
      <c r="AV18" s="1">
        <f t="shared" si="85"/>
        <v>3.3884947285871525</v>
      </c>
      <c r="AW18" s="1">
        <f t="shared" si="86"/>
        <v>0.76524108279154279</v>
      </c>
      <c r="AX18" s="1">
        <f t="shared" si="87"/>
        <v>3.6466938276008944</v>
      </c>
      <c r="AY18" s="1">
        <f t="shared" si="88"/>
        <v>0.76911406927674886</v>
      </c>
      <c r="AZ18" s="1">
        <f t="shared" si="89"/>
        <v>3.6606609509138548</v>
      </c>
      <c r="BA18" s="1">
        <f t="shared" si="90"/>
        <v>0.82423349039015104</v>
      </c>
      <c r="BB18" s="1">
        <f t="shared" si="91"/>
        <v>3.9402151093951159</v>
      </c>
      <c r="BC18" s="18">
        <f t="shared" si="92"/>
        <v>7.4839089861129935</v>
      </c>
      <c r="BE18" s="5">
        <v>13</v>
      </c>
      <c r="BF18" s="8">
        <f t="shared" si="93"/>
        <v>9.516678782572896E-4</v>
      </c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x14ac:dyDescent="0.3">
      <c r="A19" s="5">
        <v>15</v>
      </c>
      <c r="B19" s="1">
        <f t="shared" si="37"/>
        <v>0.45000000000000018</v>
      </c>
      <c r="C19" s="1">
        <f t="shared" si="49"/>
        <v>735567.24775336368</v>
      </c>
      <c r="D19" s="1">
        <f t="shared" si="50"/>
        <v>3320652.9979098504</v>
      </c>
      <c r="E19" s="1">
        <f t="shared" si="51"/>
        <v>99619.589937295503</v>
      </c>
      <c r="F19" s="1">
        <f t="shared" si="52"/>
        <v>354345.46341228054</v>
      </c>
      <c r="G19" s="1">
        <f t="shared" si="53"/>
        <v>104934.77188847971</v>
      </c>
      <c r="H19" s="1">
        <f t="shared" si="54"/>
        <v>372617.69219220843</v>
      </c>
      <c r="I19" s="1">
        <f t="shared" si="55"/>
        <v>105208.85532017863</v>
      </c>
      <c r="J19" s="1">
        <f t="shared" si="56"/>
        <v>373554.57046046859</v>
      </c>
      <c r="K19" s="1">
        <f t="shared" si="57"/>
        <v>110826.22705110957</v>
      </c>
      <c r="L19" s="1">
        <f t="shared" si="58"/>
        <v>392859.66480119142</v>
      </c>
      <c r="M19" s="18">
        <f t="shared" si="59"/>
        <v>8.2516412617544805</v>
      </c>
      <c r="O19" s="5">
        <v>15</v>
      </c>
      <c r="P19" s="1">
        <f t="shared" si="40"/>
        <v>0.45000000000000018</v>
      </c>
      <c r="Q19" s="1">
        <f t="shared" si="60"/>
        <v>735567.83928200137</v>
      </c>
      <c r="R19" s="1">
        <f t="shared" si="61"/>
        <v>3320655.6683212086</v>
      </c>
      <c r="S19" s="1">
        <f t="shared" si="62"/>
        <v>99619.670049636246</v>
      </c>
      <c r="T19" s="1">
        <f t="shared" si="63"/>
        <v>354345.74836992531</v>
      </c>
      <c r="U19" s="1">
        <f t="shared" si="64"/>
        <v>104934.85627518514</v>
      </c>
      <c r="V19" s="1">
        <f t="shared" si="65"/>
        <v>372617.99184394174</v>
      </c>
      <c r="W19" s="1">
        <f t="shared" si="66"/>
        <v>105208.93992729537</v>
      </c>
      <c r="X19" s="1">
        <f t="shared" si="67"/>
        <v>373554.87086561619</v>
      </c>
      <c r="Y19" s="1">
        <f t="shared" si="68"/>
        <v>110826.31617560473</v>
      </c>
      <c r="Z19" s="1">
        <f t="shared" si="69"/>
        <v>392859.98073102679</v>
      </c>
      <c r="AA19" s="18">
        <f t="shared" si="70"/>
        <v>8.2516412617544805</v>
      </c>
      <c r="AC19" s="5">
        <v>15</v>
      </c>
      <c r="AD19" s="1">
        <f t="shared" si="43"/>
        <v>0.45000000000000018</v>
      </c>
      <c r="AE19" s="1">
        <f t="shared" si="71"/>
        <v>8.2531357329906694</v>
      </c>
      <c r="AF19" s="1">
        <f t="shared" si="72"/>
        <v>27.472098301333009</v>
      </c>
      <c r="AG19" s="1">
        <f t="shared" si="73"/>
        <v>0.82416294903999021</v>
      </c>
      <c r="AH19" s="1">
        <f t="shared" si="74"/>
        <v>3.939991952543545</v>
      </c>
      <c r="AI19" s="1">
        <f t="shared" si="75"/>
        <v>0.8832628283281434</v>
      </c>
      <c r="AJ19" s="1">
        <f t="shared" si="76"/>
        <v>4.2403398911568546</v>
      </c>
      <c r="AK19" s="1">
        <f t="shared" si="77"/>
        <v>0.88776804740734305</v>
      </c>
      <c r="AL19" s="1">
        <f t="shared" si="78"/>
        <v>4.2565877710950089</v>
      </c>
      <c r="AM19" s="1">
        <f t="shared" si="79"/>
        <v>0.95186058217284053</v>
      </c>
      <c r="AN19" s="1">
        <f t="shared" si="80"/>
        <v>4.581769267544475</v>
      </c>
      <c r="AO19" s="18">
        <f t="shared" si="81"/>
        <v>8.2516412617544805</v>
      </c>
      <c r="AQ19" s="5">
        <v>15</v>
      </c>
      <c r="AR19" s="1">
        <f t="shared" si="46"/>
        <v>0.45000000000000018</v>
      </c>
      <c r="AS19" s="1">
        <f t="shared" si="82"/>
        <v>8.2528980489300441</v>
      </c>
      <c r="AT19" s="1">
        <f t="shared" si="83"/>
        <v>27.471025294593144</v>
      </c>
      <c r="AU19" s="1">
        <f t="shared" si="84"/>
        <v>0.8241307588377943</v>
      </c>
      <c r="AV19" s="1">
        <f t="shared" si="85"/>
        <v>3.9398774527783984</v>
      </c>
      <c r="AW19" s="1">
        <f t="shared" si="86"/>
        <v>0.88322892062947023</v>
      </c>
      <c r="AX19" s="1">
        <f t="shared" si="87"/>
        <v>4.2402194871118652</v>
      </c>
      <c r="AY19" s="1">
        <f t="shared" si="88"/>
        <v>0.88773405114447224</v>
      </c>
      <c r="AZ19" s="1">
        <f t="shared" si="89"/>
        <v>4.2564670643181239</v>
      </c>
      <c r="BA19" s="1">
        <f t="shared" si="90"/>
        <v>0.95182477076733796</v>
      </c>
      <c r="BB19" s="1">
        <f t="shared" si="91"/>
        <v>4.5816423227418746</v>
      </c>
      <c r="BC19" s="18">
        <f t="shared" si="92"/>
        <v>8.2516412617544805</v>
      </c>
      <c r="BE19" s="5">
        <v>14</v>
      </c>
      <c r="BF19" s="8">
        <f t="shared" si="93"/>
        <v>1.0961534188060895E-3</v>
      </c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x14ac:dyDescent="0.3">
      <c r="A20" s="5">
        <v>16</v>
      </c>
      <c r="B20" s="1">
        <f t="shared" si="37"/>
        <v>0.4800000000000002</v>
      </c>
      <c r="C20" s="1">
        <f t="shared" si="49"/>
        <v>840689.42632098403</v>
      </c>
      <c r="D20" s="1">
        <f t="shared" si="50"/>
        <v>3693911.2734963214</v>
      </c>
      <c r="E20" s="1">
        <f t="shared" si="51"/>
        <v>110817.33820488963</v>
      </c>
      <c r="F20" s="1">
        <f t="shared" si="52"/>
        <v>392829.31002146518</v>
      </c>
      <c r="G20" s="1">
        <f t="shared" si="53"/>
        <v>116709.77785521162</v>
      </c>
      <c r="H20" s="1">
        <f t="shared" si="54"/>
        <v>413074.65150029439</v>
      </c>
      <c r="I20" s="1">
        <f t="shared" si="55"/>
        <v>117013.45797739405</v>
      </c>
      <c r="J20" s="1">
        <f t="shared" si="56"/>
        <v>414112.59879951441</v>
      </c>
      <c r="K20" s="1">
        <f t="shared" si="57"/>
        <v>123240.71616887508</v>
      </c>
      <c r="L20" s="1">
        <f t="shared" si="58"/>
        <v>435502.22847005154</v>
      </c>
      <c r="M20" s="18">
        <f t="shared" si="59"/>
        <v>9.1377763358044213</v>
      </c>
      <c r="O20" s="5">
        <v>16</v>
      </c>
      <c r="P20" s="1">
        <f t="shared" si="40"/>
        <v>0.4800000000000002</v>
      </c>
      <c r="Q20" s="1">
        <f t="shared" si="60"/>
        <v>840690.10238703503</v>
      </c>
      <c r="R20" s="1">
        <f t="shared" si="61"/>
        <v>3693914.2440745533</v>
      </c>
      <c r="S20" s="1">
        <f t="shared" si="62"/>
        <v>110817.42732223659</v>
      </c>
      <c r="T20" s="1">
        <f t="shared" si="63"/>
        <v>392829.62592688989</v>
      </c>
      <c r="U20" s="1">
        <f t="shared" si="64"/>
        <v>116709.87171113993</v>
      </c>
      <c r="V20" s="1">
        <f t="shared" si="65"/>
        <v>413074.98368652409</v>
      </c>
      <c r="W20" s="1">
        <f t="shared" si="66"/>
        <v>117013.55207753446</v>
      </c>
      <c r="X20" s="1">
        <f t="shared" si="67"/>
        <v>414112.9318204351</v>
      </c>
      <c r="Y20" s="1">
        <f t="shared" si="68"/>
        <v>123240.81527684964</v>
      </c>
      <c r="Z20" s="1">
        <f t="shared" si="69"/>
        <v>435502.5786919783</v>
      </c>
      <c r="AA20" s="18">
        <f t="shared" si="70"/>
        <v>9.1377763358044213</v>
      </c>
      <c r="AC20" s="5">
        <v>16</v>
      </c>
      <c r="AD20" s="1">
        <f t="shared" si="43"/>
        <v>0.4800000000000002</v>
      </c>
      <c r="AE20" s="1">
        <f t="shared" si="71"/>
        <v>9.1394832801046366</v>
      </c>
      <c r="AF20" s="1">
        <f t="shared" si="72"/>
        <v>31.724701058764968</v>
      </c>
      <c r="AG20" s="1">
        <f t="shared" si="73"/>
        <v>0.951741031762949</v>
      </c>
      <c r="AH20" s="1">
        <f t="shared" si="74"/>
        <v>4.5813762959225119</v>
      </c>
      <c r="AI20" s="1">
        <f t="shared" si="75"/>
        <v>1.0204616762017868</v>
      </c>
      <c r="AJ20" s="1">
        <f t="shared" si="76"/>
        <v>4.9307303306199097</v>
      </c>
      <c r="AK20" s="1">
        <f t="shared" si="77"/>
        <v>1.0257019867222477</v>
      </c>
      <c r="AL20" s="1">
        <f t="shared" si="78"/>
        <v>4.9496299533685884</v>
      </c>
      <c r="AM20" s="1">
        <f t="shared" si="79"/>
        <v>1.1002299303640066</v>
      </c>
      <c r="AN20" s="1">
        <f t="shared" si="80"/>
        <v>5.3278610593659792</v>
      </c>
      <c r="AO20" s="18">
        <f t="shared" si="81"/>
        <v>9.1377763358044213</v>
      </c>
      <c r="AQ20" s="5">
        <v>16</v>
      </c>
      <c r="AR20" s="1">
        <f t="shared" si="46"/>
        <v>0.4800000000000002</v>
      </c>
      <c r="AS20" s="1">
        <f t="shared" si="82"/>
        <v>9.13921162778888</v>
      </c>
      <c r="AT20" s="1">
        <f t="shared" si="83"/>
        <v>31.723507440989852</v>
      </c>
      <c r="AU20" s="1">
        <f t="shared" si="84"/>
        <v>0.95170522322969553</v>
      </c>
      <c r="AV20" s="1">
        <f t="shared" si="85"/>
        <v>4.5812493609284424</v>
      </c>
      <c r="AW20" s="1">
        <f t="shared" si="86"/>
        <v>1.0204239636436223</v>
      </c>
      <c r="AX20" s="1">
        <f t="shared" si="87"/>
        <v>4.9305968537821947</v>
      </c>
      <c r="AY20" s="1">
        <f t="shared" si="88"/>
        <v>1.0256641760364285</v>
      </c>
      <c r="AZ20" s="1">
        <f t="shared" si="89"/>
        <v>4.9494961411410019</v>
      </c>
      <c r="BA20" s="1">
        <f t="shared" si="90"/>
        <v>1.1001901074639255</v>
      </c>
      <c r="BB20" s="1">
        <f t="shared" si="91"/>
        <v>5.3277203355457496</v>
      </c>
      <c r="BC20" s="18">
        <f t="shared" si="92"/>
        <v>9.1377763358044213</v>
      </c>
      <c r="BE20" s="5">
        <v>15</v>
      </c>
      <c r="BF20" s="8">
        <f t="shared" si="93"/>
        <v>1.2567871755635451E-3</v>
      </c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69" x14ac:dyDescent="0.3">
      <c r="A21" s="5">
        <v>17</v>
      </c>
      <c r="B21" s="1">
        <f t="shared" si="37"/>
        <v>0.51000000000000023</v>
      </c>
      <c r="C21" s="1">
        <f t="shared" si="49"/>
        <v>957606.84732748009</v>
      </c>
      <c r="D21" s="1">
        <f t="shared" si="50"/>
        <v>4107695.613344844</v>
      </c>
      <c r="E21" s="1">
        <f t="shared" si="51"/>
        <v>123230.86840034531</v>
      </c>
      <c r="F21" s="1">
        <f t="shared" si="52"/>
        <v>435468.59961418639</v>
      </c>
      <c r="G21" s="1">
        <f t="shared" si="53"/>
        <v>129762.89739455812</v>
      </c>
      <c r="H21" s="1">
        <f t="shared" si="54"/>
        <v>457899.90923547564</v>
      </c>
      <c r="I21" s="1">
        <f t="shared" si="55"/>
        <v>130099.36703887746</v>
      </c>
      <c r="J21" s="1">
        <f t="shared" si="56"/>
        <v>459049.82694292662</v>
      </c>
      <c r="K21" s="1">
        <f t="shared" si="57"/>
        <v>137002.36320863312</v>
      </c>
      <c r="L21" s="1">
        <f t="shared" si="58"/>
        <v>482748.86554035801</v>
      </c>
      <c r="M21" s="18">
        <f t="shared" si="59"/>
        <v>10.161589991320692</v>
      </c>
      <c r="O21" s="5">
        <v>17</v>
      </c>
      <c r="P21" s="1">
        <f t="shared" si="40"/>
        <v>0.51000000000000023</v>
      </c>
      <c r="Q21" s="1">
        <f t="shared" si="60"/>
        <v>957607.61741644086</v>
      </c>
      <c r="R21" s="1">
        <f t="shared" si="61"/>
        <v>4107698.9166800175</v>
      </c>
      <c r="S21" s="1">
        <f t="shared" si="62"/>
        <v>123230.96750040053</v>
      </c>
      <c r="T21" s="1">
        <f t="shared" si="63"/>
        <v>435468.94980906957</v>
      </c>
      <c r="U21" s="1">
        <f t="shared" si="64"/>
        <v>129763.00174753655</v>
      </c>
      <c r="V21" s="1">
        <f t="shared" si="65"/>
        <v>457900.27746905002</v>
      </c>
      <c r="W21" s="1">
        <f t="shared" si="66"/>
        <v>130099.47166243628</v>
      </c>
      <c r="X21" s="1">
        <f t="shared" si="67"/>
        <v>459050.19610123488</v>
      </c>
      <c r="Y21" s="1">
        <f t="shared" si="68"/>
        <v>137002.47338343758</v>
      </c>
      <c r="Z21" s="1">
        <f t="shared" si="69"/>
        <v>482749.25375682465</v>
      </c>
      <c r="AA21" s="18">
        <f t="shared" si="70"/>
        <v>10.161589991320692</v>
      </c>
      <c r="AC21" s="5">
        <v>17</v>
      </c>
      <c r="AD21" s="1">
        <f t="shared" si="43"/>
        <v>0.51000000000000023</v>
      </c>
      <c r="AE21" s="1">
        <f t="shared" si="71"/>
        <v>10.163532994767142</v>
      </c>
      <c r="AF21" s="1">
        <f t="shared" si="72"/>
        <v>36.669694045975881</v>
      </c>
      <c r="AG21" s="1">
        <f t="shared" si="73"/>
        <v>1.1000908213792764</v>
      </c>
      <c r="AH21" s="1">
        <f t="shared" si="74"/>
        <v>5.3274037597506432</v>
      </c>
      <c r="AI21" s="1">
        <f t="shared" si="75"/>
        <v>1.1800018777755359</v>
      </c>
      <c r="AJ21" s="1">
        <f t="shared" si="76"/>
        <v>5.7337417091027909</v>
      </c>
      <c r="AK21" s="1">
        <f t="shared" si="77"/>
        <v>1.1860969470158182</v>
      </c>
      <c r="AL21" s="1">
        <f t="shared" si="78"/>
        <v>5.755724654372032</v>
      </c>
      <c r="AM21" s="1">
        <f t="shared" si="79"/>
        <v>1.2727625610104374</v>
      </c>
      <c r="AN21" s="1">
        <f t="shared" si="80"/>
        <v>6.1956402545195131</v>
      </c>
      <c r="AO21" s="18">
        <f t="shared" si="81"/>
        <v>10.161589991320692</v>
      </c>
      <c r="AQ21" s="5">
        <v>17</v>
      </c>
      <c r="AR21" s="1">
        <f t="shared" si="46"/>
        <v>0.51000000000000023</v>
      </c>
      <c r="AS21" s="1">
        <f t="shared" si="82"/>
        <v>10.163223562797834</v>
      </c>
      <c r="AT21" s="1">
        <f t="shared" si="83"/>
        <v>36.668366722043281</v>
      </c>
      <c r="AU21" s="1">
        <f t="shared" si="84"/>
        <v>1.1000510016612983</v>
      </c>
      <c r="AV21" s="1">
        <f t="shared" si="85"/>
        <v>5.3272630467968893</v>
      </c>
      <c r="AW21" s="1">
        <f t="shared" si="86"/>
        <v>1.1799599473632516</v>
      </c>
      <c r="AX21" s="1">
        <f t="shared" si="87"/>
        <v>5.7335937479633516</v>
      </c>
      <c r="AY21" s="1">
        <f t="shared" si="88"/>
        <v>1.1860549078807487</v>
      </c>
      <c r="AZ21" s="1">
        <f t="shared" si="89"/>
        <v>5.7555763216622804</v>
      </c>
      <c r="BA21" s="1">
        <f t="shared" si="90"/>
        <v>1.2727182913111668</v>
      </c>
      <c r="BB21" s="1">
        <f t="shared" si="91"/>
        <v>6.1954842639886945</v>
      </c>
      <c r="BC21" s="18">
        <f t="shared" si="92"/>
        <v>10.161589991320692</v>
      </c>
      <c r="BE21" s="5">
        <v>16</v>
      </c>
      <c r="BF21" s="8">
        <f t="shared" si="93"/>
        <v>1.4352919844586864E-3</v>
      </c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69" x14ac:dyDescent="0.3">
      <c r="A22" s="5">
        <v>18</v>
      </c>
      <c r="B22" s="1">
        <f t="shared" si="37"/>
        <v>0.54000000000000026</v>
      </c>
      <c r="C22" s="1">
        <f t="shared" si="49"/>
        <v>1087599.8074067885</v>
      </c>
      <c r="D22" s="1">
        <f t="shared" si="50"/>
        <v>4566381.769596735</v>
      </c>
      <c r="E22" s="1">
        <f t="shared" si="51"/>
        <v>136991.45308790205</v>
      </c>
      <c r="F22" s="1">
        <f t="shared" si="52"/>
        <v>482711.60947500786</v>
      </c>
      <c r="G22" s="1">
        <f t="shared" si="53"/>
        <v>144232.12723002717</v>
      </c>
      <c r="H22" s="1">
        <f t="shared" si="54"/>
        <v>507564.70151830371</v>
      </c>
      <c r="I22" s="1">
        <f t="shared" si="55"/>
        <v>144604.9236106766</v>
      </c>
      <c r="J22" s="1">
        <f t="shared" si="56"/>
        <v>508838.66681663785</v>
      </c>
      <c r="K22" s="1">
        <f t="shared" si="57"/>
        <v>152256.61309240118</v>
      </c>
      <c r="L22" s="1">
        <f t="shared" si="58"/>
        <v>535096.24304237764</v>
      </c>
      <c r="M22" s="18">
        <f t="shared" si="59"/>
        <v>11.345503001310155</v>
      </c>
      <c r="O22" s="5">
        <v>18</v>
      </c>
      <c r="P22" s="1">
        <f t="shared" si="40"/>
        <v>0.54000000000000026</v>
      </c>
      <c r="Q22" s="1">
        <f t="shared" si="60"/>
        <v>1087600.6820337381</v>
      </c>
      <c r="R22" s="1">
        <f t="shared" si="61"/>
        <v>4566385.4417977612</v>
      </c>
      <c r="S22" s="1">
        <f t="shared" si="62"/>
        <v>136991.56325393284</v>
      </c>
      <c r="T22" s="1">
        <f t="shared" si="63"/>
        <v>482711.99766151403</v>
      </c>
      <c r="U22" s="1">
        <f t="shared" si="64"/>
        <v>144232.24321885555</v>
      </c>
      <c r="V22" s="1">
        <f t="shared" si="65"/>
        <v>507565.10969101946</v>
      </c>
      <c r="W22" s="1">
        <f t="shared" si="66"/>
        <v>144605.03989929814</v>
      </c>
      <c r="X22" s="1">
        <f t="shared" si="67"/>
        <v>508839.07601384213</v>
      </c>
      <c r="Y22" s="1">
        <f t="shared" si="68"/>
        <v>152256.73553434812</v>
      </c>
      <c r="Z22" s="1">
        <f t="shared" si="69"/>
        <v>535096.67335523106</v>
      </c>
      <c r="AA22" s="18">
        <f t="shared" si="70"/>
        <v>11.345503001310155</v>
      </c>
      <c r="AC22" s="5">
        <v>18</v>
      </c>
      <c r="AD22" s="1">
        <f t="shared" si="43"/>
        <v>0.54000000000000026</v>
      </c>
      <c r="AE22" s="1">
        <f t="shared" si="71"/>
        <v>11.347708166762546</v>
      </c>
      <c r="AF22" s="1">
        <f t="shared" si="72"/>
        <v>42.420023502845851</v>
      </c>
      <c r="AG22" s="1">
        <f t="shared" si="73"/>
        <v>1.2726007050853754</v>
      </c>
      <c r="AH22" s="1">
        <f t="shared" si="74"/>
        <v>6.1951081373204913</v>
      </c>
      <c r="AI22" s="1">
        <f t="shared" si="75"/>
        <v>1.3655273271451829</v>
      </c>
      <c r="AJ22" s="1">
        <f t="shared" si="76"/>
        <v>6.6677040369010996</v>
      </c>
      <c r="AK22" s="1">
        <f t="shared" si="77"/>
        <v>1.3726162656388921</v>
      </c>
      <c r="AL22" s="1">
        <f t="shared" si="78"/>
        <v>6.6932719922141422</v>
      </c>
      <c r="AM22" s="1">
        <f t="shared" si="79"/>
        <v>1.4733988648517997</v>
      </c>
      <c r="AN22" s="1">
        <f t="shared" si="80"/>
        <v>7.2049098143312325</v>
      </c>
      <c r="AO22" s="18">
        <f t="shared" si="81"/>
        <v>11.345503001310155</v>
      </c>
      <c r="AQ22" s="5">
        <v>18</v>
      </c>
      <c r="AR22" s="1">
        <f t="shared" si="46"/>
        <v>0.54000000000000026</v>
      </c>
      <c r="AS22" s="1">
        <f t="shared" si="82"/>
        <v>11.347356730041245</v>
      </c>
      <c r="AT22" s="1">
        <f t="shared" si="83"/>
        <v>42.418547963716087</v>
      </c>
      <c r="AU22" s="1">
        <f t="shared" si="84"/>
        <v>1.2725564389114825</v>
      </c>
      <c r="AV22" s="1">
        <f t="shared" si="85"/>
        <v>6.1949521588281975</v>
      </c>
      <c r="AW22" s="1">
        <f t="shared" si="86"/>
        <v>1.3654807212939055</v>
      </c>
      <c r="AX22" s="1">
        <f t="shared" si="87"/>
        <v>6.6675400276844856</v>
      </c>
      <c r="AY22" s="1">
        <f t="shared" si="88"/>
        <v>1.3725695393267499</v>
      </c>
      <c r="AZ22" s="1">
        <f t="shared" si="89"/>
        <v>6.6931075713443899</v>
      </c>
      <c r="BA22" s="1">
        <f t="shared" si="90"/>
        <v>1.4733496660518144</v>
      </c>
      <c r="BB22" s="1">
        <f t="shared" si="91"/>
        <v>7.2047369089132971</v>
      </c>
      <c r="BC22" s="18">
        <f t="shared" si="92"/>
        <v>11.345503001310155</v>
      </c>
      <c r="BE22" s="5">
        <v>17</v>
      </c>
      <c r="BF22" s="8">
        <f t="shared" si="93"/>
        <v>1.6335714771411602E-3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x14ac:dyDescent="0.3">
      <c r="A23" s="5">
        <v>19</v>
      </c>
      <c r="B23" s="1">
        <f t="shared" si="37"/>
        <v>0.57000000000000028</v>
      </c>
      <c r="C23" s="1">
        <f t="shared" si="49"/>
        <v>1232086.8353837403</v>
      </c>
      <c r="D23" s="1">
        <f t="shared" si="50"/>
        <v>5074817.5344612794</v>
      </c>
      <c r="E23" s="1">
        <f t="shared" si="51"/>
        <v>152244.52603383837</v>
      </c>
      <c r="F23" s="1">
        <f t="shared" si="52"/>
        <v>535054.9685461499</v>
      </c>
      <c r="G23" s="1">
        <f t="shared" si="53"/>
        <v>160270.35056203062</v>
      </c>
      <c r="H23" s="1">
        <f t="shared" si="54"/>
        <v>562591.09245120897</v>
      </c>
      <c r="I23" s="1">
        <f t="shared" si="55"/>
        <v>160683.39242060651</v>
      </c>
      <c r="J23" s="1">
        <f t="shared" si="56"/>
        <v>564002.48514966678</v>
      </c>
      <c r="K23" s="1">
        <f t="shared" si="57"/>
        <v>169164.60058832838</v>
      </c>
      <c r="L23" s="1">
        <f t="shared" si="58"/>
        <v>593094.59894948348</v>
      </c>
      <c r="M23" s="18">
        <f t="shared" si="59"/>
        <v>12.715593080949137</v>
      </c>
      <c r="O23" s="5">
        <v>19</v>
      </c>
      <c r="P23" s="1">
        <f t="shared" si="40"/>
        <v>0.57000000000000028</v>
      </c>
      <c r="Q23" s="1">
        <f t="shared" si="60"/>
        <v>1232087.826204503</v>
      </c>
      <c r="R23" s="1">
        <f t="shared" si="61"/>
        <v>5074821.615535506</v>
      </c>
      <c r="S23" s="1">
        <f t="shared" si="62"/>
        <v>152244.64846606518</v>
      </c>
      <c r="T23" s="1">
        <f t="shared" si="63"/>
        <v>535055.39882581134</v>
      </c>
      <c r="U23" s="1">
        <f t="shared" si="64"/>
        <v>160270.47944845233</v>
      </c>
      <c r="V23" s="1">
        <f t="shared" si="65"/>
        <v>562591.54487468326</v>
      </c>
      <c r="W23" s="1">
        <f t="shared" si="66"/>
        <v>160683.52163918543</v>
      </c>
      <c r="X23" s="1">
        <f t="shared" si="67"/>
        <v>564002.93870814401</v>
      </c>
      <c r="Y23" s="1">
        <f t="shared" si="68"/>
        <v>169164.7366273095</v>
      </c>
      <c r="Z23" s="1">
        <f t="shared" si="69"/>
        <v>593095.07590304757</v>
      </c>
      <c r="AA23" s="18">
        <f t="shared" si="70"/>
        <v>12.715593080949137</v>
      </c>
      <c r="AC23" s="5">
        <v>19</v>
      </c>
      <c r="AD23" s="1">
        <f t="shared" si="43"/>
        <v>0.57000000000000028</v>
      </c>
      <c r="AE23" s="1">
        <f t="shared" si="71"/>
        <v>12.7180892926801</v>
      </c>
      <c r="AF23" s="1">
        <f t="shared" si="72"/>
        <v>49.107018504492885</v>
      </c>
      <c r="AG23" s="1">
        <f t="shared" si="73"/>
        <v>1.4732105551347865</v>
      </c>
      <c r="AH23" s="1">
        <f t="shared" si="74"/>
        <v>7.2042906838464589</v>
      </c>
      <c r="AI23" s="1">
        <f t="shared" si="75"/>
        <v>1.5812749153924834</v>
      </c>
      <c r="AJ23" s="1">
        <f t="shared" si="76"/>
        <v>7.7539251133429685</v>
      </c>
      <c r="AK23" s="1">
        <f t="shared" si="77"/>
        <v>1.5895194318349311</v>
      </c>
      <c r="AL23" s="1">
        <f t="shared" si="78"/>
        <v>7.7836612483050276</v>
      </c>
      <c r="AM23" s="1">
        <f t="shared" si="79"/>
        <v>1.7067203925839374</v>
      </c>
      <c r="AN23" s="1">
        <f t="shared" si="80"/>
        <v>8.3786894776473719</v>
      </c>
      <c r="AO23" s="18">
        <f t="shared" si="81"/>
        <v>12.715593080949137</v>
      </c>
      <c r="AQ23" s="5">
        <v>19</v>
      </c>
      <c r="AR23" s="1">
        <f t="shared" si="46"/>
        <v>0.57000000000000028</v>
      </c>
      <c r="AS23" s="1">
        <f t="shared" si="82"/>
        <v>12.717691167742013</v>
      </c>
      <c r="AT23" s="1">
        <f t="shared" si="83"/>
        <v>49.105378674682626</v>
      </c>
      <c r="AU23" s="1">
        <f t="shared" si="84"/>
        <v>1.4731613602404787</v>
      </c>
      <c r="AV23" s="1">
        <f t="shared" si="85"/>
        <v>7.2041177917655137</v>
      </c>
      <c r="AW23" s="1">
        <f t="shared" si="86"/>
        <v>1.5812231271169614</v>
      </c>
      <c r="AX23" s="1">
        <f t="shared" si="87"/>
        <v>7.7537433235839943</v>
      </c>
      <c r="AY23" s="1">
        <f t="shared" si="88"/>
        <v>1.5894675100942386</v>
      </c>
      <c r="AZ23" s="1">
        <f t="shared" si="89"/>
        <v>7.7834790024868079</v>
      </c>
      <c r="BA23" s="1">
        <f t="shared" si="90"/>
        <v>1.706665730315083</v>
      </c>
      <c r="BB23" s="1">
        <f t="shared" si="91"/>
        <v>8.3784978313726803</v>
      </c>
      <c r="BC23" s="18">
        <f t="shared" si="92"/>
        <v>12.715593080949137</v>
      </c>
      <c r="BE23" s="5">
        <v>18</v>
      </c>
      <c r="BF23" s="8">
        <f t="shared" si="93"/>
        <v>1.8537287310902428E-3</v>
      </c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69" x14ac:dyDescent="0.3">
      <c r="A24" s="5">
        <v>20</v>
      </c>
      <c r="B24" s="1">
        <f t="shared" si="37"/>
        <v>0.60000000000000031</v>
      </c>
      <c r="C24" s="1">
        <f t="shared" si="49"/>
        <v>1392639.6041483139</v>
      </c>
      <c r="D24" s="1">
        <f t="shared" si="50"/>
        <v>5638373.6549108438</v>
      </c>
      <c r="E24" s="1">
        <f t="shared" si="51"/>
        <v>169151.2096473253</v>
      </c>
      <c r="F24" s="1">
        <f t="shared" si="52"/>
        <v>593048.87260483322</v>
      </c>
      <c r="G24" s="1">
        <f t="shared" si="53"/>
        <v>178046.94273639782</v>
      </c>
      <c r="H24" s="1">
        <f t="shared" si="54"/>
        <v>623557.45639310207</v>
      </c>
      <c r="I24" s="1">
        <f t="shared" si="55"/>
        <v>178504.57149322185</v>
      </c>
      <c r="J24" s="1">
        <f t="shared" si="56"/>
        <v>625121.099427726</v>
      </c>
      <c r="K24" s="1">
        <f t="shared" si="57"/>
        <v>187904.8426301571</v>
      </c>
      <c r="L24" s="1">
        <f t="shared" si="58"/>
        <v>657353.52030988585</v>
      </c>
      <c r="M24" s="18">
        <f t="shared" si="59"/>
        <v>14.302190017317532</v>
      </c>
      <c r="O24" s="5">
        <v>20</v>
      </c>
      <c r="P24" s="1">
        <f t="shared" si="40"/>
        <v>0.60000000000000031</v>
      </c>
      <c r="Q24" s="1">
        <f t="shared" si="60"/>
        <v>1392640.7240826113</v>
      </c>
      <c r="R24" s="1">
        <f t="shared" si="61"/>
        <v>5638378.1891845912</v>
      </c>
      <c r="S24" s="1">
        <f t="shared" si="62"/>
        <v>169151.34567553774</v>
      </c>
      <c r="T24" s="1">
        <f t="shared" si="63"/>
        <v>593049.34952162497</v>
      </c>
      <c r="U24" s="1">
        <f t="shared" si="64"/>
        <v>178047.08591836211</v>
      </c>
      <c r="V24" s="1">
        <f t="shared" si="65"/>
        <v>623557.95784405514</v>
      </c>
      <c r="W24" s="1">
        <f t="shared" si="66"/>
        <v>178504.71504319855</v>
      </c>
      <c r="X24" s="1">
        <f t="shared" si="67"/>
        <v>625121.60213611601</v>
      </c>
      <c r="Y24" s="1">
        <f t="shared" si="68"/>
        <v>187904.99373962122</v>
      </c>
      <c r="Z24" s="1">
        <f t="shared" si="69"/>
        <v>657354.04893868603</v>
      </c>
      <c r="AA24" s="18">
        <f t="shared" si="70"/>
        <v>14.302190017317532</v>
      </c>
      <c r="AC24" s="5">
        <v>20</v>
      </c>
      <c r="AD24" s="1">
        <f t="shared" si="43"/>
        <v>0.60000000000000031</v>
      </c>
      <c r="AE24" s="1">
        <f t="shared" si="71"/>
        <v>14.305009233042359</v>
      </c>
      <c r="AF24" s="1">
        <f t="shared" si="72"/>
        <v>56.883377318624525</v>
      </c>
      <c r="AG24" s="1">
        <f t="shared" si="73"/>
        <v>1.7065013195587357</v>
      </c>
      <c r="AH24" s="1">
        <f t="shared" si="74"/>
        <v>8.3779691550349256</v>
      </c>
      <c r="AI24" s="1">
        <f t="shared" si="75"/>
        <v>1.8321708568842594</v>
      </c>
      <c r="AJ24" s="1">
        <f t="shared" si="76"/>
        <v>9.017173663349185</v>
      </c>
      <c r="AK24" s="1">
        <f t="shared" si="77"/>
        <v>1.8417589245089734</v>
      </c>
      <c r="AL24" s="1">
        <f t="shared" si="78"/>
        <v>9.0517558477282751</v>
      </c>
      <c r="AM24" s="1">
        <f t="shared" si="79"/>
        <v>1.978053994990584</v>
      </c>
      <c r="AN24" s="1">
        <f t="shared" si="80"/>
        <v>9.7437376402223865</v>
      </c>
      <c r="AO24" s="18">
        <f t="shared" si="81"/>
        <v>14.302190017317532</v>
      </c>
      <c r="AQ24" s="5">
        <v>20</v>
      </c>
      <c r="AR24" s="1">
        <f t="shared" si="46"/>
        <v>0.60000000000000031</v>
      </c>
      <c r="AS24" s="1">
        <f t="shared" si="82"/>
        <v>14.304559228571673</v>
      </c>
      <c r="AT24" s="1">
        <f t="shared" si="83"/>
        <v>56.881555387229263</v>
      </c>
      <c r="AU24" s="1">
        <f t="shared" si="84"/>
        <v>1.7064466616168779</v>
      </c>
      <c r="AV24" s="1">
        <f t="shared" si="85"/>
        <v>8.3777775235357357</v>
      </c>
      <c r="AW24" s="1">
        <f t="shared" si="86"/>
        <v>1.8321133244699139</v>
      </c>
      <c r="AX24" s="1">
        <f t="shared" si="87"/>
        <v>9.0169721736982993</v>
      </c>
      <c r="AY24" s="1">
        <f t="shared" si="88"/>
        <v>1.8417012442223524</v>
      </c>
      <c r="AZ24" s="1">
        <f t="shared" si="89"/>
        <v>9.0515538528224635</v>
      </c>
      <c r="BA24" s="1">
        <f t="shared" si="90"/>
        <v>1.9779932772015516</v>
      </c>
      <c r="BB24" s="1">
        <f t="shared" si="91"/>
        <v>9.743525230151695</v>
      </c>
      <c r="BC24" s="18">
        <f t="shared" si="92"/>
        <v>14.302190017317532</v>
      </c>
      <c r="BE24" s="5">
        <v>19</v>
      </c>
      <c r="BF24" s="8">
        <f t="shared" si="93"/>
        <v>2.0980867928752645E-3</v>
      </c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x14ac:dyDescent="0.3">
      <c r="A25" s="5">
        <v>21</v>
      </c>
      <c r="B25" s="1">
        <f t="shared" si="37"/>
        <v>0.63000000000000034</v>
      </c>
      <c r="C25" s="1">
        <f t="shared" si="49"/>
        <v>1570999.4509377675</v>
      </c>
      <c r="D25" s="1">
        <f t="shared" si="50"/>
        <v>6263000.2390035726</v>
      </c>
      <c r="E25" s="1">
        <f t="shared" si="51"/>
        <v>187890.00717010716</v>
      </c>
      <c r="F25" s="1">
        <f t="shared" si="52"/>
        <v>657302.8619519124</v>
      </c>
      <c r="G25" s="1">
        <f t="shared" si="53"/>
        <v>197749.55009938584</v>
      </c>
      <c r="H25" s="1">
        <f t="shared" si="54"/>
        <v>691104.55155507289</v>
      </c>
      <c r="I25" s="1">
        <f t="shared" si="55"/>
        <v>198256.57544343328</v>
      </c>
      <c r="J25" s="1">
        <f t="shared" si="56"/>
        <v>692836.8666433841</v>
      </c>
      <c r="K25" s="1">
        <f t="shared" si="57"/>
        <v>208675.11316940869</v>
      </c>
      <c r="L25" s="1">
        <f t="shared" si="58"/>
        <v>728548.34461143322</v>
      </c>
      <c r="M25" s="18">
        <f t="shared" si="59"/>
        <v>16.140567472863168</v>
      </c>
      <c r="O25" s="5">
        <v>21</v>
      </c>
      <c r="P25" s="1">
        <f t="shared" si="40"/>
        <v>0.63000000000000034</v>
      </c>
      <c r="Q25" s="1">
        <f t="shared" si="60"/>
        <v>1571000.7143056579</v>
      </c>
      <c r="R25" s="1">
        <f t="shared" si="61"/>
        <v>6263005.2755880337</v>
      </c>
      <c r="S25" s="1">
        <f t="shared" si="62"/>
        <v>187890.158267641</v>
      </c>
      <c r="T25" s="1">
        <f t="shared" si="63"/>
        <v>657303.39053997421</v>
      </c>
      <c r="U25" s="1">
        <f t="shared" si="64"/>
        <v>197749.70912574063</v>
      </c>
      <c r="V25" s="1">
        <f t="shared" si="65"/>
        <v>691105.10732549243</v>
      </c>
      <c r="W25" s="1">
        <f t="shared" si="66"/>
        <v>198256.73487752338</v>
      </c>
      <c r="X25" s="1">
        <f t="shared" si="67"/>
        <v>692837.4238068806</v>
      </c>
      <c r="Y25" s="1">
        <f t="shared" si="68"/>
        <v>208675.28098184743</v>
      </c>
      <c r="Z25" s="1">
        <f t="shared" si="69"/>
        <v>728548.93049306935</v>
      </c>
      <c r="AA25" s="18">
        <f t="shared" si="70"/>
        <v>16.140567472863168</v>
      </c>
      <c r="AC25" s="5">
        <v>21</v>
      </c>
      <c r="AD25" s="1">
        <f t="shared" si="43"/>
        <v>0.63000000000000034</v>
      </c>
      <c r="AE25" s="1">
        <f t="shared" si="71"/>
        <v>16.143745045931656</v>
      </c>
      <c r="AF25" s="1">
        <f t="shared" si="72"/>
        <v>65.926638288193232</v>
      </c>
      <c r="AG25" s="1">
        <f t="shared" si="73"/>
        <v>1.9777991486457969</v>
      </c>
      <c r="AH25" s="1">
        <f t="shared" si="74"/>
        <v>9.7428996415404185</v>
      </c>
      <c r="AI25" s="1">
        <f t="shared" si="75"/>
        <v>2.123942643268903</v>
      </c>
      <c r="AJ25" s="1">
        <f t="shared" si="76"/>
        <v>10.486240794558547</v>
      </c>
      <c r="AK25" s="1">
        <f t="shared" si="77"/>
        <v>2.135092760564175</v>
      </c>
      <c r="AL25" s="1">
        <f t="shared" si="78"/>
        <v>10.526456958900942</v>
      </c>
      <c r="AM25" s="1">
        <f t="shared" si="79"/>
        <v>2.293592857412825</v>
      </c>
      <c r="AN25" s="1">
        <f t="shared" si="80"/>
        <v>11.331157831740502</v>
      </c>
      <c r="AO25" s="18">
        <f t="shared" si="81"/>
        <v>16.140567472863168</v>
      </c>
      <c r="AQ25" s="5">
        <v>21</v>
      </c>
      <c r="AR25" s="1">
        <f t="shared" si="46"/>
        <v>0.63000000000000034</v>
      </c>
      <c r="AS25" s="1">
        <f t="shared" si="82"/>
        <v>16.143237407938834</v>
      </c>
      <c r="AT25" s="1">
        <f t="shared" si="83"/>
        <v>65.924614521684092</v>
      </c>
      <c r="AU25" s="1">
        <f t="shared" si="84"/>
        <v>1.9777384356505228</v>
      </c>
      <c r="AV25" s="1">
        <f t="shared" si="85"/>
        <v>9.7426872478388908</v>
      </c>
      <c r="AW25" s="1">
        <f t="shared" si="86"/>
        <v>2.1238787443681062</v>
      </c>
      <c r="AX25" s="1">
        <f t="shared" si="87"/>
        <v>10.486017478624786</v>
      </c>
      <c r="AY25" s="1">
        <f t="shared" si="88"/>
        <v>2.1350286978298945</v>
      </c>
      <c r="AZ25" s="1">
        <f t="shared" si="89"/>
        <v>10.526233083210412</v>
      </c>
      <c r="BA25" s="1">
        <f t="shared" si="90"/>
        <v>2.2935254281468351</v>
      </c>
      <c r="BB25" s="1">
        <f t="shared" si="91"/>
        <v>11.330922416720169</v>
      </c>
      <c r="BC25" s="18">
        <f t="shared" si="92"/>
        <v>16.140567472863168</v>
      </c>
      <c r="BE25" s="5">
        <v>20</v>
      </c>
      <c r="BF25" s="8">
        <f t="shared" si="93"/>
        <v>2.3692112541411348E-3</v>
      </c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69" x14ac:dyDescent="0.3">
      <c r="A26" s="5">
        <v>22</v>
      </c>
      <c r="B26" s="1">
        <f t="shared" si="37"/>
        <v>0.66000000000000036</v>
      </c>
      <c r="C26" s="1">
        <f t="shared" si="49"/>
        <v>1769095.6795086265</v>
      </c>
      <c r="D26" s="1">
        <f t="shared" si="50"/>
        <v>6955289.246163616</v>
      </c>
      <c r="E26" s="1">
        <f t="shared" si="51"/>
        <v>208658.67738490846</v>
      </c>
      <c r="F26" s="1">
        <f t="shared" si="52"/>
        <v>728492.22228578676</v>
      </c>
      <c r="G26" s="1">
        <f t="shared" si="53"/>
        <v>219586.06071919526</v>
      </c>
      <c r="H26" s="1">
        <f t="shared" si="54"/>
        <v>765942.24869876995</v>
      </c>
      <c r="I26" s="1">
        <f t="shared" si="55"/>
        <v>220147.81111539001</v>
      </c>
      <c r="J26" s="1">
        <f t="shared" si="56"/>
        <v>767861.42878352024</v>
      </c>
      <c r="K26" s="1">
        <f t="shared" si="57"/>
        <v>231694.52024841408</v>
      </c>
      <c r="L26" s="1">
        <f t="shared" si="58"/>
        <v>807427.2516032923</v>
      </c>
      <c r="M26" s="18">
        <f t="shared" si="59"/>
        <v>18.271747146766149</v>
      </c>
      <c r="O26" s="5">
        <v>22</v>
      </c>
      <c r="P26" s="1">
        <f t="shared" si="40"/>
        <v>0.66000000000000036</v>
      </c>
      <c r="Q26" s="1">
        <f t="shared" si="60"/>
        <v>1769097.1021816607</v>
      </c>
      <c r="R26" s="1">
        <f t="shared" si="61"/>
        <v>6955294.8394709984</v>
      </c>
      <c r="S26" s="1">
        <f t="shared" si="62"/>
        <v>208658.84518412995</v>
      </c>
      <c r="T26" s="1">
        <f t="shared" si="63"/>
        <v>728492.80812229065</v>
      </c>
      <c r="U26" s="1">
        <f t="shared" si="64"/>
        <v>219586.23730596429</v>
      </c>
      <c r="V26" s="1">
        <f t="shared" si="65"/>
        <v>765942.86465148733</v>
      </c>
      <c r="W26" s="1">
        <f t="shared" si="66"/>
        <v>220147.98815390226</v>
      </c>
      <c r="X26" s="1">
        <f t="shared" si="67"/>
        <v>767862.04627958417</v>
      </c>
      <c r="Y26" s="1">
        <f t="shared" si="68"/>
        <v>231694.70657251746</v>
      </c>
      <c r="Z26" s="1">
        <f t="shared" si="69"/>
        <v>807427.90091701306</v>
      </c>
      <c r="AA26" s="18">
        <f t="shared" si="70"/>
        <v>18.271747146766149</v>
      </c>
      <c r="AC26" s="5">
        <v>22</v>
      </c>
      <c r="AD26" s="1">
        <f t="shared" si="43"/>
        <v>0.66000000000000036</v>
      </c>
      <c r="AE26" s="1">
        <f t="shared" si="71"/>
        <v>18.275322181552454</v>
      </c>
      <c r="AF26" s="1">
        <f t="shared" si="72"/>
        <v>76.443213784893217</v>
      </c>
      <c r="AG26" s="1">
        <f t="shared" si="73"/>
        <v>2.2932964135467966</v>
      </c>
      <c r="AH26" s="1">
        <f t="shared" si="74"/>
        <v>11.33018299377299</v>
      </c>
      <c r="AI26" s="1">
        <f t="shared" si="75"/>
        <v>2.4632491584533911</v>
      </c>
      <c r="AJ26" s="1">
        <f t="shared" si="76"/>
        <v>12.194592464262211</v>
      </c>
      <c r="AK26" s="1">
        <f t="shared" si="77"/>
        <v>2.4762153005107295</v>
      </c>
      <c r="AL26" s="1">
        <f t="shared" si="78"/>
        <v>12.241358450144366</v>
      </c>
      <c r="AM26" s="1">
        <f t="shared" si="79"/>
        <v>2.6605371670511273</v>
      </c>
      <c r="AN26" s="1">
        <f t="shared" si="80"/>
        <v>13.177103496330476</v>
      </c>
      <c r="AO26" s="18">
        <f t="shared" si="81"/>
        <v>18.271747146766149</v>
      </c>
      <c r="AQ26" s="5">
        <v>22</v>
      </c>
      <c r="AR26" s="1">
        <f t="shared" si="46"/>
        <v>0.66000000000000036</v>
      </c>
      <c r="AS26" s="1">
        <f t="shared" si="82"/>
        <v>18.274750532637725</v>
      </c>
      <c r="AT26" s="1">
        <f t="shared" si="83"/>
        <v>76.440966319722335</v>
      </c>
      <c r="AU26" s="1">
        <f t="shared" si="84"/>
        <v>2.29322898959167</v>
      </c>
      <c r="AV26" s="1">
        <f t="shared" si="85"/>
        <v>11.329947596887367</v>
      </c>
      <c r="AW26" s="1">
        <f t="shared" si="86"/>
        <v>2.4631782035449805</v>
      </c>
      <c r="AX26" s="1">
        <f t="shared" si="87"/>
        <v>12.194344966282108</v>
      </c>
      <c r="AY26" s="1">
        <f t="shared" si="88"/>
        <v>2.4761441640859014</v>
      </c>
      <c r="AZ26" s="1">
        <f t="shared" si="89"/>
        <v>12.241110332027192</v>
      </c>
      <c r="BA26" s="1">
        <f t="shared" si="90"/>
        <v>2.6604622995524858</v>
      </c>
      <c r="BB26" s="1">
        <f t="shared" si="91"/>
        <v>13.176842593456284</v>
      </c>
      <c r="BC26" s="18">
        <f t="shared" si="92"/>
        <v>18.271747146766149</v>
      </c>
      <c r="BE26" s="5">
        <v>21</v>
      </c>
      <c r="BF26" s="8">
        <f t="shared" si="93"/>
        <v>2.6699350756658191E-3</v>
      </c>
    </row>
    <row r="27" spans="1:69" x14ac:dyDescent="0.3">
      <c r="A27" s="5">
        <v>23</v>
      </c>
      <c r="B27" s="1">
        <f t="shared" si="37"/>
        <v>0.69000000000000039</v>
      </c>
      <c r="C27" s="1">
        <f t="shared" si="49"/>
        <v>1989065.8363923752</v>
      </c>
      <c r="D27" s="1">
        <f t="shared" si="50"/>
        <v>7722543.7176392255</v>
      </c>
      <c r="E27" s="1">
        <f t="shared" si="51"/>
        <v>231676.31152917675</v>
      </c>
      <c r="F27" s="1">
        <f t="shared" si="52"/>
        <v>807365.07598024153</v>
      </c>
      <c r="G27" s="1">
        <f t="shared" si="53"/>
        <v>243786.7876688804</v>
      </c>
      <c r="H27" s="1">
        <f t="shared" si="54"/>
        <v>848856.98559893761</v>
      </c>
      <c r="I27" s="1">
        <f t="shared" si="55"/>
        <v>244409.16631316082</v>
      </c>
      <c r="J27" s="1">
        <f t="shared" si="56"/>
        <v>850983.18589186831</v>
      </c>
      <c r="K27" s="1">
        <f t="shared" si="57"/>
        <v>257205.80710593279</v>
      </c>
      <c r="L27" s="1">
        <f t="shared" si="58"/>
        <v>894819.12004953215</v>
      </c>
      <c r="M27" s="18">
        <f t="shared" si="59"/>
        <v>20.743433520821338</v>
      </c>
      <c r="O27" s="5">
        <v>23</v>
      </c>
      <c r="P27" s="1">
        <f t="shared" si="40"/>
        <v>0.69000000000000039</v>
      </c>
      <c r="Q27" s="1">
        <f t="shared" si="60"/>
        <v>1989067.4359610574</v>
      </c>
      <c r="R27" s="1">
        <f t="shared" si="61"/>
        <v>7722549.9279545732</v>
      </c>
      <c r="S27" s="1">
        <f t="shared" si="62"/>
        <v>231676.49783863718</v>
      </c>
      <c r="T27" s="1">
        <f t="shared" si="63"/>
        <v>807365.72524396237</v>
      </c>
      <c r="U27" s="1">
        <f t="shared" si="64"/>
        <v>243786.98371729662</v>
      </c>
      <c r="V27" s="1">
        <f t="shared" si="65"/>
        <v>848857.66822919785</v>
      </c>
      <c r="W27" s="1">
        <f t="shared" si="66"/>
        <v>244409.36286207516</v>
      </c>
      <c r="X27" s="1">
        <f t="shared" si="67"/>
        <v>850983.87023195229</v>
      </c>
      <c r="Y27" s="1">
        <f t="shared" si="68"/>
        <v>257206.01394559577</v>
      </c>
      <c r="Z27" s="1">
        <f t="shared" si="69"/>
        <v>894819.83964112832</v>
      </c>
      <c r="AA27" s="18">
        <f t="shared" si="70"/>
        <v>20.743433520821338</v>
      </c>
      <c r="AC27" s="5">
        <v>23</v>
      </c>
      <c r="AD27" s="1">
        <f t="shared" si="43"/>
        <v>0.69000000000000039</v>
      </c>
      <c r="AE27" s="1">
        <f t="shared" si="71"/>
        <v>20.747449264640149</v>
      </c>
      <c r="AF27" s="1">
        <f t="shared" si="72"/>
        <v>88.673078504712649</v>
      </c>
      <c r="AG27" s="1">
        <f t="shared" si="73"/>
        <v>2.6601923551413793</v>
      </c>
      <c r="AH27" s="1">
        <f t="shared" si="74"/>
        <v>13.175969541736867</v>
      </c>
      <c r="AI27" s="1">
        <f t="shared" si="75"/>
        <v>2.8578318982674324</v>
      </c>
      <c r="AJ27" s="1">
        <f t="shared" si="76"/>
        <v>14.181127700486792</v>
      </c>
      <c r="AK27" s="1">
        <f t="shared" si="77"/>
        <v>2.8729092706486812</v>
      </c>
      <c r="AL27" s="1">
        <f t="shared" si="78"/>
        <v>14.235508003718007</v>
      </c>
      <c r="AM27" s="1">
        <f t="shared" si="79"/>
        <v>3.0872575952529195</v>
      </c>
      <c r="AN27" s="1">
        <f t="shared" si="80"/>
        <v>15.323597002135717</v>
      </c>
      <c r="AO27" s="18">
        <f t="shared" si="81"/>
        <v>20.743433520821338</v>
      </c>
      <c r="AQ27" s="5">
        <v>23</v>
      </c>
      <c r="AR27" s="1">
        <f t="shared" si="46"/>
        <v>0.69000000000000039</v>
      </c>
      <c r="AS27" s="1">
        <f t="shared" si="82"/>
        <v>20.746806536705378</v>
      </c>
      <c r="AT27" s="1">
        <f t="shared" si="83"/>
        <v>88.67058311754937</v>
      </c>
      <c r="AU27" s="1">
        <f t="shared" si="84"/>
        <v>2.6601174935264811</v>
      </c>
      <c r="AV27" s="1">
        <f t="shared" si="85"/>
        <v>13.17570865895336</v>
      </c>
      <c r="AW27" s="1">
        <f t="shared" si="86"/>
        <v>2.8577531234107814</v>
      </c>
      <c r="AX27" s="1">
        <f t="shared" si="87"/>
        <v>14.180853410584724</v>
      </c>
      <c r="AY27" s="1">
        <f t="shared" si="88"/>
        <v>2.8728302946852518</v>
      </c>
      <c r="AZ27" s="1">
        <f t="shared" si="89"/>
        <v>14.235233026786075</v>
      </c>
      <c r="BA27" s="1">
        <f t="shared" si="90"/>
        <v>3.0871744843300633</v>
      </c>
      <c r="BB27" s="1">
        <f t="shared" si="91"/>
        <v>15.323307860678185</v>
      </c>
      <c r="BC27" s="18">
        <f t="shared" si="92"/>
        <v>20.743433520821338</v>
      </c>
      <c r="BE27" s="5">
        <v>22</v>
      </c>
      <c r="BF27" s="8">
        <f t="shared" si="93"/>
        <v>3.0033858715761141E-3</v>
      </c>
    </row>
    <row r="28" spans="1:69" x14ac:dyDescent="0.3">
      <c r="A28" s="5">
        <v>24</v>
      </c>
      <c r="B28" s="1">
        <f t="shared" si="37"/>
        <v>0.72000000000000042</v>
      </c>
      <c r="C28" s="1">
        <f t="shared" si="49"/>
        <v>2233278.174158907</v>
      </c>
      <c r="D28" s="1">
        <f t="shared" si="50"/>
        <v>8572854.4741411228</v>
      </c>
      <c r="E28" s="1">
        <f t="shared" si="51"/>
        <v>257185.63422423368</v>
      </c>
      <c r="F28" s="1">
        <f t="shared" si="52"/>
        <v>894750.23823553359</v>
      </c>
      <c r="G28" s="1">
        <f t="shared" si="53"/>
        <v>270606.88779776666</v>
      </c>
      <c r="H28" s="1">
        <f t="shared" si="54"/>
        <v>940720.02555362822</v>
      </c>
      <c r="I28" s="1">
        <f t="shared" si="55"/>
        <v>271296.4346075381</v>
      </c>
      <c r="J28" s="1">
        <f t="shared" si="56"/>
        <v>943075.57518550777</v>
      </c>
      <c r="K28" s="1">
        <f t="shared" si="57"/>
        <v>285477.90147979889</v>
      </c>
      <c r="L28" s="1">
        <f t="shared" si="58"/>
        <v>991642.23192304897</v>
      </c>
      <c r="M28" s="18">
        <f t="shared" si="59"/>
        <v>23.611100370815905</v>
      </c>
      <c r="O28" s="5">
        <v>24</v>
      </c>
      <c r="P28" s="1">
        <f t="shared" si="40"/>
        <v>0.72000000000000042</v>
      </c>
      <c r="Q28" s="1">
        <f t="shared" si="60"/>
        <v>2233279.97011822</v>
      </c>
      <c r="R28" s="1">
        <f t="shared" si="61"/>
        <v>8572861.3682558052</v>
      </c>
      <c r="S28" s="1">
        <f t="shared" si="62"/>
        <v>257185.84104767416</v>
      </c>
      <c r="T28" s="1">
        <f t="shared" si="63"/>
        <v>894750.95777173666</v>
      </c>
      <c r="U28" s="1">
        <f t="shared" si="64"/>
        <v>270607.10541425023</v>
      </c>
      <c r="V28" s="1">
        <f t="shared" si="65"/>
        <v>940720.78205730021</v>
      </c>
      <c r="W28" s="1">
        <f t="shared" si="66"/>
        <v>271296.65277853364</v>
      </c>
      <c r="X28" s="1">
        <f t="shared" si="67"/>
        <v>943076.33358343667</v>
      </c>
      <c r="Y28" s="1">
        <f t="shared" si="68"/>
        <v>285478.13105517725</v>
      </c>
      <c r="Z28" s="1">
        <f t="shared" si="69"/>
        <v>991643.02937674383</v>
      </c>
      <c r="AA28" s="18">
        <f t="shared" si="70"/>
        <v>23.611100370815905</v>
      </c>
      <c r="AC28" s="5">
        <v>24</v>
      </c>
      <c r="AD28" s="1">
        <f t="shared" si="43"/>
        <v>0.72000000000000042</v>
      </c>
      <c r="AE28" s="1">
        <f t="shared" si="71"/>
        <v>23.615604646011235</v>
      </c>
      <c r="AF28" s="1">
        <f t="shared" si="72"/>
        <v>102.89521816342635</v>
      </c>
      <c r="AG28" s="1">
        <f t="shared" si="73"/>
        <v>3.0868565449027905</v>
      </c>
      <c r="AH28" s="1">
        <f t="shared" si="74"/>
        <v>15.322278034091857</v>
      </c>
      <c r="AI28" s="1">
        <f t="shared" si="75"/>
        <v>3.3166907154141683</v>
      </c>
      <c r="AJ28" s="1">
        <f t="shared" si="76"/>
        <v>16.491059709412987</v>
      </c>
      <c r="AK28" s="1">
        <f t="shared" si="77"/>
        <v>3.3342224405439849</v>
      </c>
      <c r="AL28" s="1">
        <f t="shared" si="78"/>
        <v>16.554291584816912</v>
      </c>
      <c r="AM28" s="1">
        <f t="shared" si="79"/>
        <v>3.5834852924472975</v>
      </c>
      <c r="AN28" s="1">
        <f t="shared" si="80"/>
        <v>17.819481384603421</v>
      </c>
      <c r="AO28" s="18">
        <f t="shared" si="81"/>
        <v>23.611100370815905</v>
      </c>
      <c r="AQ28" s="5">
        <v>24</v>
      </c>
      <c r="AR28" s="1">
        <f t="shared" si="46"/>
        <v>0.72000000000000042</v>
      </c>
      <c r="AS28" s="1">
        <f t="shared" si="82"/>
        <v>23.61488300571348</v>
      </c>
      <c r="AT28" s="1">
        <f t="shared" si="83"/>
        <v>102.89244801661155</v>
      </c>
      <c r="AU28" s="1">
        <f t="shared" si="84"/>
        <v>3.0867734404983467</v>
      </c>
      <c r="AV28" s="1">
        <f t="shared" si="85"/>
        <v>15.321988914891948</v>
      </c>
      <c r="AW28" s="1">
        <f t="shared" si="86"/>
        <v>3.316603274221726</v>
      </c>
      <c r="AX28" s="1">
        <f t="shared" si="87"/>
        <v>16.490755736193215</v>
      </c>
      <c r="AY28" s="1">
        <f t="shared" si="88"/>
        <v>3.3341347765412448</v>
      </c>
      <c r="AZ28" s="1">
        <f t="shared" si="89"/>
        <v>16.553986850459594</v>
      </c>
      <c r="BA28" s="1">
        <f t="shared" si="90"/>
        <v>3.5833930460121342</v>
      </c>
      <c r="BB28" s="1">
        <f t="shared" si="91"/>
        <v>17.819160957120797</v>
      </c>
      <c r="BC28" s="18">
        <f t="shared" si="92"/>
        <v>23.611100370815905</v>
      </c>
      <c r="BE28" s="5">
        <v>23</v>
      </c>
      <c r="BF28" s="8">
        <f t="shared" si="93"/>
        <v>3.3730158840405977E-3</v>
      </c>
    </row>
    <row r="29" spans="1:69" ht="13.8" customHeight="1" x14ac:dyDescent="0.3">
      <c r="A29" s="5">
        <v>25</v>
      </c>
      <c r="B29" s="1">
        <f t="shared" si="37"/>
        <v>0.75000000000000044</v>
      </c>
      <c r="C29" s="1">
        <f t="shared" si="49"/>
        <v>2504356.5375780142</v>
      </c>
      <c r="D29" s="1">
        <f t="shared" si="50"/>
        <v>9515185.0860805996</v>
      </c>
      <c r="E29" s="1">
        <f t="shared" si="51"/>
        <v>285455.55258241796</v>
      </c>
      <c r="F29" s="1">
        <f t="shared" si="52"/>
        <v>991565.92060483107</v>
      </c>
      <c r="G29" s="1">
        <f t="shared" si="53"/>
        <v>300329.04139149043</v>
      </c>
      <c r="H29" s="1">
        <f t="shared" si="54"/>
        <v>1042496.6066698524</v>
      </c>
      <c r="I29" s="1">
        <f t="shared" si="55"/>
        <v>301093.00168246572</v>
      </c>
      <c r="J29" s="1">
        <f t="shared" si="56"/>
        <v>1045106.2431694814</v>
      </c>
      <c r="K29" s="1">
        <f t="shared" si="57"/>
        <v>316808.73987750238</v>
      </c>
      <c r="L29" s="1">
        <f t="shared" si="58"/>
        <v>1098913.9154482733</v>
      </c>
      <c r="M29" s="18">
        <f t="shared" si="59"/>
        <v>26.939253657357025</v>
      </c>
      <c r="O29" s="5">
        <v>25</v>
      </c>
      <c r="P29" s="1">
        <f t="shared" si="40"/>
        <v>0.75000000000000044</v>
      </c>
      <c r="Q29" s="1">
        <f t="shared" si="60"/>
        <v>2504358.5515329563</v>
      </c>
      <c r="R29" s="1">
        <f t="shared" si="61"/>
        <v>9515192.7379941307</v>
      </c>
      <c r="S29" s="1">
        <f t="shared" si="62"/>
        <v>285455.78213982389</v>
      </c>
      <c r="T29" s="1">
        <f t="shared" si="63"/>
        <v>991566.7179971583</v>
      </c>
      <c r="U29" s="1">
        <f t="shared" si="64"/>
        <v>300329.28290978132</v>
      </c>
      <c r="V29" s="1">
        <f t="shared" si="65"/>
        <v>1042497.445018997</v>
      </c>
      <c r="W29" s="1">
        <f t="shared" si="66"/>
        <v>301093.24381510884</v>
      </c>
      <c r="X29" s="1">
        <f t="shared" si="67"/>
        <v>1045107.0836172084</v>
      </c>
      <c r="Y29" s="1">
        <f t="shared" si="68"/>
        <v>316808.99464834016</v>
      </c>
      <c r="Z29" s="1">
        <f t="shared" si="69"/>
        <v>1098914.7991663693</v>
      </c>
      <c r="AA29" s="18">
        <f t="shared" si="70"/>
        <v>26.939253657357025</v>
      </c>
      <c r="AC29" s="5">
        <v>25</v>
      </c>
      <c r="AD29" s="1">
        <f t="shared" si="43"/>
        <v>0.75000000000000044</v>
      </c>
      <c r="AE29" s="1">
        <f t="shared" si="71"/>
        <v>26.944299337555634</v>
      </c>
      <c r="AF29" s="1">
        <f t="shared" si="72"/>
        <v>119.43396183128553</v>
      </c>
      <c r="AG29" s="1">
        <f t="shared" si="73"/>
        <v>3.5830188549385658</v>
      </c>
      <c r="AH29" s="1">
        <f t="shared" si="74"/>
        <v>17.817947299508468</v>
      </c>
      <c r="AI29" s="1">
        <f t="shared" si="75"/>
        <v>3.8502880644311932</v>
      </c>
      <c r="AJ29" s="1">
        <f t="shared" si="76"/>
        <v>19.176939775783307</v>
      </c>
      <c r="AK29" s="1">
        <f t="shared" si="77"/>
        <v>3.8706729515753153</v>
      </c>
      <c r="AL29" s="1">
        <f t="shared" si="78"/>
        <v>19.250461248075013</v>
      </c>
      <c r="AM29" s="1">
        <f t="shared" si="79"/>
        <v>4.1605326923808166</v>
      </c>
      <c r="AN29" s="1">
        <f t="shared" si="80"/>
        <v>20.721526324839044</v>
      </c>
      <c r="AO29" s="18">
        <f t="shared" si="81"/>
        <v>26.939253657357025</v>
      </c>
      <c r="AQ29" s="5">
        <v>25</v>
      </c>
      <c r="AR29" s="1">
        <f t="shared" si="46"/>
        <v>0.75000000000000044</v>
      </c>
      <c r="AS29" s="1">
        <f t="shared" si="82"/>
        <v>26.943490103719551</v>
      </c>
      <c r="AT29" s="1">
        <f t="shared" si="83"/>
        <v>119.43088719083129</v>
      </c>
      <c r="AU29" s="1">
        <f t="shared" si="84"/>
        <v>3.5829266157249386</v>
      </c>
      <c r="AV29" s="1">
        <f t="shared" si="85"/>
        <v>17.817626896684125</v>
      </c>
      <c r="AW29" s="1">
        <f t="shared" si="86"/>
        <v>3.8501910191752002</v>
      </c>
      <c r="AX29" s="1">
        <f t="shared" si="87"/>
        <v>19.176602915965908</v>
      </c>
      <c r="AY29" s="1">
        <f t="shared" si="88"/>
        <v>3.8705756594644267</v>
      </c>
      <c r="AZ29" s="1">
        <f t="shared" si="89"/>
        <v>19.25012354501931</v>
      </c>
      <c r="BA29" s="1">
        <f t="shared" si="90"/>
        <v>4.1604303220755181</v>
      </c>
      <c r="BB29" s="1">
        <f t="shared" si="91"/>
        <v>20.721171235174666</v>
      </c>
      <c r="BC29" s="18">
        <f t="shared" si="92"/>
        <v>26.939253657357025</v>
      </c>
      <c r="BE29" s="5">
        <v>24</v>
      </c>
      <c r="BF29" s="8">
        <f t="shared" si="93"/>
        <v>3.7826348975755764E-3</v>
      </c>
    </row>
    <row r="30" spans="1:69" x14ac:dyDescent="0.3">
      <c r="A30" s="5">
        <v>26</v>
      </c>
      <c r="B30" s="1">
        <f t="shared" si="37"/>
        <v>0.78000000000000047</v>
      </c>
      <c r="C30" s="1">
        <f t="shared" si="49"/>
        <v>2805207.9340126528</v>
      </c>
      <c r="D30" s="1">
        <f t="shared" si="50"/>
        <v>10559466.008702561</v>
      </c>
      <c r="E30" s="1">
        <f t="shared" si="51"/>
        <v>316783.98026107682</v>
      </c>
      <c r="F30" s="1">
        <f t="shared" si="52"/>
        <v>1098829.3732974408</v>
      </c>
      <c r="G30" s="1">
        <f t="shared" si="53"/>
        <v>333266.42086053843</v>
      </c>
      <c r="H30" s="1">
        <f t="shared" si="54"/>
        <v>1155256.078007591</v>
      </c>
      <c r="I30" s="1">
        <f t="shared" si="55"/>
        <v>334112.82143119065</v>
      </c>
      <c r="J30" s="1">
        <f t="shared" si="56"/>
        <v>1158147.2070722159</v>
      </c>
      <c r="K30" s="1">
        <f t="shared" si="57"/>
        <v>351528.39647324325</v>
      </c>
      <c r="L30" s="1">
        <f t="shared" si="58"/>
        <v>1217761.2282611877</v>
      </c>
      <c r="M30" s="18">
        <f t="shared" si="59"/>
        <v>30.802899399214173</v>
      </c>
      <c r="O30" s="5">
        <v>26</v>
      </c>
      <c r="P30" s="1">
        <f t="shared" si="40"/>
        <v>0.78000000000000047</v>
      </c>
      <c r="Q30" s="1">
        <f t="shared" si="60"/>
        <v>2805210.1899059471</v>
      </c>
      <c r="R30" s="1">
        <f t="shared" si="61"/>
        <v>10559474.50040012</v>
      </c>
      <c r="S30" s="1">
        <f t="shared" si="62"/>
        <v>316784.23501200363</v>
      </c>
      <c r="T30" s="1">
        <f t="shared" si="63"/>
        <v>1098830.2569475502</v>
      </c>
      <c r="U30" s="1">
        <f t="shared" si="64"/>
        <v>333266.68886621686</v>
      </c>
      <c r="V30" s="1">
        <f t="shared" si="65"/>
        <v>1155257.0070341791</v>
      </c>
      <c r="W30" s="1">
        <f t="shared" si="66"/>
        <v>334113.09011751629</v>
      </c>
      <c r="X30" s="1">
        <f t="shared" si="67"/>
        <v>1158148.1384237504</v>
      </c>
      <c r="Y30" s="1">
        <f t="shared" si="68"/>
        <v>351528.6791647161</v>
      </c>
      <c r="Z30" s="1">
        <f t="shared" si="69"/>
        <v>1217762.2075523019</v>
      </c>
      <c r="AA30" s="18">
        <f t="shared" si="70"/>
        <v>30.802899399214173</v>
      </c>
      <c r="AC30" s="5">
        <v>26</v>
      </c>
      <c r="AD30" s="1">
        <f t="shared" si="43"/>
        <v>0.78000000000000047</v>
      </c>
      <c r="AE30" s="1">
        <f t="shared" si="71"/>
        <v>30.808544934111033</v>
      </c>
      <c r="AF30" s="1">
        <f t="shared" si="72"/>
        <v>138.6663411099629</v>
      </c>
      <c r="AG30" s="1">
        <f t="shared" si="73"/>
        <v>4.1599902332988865</v>
      </c>
      <c r="AH30" s="1">
        <f t="shared" si="74"/>
        <v>20.71974212981252</v>
      </c>
      <c r="AI30" s="1">
        <f t="shared" si="75"/>
        <v>4.4707863652460746</v>
      </c>
      <c r="AJ30" s="1">
        <f t="shared" si="76"/>
        <v>22.299847086626958</v>
      </c>
      <c r="AK30" s="1">
        <f t="shared" si="77"/>
        <v>4.494487939598292</v>
      </c>
      <c r="AL30" s="1">
        <f t="shared" si="78"/>
        <v>22.385329500077408</v>
      </c>
      <c r="AM30" s="1">
        <f t="shared" si="79"/>
        <v>4.8315501183012088</v>
      </c>
      <c r="AN30" s="1">
        <f t="shared" si="80"/>
        <v>24.095713346235836</v>
      </c>
      <c r="AO30" s="18">
        <f t="shared" si="81"/>
        <v>30.802899399214173</v>
      </c>
      <c r="AQ30" s="5">
        <v>26</v>
      </c>
      <c r="AR30" s="1">
        <f t="shared" si="46"/>
        <v>0.78000000000000047</v>
      </c>
      <c r="AS30" s="1">
        <f t="shared" si="82"/>
        <v>30.807638486232836</v>
      </c>
      <c r="AT30" s="1">
        <f t="shared" si="83"/>
        <v>138.66292903313615</v>
      </c>
      <c r="AU30" s="1">
        <f t="shared" si="84"/>
        <v>4.1598878709940843</v>
      </c>
      <c r="AV30" s="1">
        <f t="shared" si="85"/>
        <v>20.719387067465998</v>
      </c>
      <c r="AW30" s="1">
        <f t="shared" si="86"/>
        <v>4.4706786770060747</v>
      </c>
      <c r="AX30" s="1">
        <f t="shared" si="87"/>
        <v>22.299473791408797</v>
      </c>
      <c r="AY30" s="1">
        <f t="shared" si="88"/>
        <v>4.4943799778652158</v>
      </c>
      <c r="AZ30" s="1">
        <f t="shared" si="89"/>
        <v>22.384955270665003</v>
      </c>
      <c r="BA30" s="1">
        <f t="shared" si="90"/>
        <v>4.8314365291140344</v>
      </c>
      <c r="BB30" s="1">
        <f t="shared" si="91"/>
        <v>24.095319854063813</v>
      </c>
      <c r="BC30" s="18">
        <f t="shared" si="92"/>
        <v>30.802899399214173</v>
      </c>
      <c r="BE30" s="5">
        <v>25</v>
      </c>
      <c r="BF30" s="8">
        <f t="shared" si="93"/>
        <v>4.2364463625261806E-3</v>
      </c>
    </row>
    <row r="31" spans="1:69" x14ac:dyDescent="0.3">
      <c r="A31" s="5">
        <v>27</v>
      </c>
      <c r="B31" s="1">
        <f t="shared" si="37"/>
        <v>0.8100000000000005</v>
      </c>
      <c r="C31" s="1">
        <f t="shared" si="49"/>
        <v>3139053.077565616</v>
      </c>
      <c r="D31" s="1">
        <f t="shared" si="50"/>
        <v>11716698.870655602</v>
      </c>
      <c r="E31" s="1">
        <f t="shared" si="51"/>
        <v>351500.96611966804</v>
      </c>
      <c r="F31" s="1">
        <f t="shared" si="52"/>
        <v>1217667.5675195807</v>
      </c>
      <c r="G31" s="1">
        <f t="shared" si="53"/>
        <v>369765.97963246173</v>
      </c>
      <c r="H31" s="1">
        <f t="shared" si="54"/>
        <v>1280183.1290294302</v>
      </c>
      <c r="I31" s="1">
        <f t="shared" si="55"/>
        <v>370703.71305510949</v>
      </c>
      <c r="J31" s="1">
        <f t="shared" si="56"/>
        <v>1283386.1123146373</v>
      </c>
      <c r="K31" s="1">
        <f t="shared" si="57"/>
        <v>390002.54948910716</v>
      </c>
      <c r="L31" s="1">
        <f t="shared" si="58"/>
        <v>1349432.7928789102</v>
      </c>
      <c r="M31" s="18">
        <f t="shared" si="59"/>
        <v>35.289249767542373</v>
      </c>
      <c r="O31" s="5">
        <v>27</v>
      </c>
      <c r="P31" s="1">
        <f t="shared" si="40"/>
        <v>0.8100000000000005</v>
      </c>
      <c r="Q31" s="1">
        <f t="shared" si="60"/>
        <v>3139055.601929978</v>
      </c>
      <c r="R31" s="1">
        <f t="shared" si="61"/>
        <v>11716708.292969406</v>
      </c>
      <c r="S31" s="1">
        <f t="shared" si="62"/>
        <v>351501.24878908216</v>
      </c>
      <c r="T31" s="1">
        <f t="shared" si="63"/>
        <v>1217668.5467353754</v>
      </c>
      <c r="U31" s="1">
        <f t="shared" si="64"/>
        <v>369766.27699011279</v>
      </c>
      <c r="V31" s="1">
        <f t="shared" si="65"/>
        <v>1280184.1585180901</v>
      </c>
      <c r="W31" s="1">
        <f t="shared" si="66"/>
        <v>370704.01116685354</v>
      </c>
      <c r="X31" s="1">
        <f t="shared" si="67"/>
        <v>1283387.1443790221</v>
      </c>
      <c r="Y31" s="1">
        <f t="shared" si="68"/>
        <v>390002.86312045279</v>
      </c>
      <c r="Z31" s="1">
        <f t="shared" si="69"/>
        <v>1349433.8780557264</v>
      </c>
      <c r="AA31" s="18">
        <f t="shared" si="70"/>
        <v>35.289249767542373</v>
      </c>
      <c r="AC31" s="5">
        <v>27</v>
      </c>
      <c r="AD31" s="1">
        <f t="shared" si="43"/>
        <v>0.8100000000000005</v>
      </c>
      <c r="AE31" s="1">
        <f t="shared" si="71"/>
        <v>35.295559760992504</v>
      </c>
      <c r="AF31" s="1">
        <f t="shared" si="72"/>
        <v>161.03064255153907</v>
      </c>
      <c r="AG31" s="1">
        <f t="shared" si="73"/>
        <v>4.8309192765461724</v>
      </c>
      <c r="AH31" s="1">
        <f t="shared" si="74"/>
        <v>24.093638365978698</v>
      </c>
      <c r="AI31" s="1">
        <f t="shared" si="75"/>
        <v>5.1923238520358526</v>
      </c>
      <c r="AJ31" s="1">
        <f t="shared" si="76"/>
        <v>25.930771354231641</v>
      </c>
      <c r="AK31" s="1">
        <f t="shared" si="77"/>
        <v>5.2198808468596463</v>
      </c>
      <c r="AL31" s="1">
        <f t="shared" si="78"/>
        <v>26.030157196262127</v>
      </c>
      <c r="AM31" s="1">
        <f t="shared" si="79"/>
        <v>5.6118239924340365</v>
      </c>
      <c r="AN31" s="1">
        <f t="shared" si="80"/>
        <v>28.018729258176055</v>
      </c>
      <c r="AO31" s="18">
        <f t="shared" si="81"/>
        <v>35.289249767542373</v>
      </c>
      <c r="AQ31" s="5">
        <v>27</v>
      </c>
      <c r="AR31" s="1">
        <f t="shared" si="46"/>
        <v>0.8100000000000005</v>
      </c>
      <c r="AS31" s="1">
        <f t="shared" si="82"/>
        <v>35.294545437874618</v>
      </c>
      <c r="AT31" s="1">
        <f t="shared" si="83"/>
        <v>161.02685654074907</v>
      </c>
      <c r="AU31" s="1">
        <f t="shared" si="84"/>
        <v>4.8308056962224715</v>
      </c>
      <c r="AV31" s="1">
        <f t="shared" si="85"/>
        <v>24.093244904070971</v>
      </c>
      <c r="AW31" s="1">
        <f t="shared" si="86"/>
        <v>5.1922043697835365</v>
      </c>
      <c r="AX31" s="1">
        <f t="shared" si="87"/>
        <v>25.930357692019161</v>
      </c>
      <c r="AY31" s="1">
        <f t="shared" si="88"/>
        <v>5.2197610616027594</v>
      </c>
      <c r="AZ31" s="1">
        <f t="shared" si="89"/>
        <v>26.02974249908922</v>
      </c>
      <c r="BA31" s="1">
        <f t="shared" si="90"/>
        <v>5.6116979711951487</v>
      </c>
      <c r="BB31" s="1">
        <f t="shared" si="91"/>
        <v>28.018293219722992</v>
      </c>
      <c r="BC31" s="18">
        <f t="shared" si="92"/>
        <v>35.289249767542373</v>
      </c>
      <c r="BE31" s="5">
        <v>26</v>
      </c>
      <c r="BF31" s="8">
        <f t="shared" si="93"/>
        <v>4.7390870186632128E-3</v>
      </c>
    </row>
    <row r="32" spans="1:69" x14ac:dyDescent="0.3">
      <c r="A32" s="5">
        <v>28</v>
      </c>
      <c r="B32" s="1">
        <f t="shared" si="37"/>
        <v>0.84000000000000052</v>
      </c>
      <c r="C32" s="1">
        <f t="shared" si="49"/>
        <v>3509460.2277296023</v>
      </c>
      <c r="D32" s="1">
        <f t="shared" si="50"/>
        <v>12999072.011170039</v>
      </c>
      <c r="E32" s="1">
        <f t="shared" si="51"/>
        <v>389972.16033510113</v>
      </c>
      <c r="F32" s="1">
        <f t="shared" si="52"/>
        <v>1349329.0300363533</v>
      </c>
      <c r="G32" s="1">
        <f t="shared" si="53"/>
        <v>410212.09578564647</v>
      </c>
      <c r="H32" s="1">
        <f t="shared" si="54"/>
        <v>1418590.2302854736</v>
      </c>
      <c r="I32" s="1">
        <f t="shared" si="55"/>
        <v>411251.01378938323</v>
      </c>
      <c r="J32" s="1">
        <f t="shared" si="56"/>
        <v>1422138.7042369049</v>
      </c>
      <c r="K32" s="1">
        <f t="shared" si="57"/>
        <v>432636.32146220829</v>
      </c>
      <c r="L32" s="1">
        <f t="shared" si="58"/>
        <v>1495311.9087732451</v>
      </c>
      <c r="M32" s="18">
        <f t="shared" si="59"/>
        <v>40.499706025489672</v>
      </c>
      <c r="O32" s="5">
        <v>28</v>
      </c>
      <c r="P32" s="1">
        <f t="shared" si="40"/>
        <v>0.84000000000000052</v>
      </c>
      <c r="Q32" s="1">
        <f t="shared" si="60"/>
        <v>3509463.0499672228</v>
      </c>
      <c r="R32" s="1">
        <f t="shared" si="61"/>
        <v>12999082.464733627</v>
      </c>
      <c r="S32" s="1">
        <f t="shared" si="62"/>
        <v>389972.4739420088</v>
      </c>
      <c r="T32" s="1">
        <f t="shared" si="63"/>
        <v>1349330.1151297267</v>
      </c>
      <c r="U32" s="1">
        <f t="shared" si="64"/>
        <v>410212.42566895467</v>
      </c>
      <c r="V32" s="1">
        <f t="shared" si="65"/>
        <v>1418591.3710762423</v>
      </c>
      <c r="W32" s="1">
        <f t="shared" si="66"/>
        <v>411251.3445081524</v>
      </c>
      <c r="X32" s="1">
        <f t="shared" si="67"/>
        <v>1422139.8478812249</v>
      </c>
      <c r="Y32" s="1">
        <f t="shared" si="68"/>
        <v>432636.66937844548</v>
      </c>
      <c r="Z32" s="1">
        <f t="shared" si="69"/>
        <v>1495313.1112608106</v>
      </c>
      <c r="AA32" s="18">
        <f t="shared" si="70"/>
        <v>40.499706025489672</v>
      </c>
      <c r="AC32" s="5">
        <v>28</v>
      </c>
      <c r="AD32" s="1">
        <f t="shared" si="43"/>
        <v>0.84000000000000052</v>
      </c>
      <c r="AE32" s="1">
        <f t="shared" si="71"/>
        <v>40.506751872121036</v>
      </c>
      <c r="AF32" s="1">
        <f t="shared" si="72"/>
        <v>187.03634667239612</v>
      </c>
      <c r="AG32" s="1">
        <f t="shared" si="73"/>
        <v>5.6110904001718831</v>
      </c>
      <c r="AH32" s="1">
        <f t="shared" si="74"/>
        <v>28.016316213271313</v>
      </c>
      <c r="AI32" s="1">
        <f t="shared" si="75"/>
        <v>6.0313351433709528</v>
      </c>
      <c r="AJ32" s="1">
        <f t="shared" si="76"/>
        <v>30.152219466310502</v>
      </c>
      <c r="AK32" s="1">
        <f t="shared" si="77"/>
        <v>6.0633736921665413</v>
      </c>
      <c r="AL32" s="1">
        <f t="shared" si="78"/>
        <v>30.267766319196884</v>
      </c>
      <c r="AM32" s="1">
        <f t="shared" si="79"/>
        <v>6.51912338974779</v>
      </c>
      <c r="AN32" s="1">
        <f t="shared" si="80"/>
        <v>32.579701576165235</v>
      </c>
      <c r="AO32" s="18">
        <f t="shared" si="81"/>
        <v>40.499706025489672</v>
      </c>
      <c r="AQ32" s="5">
        <v>28</v>
      </c>
      <c r="AR32" s="1">
        <f t="shared" si="46"/>
        <v>0.84000000000000052</v>
      </c>
      <c r="AS32" s="1">
        <f t="shared" si="82"/>
        <v>40.505617859572986</v>
      </c>
      <c r="AT32" s="1">
        <f t="shared" si="83"/>
        <v>187.03214629175085</v>
      </c>
      <c r="AU32" s="1">
        <f t="shared" si="84"/>
        <v>5.6109643887525253</v>
      </c>
      <c r="AV32" s="1">
        <f t="shared" si="85"/>
        <v>28.015880208346761</v>
      </c>
      <c r="AW32" s="1">
        <f t="shared" si="86"/>
        <v>6.0312025918777268</v>
      </c>
      <c r="AX32" s="1">
        <f t="shared" si="87"/>
        <v>30.151761081433062</v>
      </c>
      <c r="AY32" s="1">
        <f t="shared" si="88"/>
        <v>6.0632408049740212</v>
      </c>
      <c r="AZ32" s="1">
        <f t="shared" si="89"/>
        <v>30.267306787724483</v>
      </c>
      <c r="BA32" s="1">
        <f t="shared" si="90"/>
        <v>6.5189835923842603</v>
      </c>
      <c r="BB32" s="1">
        <f t="shared" si="91"/>
        <v>32.579218400695552</v>
      </c>
      <c r="BC32" s="18">
        <f t="shared" si="92"/>
        <v>40.499706025489672</v>
      </c>
      <c r="BE32" s="5">
        <v>27</v>
      </c>
      <c r="BF32" s="8">
        <f t="shared" si="93"/>
        <v>5.2956703322450949E-3</v>
      </c>
    </row>
    <row r="33" spans="1:58" x14ac:dyDescent="0.3">
      <c r="A33" s="5">
        <v>29</v>
      </c>
      <c r="B33" s="1">
        <f t="shared" si="37"/>
        <v>0.87000000000000055</v>
      </c>
      <c r="C33" s="1">
        <f t="shared" si="49"/>
        <v>3920382.677887497</v>
      </c>
      <c r="D33" s="1">
        <f t="shared" si="50"/>
        <v>14420088.479145765</v>
      </c>
      <c r="E33" s="1">
        <f t="shared" si="51"/>
        <v>432602.65437437297</v>
      </c>
      <c r="F33" s="1">
        <f t="shared" si="52"/>
        <v>1495196.9542397931</v>
      </c>
      <c r="G33" s="1">
        <f t="shared" si="53"/>
        <v>455030.60868796986</v>
      </c>
      <c r="H33" s="1">
        <f t="shared" si="54"/>
        <v>1571931.415984265</v>
      </c>
      <c r="I33" s="1">
        <f t="shared" si="55"/>
        <v>456181.62561413692</v>
      </c>
      <c r="J33" s="1">
        <f t="shared" si="56"/>
        <v>1575862.6450595255</v>
      </c>
      <c r="K33" s="1">
        <f t="shared" si="57"/>
        <v>479878.53372615873</v>
      </c>
      <c r="L33" s="1">
        <f t="shared" si="58"/>
        <v>1656931.0787502928</v>
      </c>
      <c r="M33" s="18">
        <f t="shared" si="59"/>
        <v>46.552163196248934</v>
      </c>
      <c r="O33" s="5">
        <v>29</v>
      </c>
      <c r="P33" s="1">
        <f t="shared" si="40"/>
        <v>0.87000000000000055</v>
      </c>
      <c r="Q33" s="1">
        <f t="shared" si="60"/>
        <v>3920385.8305796674</v>
      </c>
      <c r="R33" s="1">
        <f t="shared" si="61"/>
        <v>14420100.075451205</v>
      </c>
      <c r="S33" s="1">
        <f t="shared" si="62"/>
        <v>432603.00226353609</v>
      </c>
      <c r="T33" s="1">
        <f t="shared" si="63"/>
        <v>1495198.1566349154</v>
      </c>
      <c r="U33" s="1">
        <f t="shared" si="64"/>
        <v>455030.97461305984</v>
      </c>
      <c r="V33" s="1">
        <f t="shared" si="65"/>
        <v>1571932.6800864202</v>
      </c>
      <c r="W33" s="1">
        <f t="shared" si="66"/>
        <v>456181.99246483238</v>
      </c>
      <c r="X33" s="1">
        <f t="shared" si="67"/>
        <v>1575863.9123230246</v>
      </c>
      <c r="Y33" s="1">
        <f t="shared" si="68"/>
        <v>479878.91963322682</v>
      </c>
      <c r="Z33" s="1">
        <f t="shared" si="69"/>
        <v>1656932.4112059935</v>
      </c>
      <c r="AA33" s="18">
        <f t="shared" si="70"/>
        <v>46.552163196248934</v>
      </c>
      <c r="AC33" s="5">
        <v>29</v>
      </c>
      <c r="AD33" s="1">
        <f t="shared" si="43"/>
        <v>0.87000000000000055</v>
      </c>
      <c r="AE33" s="1">
        <f t="shared" si="71"/>
        <v>46.560023782286812</v>
      </c>
      <c r="AF33" s="1">
        <f t="shared" si="72"/>
        <v>217.27567823247134</v>
      </c>
      <c r="AG33" s="1">
        <f t="shared" si="73"/>
        <v>6.5182703469741394</v>
      </c>
      <c r="AH33" s="1">
        <f t="shared" si="74"/>
        <v>32.576895511990685</v>
      </c>
      <c r="AI33" s="1">
        <f t="shared" si="75"/>
        <v>7.0069237796540005</v>
      </c>
      <c r="AJ33" s="1">
        <f t="shared" si="76"/>
        <v>35.060082447914539</v>
      </c>
      <c r="AK33" s="1">
        <f t="shared" si="77"/>
        <v>7.044171583692858</v>
      </c>
      <c r="AL33" s="1">
        <f t="shared" si="78"/>
        <v>35.194414061089574</v>
      </c>
      <c r="AM33" s="1">
        <f t="shared" si="79"/>
        <v>7.5741027688068279</v>
      </c>
      <c r="AN33" s="1">
        <f t="shared" si="80"/>
        <v>37.882215109331177</v>
      </c>
      <c r="AO33" s="18">
        <f t="shared" si="81"/>
        <v>46.552163196248934</v>
      </c>
      <c r="AQ33" s="5">
        <v>29</v>
      </c>
      <c r="AR33" s="1">
        <f t="shared" si="46"/>
        <v>0.87000000000000055</v>
      </c>
      <c r="AS33" s="1">
        <f t="shared" si="82"/>
        <v>46.558756988713036</v>
      </c>
      <c r="AT33" s="1">
        <f t="shared" si="83"/>
        <v>217.27101868297709</v>
      </c>
      <c r="AU33" s="1">
        <f t="shared" si="84"/>
        <v>6.5181305604893121</v>
      </c>
      <c r="AV33" s="1">
        <f t="shared" si="85"/>
        <v>32.576412373665804</v>
      </c>
      <c r="AW33" s="1">
        <f t="shared" si="86"/>
        <v>7.0067767460942996</v>
      </c>
      <c r="AX33" s="1">
        <f t="shared" si="87"/>
        <v>35.059574514884702</v>
      </c>
      <c r="AY33" s="1">
        <f t="shared" si="88"/>
        <v>7.0440241782125828</v>
      </c>
      <c r="AZ33" s="1">
        <f t="shared" si="89"/>
        <v>35.193904857789683</v>
      </c>
      <c r="BA33" s="1">
        <f t="shared" si="90"/>
        <v>7.5739477062230023</v>
      </c>
      <c r="BB33" s="1">
        <f t="shared" si="91"/>
        <v>37.881679710939117</v>
      </c>
      <c r="BC33" s="18">
        <f t="shared" si="92"/>
        <v>46.552163196248934</v>
      </c>
      <c r="BE33" s="5">
        <v>28</v>
      </c>
      <c r="BF33" s="8">
        <f t="shared" si="93"/>
        <v>5.9118340833137495E-3</v>
      </c>
    </row>
    <row r="34" spans="1:58" x14ac:dyDescent="0.3">
      <c r="A34" s="5">
        <v>30</v>
      </c>
      <c r="B34" s="1">
        <f t="shared" si="37"/>
        <v>0.90000000000000058</v>
      </c>
      <c r="C34" s="1">
        <f t="shared" si="49"/>
        <v>4376200.2873382876</v>
      </c>
      <c r="D34" s="1">
        <f t="shared" si="50"/>
        <v>15994707.838325376</v>
      </c>
      <c r="E34" s="1">
        <f t="shared" si="51"/>
        <v>479841.23514976125</v>
      </c>
      <c r="F34" s="1">
        <f t="shared" si="52"/>
        <v>1656803.7254145038</v>
      </c>
      <c r="G34" s="1">
        <f t="shared" si="53"/>
        <v>504693.29103097878</v>
      </c>
      <c r="H34" s="1">
        <f t="shared" si="54"/>
        <v>1741817.5531938216</v>
      </c>
      <c r="I34" s="1">
        <f t="shared" si="55"/>
        <v>505968.49844766851</v>
      </c>
      <c r="J34" s="1">
        <f t="shared" si="56"/>
        <v>1746172.8211841439</v>
      </c>
      <c r="K34" s="1">
        <f t="shared" si="57"/>
        <v>532226.4197852856</v>
      </c>
      <c r="L34" s="1">
        <f t="shared" si="58"/>
        <v>1835988.102192254</v>
      </c>
      <c r="M34" s="18">
        <f t="shared" si="59"/>
        <v>53.583688614859305</v>
      </c>
      <c r="O34" s="5">
        <v>30</v>
      </c>
      <c r="P34" s="1">
        <f t="shared" si="40"/>
        <v>0.90000000000000058</v>
      </c>
      <c r="Q34" s="1">
        <f t="shared" si="60"/>
        <v>4376203.8065884253</v>
      </c>
      <c r="R34" s="1">
        <f t="shared" si="61"/>
        <v>15994720.700894505</v>
      </c>
      <c r="S34" s="1">
        <f t="shared" si="62"/>
        <v>479841.62102683511</v>
      </c>
      <c r="T34" s="1">
        <f t="shared" si="63"/>
        <v>1656805.057767791</v>
      </c>
      <c r="U34" s="1">
        <f t="shared" si="64"/>
        <v>504693.69689335203</v>
      </c>
      <c r="V34" s="1">
        <f t="shared" si="65"/>
        <v>1741818.9539119941</v>
      </c>
      <c r="W34" s="1">
        <f t="shared" si="66"/>
        <v>505968.9053355151</v>
      </c>
      <c r="X34" s="1">
        <f t="shared" si="67"/>
        <v>1746174.2254046507</v>
      </c>
      <c r="Y34" s="1">
        <f t="shared" si="68"/>
        <v>532226.84778897464</v>
      </c>
      <c r="Z34" s="1">
        <f t="shared" si="69"/>
        <v>1835989.5786387313</v>
      </c>
      <c r="AA34" s="18">
        <f t="shared" si="70"/>
        <v>53.583688614859305</v>
      </c>
      <c r="AC34" s="5">
        <v>30</v>
      </c>
      <c r="AD34" s="1">
        <f t="shared" si="43"/>
        <v>0.90000000000000058</v>
      </c>
      <c r="AE34" s="1">
        <f t="shared" si="71"/>
        <v>53.592451089365923</v>
      </c>
      <c r="AF34" s="1">
        <f t="shared" si="72"/>
        <v>252.43702883902634</v>
      </c>
      <c r="AG34" s="1">
        <f t="shared" si="73"/>
        <v>7.5731108651707899</v>
      </c>
      <c r="AH34" s="1">
        <f t="shared" si="74"/>
        <v>37.878952151383849</v>
      </c>
      <c r="AI34" s="1">
        <f t="shared" si="75"/>
        <v>8.1412951474415483</v>
      </c>
      <c r="AJ34" s="1">
        <f t="shared" si="76"/>
        <v>40.765804894881143</v>
      </c>
      <c r="AK34" s="1">
        <f t="shared" si="77"/>
        <v>8.1845979385940062</v>
      </c>
      <c r="AL34" s="1">
        <f t="shared" si="78"/>
        <v>40.921970531022858</v>
      </c>
      <c r="AM34" s="1">
        <f t="shared" si="79"/>
        <v>8.8007699811014763</v>
      </c>
      <c r="AN34" s="1">
        <f t="shared" si="80"/>
        <v>44.046655251982045</v>
      </c>
      <c r="AO34" s="18">
        <f t="shared" si="81"/>
        <v>53.583688614859305</v>
      </c>
      <c r="AQ34" s="5">
        <v>30</v>
      </c>
      <c r="AR34" s="1">
        <f t="shared" si="46"/>
        <v>0.90000000000000058</v>
      </c>
      <c r="AS34" s="1">
        <f t="shared" si="82"/>
        <v>53.591037007934048</v>
      </c>
      <c r="AT34" s="1">
        <f t="shared" si="83"/>
        <v>252.43186048796937</v>
      </c>
      <c r="AU34" s="1">
        <f t="shared" si="84"/>
        <v>7.572955814639081</v>
      </c>
      <c r="AV34" s="1">
        <f t="shared" si="85"/>
        <v>37.878416794142929</v>
      </c>
      <c r="AW34" s="1">
        <f t="shared" si="86"/>
        <v>8.1411320665512239</v>
      </c>
      <c r="AX34" s="1">
        <f t="shared" si="87"/>
        <v>40.765242067721715</v>
      </c>
      <c r="AY34" s="1">
        <f t="shared" si="88"/>
        <v>8.1844344456549063</v>
      </c>
      <c r="AZ34" s="1">
        <f t="shared" si="89"/>
        <v>40.921406296579079</v>
      </c>
      <c r="BA34" s="1">
        <f t="shared" si="90"/>
        <v>8.8005980035364537</v>
      </c>
      <c r="BB34" s="1">
        <f t="shared" si="91"/>
        <v>44.046061996184214</v>
      </c>
      <c r="BC34" s="18">
        <f t="shared" si="92"/>
        <v>53.583688614859305</v>
      </c>
      <c r="BE34" s="5">
        <v>29</v>
      </c>
      <c r="BF34" s="8">
        <f t="shared" si="93"/>
        <v>6.5937924641019663E-3</v>
      </c>
    </row>
    <row r="35" spans="1:58" x14ac:dyDescent="0.3">
      <c r="A35" s="5">
        <v>31</v>
      </c>
      <c r="B35" s="1">
        <f t="shared" si="37"/>
        <v>0.9300000000000006</v>
      </c>
      <c r="C35" s="1">
        <f t="shared" si="49"/>
        <v>4881765.4929870106</v>
      </c>
      <c r="D35" s="1">
        <f t="shared" si="50"/>
        <v>17739503.267719157</v>
      </c>
      <c r="E35" s="1">
        <f t="shared" si="51"/>
        <v>532185.09803157474</v>
      </c>
      <c r="F35" s="1">
        <f t="shared" si="52"/>
        <v>1835847.0127453473</v>
      </c>
      <c r="G35" s="1">
        <f t="shared" si="53"/>
        <v>559722.80322275497</v>
      </c>
      <c r="H35" s="1">
        <f t="shared" si="54"/>
        <v>1930033.2580306567</v>
      </c>
      <c r="I35" s="1">
        <f t="shared" si="55"/>
        <v>561135.59690203448</v>
      </c>
      <c r="J35" s="1">
        <f t="shared" si="56"/>
        <v>1934858.3015920396</v>
      </c>
      <c r="K35" s="1">
        <f t="shared" si="57"/>
        <v>590230.84707933594</v>
      </c>
      <c r="L35" s="1">
        <f t="shared" si="58"/>
        <v>2034363.9041741032</v>
      </c>
      <c r="M35" s="18">
        <f t="shared" si="59"/>
        <v>61.753634969138375</v>
      </c>
      <c r="O35" s="5">
        <v>31</v>
      </c>
      <c r="P35" s="1">
        <f t="shared" si="40"/>
        <v>0.9300000000000006</v>
      </c>
      <c r="Q35" s="1">
        <f t="shared" si="60"/>
        <v>4881769.4188006828</v>
      </c>
      <c r="R35" s="1">
        <f t="shared" si="61"/>
        <v>17739517.533401139</v>
      </c>
      <c r="S35" s="1">
        <f t="shared" si="62"/>
        <v>532185.5260020342</v>
      </c>
      <c r="T35" s="1">
        <f t="shared" si="63"/>
        <v>1835848.4890783648</v>
      </c>
      <c r="U35" s="1">
        <f t="shared" si="64"/>
        <v>559723.25333820959</v>
      </c>
      <c r="V35" s="1">
        <f t="shared" si="65"/>
        <v>1930034.8101045415</v>
      </c>
      <c r="W35" s="1">
        <f t="shared" si="66"/>
        <v>561136.04815360229</v>
      </c>
      <c r="X35" s="1">
        <f t="shared" si="67"/>
        <v>1934859.8575460268</v>
      </c>
      <c r="Y35" s="1">
        <f t="shared" si="68"/>
        <v>590231.32172841497</v>
      </c>
      <c r="Z35" s="1">
        <f t="shared" si="69"/>
        <v>2034365.540146505</v>
      </c>
      <c r="AA35" s="18">
        <f t="shared" si="70"/>
        <v>61.753634969138375</v>
      </c>
      <c r="AC35" s="5">
        <v>31</v>
      </c>
      <c r="AD35" s="1">
        <f t="shared" si="43"/>
        <v>0.9300000000000006</v>
      </c>
      <c r="AE35" s="1">
        <f t="shared" si="71"/>
        <v>61.763395592423151</v>
      </c>
      <c r="AF35" s="1">
        <f t="shared" si="72"/>
        <v>293.32055521488866</v>
      </c>
      <c r="AG35" s="1">
        <f t="shared" si="73"/>
        <v>8.7996166564466591</v>
      </c>
      <c r="AH35" s="1">
        <f t="shared" si="74"/>
        <v>44.04286115949499</v>
      </c>
      <c r="AI35" s="1">
        <f t="shared" si="75"/>
        <v>9.4602595738390853</v>
      </c>
      <c r="AJ35" s="1">
        <f t="shared" si="76"/>
        <v>47.398905865005894</v>
      </c>
      <c r="AK35" s="1">
        <f t="shared" si="77"/>
        <v>9.510600244421747</v>
      </c>
      <c r="AL35" s="1">
        <f t="shared" si="78"/>
        <v>47.580449259814763</v>
      </c>
      <c r="AM35" s="1">
        <f t="shared" si="79"/>
        <v>10.227030134241103</v>
      </c>
      <c r="AN35" s="1">
        <f t="shared" si="80"/>
        <v>51.212930889001946</v>
      </c>
      <c r="AO35" s="18">
        <f t="shared" si="81"/>
        <v>61.753634969138375</v>
      </c>
      <c r="AQ35" s="5">
        <v>31</v>
      </c>
      <c r="AR35" s="1">
        <f t="shared" si="46"/>
        <v>0.9300000000000006</v>
      </c>
      <c r="AS35" s="1">
        <f t="shared" si="82"/>
        <v>61.76181814836535</v>
      </c>
      <c r="AT35" s="1">
        <f t="shared" si="83"/>
        <v>293.31482307445748</v>
      </c>
      <c r="AU35" s="1">
        <f t="shared" si="84"/>
        <v>8.7994446922337239</v>
      </c>
      <c r="AV35" s="1">
        <f t="shared" si="85"/>
        <v>44.042267949286718</v>
      </c>
      <c r="AW35" s="1">
        <f t="shared" si="86"/>
        <v>9.4600787114730256</v>
      </c>
      <c r="AX35" s="1">
        <f t="shared" si="87"/>
        <v>47.398282221111508</v>
      </c>
      <c r="AY35" s="1">
        <f t="shared" si="88"/>
        <v>9.510418925550395</v>
      </c>
      <c r="AZ35" s="1">
        <f t="shared" si="89"/>
        <v>47.579824056843812</v>
      </c>
      <c r="BA35" s="1">
        <f t="shared" si="90"/>
        <v>10.226839413939038</v>
      </c>
      <c r="BB35" s="1">
        <f t="shared" si="91"/>
        <v>51.212273533569437</v>
      </c>
      <c r="BC35" s="18">
        <f t="shared" si="92"/>
        <v>61.753634969138375</v>
      </c>
      <c r="BE35" s="5">
        <v>30</v>
      </c>
      <c r="BF35" s="8">
        <f t="shared" si="93"/>
        <v>7.3483930747428872E-3</v>
      </c>
    </row>
    <row r="36" spans="1:58" x14ac:dyDescent="0.3">
      <c r="A36" s="5">
        <v>32</v>
      </c>
      <c r="B36" s="1">
        <f t="shared" si="37"/>
        <v>0.96000000000000063</v>
      </c>
      <c r="C36" s="1">
        <f t="shared" si="49"/>
        <v>5442454.2838804256</v>
      </c>
      <c r="D36" s="1">
        <f t="shared" si="50"/>
        <v>19672835.607079964</v>
      </c>
      <c r="E36" s="1">
        <f t="shared" si="51"/>
        <v>590185.06821239891</v>
      </c>
      <c r="F36" s="1">
        <f t="shared" si="52"/>
        <v>2034207.5970668721</v>
      </c>
      <c r="G36" s="1">
        <f t="shared" si="53"/>
        <v>620698.18216840201</v>
      </c>
      <c r="H36" s="1">
        <f t="shared" si="54"/>
        <v>2138555.6364927958</v>
      </c>
      <c r="I36" s="1">
        <f t="shared" si="55"/>
        <v>622263.40275979089</v>
      </c>
      <c r="J36" s="1">
        <f t="shared" si="56"/>
        <v>2143901.1254396709</v>
      </c>
      <c r="K36" s="1">
        <f t="shared" si="57"/>
        <v>654502.10197558894</v>
      </c>
      <c r="L36" s="1">
        <f t="shared" si="58"/>
        <v>2254142.2876996137</v>
      </c>
      <c r="M36" s="18">
        <f t="shared" si="59"/>
        <v>71.247258253741862</v>
      </c>
      <c r="O36" s="5">
        <v>32</v>
      </c>
      <c r="P36" s="1">
        <f t="shared" si="40"/>
        <v>0.96000000000000063</v>
      </c>
      <c r="Q36" s="1">
        <f t="shared" si="60"/>
        <v>5442458.6605863618</v>
      </c>
      <c r="R36" s="1">
        <f t="shared" si="61"/>
        <v>19672851.427488808</v>
      </c>
      <c r="S36" s="1">
        <f t="shared" si="62"/>
        <v>590185.54282466415</v>
      </c>
      <c r="T36" s="1">
        <f t="shared" si="63"/>
        <v>2034209.232913577</v>
      </c>
      <c r="U36" s="1">
        <f t="shared" si="64"/>
        <v>620698.68131836783</v>
      </c>
      <c r="V36" s="1">
        <f t="shared" si="65"/>
        <v>2138557.356251935</v>
      </c>
      <c r="W36" s="1">
        <f t="shared" si="66"/>
        <v>622263.90316844324</v>
      </c>
      <c r="X36" s="1">
        <f t="shared" si="67"/>
        <v>2143902.8494974254</v>
      </c>
      <c r="Y36" s="1">
        <f t="shared" si="68"/>
        <v>654502.62830958702</v>
      </c>
      <c r="Z36" s="1">
        <f t="shared" si="69"/>
        <v>2254144.1004087301</v>
      </c>
      <c r="AA36" s="18">
        <f t="shared" si="70"/>
        <v>71.247258253741862</v>
      </c>
      <c r="AC36" s="5">
        <v>32</v>
      </c>
      <c r="AD36" s="1">
        <f t="shared" si="43"/>
        <v>0.96000000000000063</v>
      </c>
      <c r="AE36" s="1">
        <f t="shared" si="71"/>
        <v>71.258123330291397</v>
      </c>
      <c r="AF36" s="1">
        <f t="shared" si="72"/>
        <v>340.85630559791173</v>
      </c>
      <c r="AG36" s="1">
        <f t="shared" si="73"/>
        <v>10.225689167937352</v>
      </c>
      <c r="AH36" s="1">
        <f t="shared" si="74"/>
        <v>51.208519374180163</v>
      </c>
      <c r="AI36" s="1">
        <f t="shared" si="75"/>
        <v>10.993816958550052</v>
      </c>
      <c r="AJ36" s="1">
        <f t="shared" si="76"/>
        <v>55.109908144642901</v>
      </c>
      <c r="AK36" s="1">
        <f t="shared" si="77"/>
        <v>11.052337790106995</v>
      </c>
      <c r="AL36" s="1">
        <f t="shared" si="78"/>
        <v>55.320947637152287</v>
      </c>
      <c r="AM36" s="1">
        <f t="shared" si="79"/>
        <v>11.88531759705192</v>
      </c>
      <c r="AN36" s="1">
        <f t="shared" si="80"/>
        <v>59.543638391561046</v>
      </c>
      <c r="AO36" s="18">
        <f t="shared" si="81"/>
        <v>71.247258253741862</v>
      </c>
      <c r="AQ36" s="5">
        <v>32</v>
      </c>
      <c r="AR36" s="1">
        <f t="shared" si="46"/>
        <v>0.96000000000000063</v>
      </c>
      <c r="AS36" s="1">
        <f t="shared" si="82"/>
        <v>71.256364711735287</v>
      </c>
      <c r="AT36" s="1">
        <f t="shared" si="83"/>
        <v>340.84994874758524</v>
      </c>
      <c r="AU36" s="1">
        <f t="shared" si="84"/>
        <v>10.225498462427558</v>
      </c>
      <c r="AV36" s="1">
        <f t="shared" si="85"/>
        <v>51.207862069254347</v>
      </c>
      <c r="AW36" s="1">
        <f t="shared" si="86"/>
        <v>10.993616393466372</v>
      </c>
      <c r="AX36" s="1">
        <f t="shared" si="87"/>
        <v>55.109217122586834</v>
      </c>
      <c r="AY36" s="1">
        <f t="shared" si="88"/>
        <v>11.052136719266359</v>
      </c>
      <c r="AZ36" s="1">
        <f t="shared" si="89"/>
        <v>55.320254887855619</v>
      </c>
      <c r="BA36" s="1">
        <f t="shared" si="90"/>
        <v>11.885106109063226</v>
      </c>
      <c r="BB36" s="1">
        <f t="shared" si="91"/>
        <v>59.542910020970076</v>
      </c>
      <c r="BC36" s="18">
        <f t="shared" si="92"/>
        <v>71.247258253741862</v>
      </c>
      <c r="BE36" s="5">
        <v>31</v>
      </c>
      <c r="BF36" s="8">
        <f t="shared" si="93"/>
        <v>8.1831792269753123E-3</v>
      </c>
    </row>
    <row r="37" spans="1:58" x14ac:dyDescent="0.3">
      <c r="A37" s="5">
        <v>33</v>
      </c>
      <c r="B37" s="1">
        <f t="shared" si="37"/>
        <v>0.99000000000000066</v>
      </c>
      <c r="C37" s="1">
        <f t="shared" si="49"/>
        <v>6064222.6738878209</v>
      </c>
      <c r="D37" s="1">
        <f t="shared" si="50"/>
        <v>21815046.1751852</v>
      </c>
      <c r="E37" s="1">
        <f t="shared" si="51"/>
        <v>654451.38525555597</v>
      </c>
      <c r="F37" s="1">
        <f t="shared" si="52"/>
        <v>2253969.1215846254</v>
      </c>
      <c r="G37" s="1">
        <f t="shared" si="53"/>
        <v>688260.9220793253</v>
      </c>
      <c r="H37" s="1">
        <f t="shared" si="54"/>
        <v>2369575.0467570988</v>
      </c>
      <c r="I37" s="1">
        <f t="shared" si="55"/>
        <v>689995.01095691253</v>
      </c>
      <c r="J37" s="1">
        <f t="shared" si="56"/>
        <v>2375497.1161627346</v>
      </c>
      <c r="K37" s="1">
        <f t="shared" si="57"/>
        <v>725716.29874043807</v>
      </c>
      <c r="L37" s="1">
        <f t="shared" si="58"/>
        <v>2497631.8164999443</v>
      </c>
      <c r="M37" s="18">
        <f t="shared" si="59"/>
        <v>82.279922470098185</v>
      </c>
      <c r="O37" s="5">
        <v>33</v>
      </c>
      <c r="P37" s="1">
        <f t="shared" si="40"/>
        <v>0.99000000000000066</v>
      </c>
      <c r="Q37" s="1">
        <f t="shared" si="60"/>
        <v>6064227.5506043406</v>
      </c>
      <c r="R37" s="1">
        <f t="shared" si="61"/>
        <v>21815063.718292311</v>
      </c>
      <c r="S37" s="1">
        <f t="shared" si="62"/>
        <v>654451.91154876933</v>
      </c>
      <c r="T37" s="1">
        <f t="shared" si="63"/>
        <v>2253970.9341544872</v>
      </c>
      <c r="U37" s="1">
        <f t="shared" si="64"/>
        <v>688261.47556108667</v>
      </c>
      <c r="V37" s="1">
        <f t="shared" si="65"/>
        <v>2369576.9522923562</v>
      </c>
      <c r="W37" s="1">
        <f t="shared" si="66"/>
        <v>689995.5658331546</v>
      </c>
      <c r="X37" s="1">
        <f t="shared" si="67"/>
        <v>2375499.0264602588</v>
      </c>
      <c r="Y37" s="1">
        <f t="shared" si="68"/>
        <v>725716.8823425771</v>
      </c>
      <c r="Z37" s="1">
        <f t="shared" si="69"/>
        <v>2497633.8250129349</v>
      </c>
      <c r="AA37" s="18">
        <f t="shared" si="70"/>
        <v>82.279922470098185</v>
      </c>
      <c r="AC37" s="5">
        <v>33</v>
      </c>
      <c r="AD37" s="1">
        <f t="shared" si="43"/>
        <v>0.99000000000000066</v>
      </c>
      <c r="AE37" s="1">
        <f t="shared" si="71"/>
        <v>82.292009374008629</v>
      </c>
      <c r="AF37" s="1">
        <f t="shared" si="72"/>
        <v>396.12528381946697</v>
      </c>
      <c r="AG37" s="1">
        <f t="shared" si="73"/>
        <v>11.883758514584009</v>
      </c>
      <c r="AH37" s="1">
        <f t="shared" si="74"/>
        <v>59.538509166472785</v>
      </c>
      <c r="AI37" s="1">
        <f t="shared" si="75"/>
        <v>12.776836152081099</v>
      </c>
      <c r="AJ37" s="1">
        <f t="shared" si="76"/>
        <v>64.073742023966759</v>
      </c>
      <c r="AK37" s="1">
        <f t="shared" si="77"/>
        <v>12.844864644943511</v>
      </c>
      <c r="AL37" s="1">
        <f t="shared" si="78"/>
        <v>64.319063666291498</v>
      </c>
      <c r="AM37" s="1">
        <f t="shared" si="79"/>
        <v>13.813330424572754</v>
      </c>
      <c r="AN37" s="1">
        <f t="shared" si="80"/>
        <v>69.227738133142168</v>
      </c>
      <c r="AO37" s="18">
        <f t="shared" si="81"/>
        <v>82.279922470098185</v>
      </c>
      <c r="AQ37" s="5">
        <v>33</v>
      </c>
      <c r="AR37" s="1">
        <f t="shared" si="46"/>
        <v>0.99000000000000066</v>
      </c>
      <c r="AS37" s="1">
        <f t="shared" si="82"/>
        <v>82.290049844561324</v>
      </c>
      <c r="AT37" s="1">
        <f t="shared" si="83"/>
        <v>396.11823476610346</v>
      </c>
      <c r="AU37" s="1">
        <f t="shared" si="84"/>
        <v>11.883547042983103</v>
      </c>
      <c r="AV37" s="1">
        <f t="shared" si="85"/>
        <v>59.537780851836004</v>
      </c>
      <c r="AW37" s="1">
        <f t="shared" si="86"/>
        <v>12.776613755760645</v>
      </c>
      <c r="AX37" s="1">
        <f t="shared" si="87"/>
        <v>64.072976354599803</v>
      </c>
      <c r="AY37" s="1">
        <f t="shared" si="88"/>
        <v>12.844641688302101</v>
      </c>
      <c r="AZ37" s="1">
        <f t="shared" si="89"/>
        <v>64.318296083382293</v>
      </c>
      <c r="BA37" s="1">
        <f t="shared" si="90"/>
        <v>13.813095925484571</v>
      </c>
      <c r="BB37" s="1">
        <f t="shared" si="91"/>
        <v>69.22693108595476</v>
      </c>
      <c r="BC37" s="18">
        <f t="shared" si="92"/>
        <v>82.279922470098185</v>
      </c>
      <c r="BE37" s="5">
        <v>32</v>
      </c>
      <c r="BF37" s="8">
        <f t="shared" si="93"/>
        <v>9.1064579934254652E-3</v>
      </c>
    </row>
    <row r="38" spans="1:58" x14ac:dyDescent="0.3">
      <c r="A38" s="5">
        <v>34</v>
      </c>
      <c r="B38" s="1">
        <f t="shared" si="37"/>
        <v>1.0200000000000007</v>
      </c>
      <c r="C38" s="1">
        <f t="shared" si="49"/>
        <v>6753669.2655658992</v>
      </c>
      <c r="D38" s="1">
        <f t="shared" si="50"/>
        <v>24188670.385839239</v>
      </c>
      <c r="E38" s="1">
        <f t="shared" si="51"/>
        <v>725660.11157517717</v>
      </c>
      <c r="F38" s="1">
        <f t="shared" si="52"/>
        <v>2497439.9729956305</v>
      </c>
      <c r="G38" s="1">
        <f t="shared" si="53"/>
        <v>763121.71117011155</v>
      </c>
      <c r="H38" s="1">
        <f t="shared" si="54"/>
        <v>2625518.1009929506</v>
      </c>
      <c r="I38" s="1">
        <f t="shared" si="55"/>
        <v>765042.88309007138</v>
      </c>
      <c r="J38" s="1">
        <f t="shared" si="56"/>
        <v>2632078.9406849416</v>
      </c>
      <c r="K38" s="1">
        <f t="shared" si="57"/>
        <v>804622.47979572532</v>
      </c>
      <c r="L38" s="1">
        <f t="shared" si="58"/>
        <v>2767390.0582157583</v>
      </c>
      <c r="M38" s="18">
        <f t="shared" si="59"/>
        <v>95.101986161303444</v>
      </c>
      <c r="O38" s="5">
        <v>34</v>
      </c>
      <c r="P38" s="1">
        <f t="shared" si="40"/>
        <v>1.0200000000000007</v>
      </c>
      <c r="Q38" s="1">
        <f t="shared" si="60"/>
        <v>6753674.696717645</v>
      </c>
      <c r="R38" s="1">
        <f t="shared" si="61"/>
        <v>24188689.837737754</v>
      </c>
      <c r="S38" s="1">
        <f t="shared" si="62"/>
        <v>725660.69513213262</v>
      </c>
      <c r="T38" s="1">
        <f t="shared" si="63"/>
        <v>2497441.9813543479</v>
      </c>
      <c r="U38" s="1">
        <f t="shared" si="64"/>
        <v>763122.32485244784</v>
      </c>
      <c r="V38" s="1">
        <f t="shared" si="65"/>
        <v>2625520.2123464821</v>
      </c>
      <c r="W38" s="1">
        <f t="shared" si="66"/>
        <v>765043.4983173298</v>
      </c>
      <c r="X38" s="1">
        <f t="shared" si="67"/>
        <v>2632081.0573144006</v>
      </c>
      <c r="Y38" s="1">
        <f t="shared" si="68"/>
        <v>804623.12685156462</v>
      </c>
      <c r="Z38" s="1">
        <f t="shared" si="69"/>
        <v>2767392.283656375</v>
      </c>
      <c r="AA38" s="18">
        <f t="shared" si="70"/>
        <v>95.101986161303444</v>
      </c>
      <c r="AC38" s="5">
        <v>34</v>
      </c>
      <c r="AD38" s="1">
        <f t="shared" si="43"/>
        <v>1.0200000000000007</v>
      </c>
      <c r="AE38" s="1">
        <f t="shared" si="71"/>
        <v>95.115424462876291</v>
      </c>
      <c r="AF38" s="1">
        <f t="shared" si="72"/>
        <v>460.38392693282219</v>
      </c>
      <c r="AG38" s="1">
        <f t="shared" si="73"/>
        <v>13.811517807984666</v>
      </c>
      <c r="AH38" s="1">
        <f t="shared" si="74"/>
        <v>69.221774640154365</v>
      </c>
      <c r="AI38" s="1">
        <f t="shared" si="75"/>
        <v>14.84984442758698</v>
      </c>
      <c r="AJ38" s="1">
        <f t="shared" si="76"/>
        <v>74.493700421507739</v>
      </c>
      <c r="AK38" s="1">
        <f t="shared" si="77"/>
        <v>14.92892331430728</v>
      </c>
      <c r="AL38" s="1">
        <f t="shared" si="78"/>
        <v>74.778866169800864</v>
      </c>
      <c r="AM38" s="1">
        <f t="shared" si="79"/>
        <v>16.054883793078691</v>
      </c>
      <c r="AN38" s="1">
        <f t="shared" si="80"/>
        <v>80.484826520719423</v>
      </c>
      <c r="AO38" s="18">
        <f t="shared" si="81"/>
        <v>95.101986161303444</v>
      </c>
      <c r="AQ38" s="5">
        <v>34</v>
      </c>
      <c r="AR38" s="1">
        <f t="shared" si="46"/>
        <v>1.0200000000000007</v>
      </c>
      <c r="AS38" s="1">
        <f t="shared" si="82"/>
        <v>95.113242153993525</v>
      </c>
      <c r="AT38" s="1">
        <f t="shared" si="83"/>
        <v>460.37611090172931</v>
      </c>
      <c r="AU38" s="1">
        <f t="shared" si="84"/>
        <v>13.811283327051878</v>
      </c>
      <c r="AV38" s="1">
        <f t="shared" si="85"/>
        <v>69.220967654956169</v>
      </c>
      <c r="AW38" s="1">
        <f t="shared" si="86"/>
        <v>14.849597841876221</v>
      </c>
      <c r="AX38" s="1">
        <f t="shared" si="87"/>
        <v>74.492852051625647</v>
      </c>
      <c r="AY38" s="1">
        <f t="shared" si="88"/>
        <v>14.928676107826263</v>
      </c>
      <c r="AZ38" s="1">
        <f t="shared" si="89"/>
        <v>74.778015679981081</v>
      </c>
      <c r="BA38" s="1">
        <f t="shared" si="90"/>
        <v>16.054623797451313</v>
      </c>
      <c r="BB38" s="1">
        <f t="shared" si="91"/>
        <v>80.483932309131745</v>
      </c>
      <c r="BC38" s="18">
        <f t="shared" si="92"/>
        <v>95.101986161303444</v>
      </c>
      <c r="BE38" s="5">
        <v>33</v>
      </c>
      <c r="BF38" s="8">
        <f t="shared" si="93"/>
        <v>1.0127374463138494E-2</v>
      </c>
    </row>
    <row r="39" spans="1:58" x14ac:dyDescent="0.3">
      <c r="A39" s="5">
        <v>35</v>
      </c>
      <c r="B39" s="1">
        <f t="shared" si="37"/>
        <v>1.0500000000000007</v>
      </c>
      <c r="C39" s="1">
        <f t="shared" si="49"/>
        <v>7518104.5622144435</v>
      </c>
      <c r="D39" s="1">
        <f t="shared" si="50"/>
        <v>26818674.404933769</v>
      </c>
      <c r="E39" s="1">
        <f t="shared" si="51"/>
        <v>804560.23214801308</v>
      </c>
      <c r="F39" s="1">
        <f t="shared" si="52"/>
        <v>2767177.5228114007</v>
      </c>
      <c r="G39" s="1">
        <f t="shared" si="53"/>
        <v>846067.894990184</v>
      </c>
      <c r="H39" s="1">
        <f t="shared" si="54"/>
        <v>2909073.1482666847</v>
      </c>
      <c r="I39" s="1">
        <f t="shared" si="55"/>
        <v>848196.32937201334</v>
      </c>
      <c r="J39" s="1">
        <f t="shared" si="56"/>
        <v>2916341.6559087373</v>
      </c>
      <c r="K39" s="1">
        <f t="shared" si="57"/>
        <v>892050.48182527511</v>
      </c>
      <c r="L39" s="1">
        <f t="shared" si="58"/>
        <v>3066250.442575858</v>
      </c>
      <c r="M39" s="18">
        <f t="shared" si="59"/>
        <v>110.00448127413506</v>
      </c>
      <c r="O39" s="5">
        <v>35</v>
      </c>
      <c r="P39" s="1">
        <f t="shared" si="40"/>
        <v>1.0500000000000007</v>
      </c>
      <c r="Q39" s="1">
        <f t="shared" si="60"/>
        <v>7518110.6081048539</v>
      </c>
      <c r="R39" s="1">
        <f t="shared" si="61"/>
        <v>26818695.971793167</v>
      </c>
      <c r="S39" s="1">
        <f t="shared" si="62"/>
        <v>804560.87915379496</v>
      </c>
      <c r="T39" s="1">
        <f t="shared" si="63"/>
        <v>2767179.7480811039</v>
      </c>
      <c r="U39" s="1">
        <f t="shared" si="64"/>
        <v>846068.57537501154</v>
      </c>
      <c r="V39" s="1">
        <f t="shared" si="65"/>
        <v>2909075.4876423972</v>
      </c>
      <c r="W39" s="1">
        <f t="shared" si="66"/>
        <v>848197.01146843098</v>
      </c>
      <c r="X39" s="1">
        <f t="shared" si="67"/>
        <v>2916344.0011294386</v>
      </c>
      <c r="Y39" s="1">
        <f t="shared" si="68"/>
        <v>892051.19918767805</v>
      </c>
      <c r="Z39" s="1">
        <f t="shared" si="69"/>
        <v>3066252.9083462595</v>
      </c>
      <c r="AA39" s="18">
        <f t="shared" si="70"/>
        <v>110.00448127413506</v>
      </c>
      <c r="AC39" s="5">
        <v>35</v>
      </c>
      <c r="AD39" s="1">
        <f t="shared" si="43"/>
        <v>1.0500000000000007</v>
      </c>
      <c r="AE39" s="1">
        <f t="shared" si="71"/>
        <v>110.01941397701827</v>
      </c>
      <c r="AF39" s="1">
        <f t="shared" si="72"/>
        <v>535.092549323404</v>
      </c>
      <c r="AG39" s="1">
        <f t="shared" si="73"/>
        <v>16.052776479702118</v>
      </c>
      <c r="AH39" s="1">
        <f t="shared" si="74"/>
        <v>80.477893295223069</v>
      </c>
      <c r="AI39" s="1">
        <f t="shared" si="75"/>
        <v>17.259944879130465</v>
      </c>
      <c r="AJ39" s="1">
        <f t="shared" si="76"/>
        <v>86.606034639283749</v>
      </c>
      <c r="AK39" s="1">
        <f t="shared" si="77"/>
        <v>17.351866999291374</v>
      </c>
      <c r="AL39" s="1">
        <f t="shared" si="78"/>
        <v>86.937508067944549</v>
      </c>
      <c r="AM39" s="1">
        <f t="shared" si="79"/>
        <v>18.660901721740455</v>
      </c>
      <c r="AN39" s="1">
        <f t="shared" si="80"/>
        <v>93.570099972885799</v>
      </c>
      <c r="AO39" s="18">
        <f t="shared" si="81"/>
        <v>110.00448127413506</v>
      </c>
      <c r="AQ39" s="5">
        <v>35</v>
      </c>
      <c r="AR39" s="1">
        <f t="shared" si="46"/>
        <v>1.0500000000000007</v>
      </c>
      <c r="AS39" s="1">
        <f t="shared" si="82"/>
        <v>110.01698465797821</v>
      </c>
      <c r="AT39" s="1">
        <f t="shared" si="83"/>
        <v>535.08388347294624</v>
      </c>
      <c r="AU39" s="1">
        <f t="shared" si="84"/>
        <v>16.052516504188386</v>
      </c>
      <c r="AV39" s="1">
        <f t="shared" si="85"/>
        <v>80.476999152310526</v>
      </c>
      <c r="AW39" s="1">
        <f t="shared" si="86"/>
        <v>17.259671491473046</v>
      </c>
      <c r="AX39" s="1">
        <f t="shared" si="87"/>
        <v>86.60509464706189</v>
      </c>
      <c r="AY39" s="1">
        <f t="shared" si="88"/>
        <v>17.351592923894312</v>
      </c>
      <c r="AZ39" s="1">
        <f t="shared" si="89"/>
        <v>86.936565727128411</v>
      </c>
      <c r="BA39" s="1">
        <f t="shared" si="90"/>
        <v>18.660613476002236</v>
      </c>
      <c r="BB39" s="1">
        <f t="shared" si="91"/>
        <v>93.569109193599147</v>
      </c>
      <c r="BC39" s="18">
        <f t="shared" si="92"/>
        <v>110.00448127413506</v>
      </c>
      <c r="BE39" s="5">
        <v>34</v>
      </c>
      <c r="BF39" s="8">
        <f t="shared" si="93"/>
        <v>1.1255992690081484E-2</v>
      </c>
    </row>
    <row r="40" spans="1:58" x14ac:dyDescent="0.3">
      <c r="A40" s="5">
        <v>36</v>
      </c>
      <c r="B40" s="1">
        <f t="shared" si="37"/>
        <v>1.0800000000000007</v>
      </c>
      <c r="C40" s="1">
        <f t="shared" si="49"/>
        <v>8365627.7559973905</v>
      </c>
      <c r="D40" s="1">
        <f t="shared" si="50"/>
        <v>29732717.333890118</v>
      </c>
      <c r="E40" s="1">
        <f t="shared" si="51"/>
        <v>891981.52001670352</v>
      </c>
      <c r="F40" s="1">
        <f t="shared" si="52"/>
        <v>3066014.9834769149</v>
      </c>
      <c r="G40" s="1">
        <f t="shared" si="53"/>
        <v>937971.74476885726</v>
      </c>
      <c r="H40" s="1">
        <f t="shared" si="54"/>
        <v>3223218.5061711161</v>
      </c>
      <c r="I40" s="1">
        <f t="shared" si="55"/>
        <v>940329.7976092702</v>
      </c>
      <c r="J40" s="1">
        <f t="shared" si="56"/>
        <v>3231271.0107902032</v>
      </c>
      <c r="K40" s="1">
        <f t="shared" si="57"/>
        <v>988919.6503404096</v>
      </c>
      <c r="L40" s="1">
        <f t="shared" si="58"/>
        <v>3397352.0166519475</v>
      </c>
      <c r="M40" s="18">
        <f t="shared" si="59"/>
        <v>127.32571273771227</v>
      </c>
      <c r="O40" s="5">
        <v>36</v>
      </c>
      <c r="P40" s="1">
        <f t="shared" si="40"/>
        <v>1.0800000000000007</v>
      </c>
      <c r="Q40" s="1">
        <f t="shared" si="60"/>
        <v>8365634.4834429137</v>
      </c>
      <c r="R40" s="1">
        <f t="shared" si="61"/>
        <v>29732741.244121674</v>
      </c>
      <c r="S40" s="1">
        <f t="shared" si="62"/>
        <v>891982.23732365016</v>
      </c>
      <c r="T40" s="1">
        <f t="shared" si="63"/>
        <v>3066017.4490579707</v>
      </c>
      <c r="U40" s="1">
        <f t="shared" si="64"/>
        <v>937972.49905951985</v>
      </c>
      <c r="V40" s="1">
        <f t="shared" si="65"/>
        <v>3223221.0981678264</v>
      </c>
      <c r="W40" s="1">
        <f t="shared" si="66"/>
        <v>940330.5537961676</v>
      </c>
      <c r="X40" s="1">
        <f t="shared" si="67"/>
        <v>3231273.6092623416</v>
      </c>
      <c r="Y40" s="1">
        <f t="shared" si="68"/>
        <v>988920.44560152048</v>
      </c>
      <c r="Z40" s="1">
        <f t="shared" si="69"/>
        <v>3397354.7486784458</v>
      </c>
      <c r="AA40" s="18">
        <f t="shared" si="70"/>
        <v>127.32571273771227</v>
      </c>
      <c r="AC40" s="5">
        <v>36</v>
      </c>
      <c r="AD40" s="1">
        <f t="shared" si="43"/>
        <v>1.0800000000000007</v>
      </c>
      <c r="AE40" s="1">
        <f t="shared" si="71"/>
        <v>127.34229763673265</v>
      </c>
      <c r="AF40" s="1">
        <f t="shared" si="72"/>
        <v>621.94839577049822</v>
      </c>
      <c r="AG40" s="1">
        <f t="shared" si="73"/>
        <v>18.658451873114945</v>
      </c>
      <c r="AH40" s="1">
        <f t="shared" si="74"/>
        <v>93.562039578758387</v>
      </c>
      <c r="AI40" s="1">
        <f t="shared" si="75"/>
        <v>20.061882466796323</v>
      </c>
      <c r="AJ40" s="1">
        <f t="shared" si="76"/>
        <v>100.68529448446711</v>
      </c>
      <c r="AK40" s="1">
        <f t="shared" si="77"/>
        <v>20.168731290381952</v>
      </c>
      <c r="AL40" s="1">
        <f t="shared" si="78"/>
        <v>101.0705868609992</v>
      </c>
      <c r="AM40" s="1">
        <f t="shared" si="79"/>
        <v>21.690569478944923</v>
      </c>
      <c r="AN40" s="1">
        <f t="shared" si="80"/>
        <v>108.78012288884592</v>
      </c>
      <c r="AO40" s="18">
        <f t="shared" si="81"/>
        <v>127.32571273771227</v>
      </c>
      <c r="AQ40" s="5">
        <v>36</v>
      </c>
      <c r="AR40" s="1">
        <f t="shared" si="46"/>
        <v>1.0800000000000007</v>
      </c>
      <c r="AS40" s="1">
        <f t="shared" si="82"/>
        <v>127.3395944597991</v>
      </c>
      <c r="AT40" s="1">
        <f t="shared" si="83"/>
        <v>621.93878832199459</v>
      </c>
      <c r="AU40" s="1">
        <f t="shared" si="84"/>
        <v>18.658163649659837</v>
      </c>
      <c r="AV40" s="1">
        <f t="shared" si="85"/>
        <v>93.561048875553951</v>
      </c>
      <c r="AW40" s="1">
        <f t="shared" si="86"/>
        <v>20.061579382793148</v>
      </c>
      <c r="AX40" s="1">
        <f t="shared" si="87"/>
        <v>100.68425298577408</v>
      </c>
      <c r="AY40" s="1">
        <f t="shared" si="88"/>
        <v>20.168427444446447</v>
      </c>
      <c r="AZ40" s="1">
        <f t="shared" si="89"/>
        <v>101.06954276039329</v>
      </c>
      <c r="BA40" s="1">
        <f t="shared" si="90"/>
        <v>21.690249932471637</v>
      </c>
      <c r="BB40" s="1">
        <f t="shared" si="91"/>
        <v>108.77902512432492</v>
      </c>
      <c r="BC40" s="18">
        <f t="shared" si="92"/>
        <v>127.32571273771227</v>
      </c>
      <c r="BE40" s="5">
        <v>35</v>
      </c>
      <c r="BF40" s="8">
        <f t="shared" si="93"/>
        <v>1.2503383843153415E-2</v>
      </c>
    </row>
    <row r="41" spans="1:58" x14ac:dyDescent="0.3">
      <c r="A41" s="5">
        <v>37</v>
      </c>
      <c r="B41" s="1">
        <f t="shared" si="37"/>
        <v>1.1100000000000008</v>
      </c>
      <c r="C41" s="1">
        <f t="shared" si="49"/>
        <v>9305211.7985162847</v>
      </c>
      <c r="D41" s="1">
        <f t="shared" si="50"/>
        <v>32961441.672898702</v>
      </c>
      <c r="E41" s="1">
        <f t="shared" si="51"/>
        <v>988843.25018696103</v>
      </c>
      <c r="F41" s="1">
        <f t="shared" si="52"/>
        <v>3397091.1613435755</v>
      </c>
      <c r="G41" s="1">
        <f t="shared" si="53"/>
        <v>1039799.6176071146</v>
      </c>
      <c r="H41" s="1">
        <f t="shared" si="54"/>
        <v>3571253.7376860157</v>
      </c>
      <c r="I41" s="1">
        <f t="shared" si="55"/>
        <v>1042412.0562522514</v>
      </c>
      <c r="J41" s="1">
        <f t="shared" si="56"/>
        <v>3580174.8012439581</v>
      </c>
      <c r="K41" s="1">
        <f t="shared" si="57"/>
        <v>1096248.4942242799</v>
      </c>
      <c r="L41" s="1">
        <f t="shared" si="58"/>
        <v>3764172.4096991234</v>
      </c>
      <c r="M41" s="18">
        <f t="shared" si="59"/>
        <v>147.45892794382945</v>
      </c>
      <c r="O41" s="5">
        <v>37</v>
      </c>
      <c r="P41" s="1">
        <f t="shared" si="40"/>
        <v>1.1100000000000008</v>
      </c>
      <c r="Q41" s="1">
        <f t="shared" si="60"/>
        <v>9305219.2815490048</v>
      </c>
      <c r="R41" s="1">
        <f t="shared" si="61"/>
        <v>32961468.179554466</v>
      </c>
      <c r="S41" s="1">
        <f t="shared" si="62"/>
        <v>988844.04538663395</v>
      </c>
      <c r="T41" s="1">
        <f t="shared" si="63"/>
        <v>3397093.8931603041</v>
      </c>
      <c r="U41" s="1">
        <f t="shared" si="64"/>
        <v>1039800.4537840385</v>
      </c>
      <c r="V41" s="1">
        <f t="shared" si="65"/>
        <v>3571256.6095557576</v>
      </c>
      <c r="W41" s="1">
        <f t="shared" si="66"/>
        <v>1042412.8945299704</v>
      </c>
      <c r="X41" s="1">
        <f t="shared" si="67"/>
        <v>3580177.6802875628</v>
      </c>
      <c r="Y41" s="1">
        <f t="shared" si="68"/>
        <v>1096249.375795261</v>
      </c>
      <c r="Z41" s="1">
        <f t="shared" si="69"/>
        <v>3764175.4367044214</v>
      </c>
      <c r="AA41" s="18">
        <f t="shared" si="70"/>
        <v>147.45892794382945</v>
      </c>
      <c r="AC41" s="5">
        <v>37</v>
      </c>
      <c r="AD41" s="1">
        <f t="shared" si="43"/>
        <v>1.1100000000000008</v>
      </c>
      <c r="AE41" s="1">
        <f t="shared" si="71"/>
        <v>147.47733911446872</v>
      </c>
      <c r="AF41" s="1">
        <f t="shared" si="72"/>
        <v>722.92404996358766</v>
      </c>
      <c r="AG41" s="1">
        <f t="shared" si="73"/>
        <v>21.687721498907628</v>
      </c>
      <c r="AH41" s="1">
        <f t="shared" si="74"/>
        <v>108.77075235745549</v>
      </c>
      <c r="AI41" s="1">
        <f t="shared" si="75"/>
        <v>23.319282784269461</v>
      </c>
      <c r="AJ41" s="1">
        <f t="shared" si="76"/>
        <v>117.05053328801868</v>
      </c>
      <c r="AK41" s="1">
        <f t="shared" si="77"/>
        <v>23.443479498227909</v>
      </c>
      <c r="AL41" s="1">
        <f t="shared" si="78"/>
        <v>117.49837330529162</v>
      </c>
      <c r="AM41" s="1">
        <f t="shared" si="79"/>
        <v>25.212672698066378</v>
      </c>
      <c r="AN41" s="1">
        <f t="shared" si="80"/>
        <v>126.45952979155108</v>
      </c>
      <c r="AO41" s="18">
        <f t="shared" si="81"/>
        <v>147.45892794382945</v>
      </c>
      <c r="AQ41" s="5">
        <v>37</v>
      </c>
      <c r="AR41" s="1">
        <f t="shared" si="46"/>
        <v>1.1100000000000008</v>
      </c>
      <c r="AS41" s="1">
        <f t="shared" si="82"/>
        <v>147.47433233256754</v>
      </c>
      <c r="AT41" s="1">
        <f t="shared" si="83"/>
        <v>722.91339923736359</v>
      </c>
      <c r="AU41" s="1">
        <f t="shared" si="84"/>
        <v>21.687401977120906</v>
      </c>
      <c r="AV41" s="1">
        <f t="shared" si="85"/>
        <v>108.76965467722269</v>
      </c>
      <c r="AW41" s="1">
        <f t="shared" si="86"/>
        <v>23.318946797279246</v>
      </c>
      <c r="AX41" s="1">
        <f t="shared" si="87"/>
        <v>117.04937933262549</v>
      </c>
      <c r="AY41" s="1">
        <f t="shared" si="88"/>
        <v>23.443142667110287</v>
      </c>
      <c r="AZ41" s="1">
        <f t="shared" si="89"/>
        <v>117.49721646734493</v>
      </c>
      <c r="BA41" s="1">
        <f t="shared" si="90"/>
        <v>25.212318471141256</v>
      </c>
      <c r="BB41" s="1">
        <f t="shared" si="91"/>
        <v>126.45831350063173</v>
      </c>
      <c r="BC41" s="18">
        <f t="shared" si="92"/>
        <v>147.45892794382945</v>
      </c>
      <c r="BE41" s="5">
        <v>36</v>
      </c>
      <c r="BF41" s="8">
        <f t="shared" si="93"/>
        <v>1.3881722086836135E-2</v>
      </c>
    </row>
    <row r="42" spans="1:58" ht="16.8" customHeight="1" x14ac:dyDescent="0.3">
      <c r="A42" s="5">
        <v>38</v>
      </c>
      <c r="B42" s="1">
        <f t="shared" si="37"/>
        <v>1.1400000000000008</v>
      </c>
      <c r="C42" s="1">
        <f t="shared" si="49"/>
        <v>10346797.647204613</v>
      </c>
      <c r="D42" s="1">
        <f t="shared" si="50"/>
        <v>36538795.114382476</v>
      </c>
      <c r="E42" s="1">
        <f t="shared" si="51"/>
        <v>1096163.8534314742</v>
      </c>
      <c r="F42" s="1">
        <f t="shared" si="52"/>
        <v>3763883.4189817361</v>
      </c>
      <c r="G42" s="1">
        <f t="shared" si="53"/>
        <v>1152622.1047162001</v>
      </c>
      <c r="H42" s="1">
        <f t="shared" si="54"/>
        <v>3956834.3017617459</v>
      </c>
      <c r="I42" s="1">
        <f t="shared" si="55"/>
        <v>1155516.3679579005</v>
      </c>
      <c r="J42" s="1">
        <f t="shared" si="56"/>
        <v>3966717.6071900055</v>
      </c>
      <c r="K42" s="1">
        <f t="shared" si="57"/>
        <v>1215165.3816471745</v>
      </c>
      <c r="L42" s="1">
        <f t="shared" si="58"/>
        <v>4170564.3538046042</v>
      </c>
      <c r="M42" s="18">
        <f t="shared" si="59"/>
        <v>170.86122947681571</v>
      </c>
      <c r="O42" s="5">
        <v>38</v>
      </c>
      <c r="P42" s="1">
        <f t="shared" si="40"/>
        <v>1.1400000000000008</v>
      </c>
      <c r="Q42" s="1">
        <f t="shared" si="60"/>
        <v>10346805.967850657</v>
      </c>
      <c r="R42" s="1">
        <f t="shared" si="61"/>
        <v>36538824.497813031</v>
      </c>
      <c r="S42" s="1">
        <f t="shared" si="62"/>
        <v>1096164.734934391</v>
      </c>
      <c r="T42" s="1">
        <f t="shared" si="63"/>
        <v>3763886.4457546403</v>
      </c>
      <c r="U42" s="1">
        <f t="shared" si="64"/>
        <v>1152623.0316207106</v>
      </c>
      <c r="V42" s="1">
        <f t="shared" si="65"/>
        <v>3956837.4836959378</v>
      </c>
      <c r="W42" s="1">
        <f t="shared" si="66"/>
        <v>1155517.2971898299</v>
      </c>
      <c r="X42" s="1">
        <f t="shared" si="67"/>
        <v>3966720.7970718257</v>
      </c>
      <c r="Y42" s="1">
        <f t="shared" si="68"/>
        <v>1215166.3588465457</v>
      </c>
      <c r="Z42" s="1">
        <f t="shared" si="69"/>
        <v>4170567.7076094109</v>
      </c>
      <c r="AA42" s="18">
        <f t="shared" si="70"/>
        <v>170.86122947681571</v>
      </c>
      <c r="AC42" s="5">
        <v>38</v>
      </c>
      <c r="AD42" s="1">
        <f t="shared" si="43"/>
        <v>1.1400000000000008</v>
      </c>
      <c r="AE42" s="1">
        <f t="shared" si="71"/>
        <v>170.88165890813019</v>
      </c>
      <c r="AF42" s="1">
        <f t="shared" si="72"/>
        <v>840.31206585285884</v>
      </c>
      <c r="AG42" s="1">
        <f t="shared" si="73"/>
        <v>25.209361975585765</v>
      </c>
      <c r="AH42" s="1">
        <f t="shared" si="74"/>
        <v>126.4486364839026</v>
      </c>
      <c r="AI42" s="1">
        <f t="shared" si="75"/>
        <v>27.106091522844302</v>
      </c>
      <c r="AJ42" s="1">
        <f t="shared" si="76"/>
        <v>136.07251786383915</v>
      </c>
      <c r="AK42" s="1">
        <f t="shared" si="77"/>
        <v>27.250449743543353</v>
      </c>
      <c r="AL42" s="1">
        <f t="shared" si="78"/>
        <v>136.59304886021758</v>
      </c>
      <c r="AM42" s="1">
        <f t="shared" si="79"/>
        <v>29.307153441392291</v>
      </c>
      <c r="AN42" s="1">
        <f t="shared" si="80"/>
        <v>147.00881290391709</v>
      </c>
      <c r="AO42" s="18">
        <f t="shared" si="81"/>
        <v>170.86122947681571</v>
      </c>
      <c r="AQ42" s="5">
        <v>38</v>
      </c>
      <c r="AR42" s="1">
        <f t="shared" si="46"/>
        <v>1.1400000000000008</v>
      </c>
      <c r="AS42" s="1">
        <f t="shared" si="82"/>
        <v>170.87831556207442</v>
      </c>
      <c r="AT42" s="1">
        <f t="shared" si="83"/>
        <v>840.30025920032949</v>
      </c>
      <c r="AU42" s="1">
        <f t="shared" si="84"/>
        <v>25.209007776009884</v>
      </c>
      <c r="AV42" s="1">
        <f t="shared" si="85"/>
        <v>126.44742028636244</v>
      </c>
      <c r="AW42" s="1">
        <f t="shared" si="86"/>
        <v>27.105719080305324</v>
      </c>
      <c r="AX42" s="1">
        <f t="shared" si="87"/>
        <v>136.07123932043382</v>
      </c>
      <c r="AY42" s="1">
        <f t="shared" si="88"/>
        <v>27.25007636581639</v>
      </c>
      <c r="AZ42" s="1">
        <f t="shared" si="89"/>
        <v>136.59176712334926</v>
      </c>
      <c r="BA42" s="1">
        <f t="shared" si="90"/>
        <v>29.30676078971036</v>
      </c>
      <c r="BB42" s="1">
        <f t="shared" si="91"/>
        <v>147.0074653006163</v>
      </c>
      <c r="BC42" s="18">
        <f t="shared" si="92"/>
        <v>170.86122947681571</v>
      </c>
      <c r="BE42" s="5">
        <v>37</v>
      </c>
      <c r="BF42" s="8">
        <f t="shared" si="93"/>
        <v>1.5404388738090802E-2</v>
      </c>
    </row>
    <row r="43" spans="1:58" x14ac:dyDescent="0.3">
      <c r="A43" s="5">
        <v>39</v>
      </c>
      <c r="B43" s="1">
        <f t="shared" si="37"/>
        <v>1.1700000000000008</v>
      </c>
      <c r="C43" s="1">
        <f t="shared" si="49"/>
        <v>11501398.677275755</v>
      </c>
      <c r="D43" s="1">
        <f t="shared" si="50"/>
        <v>40502387.046164118</v>
      </c>
      <c r="E43" s="1">
        <f t="shared" si="51"/>
        <v>1215071.6113849236</v>
      </c>
      <c r="F43" s="1">
        <f t="shared" si="52"/>
        <v>4170244.1930288053</v>
      </c>
      <c r="G43" s="1">
        <f t="shared" si="53"/>
        <v>1277625.2742803555</v>
      </c>
      <c r="H43" s="1">
        <f t="shared" si="54"/>
        <v>4384009.9415555727</v>
      </c>
      <c r="I43" s="1">
        <f t="shared" si="55"/>
        <v>1280831.7605082572</v>
      </c>
      <c r="J43" s="1">
        <f t="shared" si="56"/>
        <v>4394959.2765803151</v>
      </c>
      <c r="K43" s="1">
        <f t="shared" si="57"/>
        <v>1346920.3896823328</v>
      </c>
      <c r="L43" s="1">
        <f t="shared" si="58"/>
        <v>4620796.1439175094</v>
      </c>
      <c r="M43" s="18">
        <f t="shared" si="59"/>
        <v>198.06393251608904</v>
      </c>
      <c r="O43" s="5">
        <v>39</v>
      </c>
      <c r="P43" s="1">
        <f t="shared" si="40"/>
        <v>1.1700000000000008</v>
      </c>
      <c r="Q43" s="1">
        <f t="shared" si="60"/>
        <v>11501407.92641766</v>
      </c>
      <c r="R43" s="1">
        <f t="shared" si="61"/>
        <v>40502419.616962962</v>
      </c>
      <c r="S43" s="1">
        <f t="shared" si="62"/>
        <v>1215072.5885088888</v>
      </c>
      <c r="T43" s="1">
        <f t="shared" si="63"/>
        <v>4170247.5465761526</v>
      </c>
      <c r="U43" s="1">
        <f t="shared" si="64"/>
        <v>1277626.3017075311</v>
      </c>
      <c r="V43" s="1">
        <f t="shared" si="65"/>
        <v>4384013.4670020416</v>
      </c>
      <c r="W43" s="1">
        <f t="shared" si="66"/>
        <v>1280832.7905139194</v>
      </c>
      <c r="X43" s="1">
        <f t="shared" si="67"/>
        <v>4394962.8108316353</v>
      </c>
      <c r="Y43" s="1">
        <f t="shared" si="68"/>
        <v>1346921.4728338378</v>
      </c>
      <c r="Z43" s="1">
        <f t="shared" si="69"/>
        <v>4620799.8597746752</v>
      </c>
      <c r="AA43" s="18">
        <f t="shared" si="70"/>
        <v>198.06393251608904</v>
      </c>
      <c r="AC43" s="5">
        <v>39</v>
      </c>
      <c r="AD43" s="1">
        <f t="shared" si="43"/>
        <v>1.1700000000000008</v>
      </c>
      <c r="AE43" s="1">
        <f t="shared" si="71"/>
        <v>198.08659189975575</v>
      </c>
      <c r="AF43" s="1">
        <f t="shared" si="72"/>
        <v>976.77682965884765</v>
      </c>
      <c r="AG43" s="1">
        <f t="shared" si="73"/>
        <v>29.303304889765428</v>
      </c>
      <c r="AH43" s="1">
        <f t="shared" si="74"/>
        <v>146.99614970252466</v>
      </c>
      <c r="AI43" s="1">
        <f t="shared" si="75"/>
        <v>31.5082471353033</v>
      </c>
      <c r="AJ43" s="1">
        <f t="shared" si="76"/>
        <v>158.18210612376765</v>
      </c>
      <c r="AK43" s="1">
        <f t="shared" si="77"/>
        <v>31.676036481621939</v>
      </c>
      <c r="AL43" s="1">
        <f t="shared" si="78"/>
        <v>158.78711524167608</v>
      </c>
      <c r="AM43" s="1">
        <f t="shared" si="79"/>
        <v>34.066918347015708</v>
      </c>
      <c r="AN43" s="1">
        <f t="shared" si="80"/>
        <v>170.8933709043086</v>
      </c>
      <c r="AO43" s="18">
        <f t="shared" si="81"/>
        <v>198.06393251608904</v>
      </c>
      <c r="AQ43" s="5">
        <v>39</v>
      </c>
      <c r="AR43" s="1">
        <f t="shared" si="46"/>
        <v>1.1700000000000008</v>
      </c>
      <c r="AS43" s="1">
        <f t="shared" si="82"/>
        <v>198.08287547173504</v>
      </c>
      <c r="AT43" s="1">
        <f t="shared" si="83"/>
        <v>976.76374227942028</v>
      </c>
      <c r="AU43" s="1">
        <f t="shared" si="84"/>
        <v>29.302912268382606</v>
      </c>
      <c r="AV43" s="1">
        <f t="shared" si="85"/>
        <v>146.99480220267466</v>
      </c>
      <c r="AW43" s="1">
        <f t="shared" si="86"/>
        <v>31.507834301422729</v>
      </c>
      <c r="AX43" s="1">
        <f t="shared" si="87"/>
        <v>158.18068955256808</v>
      </c>
      <c r="AY43" s="1">
        <f t="shared" si="88"/>
        <v>31.67562261167113</v>
      </c>
      <c r="AZ43" s="1">
        <f t="shared" si="89"/>
        <v>158.78569513257051</v>
      </c>
      <c r="BA43" s="1">
        <f t="shared" si="90"/>
        <v>34.06648312235972</v>
      </c>
      <c r="BB43" s="1">
        <f t="shared" si="91"/>
        <v>170.89187782356294</v>
      </c>
      <c r="BC43" s="18">
        <f t="shared" si="92"/>
        <v>198.06393251608904</v>
      </c>
      <c r="BE43" s="5">
        <v>38</v>
      </c>
      <c r="BF43" s="8">
        <f t="shared" si="93"/>
        <v>1.7086085258711137E-2</v>
      </c>
    </row>
    <row r="44" spans="1:58" x14ac:dyDescent="0.3">
      <c r="A44" s="5">
        <v>40</v>
      </c>
      <c r="B44" s="1">
        <f t="shared" si="37"/>
        <v>1.2000000000000008</v>
      </c>
      <c r="C44" s="1">
        <f t="shared" si="49"/>
        <v>12781216.355716502</v>
      </c>
      <c r="D44" s="1">
        <f t="shared" si="50"/>
        <v>44893883.508367136</v>
      </c>
      <c r="E44" s="1">
        <f t="shared" si="51"/>
        <v>1346816.5052510141</v>
      </c>
      <c r="F44" s="1">
        <f t="shared" si="52"/>
        <v>4620441.4511162853</v>
      </c>
      <c r="G44" s="1">
        <f t="shared" si="53"/>
        <v>1416123.1270177583</v>
      </c>
      <c r="H44" s="1">
        <f t="shared" si="54"/>
        <v>4857267.2135108151</v>
      </c>
      <c r="I44" s="1">
        <f t="shared" si="55"/>
        <v>1419675.5134536761</v>
      </c>
      <c r="J44" s="1">
        <f t="shared" si="56"/>
        <v>4869397.560601484</v>
      </c>
      <c r="K44" s="1">
        <f t="shared" si="57"/>
        <v>1492898.4320690588</v>
      </c>
      <c r="L44" s="1">
        <f t="shared" si="58"/>
        <v>5119596.4622124378</v>
      </c>
      <c r="M44" s="18">
        <f t="shared" si="59"/>
        <v>229.68460095576972</v>
      </c>
      <c r="O44" s="5">
        <v>40</v>
      </c>
      <c r="P44" s="1">
        <f t="shared" si="40"/>
        <v>1.2000000000000008</v>
      </c>
      <c r="Q44" s="1">
        <f t="shared" si="60"/>
        <v>12781226.634048598</v>
      </c>
      <c r="R44" s="1">
        <f t="shared" si="61"/>
        <v>44893919.610632658</v>
      </c>
      <c r="S44" s="1">
        <f t="shared" si="62"/>
        <v>1346817.5883189796</v>
      </c>
      <c r="T44" s="1">
        <f t="shared" si="63"/>
        <v>4620445.1666882215</v>
      </c>
      <c r="U44" s="1">
        <f t="shared" si="64"/>
        <v>1416124.265819303</v>
      </c>
      <c r="V44" s="1">
        <f t="shared" si="65"/>
        <v>4857271.1195250293</v>
      </c>
      <c r="W44" s="1">
        <f t="shared" si="66"/>
        <v>1419676.6551118551</v>
      </c>
      <c r="X44" s="1">
        <f t="shared" si="67"/>
        <v>4869401.4763702275</v>
      </c>
      <c r="Y44" s="1">
        <f t="shared" si="68"/>
        <v>1492899.6326100866</v>
      </c>
      <c r="Z44" s="1">
        <f t="shared" si="69"/>
        <v>5119600.5791771328</v>
      </c>
      <c r="AA44" s="18">
        <f t="shared" si="70"/>
        <v>229.68460095576972</v>
      </c>
      <c r="AC44" s="5">
        <v>40</v>
      </c>
      <c r="AD44" s="1">
        <f t="shared" si="43"/>
        <v>1.2000000000000008</v>
      </c>
      <c r="AE44" s="1">
        <f t="shared" si="71"/>
        <v>229.70972364486101</v>
      </c>
      <c r="AF44" s="1">
        <f t="shared" si="72"/>
        <v>1135.4148235484677</v>
      </c>
      <c r="AG44" s="1">
        <f t="shared" si="73"/>
        <v>34.062444706454031</v>
      </c>
      <c r="AH44" s="1">
        <f t="shared" si="74"/>
        <v>170.87865062625286</v>
      </c>
      <c r="AI44" s="1">
        <f t="shared" si="75"/>
        <v>36.625624465847821</v>
      </c>
      <c r="AJ44" s="1">
        <f t="shared" si="76"/>
        <v>183.87998140546554</v>
      </c>
      <c r="AK44" s="1">
        <f t="shared" si="77"/>
        <v>36.82064442753601</v>
      </c>
      <c r="AL44" s="1">
        <f t="shared" si="78"/>
        <v>184.58316585943652</v>
      </c>
      <c r="AM44" s="1">
        <f t="shared" si="79"/>
        <v>39.599939682237128</v>
      </c>
      <c r="AN44" s="1">
        <f t="shared" si="80"/>
        <v>198.65402305849494</v>
      </c>
      <c r="AO44" s="18">
        <f t="shared" si="81"/>
        <v>229.68460095576972</v>
      </c>
      <c r="AQ44" s="5">
        <v>40</v>
      </c>
      <c r="AR44" s="1">
        <f t="shared" si="46"/>
        <v>1.2000000000000008</v>
      </c>
      <c r="AS44" s="1">
        <f t="shared" si="82"/>
        <v>229.70559367455672</v>
      </c>
      <c r="AT44" s="1">
        <f t="shared" si="83"/>
        <v>1135.4003171788395</v>
      </c>
      <c r="AU44" s="1">
        <f t="shared" si="84"/>
        <v>34.062009515365183</v>
      </c>
      <c r="AV44" s="1">
        <f t="shared" si="85"/>
        <v>170.87715766011576</v>
      </c>
      <c r="AW44" s="1">
        <f t="shared" si="86"/>
        <v>36.625166880266917</v>
      </c>
      <c r="AX44" s="1">
        <f t="shared" si="87"/>
        <v>183.8784119170929</v>
      </c>
      <c r="AY44" s="1">
        <f t="shared" si="88"/>
        <v>36.820185694121577</v>
      </c>
      <c r="AZ44" s="1">
        <f t="shared" si="89"/>
        <v>184.58159245156443</v>
      </c>
      <c r="BA44" s="1">
        <f t="shared" si="90"/>
        <v>39.599457288912113</v>
      </c>
      <c r="BB44" s="1">
        <f t="shared" si="91"/>
        <v>198.65236880741799</v>
      </c>
      <c r="BC44" s="18">
        <f t="shared" si="92"/>
        <v>229.68460095576972</v>
      </c>
      <c r="BE44" s="5">
        <v>39</v>
      </c>
      <c r="BF44" s="8">
        <f t="shared" si="93"/>
        <v>1.8942955645997017E-2</v>
      </c>
    </row>
    <row r="45" spans="1:58" x14ac:dyDescent="0.3">
      <c r="A45" s="5">
        <v>41</v>
      </c>
      <c r="B45" s="1">
        <f t="shared" si="37"/>
        <v>1.2300000000000009</v>
      </c>
      <c r="C45" s="1">
        <f t="shared" si="49"/>
        <v>14199768.392093658</v>
      </c>
      <c r="D45" s="1">
        <f t="shared" si="50"/>
        <v>49759444.751959354</v>
      </c>
      <c r="E45" s="1">
        <f t="shared" si="51"/>
        <v>1492783.3425587805</v>
      </c>
      <c r="F45" s="1">
        <f t="shared" si="52"/>
        <v>5119203.5127959168</v>
      </c>
      <c r="G45" s="1">
        <f t="shared" si="53"/>
        <v>1569571.3952507193</v>
      </c>
      <c r="H45" s="1">
        <f t="shared" si="54"/>
        <v>5381576.6039655888</v>
      </c>
      <c r="I45" s="1">
        <f t="shared" si="55"/>
        <v>1573506.9916182645</v>
      </c>
      <c r="J45" s="1">
        <f t="shared" si="56"/>
        <v>5395015.3478550119</v>
      </c>
      <c r="K45" s="1">
        <f t="shared" si="57"/>
        <v>1654633.8029944308</v>
      </c>
      <c r="L45" s="1">
        <f t="shared" si="58"/>
        <v>5672204.0375842238</v>
      </c>
      <c r="M45" s="18">
        <f t="shared" si="59"/>
        <v>266.44103418874261</v>
      </c>
      <c r="O45" s="5">
        <v>41</v>
      </c>
      <c r="P45" s="1">
        <f t="shared" si="40"/>
        <v>1.2300000000000009</v>
      </c>
      <c r="Q45" s="1">
        <f t="shared" si="60"/>
        <v>14199779.811180495</v>
      </c>
      <c r="R45" s="1">
        <f t="shared" si="61"/>
        <v>49759484.766908638</v>
      </c>
      <c r="S45" s="1">
        <f t="shared" si="62"/>
        <v>1492784.543007259</v>
      </c>
      <c r="T45" s="1">
        <f t="shared" si="63"/>
        <v>5119207.6294446206</v>
      </c>
      <c r="U45" s="1">
        <f t="shared" si="64"/>
        <v>1569572.6574489283</v>
      </c>
      <c r="V45" s="1">
        <f t="shared" si="65"/>
        <v>5381580.9315997604</v>
      </c>
      <c r="W45" s="1">
        <f t="shared" si="66"/>
        <v>1573508.2569812555</v>
      </c>
      <c r="X45" s="1">
        <f t="shared" si="67"/>
        <v>5395019.6862958195</v>
      </c>
      <c r="Y45" s="1">
        <f t="shared" si="68"/>
        <v>1654635.1335961337</v>
      </c>
      <c r="Z45" s="1">
        <f t="shared" si="69"/>
        <v>5672208.5989240455</v>
      </c>
      <c r="AA45" s="18">
        <f t="shared" si="70"/>
        <v>266.44103418874261</v>
      </c>
      <c r="AC45" s="5">
        <v>41</v>
      </c>
      <c r="AD45" s="1">
        <f t="shared" si="43"/>
        <v>1.2300000000000009</v>
      </c>
      <c r="AE45" s="1">
        <f t="shared" si="71"/>
        <v>266.4688773407708</v>
      </c>
      <c r="AF45" s="1">
        <f t="shared" si="72"/>
        <v>1319.8246515842263</v>
      </c>
      <c r="AG45" s="1">
        <f t="shared" si="73"/>
        <v>39.594739547526785</v>
      </c>
      <c r="AH45" s="1">
        <f t="shared" si="74"/>
        <v>198.63691196355117</v>
      </c>
      <c r="AI45" s="1">
        <f t="shared" si="75"/>
        <v>42.574293226980053</v>
      </c>
      <c r="AJ45" s="1">
        <f t="shared" si="76"/>
        <v>213.74796317586788</v>
      </c>
      <c r="AK45" s="1">
        <f t="shared" si="77"/>
        <v>42.800958995164805</v>
      </c>
      <c r="AL45" s="1">
        <f t="shared" si="78"/>
        <v>214.56523963822329</v>
      </c>
      <c r="AM45" s="1">
        <f t="shared" si="79"/>
        <v>46.031696736673489</v>
      </c>
      <c r="AN45" s="1">
        <f t="shared" si="80"/>
        <v>230.91922598164962</v>
      </c>
      <c r="AO45" s="18">
        <f t="shared" si="81"/>
        <v>266.44103418874261</v>
      </c>
      <c r="AQ45" s="5">
        <v>41</v>
      </c>
      <c r="AR45" s="1">
        <f t="shared" si="46"/>
        <v>1.2300000000000009</v>
      </c>
      <c r="AS45" s="1">
        <f t="shared" si="82"/>
        <v>266.46428900006578</v>
      </c>
      <c r="AT45" s="1">
        <f t="shared" si="83"/>
        <v>1319.8085730463142</v>
      </c>
      <c r="AU45" s="1">
        <f t="shared" si="84"/>
        <v>39.594257191389424</v>
      </c>
      <c r="AV45" s="1">
        <f t="shared" si="85"/>
        <v>198.63525783944399</v>
      </c>
      <c r="AW45" s="1">
        <f t="shared" si="86"/>
        <v>42.573786058981085</v>
      </c>
      <c r="AX45" s="1">
        <f t="shared" si="87"/>
        <v>213.74622427499841</v>
      </c>
      <c r="AY45" s="1">
        <f t="shared" si="88"/>
        <v>42.800450555514402</v>
      </c>
      <c r="AZ45" s="1">
        <f t="shared" si="89"/>
        <v>214.56349639510393</v>
      </c>
      <c r="BA45" s="1">
        <f t="shared" si="90"/>
        <v>46.031162083242549</v>
      </c>
      <c r="BB45" s="1">
        <f t="shared" si="91"/>
        <v>230.91739317474713</v>
      </c>
      <c r="BC45" s="18">
        <f t="shared" si="92"/>
        <v>266.44103418874261</v>
      </c>
      <c r="BE45" s="5">
        <v>40</v>
      </c>
      <c r="BF45" s="8">
        <f t="shared" si="93"/>
        <v>2.0992718786999376E-2</v>
      </c>
    </row>
    <row r="46" spans="1:58" x14ac:dyDescent="0.3">
      <c r="A46" s="5">
        <v>42</v>
      </c>
      <c r="B46" s="1">
        <f t="shared" si="37"/>
        <v>1.2600000000000009</v>
      </c>
      <c r="C46" s="1">
        <f t="shared" si="49"/>
        <v>15772030.711975522</v>
      </c>
      <c r="D46" s="1">
        <f t="shared" si="50"/>
        <v>55150209.994296245</v>
      </c>
      <c r="E46" s="1">
        <f t="shared" si="51"/>
        <v>1654506.2998288872</v>
      </c>
      <c r="F46" s="1">
        <f t="shared" si="52"/>
        <v>5671768.7052262332</v>
      </c>
      <c r="G46" s="1">
        <f t="shared" si="53"/>
        <v>1739582.8304072807</v>
      </c>
      <c r="H46" s="1">
        <f t="shared" si="54"/>
        <v>5962444.7281674379</v>
      </c>
      <c r="I46" s="1">
        <f t="shared" si="55"/>
        <v>1743942.9707513989</v>
      </c>
      <c r="J46" s="1">
        <f t="shared" si="56"/>
        <v>5977332.9936265592</v>
      </c>
      <c r="K46" s="1">
        <f t="shared" si="57"/>
        <v>1833826.2896376841</v>
      </c>
      <c r="L46" s="1">
        <f t="shared" si="58"/>
        <v>6284422.6618622588</v>
      </c>
      <c r="M46" s="18">
        <f t="shared" si="59"/>
        <v>309.16752054245177</v>
      </c>
      <c r="O46" s="5">
        <v>42</v>
      </c>
      <c r="P46" s="1">
        <f t="shared" si="40"/>
        <v>1.2600000000000009</v>
      </c>
      <c r="Q46" s="1">
        <f t="shared" si="60"/>
        <v>15772043.395424455</v>
      </c>
      <c r="R46" s="1">
        <f t="shared" si="61"/>
        <v>55150254.344268613</v>
      </c>
      <c r="S46" s="1">
        <f t="shared" si="62"/>
        <v>1654507.6303280583</v>
      </c>
      <c r="T46" s="1">
        <f t="shared" si="63"/>
        <v>5671773.266215981</v>
      </c>
      <c r="U46" s="1">
        <f t="shared" si="64"/>
        <v>1739584.229321298</v>
      </c>
      <c r="V46" s="1">
        <f t="shared" si="65"/>
        <v>5962449.5229015956</v>
      </c>
      <c r="W46" s="1">
        <f t="shared" si="66"/>
        <v>1743944.3731715821</v>
      </c>
      <c r="X46" s="1">
        <f t="shared" si="67"/>
        <v>5977337.8003329355</v>
      </c>
      <c r="Y46" s="1">
        <f t="shared" si="68"/>
        <v>1833827.7643380463</v>
      </c>
      <c r="Z46" s="1">
        <f t="shared" si="69"/>
        <v>6284427.7155115604</v>
      </c>
      <c r="AA46" s="18">
        <f t="shared" si="70"/>
        <v>309.16752054245177</v>
      </c>
      <c r="AC46" s="5">
        <v>42</v>
      </c>
      <c r="AD46" s="1">
        <f t="shared" si="43"/>
        <v>1.2600000000000009</v>
      </c>
      <c r="AE46" s="1">
        <f t="shared" si="71"/>
        <v>309.19836746218579</v>
      </c>
      <c r="AF46" s="1">
        <f t="shared" si="72"/>
        <v>1534.1884088464569</v>
      </c>
      <c r="AG46" s="1">
        <f t="shared" si="73"/>
        <v>46.025652265393703</v>
      </c>
      <c r="AH46" s="1">
        <f t="shared" si="74"/>
        <v>230.89933622895546</v>
      </c>
      <c r="AI46" s="1">
        <f t="shared" si="75"/>
        <v>49.489142308828036</v>
      </c>
      <c r="AJ46" s="1">
        <f t="shared" si="76"/>
        <v>248.46214933262451</v>
      </c>
      <c r="AK46" s="1">
        <f t="shared" si="77"/>
        <v>49.752584505383069</v>
      </c>
      <c r="AL46" s="1">
        <f t="shared" si="78"/>
        <v>249.4120134175416</v>
      </c>
      <c r="AM46" s="1">
        <f t="shared" si="79"/>
        <v>53.508012667919957</v>
      </c>
      <c r="AN46" s="1">
        <f t="shared" si="80"/>
        <v>268.41926869109642</v>
      </c>
      <c r="AO46" s="18">
        <f t="shared" si="81"/>
        <v>309.16752054245177</v>
      </c>
      <c r="AQ46" s="5">
        <v>42</v>
      </c>
      <c r="AR46" s="1">
        <f t="shared" si="46"/>
        <v>1.2600000000000009</v>
      </c>
      <c r="AS46" s="1">
        <f t="shared" si="82"/>
        <v>309.19327108400296</v>
      </c>
      <c r="AT46" s="1">
        <f t="shared" si="83"/>
        <v>1534.1705884387136</v>
      </c>
      <c r="AU46" s="1">
        <f t="shared" si="84"/>
        <v>46.025117653161409</v>
      </c>
      <c r="AV46" s="1">
        <f t="shared" si="85"/>
        <v>230.89750356271719</v>
      </c>
      <c r="AW46" s="1">
        <f t="shared" si="86"/>
        <v>49.488580206602165</v>
      </c>
      <c r="AX46" s="1">
        <f t="shared" si="87"/>
        <v>248.46022274477897</v>
      </c>
      <c r="AY46" s="1">
        <f t="shared" si="88"/>
        <v>49.752020994333094</v>
      </c>
      <c r="AZ46" s="1">
        <f t="shared" si="89"/>
        <v>249.41008201909946</v>
      </c>
      <c r="BA46" s="1">
        <f t="shared" si="90"/>
        <v>53.507420113734391</v>
      </c>
      <c r="BB46" s="1">
        <f t="shared" si="91"/>
        <v>268.41723806770818</v>
      </c>
      <c r="BC46" s="18">
        <f t="shared" si="92"/>
        <v>309.16752054245177</v>
      </c>
      <c r="BE46" s="5">
        <v>41</v>
      </c>
      <c r="BF46" s="8">
        <f t="shared" si="93"/>
        <v>2.3254811323170088E-2</v>
      </c>
    </row>
    <row r="47" spans="1:58" x14ac:dyDescent="0.3">
      <c r="A47" s="5">
        <v>43</v>
      </c>
      <c r="B47" s="1">
        <f t="shared" si="37"/>
        <v>1.2900000000000009</v>
      </c>
      <c r="C47" s="1">
        <f t="shared" si="49"/>
        <v>17514594.743939511</v>
      </c>
      <c r="D47" s="1">
        <f t="shared" si="50"/>
        <v>61122834.462742329</v>
      </c>
      <c r="E47" s="1">
        <f t="shared" si="51"/>
        <v>1833685.0338822699</v>
      </c>
      <c r="F47" s="1">
        <f t="shared" si="52"/>
        <v>6283940.3751678457</v>
      </c>
      <c r="G47" s="1">
        <f t="shared" si="53"/>
        <v>1927944.1395097876</v>
      </c>
      <c r="H47" s="1">
        <f t="shared" si="54"/>
        <v>6605972.1599591486</v>
      </c>
      <c r="I47" s="1">
        <f t="shared" si="55"/>
        <v>1932774.616281657</v>
      </c>
      <c r="J47" s="1">
        <f t="shared" si="56"/>
        <v>6622466.2938778019</v>
      </c>
      <c r="K47" s="1">
        <f t="shared" si="57"/>
        <v>2032359.0226986036</v>
      </c>
      <c r="L47" s="1">
        <f t="shared" si="58"/>
        <v>6962682.1406038534</v>
      </c>
      <c r="M47" s="18">
        <f t="shared" si="59"/>
        <v>358.83372452395344</v>
      </c>
      <c r="O47" s="5">
        <v>43</v>
      </c>
      <c r="P47" s="1">
        <f t="shared" si="40"/>
        <v>1.2900000000000009</v>
      </c>
      <c r="Q47" s="1">
        <f t="shared" si="60"/>
        <v>17514608.828699768</v>
      </c>
      <c r="R47" s="1">
        <f t="shared" si="61"/>
        <v>61122883.61563471</v>
      </c>
      <c r="S47" s="1">
        <f t="shared" si="62"/>
        <v>1833686.5084690412</v>
      </c>
      <c r="T47" s="1">
        <f t="shared" si="63"/>
        <v>6283945.4284293167</v>
      </c>
      <c r="U47" s="1">
        <f t="shared" si="64"/>
        <v>1927945.6898954811</v>
      </c>
      <c r="V47" s="1">
        <f t="shared" si="65"/>
        <v>6605977.4721787041</v>
      </c>
      <c r="W47" s="1">
        <f t="shared" si="66"/>
        <v>1932776.1705517217</v>
      </c>
      <c r="X47" s="1">
        <f t="shared" si="67"/>
        <v>6622471.6193608744</v>
      </c>
      <c r="Y47" s="1">
        <f t="shared" si="68"/>
        <v>2032360.6570498676</v>
      </c>
      <c r="Z47" s="1">
        <f t="shared" si="69"/>
        <v>6962687.7396670906</v>
      </c>
      <c r="AA47" s="18">
        <f t="shared" si="70"/>
        <v>358.83372452395344</v>
      </c>
      <c r="AC47" s="5">
        <v>43</v>
      </c>
      <c r="AD47" s="1">
        <f t="shared" si="43"/>
        <v>1.2900000000000009</v>
      </c>
      <c r="AE47" s="1">
        <f t="shared" si="71"/>
        <v>358.86788722247508</v>
      </c>
      <c r="AF47" s="1">
        <f t="shared" si="72"/>
        <v>1783.3662305831876</v>
      </c>
      <c r="AG47" s="1">
        <f t="shared" si="73"/>
        <v>53.500986917495631</v>
      </c>
      <c r="AH47" s="1">
        <f t="shared" si="74"/>
        <v>268.39614957410475</v>
      </c>
      <c r="AI47" s="1">
        <f t="shared" si="75"/>
        <v>57.526929161107198</v>
      </c>
      <c r="AJ47" s="1">
        <f t="shared" si="76"/>
        <v>288.80818664163917</v>
      </c>
      <c r="AK47" s="1">
        <f t="shared" si="77"/>
        <v>57.833109717120216</v>
      </c>
      <c r="AL47" s="1">
        <f t="shared" si="78"/>
        <v>289.91213059838287</v>
      </c>
      <c r="AM47" s="1">
        <f t="shared" si="79"/>
        <v>62.198350835447108</v>
      </c>
      <c r="AN47" s="1">
        <f t="shared" si="80"/>
        <v>312.00276623444989</v>
      </c>
      <c r="AO47" s="18">
        <f t="shared" si="81"/>
        <v>358.83372452395344</v>
      </c>
      <c r="AQ47" s="5">
        <v>43</v>
      </c>
      <c r="AR47" s="1">
        <f t="shared" si="46"/>
        <v>1.2900000000000009</v>
      </c>
      <c r="AS47" s="1">
        <f t="shared" si="82"/>
        <v>358.86222777879732</v>
      </c>
      <c r="AT47" s="1">
        <f t="shared" si="83"/>
        <v>1783.3464802984106</v>
      </c>
      <c r="AU47" s="1">
        <f t="shared" si="84"/>
        <v>53.500394408952317</v>
      </c>
      <c r="AV47" s="1">
        <f t="shared" si="85"/>
        <v>268.39411910655218</v>
      </c>
      <c r="AW47" s="1">
        <f t="shared" si="86"/>
        <v>57.526306195550603</v>
      </c>
      <c r="AX47" s="1">
        <f t="shared" si="87"/>
        <v>288.80605212128978</v>
      </c>
      <c r="AY47" s="1">
        <f t="shared" si="88"/>
        <v>57.832485190771663</v>
      </c>
      <c r="AZ47" s="1">
        <f t="shared" si="89"/>
        <v>289.90999074857604</v>
      </c>
      <c r="BA47" s="1">
        <f t="shared" si="90"/>
        <v>62.197694131409591</v>
      </c>
      <c r="BB47" s="1">
        <f t="shared" si="91"/>
        <v>312.00051645650143</v>
      </c>
      <c r="BC47" s="18">
        <f t="shared" si="92"/>
        <v>358.83372452395344</v>
      </c>
      <c r="BE47" s="5">
        <v>42</v>
      </c>
      <c r="BF47" s="8">
        <f t="shared" si="93"/>
        <v>2.5750541551190054E-2</v>
      </c>
    </row>
    <row r="48" spans="1:58" x14ac:dyDescent="0.3">
      <c r="A48" s="5">
        <v>44</v>
      </c>
      <c r="B48" s="1">
        <f t="shared" si="37"/>
        <v>1.320000000000001</v>
      </c>
      <c r="C48" s="1">
        <f t="shared" si="49"/>
        <v>19445841.671966806</v>
      </c>
      <c r="D48" s="1">
        <f t="shared" si="50"/>
        <v>67740084.366649926</v>
      </c>
      <c r="E48" s="1">
        <f t="shared" si="51"/>
        <v>2032202.5309994977</v>
      </c>
      <c r="F48" s="1">
        <f t="shared" si="52"/>
        <v>6962147.8351026913</v>
      </c>
      <c r="G48" s="1">
        <f t="shared" si="53"/>
        <v>2136634.7485260377</v>
      </c>
      <c r="H48" s="1">
        <f t="shared" si="54"/>
        <v>7318917.4995506229</v>
      </c>
      <c r="I48" s="1">
        <f t="shared" si="55"/>
        <v>2141986.2934927568</v>
      </c>
      <c r="J48" s="1">
        <f t="shared" si="56"/>
        <v>7337190.7128917035</v>
      </c>
      <c r="K48" s="1">
        <f t="shared" si="57"/>
        <v>2252318.2523862487</v>
      </c>
      <c r="L48" s="1">
        <f t="shared" si="58"/>
        <v>7714105.8186689243</v>
      </c>
      <c r="M48" s="18">
        <f t="shared" si="59"/>
        <v>416.56663448662295</v>
      </c>
      <c r="O48" s="5">
        <v>44</v>
      </c>
      <c r="P48" s="1">
        <f t="shared" si="40"/>
        <v>1.320000000000001</v>
      </c>
      <c r="Q48" s="1">
        <f t="shared" si="60"/>
        <v>19445857.309768654</v>
      </c>
      <c r="R48" s="1">
        <f t="shared" si="61"/>
        <v>67740138.840830639</v>
      </c>
      <c r="S48" s="1">
        <f t="shared" si="62"/>
        <v>2032204.1652249191</v>
      </c>
      <c r="T48" s="1">
        <f t="shared" si="63"/>
        <v>6962153.4337362666</v>
      </c>
      <c r="U48" s="1">
        <f t="shared" si="64"/>
        <v>2136636.466730963</v>
      </c>
      <c r="V48" s="1">
        <f t="shared" si="65"/>
        <v>7318923.3850754509</v>
      </c>
      <c r="W48" s="1">
        <f t="shared" si="66"/>
        <v>2141988.0160010508</v>
      </c>
      <c r="X48" s="1">
        <f t="shared" si="67"/>
        <v>7337196.6131106205</v>
      </c>
      <c r="Y48" s="1">
        <f t="shared" si="68"/>
        <v>2252320.0636182376</v>
      </c>
      <c r="Z48" s="1">
        <f t="shared" si="69"/>
        <v>7714112.0219782712</v>
      </c>
      <c r="AA48" s="18">
        <f t="shared" si="70"/>
        <v>416.56663448662295</v>
      </c>
      <c r="AC48" s="5">
        <v>44</v>
      </c>
      <c r="AD48" s="1">
        <f t="shared" si="43"/>
        <v>1.320000000000001</v>
      </c>
      <c r="AE48" s="1">
        <f t="shared" si="71"/>
        <v>416.60445647404134</v>
      </c>
      <c r="AF48" s="1">
        <f t="shared" si="72"/>
        <v>2073.0061556312876</v>
      </c>
      <c r="AG48" s="1">
        <f t="shared" si="73"/>
        <v>62.190184668938628</v>
      </c>
      <c r="AH48" s="1">
        <f t="shared" si="74"/>
        <v>311.97589399634921</v>
      </c>
      <c r="AI48" s="1">
        <f t="shared" si="75"/>
        <v>66.869823078883869</v>
      </c>
      <c r="AJ48" s="1">
        <f t="shared" si="76"/>
        <v>335.69901385208061</v>
      </c>
      <c r="AK48" s="1">
        <f t="shared" si="77"/>
        <v>67.225669876719834</v>
      </c>
      <c r="AL48" s="1">
        <f t="shared" si="78"/>
        <v>336.98201189112609</v>
      </c>
      <c r="AM48" s="1">
        <f t="shared" si="79"/>
        <v>72.299645025672405</v>
      </c>
      <c r="AN48" s="1">
        <f t="shared" si="80"/>
        <v>362.6558240247827</v>
      </c>
      <c r="AO48" s="18">
        <f t="shared" si="81"/>
        <v>416.56663448662295</v>
      </c>
      <c r="AQ48" s="5">
        <v>44</v>
      </c>
      <c r="AR48" s="1">
        <f t="shared" si="46"/>
        <v>1.320000000000001</v>
      </c>
      <c r="AS48" s="1">
        <f t="shared" si="82"/>
        <v>416.59817299763176</v>
      </c>
      <c r="AT48" s="1">
        <f t="shared" si="83"/>
        <v>2072.984267182208</v>
      </c>
      <c r="AU48" s="1">
        <f t="shared" si="84"/>
        <v>62.189528015466237</v>
      </c>
      <c r="AV48" s="1">
        <f t="shared" si="85"/>
        <v>311.97364439104422</v>
      </c>
      <c r="AW48" s="1">
        <f t="shared" si="86"/>
        <v>66.869132681331905</v>
      </c>
      <c r="AX48" s="1">
        <f t="shared" si="87"/>
        <v>335.69664897006152</v>
      </c>
      <c r="AY48" s="1">
        <f t="shared" si="88"/>
        <v>67.22497775001716</v>
      </c>
      <c r="AZ48" s="1">
        <f t="shared" si="89"/>
        <v>336.97964110482656</v>
      </c>
      <c r="BA48" s="1">
        <f t="shared" si="90"/>
        <v>72.298917248611033</v>
      </c>
      <c r="BB48" s="1">
        <f t="shared" si="91"/>
        <v>362.65333145272393</v>
      </c>
      <c r="BC48" s="18">
        <f t="shared" si="92"/>
        <v>416.56663448662295</v>
      </c>
      <c r="BE48" s="5">
        <v>43</v>
      </c>
      <c r="BF48" s="8">
        <f t="shared" si="93"/>
        <v>2.8503254843883497E-2</v>
      </c>
    </row>
    <row r="49" spans="1:58" x14ac:dyDescent="0.3">
      <c r="A49" s="5">
        <v>45</v>
      </c>
      <c r="B49" s="1">
        <f t="shared" si="37"/>
        <v>1.350000000000001</v>
      </c>
      <c r="C49" s="1">
        <f t="shared" si="49"/>
        <v>21586135.48320403</v>
      </c>
      <c r="D49" s="1">
        <f t="shared" si="50"/>
        <v>75071496.046425968</v>
      </c>
      <c r="E49" s="1">
        <f t="shared" si="51"/>
        <v>2252144.8813927788</v>
      </c>
      <c r="F49" s="1">
        <f t="shared" si="52"/>
        <v>7713513.8836303772</v>
      </c>
      <c r="G49" s="1">
        <f t="shared" si="53"/>
        <v>2367847.5896472344</v>
      </c>
      <c r="H49" s="1">
        <f t="shared" si="54"/>
        <v>8108768.352323398</v>
      </c>
      <c r="I49" s="1">
        <f t="shared" si="55"/>
        <v>2373776.4066776303</v>
      </c>
      <c r="J49" s="1">
        <f t="shared" si="56"/>
        <v>8129012.5391973471</v>
      </c>
      <c r="K49" s="1">
        <f t="shared" si="57"/>
        <v>2496015.2575686993</v>
      </c>
      <c r="L49" s="1">
        <f t="shared" si="58"/>
        <v>8546585.3898477685</v>
      </c>
      <c r="M49" s="18">
        <f t="shared" si="59"/>
        <v>483.67606641151093</v>
      </c>
      <c r="O49" s="5">
        <v>45</v>
      </c>
      <c r="P49" s="1">
        <f t="shared" si="40"/>
        <v>1.350000000000001</v>
      </c>
      <c r="Q49" s="1">
        <f t="shared" si="60"/>
        <v>21586152.842153184</v>
      </c>
      <c r="R49" s="1">
        <f t="shared" si="61"/>
        <v>75071556.41617842</v>
      </c>
      <c r="S49" s="1">
        <f t="shared" si="62"/>
        <v>2252146.6924853525</v>
      </c>
      <c r="T49" s="1">
        <f t="shared" si="63"/>
        <v>7713520.0864637224</v>
      </c>
      <c r="U49" s="1">
        <f t="shared" si="64"/>
        <v>2367849.4937823084</v>
      </c>
      <c r="V49" s="1">
        <f t="shared" si="65"/>
        <v>8108774.8729939675</v>
      </c>
      <c r="W49" s="1">
        <f t="shared" si="66"/>
        <v>2373778.3155802623</v>
      </c>
      <c r="X49" s="1">
        <f t="shared" si="67"/>
        <v>8129019.0761468746</v>
      </c>
      <c r="Y49" s="1">
        <f t="shared" si="68"/>
        <v>2496017.2647697586</v>
      </c>
      <c r="Z49" s="1">
        <f t="shared" si="69"/>
        <v>8546592.2625809014</v>
      </c>
      <c r="AA49" s="18">
        <f t="shared" si="70"/>
        <v>483.67606641151093</v>
      </c>
      <c r="AC49" s="5">
        <v>45</v>
      </c>
      <c r="AD49" s="1">
        <f t="shared" si="43"/>
        <v>1.350000000000001</v>
      </c>
      <c r="AE49" s="1">
        <f t="shared" si="71"/>
        <v>483.71792574167773</v>
      </c>
      <c r="AF49" s="1">
        <f t="shared" si="72"/>
        <v>2409.6717838825452</v>
      </c>
      <c r="AG49" s="1">
        <f t="shared" si="73"/>
        <v>72.290153516476352</v>
      </c>
      <c r="AH49" s="1">
        <f t="shared" si="74"/>
        <v>362.62459002454347</v>
      </c>
      <c r="AI49" s="1">
        <f t="shared" si="75"/>
        <v>77.729522366844506</v>
      </c>
      <c r="AJ49" s="1">
        <f t="shared" si="76"/>
        <v>390.1954778035132</v>
      </c>
      <c r="AK49" s="1">
        <f t="shared" si="77"/>
        <v>78.143085683529051</v>
      </c>
      <c r="AL49" s="1">
        <f t="shared" si="78"/>
        <v>391.6865500047403</v>
      </c>
      <c r="AM49" s="1">
        <f t="shared" si="79"/>
        <v>84.04075001661856</v>
      </c>
      <c r="AN49" s="1">
        <f t="shared" si="80"/>
        <v>421.5243052535655</v>
      </c>
      <c r="AO49" s="18">
        <f t="shared" si="81"/>
        <v>483.67606641151093</v>
      </c>
      <c r="AQ49" s="5">
        <v>45</v>
      </c>
      <c r="AR49" s="1">
        <f t="shared" si="46"/>
        <v>1.350000000000001</v>
      </c>
      <c r="AS49" s="1">
        <f t="shared" si="82"/>
        <v>483.71095068542763</v>
      </c>
      <c r="AT49" s="1">
        <f t="shared" si="83"/>
        <v>2409.6475265144654</v>
      </c>
      <c r="AU49" s="1">
        <f t="shared" si="84"/>
        <v>72.289425795433957</v>
      </c>
      <c r="AV49" s="1">
        <f t="shared" si="85"/>
        <v>362.62209764374887</v>
      </c>
      <c r="AW49" s="1">
        <f t="shared" si="86"/>
        <v>77.728757260090191</v>
      </c>
      <c r="AX49" s="1">
        <f t="shared" si="87"/>
        <v>390.1928577115022</v>
      </c>
      <c r="AY49" s="1">
        <f t="shared" si="88"/>
        <v>78.142318661106501</v>
      </c>
      <c r="AZ49" s="1">
        <f t="shared" si="89"/>
        <v>391.68392337162771</v>
      </c>
      <c r="BA49" s="1">
        <f t="shared" si="90"/>
        <v>84.039943496582794</v>
      </c>
      <c r="BB49" s="1">
        <f t="shared" si="91"/>
        <v>421.52154369814281</v>
      </c>
      <c r="BC49" s="18">
        <f t="shared" si="92"/>
        <v>483.67606641151093</v>
      </c>
      <c r="BE49" s="5">
        <v>44</v>
      </c>
      <c r="BF49" s="8">
        <f t="shared" si="93"/>
        <v>3.1538511008818659E-2</v>
      </c>
    </row>
    <row r="50" spans="1:58" x14ac:dyDescent="0.3">
      <c r="A50" s="5">
        <v>46</v>
      </c>
      <c r="B50" s="1">
        <f t="shared" si="37"/>
        <v>1.380000000000001</v>
      </c>
      <c r="C50" s="1">
        <f t="shared" si="49"/>
        <v>23958036.838472564</v>
      </c>
      <c r="D50" s="1">
        <f t="shared" si="50"/>
        <v>83194106.222512573</v>
      </c>
      <c r="E50" s="1">
        <f t="shared" si="51"/>
        <v>2495823.1866753772</v>
      </c>
      <c r="F50" s="1">
        <f t="shared" si="52"/>
        <v>8545929.609359026</v>
      </c>
      <c r="G50" s="1">
        <f t="shared" si="53"/>
        <v>2624012.1308157626</v>
      </c>
      <c r="H50" s="1">
        <f t="shared" si="54"/>
        <v>8983819.9642171469</v>
      </c>
      <c r="I50" s="1">
        <f t="shared" si="55"/>
        <v>2630580.4861386344</v>
      </c>
      <c r="J50" s="1">
        <f t="shared" si="56"/>
        <v>9006247.7171844244</v>
      </c>
      <c r="K50" s="1">
        <f t="shared" si="57"/>
        <v>2766010.6181909097</v>
      </c>
      <c r="L50" s="1">
        <f t="shared" si="58"/>
        <v>9468863.7763361018</v>
      </c>
      <c r="M50" s="18">
        <f t="shared" si="59"/>
        <v>561.68429976088066</v>
      </c>
      <c r="O50" s="5">
        <v>46</v>
      </c>
      <c r="P50" s="1">
        <f t="shared" si="40"/>
        <v>1.380000000000001</v>
      </c>
      <c r="Q50" s="1">
        <f t="shared" si="60"/>
        <v>23958056.10481656</v>
      </c>
      <c r="R50" s="1">
        <f t="shared" si="61"/>
        <v>83194173.124066144</v>
      </c>
      <c r="S50" s="1">
        <f t="shared" si="62"/>
        <v>2495825.193721984</v>
      </c>
      <c r="T50" s="1">
        <f t="shared" si="63"/>
        <v>8545936.4815648161</v>
      </c>
      <c r="U50" s="1">
        <f t="shared" si="64"/>
        <v>2624014.2409454565</v>
      </c>
      <c r="V50" s="1">
        <f t="shared" si="65"/>
        <v>8983827.1885438859</v>
      </c>
      <c r="W50" s="1">
        <f t="shared" si="66"/>
        <v>2630582.6015501427</v>
      </c>
      <c r="X50" s="1">
        <f t="shared" si="67"/>
        <v>9006254.9595459253</v>
      </c>
      <c r="Y50" s="1">
        <f t="shared" si="68"/>
        <v>2766012.8425083621</v>
      </c>
      <c r="Z50" s="1">
        <f t="shared" si="69"/>
        <v>9468871.3907005806</v>
      </c>
      <c r="AA50" s="18">
        <f t="shared" si="70"/>
        <v>561.68429976088066</v>
      </c>
      <c r="AC50" s="5">
        <v>46</v>
      </c>
      <c r="AD50" s="1">
        <f t="shared" si="43"/>
        <v>1.380000000000001</v>
      </c>
      <c r="AE50" s="1">
        <f t="shared" si="71"/>
        <v>561.73061234731813</v>
      </c>
      <c r="AF50" s="1">
        <f t="shared" si="72"/>
        <v>2800.9906090316481</v>
      </c>
      <c r="AG50" s="1">
        <f t="shared" si="73"/>
        <v>84.029718270949445</v>
      </c>
      <c r="AH50" s="1">
        <f t="shared" si="74"/>
        <v>421.48800221556235</v>
      </c>
      <c r="AI50" s="1">
        <f t="shared" si="75"/>
        <v>90.352038304182869</v>
      </c>
      <c r="AJ50" s="1">
        <f t="shared" si="76"/>
        <v>453.53028764067005</v>
      </c>
      <c r="AK50" s="1">
        <f t="shared" si="77"/>
        <v>90.832672585559493</v>
      </c>
      <c r="AL50" s="1">
        <f t="shared" si="78"/>
        <v>455.26315516517957</v>
      </c>
      <c r="AM50" s="1">
        <f t="shared" si="79"/>
        <v>97.687612925904816</v>
      </c>
      <c r="AN50" s="1">
        <f t="shared" si="80"/>
        <v>489.93970374165383</v>
      </c>
      <c r="AO50" s="18">
        <f t="shared" si="81"/>
        <v>561.68429976088066</v>
      </c>
      <c r="AQ50" s="5">
        <v>46</v>
      </c>
      <c r="AR50" s="1">
        <f t="shared" si="46"/>
        <v>1.380000000000001</v>
      </c>
      <c r="AS50" s="1">
        <f t="shared" si="82"/>
        <v>561.72287087449604</v>
      </c>
      <c r="AT50" s="1">
        <f t="shared" si="83"/>
        <v>2800.9637270991575</v>
      </c>
      <c r="AU50" s="1">
        <f t="shared" si="84"/>
        <v>84.028911812974727</v>
      </c>
      <c r="AV50" s="1">
        <f t="shared" si="85"/>
        <v>421.48524087203282</v>
      </c>
      <c r="AW50" s="1">
        <f t="shared" si="86"/>
        <v>90.351190426055211</v>
      </c>
      <c r="AX50" s="1">
        <f t="shared" si="87"/>
        <v>453.52738481026796</v>
      </c>
      <c r="AY50" s="1">
        <f t="shared" si="88"/>
        <v>90.831822585128734</v>
      </c>
      <c r="AZ50" s="1">
        <f t="shared" si="89"/>
        <v>455.26024508816971</v>
      </c>
      <c r="BA50" s="1">
        <f t="shared" si="90"/>
        <v>97.686719165619806</v>
      </c>
      <c r="BB50" s="1">
        <f t="shared" si="91"/>
        <v>489.93664418890899</v>
      </c>
      <c r="BC50" s="18">
        <f t="shared" si="92"/>
        <v>561.68429976088066</v>
      </c>
      <c r="BE50" s="5">
        <v>45</v>
      </c>
      <c r="BF50" s="8">
        <f t="shared" si="93"/>
        <v>3.4884273916702568E-2</v>
      </c>
    </row>
    <row r="51" spans="1:58" x14ac:dyDescent="0.3">
      <c r="A51" s="5">
        <v>47</v>
      </c>
      <c r="B51" s="1">
        <f t="shared" si="37"/>
        <v>1.410000000000001</v>
      </c>
      <c r="C51" s="1">
        <f t="shared" si="49"/>
        <v>26586540.011601746</v>
      </c>
      <c r="D51" s="1">
        <f t="shared" si="50"/>
        <v>92193261.01392895</v>
      </c>
      <c r="E51" s="1">
        <f t="shared" si="51"/>
        <v>2765797.8304178682</v>
      </c>
      <c r="F51" s="1">
        <f t="shared" si="52"/>
        <v>9468137.2640245035</v>
      </c>
      <c r="G51" s="1">
        <f t="shared" si="53"/>
        <v>2907819.8893782357</v>
      </c>
      <c r="H51" s="1">
        <f t="shared" si="54"/>
        <v>9953262.3396843504</v>
      </c>
      <c r="I51" s="1">
        <f t="shared" si="55"/>
        <v>2915096.7655131333</v>
      </c>
      <c r="J51" s="1">
        <f t="shared" si="56"/>
        <v>9978109.1824551281</v>
      </c>
      <c r="K51" s="1">
        <f t="shared" si="57"/>
        <v>3065141.105891522</v>
      </c>
      <c r="L51" s="1">
        <f t="shared" si="58"/>
        <v>10490626.948630923</v>
      </c>
      <c r="M51" s="18">
        <f t="shared" si="59"/>
        <v>652.36051462034345</v>
      </c>
      <c r="O51" s="5">
        <v>47</v>
      </c>
      <c r="P51" s="1">
        <f t="shared" si="40"/>
        <v>1.410000000000001</v>
      </c>
      <c r="Q51" s="1">
        <f t="shared" si="60"/>
        <v>26586561.391686816</v>
      </c>
      <c r="R51" s="1">
        <f t="shared" si="61"/>
        <v>92193335.152140319</v>
      </c>
      <c r="S51" s="1">
        <f t="shared" si="62"/>
        <v>2765800.0545642097</v>
      </c>
      <c r="T51" s="1">
        <f t="shared" si="63"/>
        <v>9468144.8778047636</v>
      </c>
      <c r="U51" s="1">
        <f t="shared" si="64"/>
        <v>2907822.227731281</v>
      </c>
      <c r="V51" s="1">
        <f t="shared" si="65"/>
        <v>9953270.3435670361</v>
      </c>
      <c r="W51" s="1">
        <f t="shared" si="66"/>
        <v>2915099.1097177151</v>
      </c>
      <c r="X51" s="1">
        <f t="shared" si="67"/>
        <v>9978117.2063177619</v>
      </c>
      <c r="Y51" s="1">
        <f t="shared" si="68"/>
        <v>3065143.5707537425</v>
      </c>
      <c r="Z51" s="1">
        <f t="shared" si="69"/>
        <v>10490635.384622425</v>
      </c>
      <c r="AA51" s="18">
        <f t="shared" si="70"/>
        <v>652.36051462034345</v>
      </c>
      <c r="AC51" s="5">
        <v>47</v>
      </c>
      <c r="AD51" s="1">
        <f t="shared" si="43"/>
        <v>1.410000000000001</v>
      </c>
      <c r="AE51" s="1">
        <f t="shared" si="71"/>
        <v>652.41173784337457</v>
      </c>
      <c r="AF51" s="1">
        <f t="shared" si="72"/>
        <v>3255.826374293134</v>
      </c>
      <c r="AG51" s="1">
        <f t="shared" si="73"/>
        <v>97.674791228794021</v>
      </c>
      <c r="AH51" s="1">
        <f t="shared" si="74"/>
        <v>489.8975097785808</v>
      </c>
      <c r="AI51" s="1">
        <f t="shared" si="75"/>
        <v>105.02325387547272</v>
      </c>
      <c r="AJ51" s="1">
        <f t="shared" si="76"/>
        <v>527.13584754102476</v>
      </c>
      <c r="AK51" s="1">
        <f t="shared" si="77"/>
        <v>105.58182894190939</v>
      </c>
      <c r="AL51" s="1">
        <f t="shared" si="78"/>
        <v>529.14969392737112</v>
      </c>
      <c r="AM51" s="1">
        <f t="shared" si="79"/>
        <v>113.54928204661515</v>
      </c>
      <c r="AN51" s="1">
        <f t="shared" si="80"/>
        <v>569.44920590667448</v>
      </c>
      <c r="AO51" s="18">
        <f t="shared" si="81"/>
        <v>652.36051462034345</v>
      </c>
      <c r="AQ51" s="5">
        <v>47</v>
      </c>
      <c r="AR51" s="1">
        <f t="shared" si="46"/>
        <v>1.410000000000001</v>
      </c>
      <c r="AS51" s="1">
        <f t="shared" si="82"/>
        <v>652.40314704132311</v>
      </c>
      <c r="AT51" s="1">
        <f t="shared" si="83"/>
        <v>3255.7965845754602</v>
      </c>
      <c r="AU51" s="1">
        <f t="shared" si="84"/>
        <v>97.673897537263798</v>
      </c>
      <c r="AV51" s="1">
        <f t="shared" si="85"/>
        <v>489.89445046058307</v>
      </c>
      <c r="AW51" s="1">
        <f t="shared" si="86"/>
        <v>105.02231429417255</v>
      </c>
      <c r="AX51" s="1">
        <f t="shared" si="87"/>
        <v>527.13263147469297</v>
      </c>
      <c r="AY51" s="1">
        <f t="shared" si="88"/>
        <v>105.5808870093842</v>
      </c>
      <c r="AZ51" s="1">
        <f t="shared" si="89"/>
        <v>529.14646983283239</v>
      </c>
      <c r="BA51" s="1">
        <f t="shared" si="90"/>
        <v>113.54829163224878</v>
      </c>
      <c r="BB51" s="1">
        <f t="shared" si="91"/>
        <v>569.44581621328371</v>
      </c>
      <c r="BC51" s="18">
        <f t="shared" si="92"/>
        <v>652.36051462034345</v>
      </c>
      <c r="BE51" s="5">
        <v>46</v>
      </c>
      <c r="BF51" s="8">
        <f t="shared" si="93"/>
        <v>3.8571113615375907E-2</v>
      </c>
    </row>
    <row r="52" spans="1:58" x14ac:dyDescent="0.3">
      <c r="A52" s="5">
        <v>48</v>
      </c>
      <c r="B52" s="1">
        <f t="shared" si="37"/>
        <v>1.4400000000000011</v>
      </c>
      <c r="C52" s="1">
        <f t="shared" si="49"/>
        <v>29499335.385950435</v>
      </c>
      <c r="D52" s="1">
        <f t="shared" si="50"/>
        <v>102163512.22341801</v>
      </c>
      <c r="E52" s="1">
        <f t="shared" si="51"/>
        <v>3064905.3667025403</v>
      </c>
      <c r="F52" s="1">
        <f t="shared" si="52"/>
        <v>10489822.075344861</v>
      </c>
      <c r="G52" s="1">
        <f t="shared" si="53"/>
        <v>3222252.6978327134</v>
      </c>
      <c r="H52" s="1">
        <f t="shared" si="54"/>
        <v>11027276.757315809</v>
      </c>
      <c r="I52" s="1">
        <f t="shared" si="55"/>
        <v>3230314.5180622777</v>
      </c>
      <c r="J52" s="1">
        <f t="shared" si="56"/>
        <v>11054803.61830016</v>
      </c>
      <c r="K52" s="1">
        <f t="shared" si="57"/>
        <v>3396549.4752515447</v>
      </c>
      <c r="L52" s="1">
        <f t="shared" si="58"/>
        <v>11622605.650348758</v>
      </c>
      <c r="M52" s="18">
        <f t="shared" si="59"/>
        <v>757.76080770266685</v>
      </c>
      <c r="O52" s="5">
        <v>48</v>
      </c>
      <c r="P52" s="1">
        <f t="shared" si="40"/>
        <v>1.4400000000000011</v>
      </c>
      <c r="Q52" s="1">
        <f t="shared" si="60"/>
        <v>29499359.108389474</v>
      </c>
      <c r="R52" s="1">
        <f t="shared" si="61"/>
        <v>102163594.37917311</v>
      </c>
      <c r="S52" s="1">
        <f t="shared" si="62"/>
        <v>3064907.8313751933</v>
      </c>
      <c r="T52" s="1">
        <f t="shared" si="63"/>
        <v>10489830.510689132</v>
      </c>
      <c r="U52" s="1">
        <f t="shared" si="64"/>
        <v>3222255.2890355303</v>
      </c>
      <c r="V52" s="1">
        <f t="shared" si="65"/>
        <v>11027285.624840556</v>
      </c>
      <c r="W52" s="1">
        <f t="shared" si="66"/>
        <v>3230317.1157478015</v>
      </c>
      <c r="X52" s="1">
        <f t="shared" si="67"/>
        <v>11054812.50795983</v>
      </c>
      <c r="Y52" s="1">
        <f t="shared" si="68"/>
        <v>3396552.2066139881</v>
      </c>
      <c r="Z52" s="1">
        <f t="shared" si="69"/>
        <v>11622614.996591058</v>
      </c>
      <c r="AA52" s="18">
        <f t="shared" si="70"/>
        <v>757.76080770266685</v>
      </c>
      <c r="AC52" s="5">
        <v>48</v>
      </c>
      <c r="AD52" s="1">
        <f t="shared" si="43"/>
        <v>1.4400000000000011</v>
      </c>
      <c r="AE52" s="1">
        <f t="shared" si="71"/>
        <v>757.81744432840344</v>
      </c>
      <c r="AF52" s="1">
        <f t="shared" si="72"/>
        <v>3784.4793407301418</v>
      </c>
      <c r="AG52" s="1">
        <f t="shared" si="73"/>
        <v>113.53438022190424</v>
      </c>
      <c r="AH52" s="1">
        <f t="shared" si="74"/>
        <v>569.40016595524378</v>
      </c>
      <c r="AI52" s="1">
        <f t="shared" si="75"/>
        <v>122.0753827112329</v>
      </c>
      <c r="AJ52" s="1">
        <f t="shared" si="76"/>
        <v>612.67659583633474</v>
      </c>
      <c r="AK52" s="1">
        <f t="shared" si="77"/>
        <v>122.72452915944928</v>
      </c>
      <c r="AL52" s="1">
        <f t="shared" si="78"/>
        <v>615.01695155452035</v>
      </c>
      <c r="AM52" s="1">
        <f t="shared" si="79"/>
        <v>131.98488876853986</v>
      </c>
      <c r="AN52" s="1">
        <f t="shared" si="80"/>
        <v>661.85062000534776</v>
      </c>
      <c r="AO52" s="18">
        <f t="shared" si="81"/>
        <v>757.76080770266685</v>
      </c>
      <c r="AQ52" s="5">
        <v>48</v>
      </c>
      <c r="AR52" s="1">
        <f t="shared" si="46"/>
        <v>1.4400000000000011</v>
      </c>
      <c r="AS52" s="1">
        <f t="shared" si="82"/>
        <v>757.80791233742741</v>
      </c>
      <c r="AT52" s="1">
        <f t="shared" si="83"/>
        <v>3784.4463294569464</v>
      </c>
      <c r="AU52" s="1">
        <f t="shared" si="84"/>
        <v>113.53338988370838</v>
      </c>
      <c r="AV52" s="1">
        <f t="shared" si="85"/>
        <v>569.39677652191904</v>
      </c>
      <c r="AW52" s="1">
        <f t="shared" si="86"/>
        <v>122.07434153153719</v>
      </c>
      <c r="AX52" s="1">
        <f t="shared" si="87"/>
        <v>612.67303274715618</v>
      </c>
      <c r="AY52" s="1">
        <f t="shared" si="88"/>
        <v>122.72348537491573</v>
      </c>
      <c r="AZ52" s="1">
        <f t="shared" si="89"/>
        <v>615.01337957123565</v>
      </c>
      <c r="BA52" s="1">
        <f t="shared" si="90"/>
        <v>131.98379127084547</v>
      </c>
      <c r="BB52" s="1">
        <f t="shared" si="91"/>
        <v>661.84686456110057</v>
      </c>
      <c r="BC52" s="18">
        <f t="shared" si="92"/>
        <v>757.76080770266685</v>
      </c>
      <c r="BE52" s="5">
        <v>47</v>
      </c>
      <c r="BF52" s="8">
        <f t="shared" si="93"/>
        <v>4.2632420979657581E-2</v>
      </c>
    </row>
    <row r="53" spans="1:58" x14ac:dyDescent="0.3">
      <c r="A53" s="5">
        <v>49</v>
      </c>
      <c r="B53" s="1">
        <f t="shared" si="37"/>
        <v>1.4700000000000011</v>
      </c>
      <c r="C53" s="1">
        <f t="shared" si="49"/>
        <v>32727100.264907781</v>
      </c>
      <c r="D53" s="1">
        <f t="shared" si="50"/>
        <v>113209610.3029056</v>
      </c>
      <c r="E53" s="1">
        <f t="shared" si="51"/>
        <v>3396288.309087168</v>
      </c>
      <c r="F53" s="1">
        <f t="shared" si="52"/>
        <v>11621713.964037547</v>
      </c>
      <c r="G53" s="1">
        <f t="shared" si="53"/>
        <v>3570614.018547731</v>
      </c>
      <c r="H53" s="1">
        <f t="shared" si="54"/>
        <v>12217142.696972605</v>
      </c>
      <c r="I53" s="1">
        <f t="shared" si="55"/>
        <v>3579545.4495417573</v>
      </c>
      <c r="J53" s="1">
        <f t="shared" si="56"/>
        <v>12247638.649664892</v>
      </c>
      <c r="K53" s="1">
        <f t="shared" si="57"/>
        <v>3763717.4685771149</v>
      </c>
      <c r="L53" s="1">
        <f t="shared" si="58"/>
        <v>12876688.096531224</v>
      </c>
      <c r="M53" s="18">
        <f t="shared" si="59"/>
        <v>880.27469068471896</v>
      </c>
      <c r="O53" s="5">
        <v>49</v>
      </c>
      <c r="P53" s="1">
        <f t="shared" si="40"/>
        <v>1.4700000000000011</v>
      </c>
      <c r="Q53" s="1">
        <f t="shared" si="60"/>
        <v>32727126.582982115</v>
      </c>
      <c r="R53" s="1">
        <f t="shared" si="61"/>
        <v>113209701.34131995</v>
      </c>
      <c r="S53" s="1">
        <f t="shared" si="62"/>
        <v>3396291.0402395981</v>
      </c>
      <c r="T53" s="1">
        <f t="shared" si="63"/>
        <v>11621723.309562806</v>
      </c>
      <c r="U53" s="1">
        <f t="shared" si="64"/>
        <v>3570616.8898830405</v>
      </c>
      <c r="V53" s="1">
        <f t="shared" si="65"/>
        <v>12217152.521294808</v>
      </c>
      <c r="W53" s="1">
        <f t="shared" si="66"/>
        <v>3579548.3280590205</v>
      </c>
      <c r="X53" s="1">
        <f t="shared" si="67"/>
        <v>12247648.498509424</v>
      </c>
      <c r="Y53" s="1">
        <f t="shared" si="68"/>
        <v>3763720.4951948808</v>
      </c>
      <c r="Z53" s="1">
        <f t="shared" si="69"/>
        <v>12876698.45120679</v>
      </c>
      <c r="AA53" s="18">
        <f t="shared" si="70"/>
        <v>880.27469068471896</v>
      </c>
      <c r="AC53" s="5">
        <v>49</v>
      </c>
      <c r="AD53" s="1">
        <f t="shared" si="43"/>
        <v>1.4700000000000011</v>
      </c>
      <c r="AE53" s="1">
        <f t="shared" si="71"/>
        <v>880.33729311703814</v>
      </c>
      <c r="AF53" s="1">
        <f t="shared" si="72"/>
        <v>4398.9189875205257</v>
      </c>
      <c r="AG53" s="1">
        <f t="shared" si="73"/>
        <v>131.96756962561577</v>
      </c>
      <c r="AH53" s="1">
        <f t="shared" si="74"/>
        <v>661.79362425590023</v>
      </c>
      <c r="AI53" s="1">
        <f t="shared" si="75"/>
        <v>141.89447398945427</v>
      </c>
      <c r="AJ53" s="1">
        <f t="shared" si="76"/>
        <v>712.08658004411086</v>
      </c>
      <c r="AK53" s="1">
        <f t="shared" si="77"/>
        <v>142.64886832627744</v>
      </c>
      <c r="AL53" s="1">
        <f t="shared" si="78"/>
        <v>714.80635026048833</v>
      </c>
      <c r="AM53" s="1">
        <f t="shared" si="79"/>
        <v>153.41176013343042</v>
      </c>
      <c r="AN53" s="1">
        <f t="shared" si="80"/>
        <v>769.23296058185144</v>
      </c>
      <c r="AO53" s="18">
        <f t="shared" si="81"/>
        <v>880.27469068471896</v>
      </c>
      <c r="AQ53" s="5">
        <v>49</v>
      </c>
      <c r="AR53" s="1">
        <f t="shared" si="46"/>
        <v>1.4700000000000011</v>
      </c>
      <c r="AS53" s="1">
        <f t="shared" si="82"/>
        <v>880.3267181653373</v>
      </c>
      <c r="AT53" s="1">
        <f t="shared" si="83"/>
        <v>4398.8824070769133</v>
      </c>
      <c r="AU53" s="1">
        <f t="shared" si="84"/>
        <v>131.96647221230739</v>
      </c>
      <c r="AV53" s="1">
        <f t="shared" si="85"/>
        <v>661.78986909976879</v>
      </c>
      <c r="AW53" s="1">
        <f t="shared" si="86"/>
        <v>141.89332024880392</v>
      </c>
      <c r="AX53" s="1">
        <f t="shared" si="87"/>
        <v>712.08263250101072</v>
      </c>
      <c r="AY53" s="1">
        <f t="shared" si="88"/>
        <v>142.64771169982257</v>
      </c>
      <c r="AZ53" s="1">
        <f t="shared" si="89"/>
        <v>714.80239286399035</v>
      </c>
      <c r="BA53" s="1">
        <f t="shared" si="90"/>
        <v>153.4105439982271</v>
      </c>
      <c r="BB53" s="1">
        <f t="shared" si="91"/>
        <v>769.22879993572758</v>
      </c>
      <c r="BC53" s="18">
        <f t="shared" si="92"/>
        <v>880.27469068471896</v>
      </c>
      <c r="BE53" s="5">
        <v>48</v>
      </c>
      <c r="BF53" s="8">
        <f t="shared" si="93"/>
        <v>4.7104634760557929E-2</v>
      </c>
    </row>
    <row r="54" spans="1:58" x14ac:dyDescent="0.3">
      <c r="A54" s="5">
        <v>50</v>
      </c>
      <c r="B54" s="1">
        <f t="shared" si="37"/>
        <v>1.5000000000000011</v>
      </c>
      <c r="C54" s="1">
        <f t="shared" si="49"/>
        <v>36303821.050548322</v>
      </c>
      <c r="D54" s="1">
        <f t="shared" si="50"/>
        <v>125447604.42854623</v>
      </c>
      <c r="E54" s="1">
        <f t="shared" si="51"/>
        <v>3763428.1328563867</v>
      </c>
      <c r="F54" s="1">
        <f t="shared" si="52"/>
        <v>12875700.233482383</v>
      </c>
      <c r="G54" s="1">
        <f t="shared" si="53"/>
        <v>3956563.6363586229</v>
      </c>
      <c r="H54" s="1">
        <f t="shared" si="54"/>
        <v>13535356.301647421</v>
      </c>
      <c r="I54" s="1">
        <f t="shared" si="55"/>
        <v>3966458.4773810981</v>
      </c>
      <c r="J54" s="1">
        <f t="shared" si="56"/>
        <v>13569141.600632256</v>
      </c>
      <c r="K54" s="1">
        <f t="shared" si="57"/>
        <v>4170502.3808753546</v>
      </c>
      <c r="L54" s="1">
        <f t="shared" si="58"/>
        <v>14266044.829296386</v>
      </c>
      <c r="M54" s="18">
        <f t="shared" si="59"/>
        <v>1022.6791206285567</v>
      </c>
      <c r="O54" s="5">
        <v>50</v>
      </c>
      <c r="P54" s="1">
        <f t="shared" si="40"/>
        <v>1.5000000000000011</v>
      </c>
      <c r="Q54" s="1">
        <f t="shared" si="60"/>
        <v>36303850.244868547</v>
      </c>
      <c r="R54" s="1">
        <f t="shared" si="61"/>
        <v>125447705.30804962</v>
      </c>
      <c r="S54" s="1">
        <f t="shared" si="62"/>
        <v>3763431.1592414887</v>
      </c>
      <c r="T54" s="1">
        <f t="shared" si="63"/>
        <v>12875710.587363577</v>
      </c>
      <c r="U54" s="1">
        <f t="shared" si="64"/>
        <v>3956566.8180519422</v>
      </c>
      <c r="V54" s="1">
        <f t="shared" si="65"/>
        <v>13535367.18596993</v>
      </c>
      <c r="W54" s="1">
        <f t="shared" si="66"/>
        <v>3966461.6670310372</v>
      </c>
      <c r="X54" s="1">
        <f t="shared" si="67"/>
        <v>13569152.512121998</v>
      </c>
      <c r="Y54" s="1">
        <f t="shared" si="68"/>
        <v>4170505.7346051484</v>
      </c>
      <c r="Z54" s="1">
        <f t="shared" si="69"/>
        <v>14266056.301177351</v>
      </c>
      <c r="AA54" s="18">
        <f t="shared" si="70"/>
        <v>1022.6791206285567</v>
      </c>
      <c r="AC54" s="5">
        <v>50</v>
      </c>
      <c r="AD54" s="1">
        <f t="shared" si="43"/>
        <v>1.5000000000000011</v>
      </c>
      <c r="AE54" s="1">
        <f t="shared" si="71"/>
        <v>1022.7482955154564</v>
      </c>
      <c r="AF54" s="1">
        <f t="shared" si="72"/>
        <v>5113.0543950950178</v>
      </c>
      <c r="AG54" s="1">
        <f t="shared" si="73"/>
        <v>153.39163185285054</v>
      </c>
      <c r="AH54" s="1">
        <f t="shared" si="74"/>
        <v>769.16671941520349</v>
      </c>
      <c r="AI54" s="1">
        <f t="shared" si="75"/>
        <v>164.92913264407858</v>
      </c>
      <c r="AJ54" s="1">
        <f t="shared" si="76"/>
        <v>827.61311541012719</v>
      </c>
      <c r="AK54" s="1">
        <f t="shared" si="77"/>
        <v>165.80582858400246</v>
      </c>
      <c r="AL54" s="1">
        <f t="shared" si="78"/>
        <v>830.77377414608588</v>
      </c>
      <c r="AM54" s="1">
        <f t="shared" si="79"/>
        <v>178.31484507723312</v>
      </c>
      <c r="AN54" s="1">
        <f t="shared" si="80"/>
        <v>894.02360359338752</v>
      </c>
      <c r="AO54" s="18">
        <f t="shared" si="81"/>
        <v>1022.6791206285567</v>
      </c>
      <c r="AQ54" s="5">
        <v>50</v>
      </c>
      <c r="AR54" s="1">
        <f t="shared" si="46"/>
        <v>1.5000000000000011</v>
      </c>
      <c r="AS54" s="1">
        <f t="shared" si="82"/>
        <v>1022.7365648499685</v>
      </c>
      <c r="AT54" s="1">
        <f t="shared" si="83"/>
        <v>5113.013860371163</v>
      </c>
      <c r="AU54" s="1">
        <f t="shared" si="84"/>
        <v>153.39041581113489</v>
      </c>
      <c r="AV54" s="1">
        <f t="shared" si="85"/>
        <v>769.1625590882702</v>
      </c>
      <c r="AW54" s="1">
        <f t="shared" si="86"/>
        <v>164.92785419745894</v>
      </c>
      <c r="AX54" s="1">
        <f t="shared" si="87"/>
        <v>827.60874194482949</v>
      </c>
      <c r="AY54" s="1">
        <f t="shared" si="88"/>
        <v>165.80454694030732</v>
      </c>
      <c r="AZ54" s="1">
        <f t="shared" si="89"/>
        <v>830.76938976463327</v>
      </c>
      <c r="BA54" s="1">
        <f t="shared" si="90"/>
        <v>178.31349750407387</v>
      </c>
      <c r="BB54" s="1">
        <f t="shared" si="91"/>
        <v>894.01899403930156</v>
      </c>
      <c r="BC54" s="18">
        <f t="shared" si="92"/>
        <v>1022.6791206285567</v>
      </c>
      <c r="BE54" s="5">
        <v>49</v>
      </c>
      <c r="BF54" s="8">
        <f t="shared" si="93"/>
        <v>5.2027480618335176E-2</v>
      </c>
    </row>
    <row r="55" spans="1:58" x14ac:dyDescent="0.3">
      <c r="A55" s="5">
        <v>51</v>
      </c>
      <c r="B55" s="1">
        <f t="shared" si="37"/>
        <v>1.5300000000000011</v>
      </c>
      <c r="C55" s="1">
        <f t="shared" si="49"/>
        <v>40267150.174083516</v>
      </c>
      <c r="D55" s="1">
        <f t="shared" si="50"/>
        <v>139006061.23976925</v>
      </c>
      <c r="E55" s="1">
        <f t="shared" si="51"/>
        <v>4170181.8371930774</v>
      </c>
      <c r="F55" s="1">
        <f t="shared" si="52"/>
        <v>14264950.415798029</v>
      </c>
      <c r="G55" s="1">
        <f t="shared" si="53"/>
        <v>4384156.0934300479</v>
      </c>
      <c r="H55" s="1">
        <f t="shared" si="54"/>
        <v>14995761.618469885</v>
      </c>
      <c r="I55" s="1">
        <f t="shared" si="55"/>
        <v>4395118.261470126</v>
      </c>
      <c r="J55" s="1">
        <f t="shared" si="56"/>
        <v>15033191.062943086</v>
      </c>
      <c r="K55" s="1">
        <f t="shared" si="57"/>
        <v>4621177.5690813698</v>
      </c>
      <c r="L55" s="1">
        <f t="shared" si="58"/>
        <v>15805267.042429576</v>
      </c>
      <c r="M55" s="18">
        <f t="shared" si="59"/>
        <v>1188.2012821974747</v>
      </c>
      <c r="O55" s="5">
        <v>51</v>
      </c>
      <c r="P55" s="1">
        <f t="shared" si="40"/>
        <v>1.5300000000000011</v>
      </c>
      <c r="Q55" s="1">
        <f t="shared" si="60"/>
        <v>40267182.555537313</v>
      </c>
      <c r="R55" s="1">
        <f t="shared" si="61"/>
        <v>139006173.02217042</v>
      </c>
      <c r="S55" s="1">
        <f t="shared" si="62"/>
        <v>4170185.1906651128</v>
      </c>
      <c r="T55" s="1">
        <f t="shared" si="63"/>
        <v>14264961.886798942</v>
      </c>
      <c r="U55" s="1">
        <f t="shared" si="64"/>
        <v>4384159.6189670963</v>
      </c>
      <c r="V55" s="1">
        <f t="shared" si="65"/>
        <v>14995773.677126689</v>
      </c>
      <c r="W55" s="1">
        <f t="shared" si="66"/>
        <v>4395121.7958220132</v>
      </c>
      <c r="X55" s="1">
        <f t="shared" si="67"/>
        <v>15033203.151697297</v>
      </c>
      <c r="Y55" s="1">
        <f t="shared" si="68"/>
        <v>4621181.2852160316</v>
      </c>
      <c r="Z55" s="1">
        <f t="shared" si="69"/>
        <v>15805279.752019884</v>
      </c>
      <c r="AA55" s="18">
        <f t="shared" si="70"/>
        <v>1188.2012821974747</v>
      </c>
      <c r="AC55" s="5">
        <v>51</v>
      </c>
      <c r="AD55" s="1">
        <f t="shared" si="43"/>
        <v>1.5300000000000011</v>
      </c>
      <c r="AE55" s="1">
        <f t="shared" si="71"/>
        <v>1188.2776954131641</v>
      </c>
      <c r="AF55" s="1">
        <f t="shared" si="72"/>
        <v>5943.0484121151876</v>
      </c>
      <c r="AG55" s="1">
        <f t="shared" si="73"/>
        <v>178.29145236345562</v>
      </c>
      <c r="AH55" s="1">
        <f t="shared" si="74"/>
        <v>893.94661845945529</v>
      </c>
      <c r="AI55" s="1">
        <f t="shared" si="75"/>
        <v>191.70065164034744</v>
      </c>
      <c r="AJ55" s="1">
        <f t="shared" si="76"/>
        <v>961.86751176110329</v>
      </c>
      <c r="AK55" s="1">
        <f t="shared" si="77"/>
        <v>192.71946503987218</v>
      </c>
      <c r="AL55" s="1">
        <f t="shared" si="78"/>
        <v>965.54048938089534</v>
      </c>
      <c r="AM55" s="1">
        <f t="shared" si="79"/>
        <v>207.25766704488248</v>
      </c>
      <c r="AN55" s="1">
        <f t="shared" si="80"/>
        <v>1039.0430758672894</v>
      </c>
      <c r="AO55" s="18">
        <f t="shared" si="81"/>
        <v>1188.2012821974747</v>
      </c>
      <c r="AQ55" s="5">
        <v>51</v>
      </c>
      <c r="AR55" s="1">
        <f t="shared" si="46"/>
        <v>1.5300000000000011</v>
      </c>
      <c r="AS55" s="1">
        <f t="shared" si="82"/>
        <v>1188.264684115092</v>
      </c>
      <c r="AT55" s="1">
        <f t="shared" si="83"/>
        <v>5943.0034964622455</v>
      </c>
      <c r="AU55" s="1">
        <f t="shared" si="84"/>
        <v>178.29010489386735</v>
      </c>
      <c r="AV55" s="1">
        <f t="shared" si="85"/>
        <v>893.94200925898656</v>
      </c>
      <c r="AW55" s="1">
        <f t="shared" si="86"/>
        <v>191.69923503275214</v>
      </c>
      <c r="AX55" s="1">
        <f t="shared" si="87"/>
        <v>961.86266643269403</v>
      </c>
      <c r="AY55" s="1">
        <f t="shared" si="88"/>
        <v>192.71804489035779</v>
      </c>
      <c r="AZ55" s="1">
        <f t="shared" si="89"/>
        <v>965.53563195894992</v>
      </c>
      <c r="BA55" s="1">
        <f t="shared" si="90"/>
        <v>207.25617385263587</v>
      </c>
      <c r="BB55" s="1">
        <f t="shared" si="91"/>
        <v>1039.0379689851579</v>
      </c>
      <c r="BC55" s="18">
        <f t="shared" si="92"/>
        <v>1188.2012821974747</v>
      </c>
      <c r="BE55" s="5">
        <v>50</v>
      </c>
      <c r="BF55" s="8">
        <f t="shared" si="93"/>
        <v>5.7444221411856233E-2</v>
      </c>
    </row>
    <row r="56" spans="1:58" x14ac:dyDescent="0.3">
      <c r="A56" s="5">
        <v>52</v>
      </c>
      <c r="B56" s="1">
        <f t="shared" si="37"/>
        <v>1.5600000000000012</v>
      </c>
      <c r="C56" s="1">
        <f t="shared" si="49"/>
        <v>44658801.526762649</v>
      </c>
      <c r="D56" s="1">
        <f t="shared" si="50"/>
        <v>154027415.04327819</v>
      </c>
      <c r="E56" s="1">
        <f t="shared" si="51"/>
        <v>4620822.4512983458</v>
      </c>
      <c r="F56" s="1">
        <f t="shared" si="52"/>
        <v>15804054.585824938</v>
      </c>
      <c r="G56" s="1">
        <f t="shared" si="53"/>
        <v>4857883.2700857203</v>
      </c>
      <c r="H56" s="1">
        <f t="shared" si="54"/>
        <v>16613695.997541007</v>
      </c>
      <c r="I56" s="1">
        <f t="shared" si="55"/>
        <v>4870027.8912614603</v>
      </c>
      <c r="J56" s="1">
        <f t="shared" si="56"/>
        <v>16655162.657680349</v>
      </c>
      <c r="K56" s="1">
        <f t="shared" si="57"/>
        <v>5120477.3310287567</v>
      </c>
      <c r="L56" s="1">
        <f t="shared" si="58"/>
        <v>17510519.828027636</v>
      </c>
      <c r="M56" s="18">
        <f t="shared" si="59"/>
        <v>1380.5915388509943</v>
      </c>
      <c r="O56" s="5">
        <v>52</v>
      </c>
      <c r="P56" s="1">
        <f t="shared" si="40"/>
        <v>1.5600000000000012</v>
      </c>
      <c r="Q56" s="1">
        <f t="shared" si="60"/>
        <v>44658837.439780541</v>
      </c>
      <c r="R56" s="1">
        <f t="shared" si="61"/>
        <v>154027538.90491489</v>
      </c>
      <c r="S56" s="1">
        <f t="shared" si="62"/>
        <v>4620826.1671474464</v>
      </c>
      <c r="T56" s="1">
        <f t="shared" si="63"/>
        <v>15804067.294440269</v>
      </c>
      <c r="U56" s="1">
        <f t="shared" si="64"/>
        <v>4857887.1765640508</v>
      </c>
      <c r="V56" s="1">
        <f t="shared" si="65"/>
        <v>16613709.357197784</v>
      </c>
      <c r="W56" s="1">
        <f t="shared" si="66"/>
        <v>4870031.807505413</v>
      </c>
      <c r="X56" s="1">
        <f t="shared" si="67"/>
        <v>16655176.050680734</v>
      </c>
      <c r="Y56" s="1">
        <f t="shared" si="68"/>
        <v>5120481.448667868</v>
      </c>
      <c r="Z56" s="1">
        <f t="shared" si="69"/>
        <v>17510533.908828374</v>
      </c>
      <c r="AA56" s="18">
        <f t="shared" si="70"/>
        <v>1380.5915388509943</v>
      </c>
      <c r="AC56" s="5">
        <v>52</v>
      </c>
      <c r="AD56" s="1">
        <f t="shared" si="43"/>
        <v>1.5600000000000012</v>
      </c>
      <c r="AE56" s="1">
        <f t="shared" si="71"/>
        <v>1380.6759208746271</v>
      </c>
      <c r="AF56" s="1">
        <f t="shared" si="72"/>
        <v>6907.6826948836442</v>
      </c>
      <c r="AG56" s="1">
        <f t="shared" si="73"/>
        <v>207.23048084650932</v>
      </c>
      <c r="AH56" s="1">
        <f t="shared" si="74"/>
        <v>1038.9536054485013</v>
      </c>
      <c r="AI56" s="1">
        <f t="shared" si="75"/>
        <v>222.81478492823683</v>
      </c>
      <c r="AJ56" s="1">
        <f t="shared" si="76"/>
        <v>1117.8840128709724</v>
      </c>
      <c r="AK56" s="1">
        <f t="shared" si="77"/>
        <v>223.9987410395739</v>
      </c>
      <c r="AL56" s="1">
        <f t="shared" si="78"/>
        <v>1122.152308193869</v>
      </c>
      <c r="AM56" s="1">
        <f t="shared" si="79"/>
        <v>240.89505009232536</v>
      </c>
      <c r="AN56" s="1">
        <f t="shared" si="80"/>
        <v>1207.5687147113929</v>
      </c>
      <c r="AO56" s="18">
        <f t="shared" si="81"/>
        <v>1380.5915388509943</v>
      </c>
      <c r="AQ56" s="5">
        <v>52</v>
      </c>
      <c r="AR56" s="1">
        <f t="shared" si="46"/>
        <v>1.5600000000000012</v>
      </c>
      <c r="AS56" s="1">
        <f t="shared" si="82"/>
        <v>1380.6614905472125</v>
      </c>
      <c r="AT56" s="1">
        <f t="shared" si="83"/>
        <v>6907.6329256334839</v>
      </c>
      <c r="AU56" s="1">
        <f t="shared" si="84"/>
        <v>207.2289877690045</v>
      </c>
      <c r="AV56" s="1">
        <f t="shared" si="85"/>
        <v>1038.9484989581269</v>
      </c>
      <c r="AW56" s="1">
        <f t="shared" si="86"/>
        <v>222.8132152533764</v>
      </c>
      <c r="AX56" s="1">
        <f t="shared" si="87"/>
        <v>1117.8786447835007</v>
      </c>
      <c r="AY56" s="1">
        <f t="shared" si="88"/>
        <v>223.99716744075701</v>
      </c>
      <c r="AZ56" s="1">
        <f t="shared" si="89"/>
        <v>1122.1469267084919</v>
      </c>
      <c r="BA56" s="1">
        <f t="shared" si="90"/>
        <v>240.89339557025926</v>
      </c>
      <c r="BB56" s="1">
        <f t="shared" si="91"/>
        <v>1207.5630568587023</v>
      </c>
      <c r="BC56" s="18">
        <f t="shared" si="92"/>
        <v>1380.5915388509943</v>
      </c>
      <c r="BE56" s="5">
        <v>51</v>
      </c>
      <c r="BF56" s="8">
        <f t="shared" si="93"/>
        <v>6.3401917617284198E-2</v>
      </c>
    </row>
    <row r="57" spans="1:58" x14ac:dyDescent="0.3">
      <c r="A57" s="5">
        <v>53</v>
      </c>
      <c r="B57" s="1">
        <f t="shared" si="37"/>
        <v>1.5900000000000012</v>
      </c>
      <c r="C57" s="1">
        <f t="shared" si="49"/>
        <v>49524988.544266224</v>
      </c>
      <c r="D57" s="1">
        <f t="shared" si="50"/>
        <v>170669463.66399407</v>
      </c>
      <c r="E57" s="1">
        <f t="shared" si="51"/>
        <v>5120083.9099198217</v>
      </c>
      <c r="F57" s="1">
        <f t="shared" si="52"/>
        <v>17509176.596017372</v>
      </c>
      <c r="G57" s="1">
        <f t="shared" si="53"/>
        <v>5382721.5588600822</v>
      </c>
      <c r="H57" s="1">
        <f t="shared" si="54"/>
        <v>18406151.176042493</v>
      </c>
      <c r="I57" s="1">
        <f t="shared" si="55"/>
        <v>5396176.1775604598</v>
      </c>
      <c r="J57" s="1">
        <f t="shared" si="56"/>
        <v>18452090.521375794</v>
      </c>
      <c r="K57" s="1">
        <f t="shared" si="57"/>
        <v>5673646.6255610958</v>
      </c>
      <c r="L57" s="1">
        <f t="shared" si="58"/>
        <v>19399711.955103818</v>
      </c>
      <c r="M57" s="18">
        <f t="shared" si="59"/>
        <v>1604.2081996426423</v>
      </c>
      <c r="O57" s="5">
        <v>53</v>
      </c>
      <c r="P57" s="1">
        <f t="shared" si="40"/>
        <v>1.5900000000000012</v>
      </c>
      <c r="Q57" s="1">
        <f t="shared" si="60"/>
        <v>49525028.370439582</v>
      </c>
      <c r="R57" s="1">
        <f t="shared" si="61"/>
        <v>170669600.90808582</v>
      </c>
      <c r="S57" s="1">
        <f t="shared" si="62"/>
        <v>5120088.0272425748</v>
      </c>
      <c r="T57" s="1">
        <f t="shared" si="63"/>
        <v>17509190.675737981</v>
      </c>
      <c r="U57" s="1">
        <f t="shared" si="64"/>
        <v>5382725.8873786442</v>
      </c>
      <c r="V57" s="1">
        <f t="shared" si="65"/>
        <v>18406165.977026656</v>
      </c>
      <c r="W57" s="1">
        <f t="shared" si="66"/>
        <v>5396180.5168979745</v>
      </c>
      <c r="X57" s="1">
        <f t="shared" si="67"/>
        <v>18452105.359299891</v>
      </c>
      <c r="Y57" s="1">
        <f t="shared" si="68"/>
        <v>5673651.1880215714</v>
      </c>
      <c r="Z57" s="1">
        <f t="shared" si="69"/>
        <v>19399727.555015065</v>
      </c>
      <c r="AA57" s="18">
        <f t="shared" si="70"/>
        <v>1604.2081996426423</v>
      </c>
      <c r="AC57" s="5">
        <v>53</v>
      </c>
      <c r="AD57" s="1">
        <f t="shared" si="43"/>
        <v>1.5900000000000012</v>
      </c>
      <c r="AE57" s="1">
        <f t="shared" si="71"/>
        <v>1604.301351353703</v>
      </c>
      <c r="AF57" s="1">
        <f t="shared" si="72"/>
        <v>8028.7818552652407</v>
      </c>
      <c r="AG57" s="1">
        <f t="shared" si="73"/>
        <v>240.86345565795722</v>
      </c>
      <c r="AH57" s="1">
        <f t="shared" si="74"/>
        <v>1207.46473560755</v>
      </c>
      <c r="AI57" s="1">
        <f t="shared" si="75"/>
        <v>258.97542669207047</v>
      </c>
      <c r="AJ57" s="1">
        <f t="shared" si="76"/>
        <v>1299.1882777487569</v>
      </c>
      <c r="AK57" s="1">
        <f t="shared" si="77"/>
        <v>260.35127982418857</v>
      </c>
      <c r="AL57" s="1">
        <f t="shared" si="78"/>
        <v>1304.1483311462057</v>
      </c>
      <c r="AM57" s="1">
        <f t="shared" si="79"/>
        <v>279.98790559234334</v>
      </c>
      <c r="AN57" s="1">
        <f t="shared" si="80"/>
        <v>1403.4086335327636</v>
      </c>
      <c r="AO57" s="18">
        <f t="shared" si="81"/>
        <v>1604.2081996426423</v>
      </c>
      <c r="AQ57" s="5">
        <v>53</v>
      </c>
      <c r="AR57" s="1">
        <f t="shared" si="46"/>
        <v>1.5900000000000012</v>
      </c>
      <c r="AS57" s="1">
        <f t="shared" si="82"/>
        <v>1604.2853486684676</v>
      </c>
      <c r="AT57" s="1">
        <f t="shared" si="83"/>
        <v>8028.7267087669534</v>
      </c>
      <c r="AU57" s="1">
        <f t="shared" si="84"/>
        <v>240.8618012630086</v>
      </c>
      <c r="AV57" s="1">
        <f t="shared" si="85"/>
        <v>1207.4590781888696</v>
      </c>
      <c r="AW57" s="1">
        <f t="shared" si="86"/>
        <v>258.97368743584161</v>
      </c>
      <c r="AX57" s="1">
        <f t="shared" si="87"/>
        <v>1299.1823305168041</v>
      </c>
      <c r="AY57" s="1">
        <f t="shared" si="88"/>
        <v>260.34953622076063</v>
      </c>
      <c r="AZ57" s="1">
        <f t="shared" si="89"/>
        <v>1304.1423690712952</v>
      </c>
      <c r="BA57" s="1">
        <f t="shared" si="90"/>
        <v>279.98607233514741</v>
      </c>
      <c r="BB57" s="1">
        <f t="shared" si="91"/>
        <v>1403.4023652812996</v>
      </c>
      <c r="BC57" s="18">
        <f t="shared" si="92"/>
        <v>1604.2081996426423</v>
      </c>
      <c r="BE57" s="5">
        <v>52</v>
      </c>
      <c r="BF57" s="8">
        <f t="shared" si="93"/>
        <v>6.9951696218140569E-2</v>
      </c>
    </row>
    <row r="58" spans="1:58" x14ac:dyDescent="0.3">
      <c r="A58" s="5">
        <v>54</v>
      </c>
      <c r="B58" s="1">
        <f t="shared" si="37"/>
        <v>1.6200000000000012</v>
      </c>
      <c r="C58" s="1">
        <f t="shared" si="49"/>
        <v>54916909.545653224</v>
      </c>
      <c r="D58" s="1">
        <f t="shared" si="50"/>
        <v>189107025.65498704</v>
      </c>
      <c r="E58" s="1">
        <f t="shared" si="51"/>
        <v>5673210.7696496109</v>
      </c>
      <c r="F58" s="1">
        <f t="shared" si="52"/>
        <v>19398223.842028283</v>
      </c>
      <c r="G58" s="1">
        <f t="shared" si="53"/>
        <v>5964184.1272800351</v>
      </c>
      <c r="H58" s="1">
        <f t="shared" si="54"/>
        <v>20391951.739882331</v>
      </c>
      <c r="I58" s="1">
        <f t="shared" si="55"/>
        <v>5979090.0457478464</v>
      </c>
      <c r="J58" s="1">
        <f t="shared" si="56"/>
        <v>20442846.213024665</v>
      </c>
      <c r="K58" s="1">
        <f t="shared" si="57"/>
        <v>6286496.1560403509</v>
      </c>
      <c r="L58" s="1">
        <f t="shared" si="58"/>
        <v>21492683.96377591</v>
      </c>
      <c r="M58" s="18">
        <f t="shared" si="59"/>
        <v>1864.1160148253639</v>
      </c>
      <c r="O58" s="5">
        <v>54</v>
      </c>
      <c r="P58" s="1">
        <f t="shared" si="40"/>
        <v>1.6200000000000012</v>
      </c>
      <c r="Q58" s="1">
        <f t="shared" si="60"/>
        <v>54916953.707742482</v>
      </c>
      <c r="R58" s="1">
        <f t="shared" si="61"/>
        <v>189107177.72532019</v>
      </c>
      <c r="S58" s="1">
        <f t="shared" si="62"/>
        <v>5673215.3317596056</v>
      </c>
      <c r="T58" s="1">
        <f t="shared" si="63"/>
        <v>19398239.440742906</v>
      </c>
      <c r="U58" s="1">
        <f t="shared" si="64"/>
        <v>5964188.9233707488</v>
      </c>
      <c r="V58" s="1">
        <f t="shared" si="65"/>
        <v>20391968.137656532</v>
      </c>
      <c r="W58" s="1">
        <f t="shared" si="66"/>
        <v>5979094.8538244534</v>
      </c>
      <c r="X58" s="1">
        <f t="shared" si="67"/>
        <v>20442862.651723016</v>
      </c>
      <c r="Y58" s="1">
        <f t="shared" si="68"/>
        <v>6286501.2113112966</v>
      </c>
      <c r="Z58" s="1">
        <f t="shared" si="69"/>
        <v>21492701.246649742</v>
      </c>
      <c r="AA58" s="18">
        <f t="shared" si="70"/>
        <v>1864.1160148253639</v>
      </c>
      <c r="AC58" s="5">
        <v>54</v>
      </c>
      <c r="AD58" s="1">
        <f t="shared" si="43"/>
        <v>1.6200000000000012</v>
      </c>
      <c r="AE58" s="1">
        <f t="shared" si="71"/>
        <v>1864.2188137341727</v>
      </c>
      <c r="AF58" s="1">
        <f t="shared" si="72"/>
        <v>9331.7062864202799</v>
      </c>
      <c r="AG58" s="1">
        <f t="shared" si="73"/>
        <v>279.95118859260839</v>
      </c>
      <c r="AH58" s="1">
        <f t="shared" si="74"/>
        <v>1403.2877945804466</v>
      </c>
      <c r="AI58" s="1">
        <f t="shared" si="75"/>
        <v>301.00050551131511</v>
      </c>
      <c r="AJ58" s="1">
        <f t="shared" si="76"/>
        <v>1509.8769484366962</v>
      </c>
      <c r="AK58" s="1">
        <f t="shared" si="77"/>
        <v>302.59934281915884</v>
      </c>
      <c r="AL58" s="1">
        <f t="shared" si="78"/>
        <v>1515.6408181605102</v>
      </c>
      <c r="AM58" s="1">
        <f t="shared" si="79"/>
        <v>325.42041313742368</v>
      </c>
      <c r="AN58" s="1">
        <f t="shared" si="80"/>
        <v>1630.9876617292869</v>
      </c>
      <c r="AO58" s="18">
        <f t="shared" si="81"/>
        <v>1864.1160148253639</v>
      </c>
      <c r="AQ58" s="5">
        <v>54</v>
      </c>
      <c r="AR58" s="1">
        <f t="shared" si="46"/>
        <v>1.6200000000000012</v>
      </c>
      <c r="AS58" s="1">
        <f t="shared" si="82"/>
        <v>1864.2010688203609</v>
      </c>
      <c r="AT58" s="1">
        <f t="shared" si="83"/>
        <v>9331.6451825413478</v>
      </c>
      <c r="AU58" s="1">
        <f t="shared" si="84"/>
        <v>279.94935547624044</v>
      </c>
      <c r="AV58" s="1">
        <f t="shared" si="85"/>
        <v>1403.2815268098034</v>
      </c>
      <c r="AW58" s="1">
        <f t="shared" si="86"/>
        <v>300.99857837838744</v>
      </c>
      <c r="AX58" s="1">
        <f t="shared" si="87"/>
        <v>1509.8703595933055</v>
      </c>
      <c r="AY58" s="1">
        <f t="shared" si="88"/>
        <v>302.59741087013998</v>
      </c>
      <c r="AZ58" s="1">
        <f t="shared" si="89"/>
        <v>1515.6342128732513</v>
      </c>
      <c r="BA58" s="1">
        <f t="shared" si="90"/>
        <v>325.41838186243797</v>
      </c>
      <c r="BB58" s="1">
        <f t="shared" si="91"/>
        <v>1630.980717241114</v>
      </c>
      <c r="BC58" s="18">
        <f t="shared" si="92"/>
        <v>1864.1160148253639</v>
      </c>
      <c r="BE58" s="5">
        <v>53</v>
      </c>
      <c r="BF58" s="8">
        <f t="shared" si="93"/>
        <v>7.7149025825292483E-2</v>
      </c>
    </row>
    <row r="59" spans="1:58" x14ac:dyDescent="0.3">
      <c r="A59" s="5">
        <v>55</v>
      </c>
      <c r="B59" s="1">
        <f t="shared" si="37"/>
        <v>1.6500000000000012</v>
      </c>
      <c r="C59" s="1">
        <f t="shared" si="49"/>
        <v>60891285.424277514</v>
      </c>
      <c r="D59" s="1">
        <f t="shared" si="50"/>
        <v>209533776.27359006</v>
      </c>
      <c r="E59" s="1">
        <f t="shared" si="51"/>
        <v>6286013.2882077014</v>
      </c>
      <c r="F59" s="1">
        <f t="shared" si="52"/>
        <v>21491035.342472728</v>
      </c>
      <c r="G59" s="1">
        <f t="shared" si="53"/>
        <v>6608378.8183447924</v>
      </c>
      <c r="H59" s="1">
        <f t="shared" si="54"/>
        <v>22591952.837741304</v>
      </c>
      <c r="I59" s="1">
        <f t="shared" si="55"/>
        <v>6624892.5807738211</v>
      </c>
      <c r="J59" s="1">
        <f t="shared" si="56"/>
        <v>22648336.921553306</v>
      </c>
      <c r="K59" s="1">
        <f t="shared" si="57"/>
        <v>6965463.3958543008</v>
      </c>
      <c r="L59" s="1">
        <f t="shared" si="58"/>
        <v>23811416.55112385</v>
      </c>
      <c r="M59" s="18">
        <f t="shared" si="59"/>
        <v>2166.2006232031536</v>
      </c>
      <c r="O59" s="5">
        <v>55</v>
      </c>
      <c r="P59" s="1">
        <f t="shared" si="40"/>
        <v>1.6500000000000012</v>
      </c>
      <c r="Q59" s="1">
        <f t="shared" si="60"/>
        <v>60891334.390652701</v>
      </c>
      <c r="R59" s="1">
        <f t="shared" si="61"/>
        <v>209533944.76967883</v>
      </c>
      <c r="S59" s="1">
        <f t="shared" si="62"/>
        <v>6286018.3430903647</v>
      </c>
      <c r="T59" s="1">
        <f t="shared" si="63"/>
        <v>21491052.624020871</v>
      </c>
      <c r="U59" s="1">
        <f t="shared" si="64"/>
        <v>6608384.1324506775</v>
      </c>
      <c r="V59" s="1">
        <f t="shared" si="65"/>
        <v>22591971.004535854</v>
      </c>
      <c r="W59" s="1">
        <f t="shared" si="66"/>
        <v>6624897.9081584029</v>
      </c>
      <c r="X59" s="1">
        <f t="shared" si="67"/>
        <v>22648355.133685943</v>
      </c>
      <c r="Y59" s="1">
        <f t="shared" si="68"/>
        <v>6965468.9971009428</v>
      </c>
      <c r="Z59" s="1">
        <f t="shared" si="69"/>
        <v>23811435.698484831</v>
      </c>
      <c r="AA59" s="18">
        <f t="shared" si="70"/>
        <v>2166.2006232031536</v>
      </c>
      <c r="AC59" s="5">
        <v>55</v>
      </c>
      <c r="AD59" s="1">
        <f t="shared" si="43"/>
        <v>1.6500000000000012</v>
      </c>
      <c r="AE59" s="1">
        <f t="shared" si="71"/>
        <v>2166.3140301326694</v>
      </c>
      <c r="AF59" s="1">
        <f t="shared" si="72"/>
        <v>10845.924784670971</v>
      </c>
      <c r="AG59" s="1">
        <f t="shared" si="73"/>
        <v>325.37774354012913</v>
      </c>
      <c r="AH59" s="1">
        <f t="shared" si="74"/>
        <v>1630.8472309253484</v>
      </c>
      <c r="AI59" s="1">
        <f t="shared" si="75"/>
        <v>349.84045200400936</v>
      </c>
      <c r="AJ59" s="1">
        <f t="shared" si="76"/>
        <v>1754.7100989154976</v>
      </c>
      <c r="AK59" s="1">
        <f t="shared" si="77"/>
        <v>351.69839502386156</v>
      </c>
      <c r="AL59" s="1">
        <f t="shared" si="78"/>
        <v>1761.4079897409902</v>
      </c>
      <c r="AM59" s="1">
        <f t="shared" si="79"/>
        <v>378.21998323235886</v>
      </c>
      <c r="AN59" s="1">
        <f t="shared" si="80"/>
        <v>1895.4471971440294</v>
      </c>
      <c r="AO59" s="18">
        <f t="shared" si="81"/>
        <v>2166.2006232031536</v>
      </c>
      <c r="AQ59" s="5">
        <v>55</v>
      </c>
      <c r="AR59" s="1">
        <f t="shared" si="46"/>
        <v>1.6500000000000012</v>
      </c>
      <c r="AS59" s="1">
        <f t="shared" si="82"/>
        <v>2166.2943547929831</v>
      </c>
      <c r="AT59" s="1">
        <f t="shared" si="83"/>
        <v>10845.857080705353</v>
      </c>
      <c r="AU59" s="1">
        <f t="shared" si="84"/>
        <v>325.37571242116059</v>
      </c>
      <c r="AV59" s="1">
        <f t="shared" si="85"/>
        <v>1630.8402869698552</v>
      </c>
      <c r="AW59" s="1">
        <f t="shared" si="86"/>
        <v>349.83831672570841</v>
      </c>
      <c r="AX59" s="1">
        <f t="shared" si="87"/>
        <v>1754.7027992562441</v>
      </c>
      <c r="AY59" s="1">
        <f t="shared" si="88"/>
        <v>351.6962544100042</v>
      </c>
      <c r="AZ59" s="1">
        <f t="shared" si="89"/>
        <v>1761.4006718642911</v>
      </c>
      <c r="BA59" s="1">
        <f t="shared" si="90"/>
        <v>378.21773257708929</v>
      </c>
      <c r="BB59" s="1">
        <f t="shared" si="91"/>
        <v>1895.4395034801635</v>
      </c>
      <c r="BC59" s="18">
        <f t="shared" si="92"/>
        <v>2166.2006232031536</v>
      </c>
      <c r="BE59" s="5">
        <v>54</v>
      </c>
      <c r="BF59" s="8">
        <f t="shared" si="93"/>
        <v>8.5053994996997062E-2</v>
      </c>
    </row>
    <row r="60" spans="1:58" x14ac:dyDescent="0.3">
      <c r="A60" s="5">
        <v>56</v>
      </c>
      <c r="B60" s="1">
        <f t="shared" si="37"/>
        <v>1.6800000000000013</v>
      </c>
      <c r="C60" s="1">
        <f t="shared" si="49"/>
        <v>67510955.337994054</v>
      </c>
      <c r="D60" s="1">
        <f t="shared" si="50"/>
        <v>232164281.50895435</v>
      </c>
      <c r="E60" s="1">
        <f t="shared" si="51"/>
        <v>6964928.4452686301</v>
      </c>
      <c r="F60" s="1">
        <f t="shared" si="52"/>
        <v>23809590.108804602</v>
      </c>
      <c r="G60" s="1">
        <f t="shared" si="53"/>
        <v>7322072.2969006989</v>
      </c>
      <c r="H60" s="1">
        <f t="shared" si="54"/>
        <v>25029259.224696927</v>
      </c>
      <c r="I60" s="1">
        <f t="shared" si="55"/>
        <v>7340367.3336390844</v>
      </c>
      <c r="J60" s="1">
        <f t="shared" si="56"/>
        <v>25091725.056101505</v>
      </c>
      <c r="K60" s="1">
        <f t="shared" si="57"/>
        <v>7717680.1969516752</v>
      </c>
      <c r="L60" s="1">
        <f t="shared" si="58"/>
        <v>26380261.438039973</v>
      </c>
      <c r="M60" s="18">
        <f t="shared" si="59"/>
        <v>2517.3015340388324</v>
      </c>
      <c r="O60" s="5">
        <v>56</v>
      </c>
      <c r="P60" s="1">
        <f t="shared" si="40"/>
        <v>1.6800000000000013</v>
      </c>
      <c r="Q60" s="1">
        <f t="shared" si="60"/>
        <v>67511009.627554283</v>
      </c>
      <c r="R60" s="1">
        <f t="shared" si="61"/>
        <v>232164468.20283705</v>
      </c>
      <c r="S60" s="1">
        <f t="shared" si="62"/>
        <v>6964934.0460851109</v>
      </c>
      <c r="T60" s="1">
        <f t="shared" si="63"/>
        <v>23809609.254696909</v>
      </c>
      <c r="U60" s="1">
        <f t="shared" si="64"/>
        <v>7322078.1849055644</v>
      </c>
      <c r="V60" s="1">
        <f t="shared" si="65"/>
        <v>25029279.351318281</v>
      </c>
      <c r="W60" s="1">
        <f t="shared" si="66"/>
        <v>7340373.2363548856</v>
      </c>
      <c r="X60" s="1">
        <f t="shared" si="67"/>
        <v>25091745.232950952</v>
      </c>
      <c r="Y60" s="1">
        <f t="shared" si="68"/>
        <v>7717686.4030736396</v>
      </c>
      <c r="Z60" s="1">
        <f t="shared" si="69"/>
        <v>26380282.650991268</v>
      </c>
      <c r="AA60" s="18">
        <f t="shared" si="70"/>
        <v>2517.3015340388324</v>
      </c>
      <c r="AC60" s="5">
        <v>56</v>
      </c>
      <c r="AD60" s="1">
        <f t="shared" si="43"/>
        <v>1.6800000000000013</v>
      </c>
      <c r="AE60" s="1">
        <f t="shared" si="71"/>
        <v>2517.4266002707077</v>
      </c>
      <c r="AF60" s="1">
        <f t="shared" si="72"/>
        <v>12605.67988556803</v>
      </c>
      <c r="AG60" s="1">
        <f t="shared" si="73"/>
        <v>378.17039656704088</v>
      </c>
      <c r="AH60" s="1">
        <f t="shared" si="74"/>
        <v>1895.2839999759067</v>
      </c>
      <c r="AI60" s="1">
        <f t="shared" si="75"/>
        <v>406.59965656667947</v>
      </c>
      <c r="AJ60" s="1">
        <f t="shared" si="76"/>
        <v>2039.2186501860756</v>
      </c>
      <c r="AK60" s="1">
        <f t="shared" si="77"/>
        <v>408.75867631983198</v>
      </c>
      <c r="AL60" s="1">
        <f t="shared" si="78"/>
        <v>2047.0018513986965</v>
      </c>
      <c r="AM60" s="1">
        <f t="shared" si="79"/>
        <v>439.58045210900178</v>
      </c>
      <c r="AN60" s="1">
        <f t="shared" si="80"/>
        <v>2202.7612231016974</v>
      </c>
      <c r="AO60" s="18">
        <f t="shared" si="81"/>
        <v>2517.3015340388324</v>
      </c>
      <c r="AQ60" s="5">
        <v>56</v>
      </c>
      <c r="AR60" s="1">
        <f t="shared" si="46"/>
        <v>1.6800000000000013</v>
      </c>
      <c r="AS60" s="1">
        <f t="shared" si="82"/>
        <v>2517.4047860045957</v>
      </c>
      <c r="AT60" s="1">
        <f t="shared" si="83"/>
        <v>12605.604869487201</v>
      </c>
      <c r="AU60" s="1">
        <f t="shared" si="84"/>
        <v>378.16814608461601</v>
      </c>
      <c r="AV60" s="1">
        <f t="shared" si="85"/>
        <v>1895.2763069021739</v>
      </c>
      <c r="AW60" s="1">
        <f t="shared" si="86"/>
        <v>406.59729068814863</v>
      </c>
      <c r="AX60" s="1">
        <f t="shared" si="87"/>
        <v>2039.2105630423919</v>
      </c>
      <c r="AY60" s="1">
        <f t="shared" si="88"/>
        <v>408.75630453025184</v>
      </c>
      <c r="AZ60" s="1">
        <f t="shared" si="89"/>
        <v>2046.9937440726987</v>
      </c>
      <c r="BA60" s="1">
        <f t="shared" si="90"/>
        <v>439.57795840679699</v>
      </c>
      <c r="BB60" s="1">
        <f t="shared" si="91"/>
        <v>2202.7526994562199</v>
      </c>
      <c r="BC60" s="18">
        <f t="shared" si="92"/>
        <v>2517.3015340388324</v>
      </c>
      <c r="BE60" s="5">
        <v>55</v>
      </c>
      <c r="BF60" s="8">
        <f t="shared" si="93"/>
        <v>9.3731589829531003E-2</v>
      </c>
    </row>
    <row r="61" spans="1:58" x14ac:dyDescent="0.3">
      <c r="A61" s="5">
        <v>57</v>
      </c>
      <c r="B61" s="1">
        <f t="shared" si="37"/>
        <v>1.7100000000000013</v>
      </c>
      <c r="C61" s="1">
        <f t="shared" si="49"/>
        <v>74845536.655210704</v>
      </c>
      <c r="D61" s="1">
        <f t="shared" si="50"/>
        <v>257236251.5270279</v>
      </c>
      <c r="E61" s="1">
        <f t="shared" si="51"/>
        <v>7717087.5458108373</v>
      </c>
      <c r="F61" s="1">
        <f t="shared" si="52"/>
        <v>26378237.994461965</v>
      </c>
      <c r="G61" s="1">
        <f t="shared" si="53"/>
        <v>8112761.1157277673</v>
      </c>
      <c r="H61" s="1">
        <f t="shared" si="54"/>
        <v>27729467.93674913</v>
      </c>
      <c r="I61" s="1">
        <f t="shared" si="55"/>
        <v>8133029.5648620734</v>
      </c>
      <c r="J61" s="1">
        <f t="shared" si="56"/>
        <v>27798671.52618885</v>
      </c>
      <c r="K61" s="1">
        <f t="shared" si="57"/>
        <v>8551047.6915965024</v>
      </c>
      <c r="L61" s="1">
        <f t="shared" si="58"/>
        <v>29226197.142647717</v>
      </c>
      <c r="M61" s="18">
        <f t="shared" si="59"/>
        <v>2925.3666444521332</v>
      </c>
      <c r="O61" s="5">
        <v>57</v>
      </c>
      <c r="P61" s="1">
        <f t="shared" si="40"/>
        <v>1.7100000000000013</v>
      </c>
      <c r="Q61" s="1">
        <f t="shared" si="60"/>
        <v>74845596.842834219</v>
      </c>
      <c r="R61" s="1">
        <f t="shared" si="61"/>
        <v>257236458.38187483</v>
      </c>
      <c r="S61" s="1">
        <f t="shared" si="62"/>
        <v>7717093.7514562448</v>
      </c>
      <c r="T61" s="1">
        <f t="shared" si="63"/>
        <v>26378259.205786183</v>
      </c>
      <c r="U61" s="1">
        <f t="shared" si="64"/>
        <v>8112767.6395430369</v>
      </c>
      <c r="V61" s="1">
        <f t="shared" si="65"/>
        <v>27729490.234583437</v>
      </c>
      <c r="W61" s="1">
        <f t="shared" si="66"/>
        <v>8133036.1049749963</v>
      </c>
      <c r="X61" s="1">
        <f t="shared" si="67"/>
        <v>27798693.879668668</v>
      </c>
      <c r="Y61" s="1">
        <f t="shared" si="68"/>
        <v>8551054.5678463057</v>
      </c>
      <c r="Z61" s="1">
        <f t="shared" si="69"/>
        <v>29226220.643982738</v>
      </c>
      <c r="AA61" s="18">
        <f t="shared" si="70"/>
        <v>2925.3666444521332</v>
      </c>
      <c r="AC61" s="5">
        <v>57</v>
      </c>
      <c r="AD61" s="1">
        <f t="shared" si="43"/>
        <v>1.7100000000000013</v>
      </c>
      <c r="AE61" s="1">
        <f t="shared" si="71"/>
        <v>2925.5045193455521</v>
      </c>
      <c r="AF61" s="1">
        <f t="shared" si="72"/>
        <v>14650.760923275888</v>
      </c>
      <c r="AG61" s="1">
        <f t="shared" si="73"/>
        <v>439.52282769827661</v>
      </c>
      <c r="AH61" s="1">
        <f t="shared" si="74"/>
        <v>2202.5715708934963</v>
      </c>
      <c r="AI61" s="1">
        <f t="shared" si="75"/>
        <v>472.56140126167907</v>
      </c>
      <c r="AJ61" s="1">
        <f t="shared" si="76"/>
        <v>2369.8291740829586</v>
      </c>
      <c r="AK61" s="1">
        <f t="shared" si="77"/>
        <v>475.07026530952101</v>
      </c>
      <c r="AL61" s="1">
        <f t="shared" si="78"/>
        <v>2378.8734730674246</v>
      </c>
      <c r="AM61" s="1">
        <f t="shared" si="79"/>
        <v>510.88903189029941</v>
      </c>
      <c r="AN61" s="1">
        <f t="shared" si="80"/>
        <v>2559.8711065532202</v>
      </c>
      <c r="AO61" s="18">
        <f t="shared" si="81"/>
        <v>2925.3666444521332</v>
      </c>
      <c r="AQ61" s="5">
        <v>57</v>
      </c>
      <c r="AR61" s="1">
        <f t="shared" si="46"/>
        <v>1.7100000000000013</v>
      </c>
      <c r="AS61" s="1">
        <f t="shared" si="82"/>
        <v>2925.4803351592982</v>
      </c>
      <c r="AT61" s="1">
        <f t="shared" si="83"/>
        <v>14650.677806251962</v>
      </c>
      <c r="AU61" s="1">
        <f t="shared" si="84"/>
        <v>439.52033418755883</v>
      </c>
      <c r="AV61" s="1">
        <f t="shared" si="85"/>
        <v>2202.5630479018</v>
      </c>
      <c r="AW61" s="1">
        <f t="shared" si="86"/>
        <v>472.55877990608587</v>
      </c>
      <c r="AX61" s="1">
        <f t="shared" si="87"/>
        <v>2369.8202145170831</v>
      </c>
      <c r="AY61" s="1">
        <f t="shared" si="88"/>
        <v>475.06763740531511</v>
      </c>
      <c r="AZ61" s="1">
        <f t="shared" si="89"/>
        <v>2378.864491142444</v>
      </c>
      <c r="BA61" s="1">
        <f t="shared" si="90"/>
        <v>510.8862689218322</v>
      </c>
      <c r="BB61" s="1">
        <f t="shared" si="91"/>
        <v>2559.8616634047789</v>
      </c>
      <c r="BC61" s="18">
        <f t="shared" si="92"/>
        <v>2925.3666444521332</v>
      </c>
      <c r="BE61" s="5">
        <v>56</v>
      </c>
      <c r="BF61" s="8">
        <f t="shared" si="93"/>
        <v>0.10325196576332019</v>
      </c>
    </row>
    <row r="62" spans="1:58" x14ac:dyDescent="0.3">
      <c r="A62" s="5">
        <v>58</v>
      </c>
      <c r="B62" s="1">
        <f t="shared" si="37"/>
        <v>1.7400000000000013</v>
      </c>
      <c r="C62" s="1">
        <f t="shared" si="49"/>
        <v>82972156.088308543</v>
      </c>
      <c r="D62" s="1">
        <f t="shared" si="50"/>
        <v>285013037.20419216</v>
      </c>
      <c r="E62" s="1">
        <f t="shared" si="51"/>
        <v>8550391.1161257643</v>
      </c>
      <c r="F62" s="1">
        <f t="shared" si="52"/>
        <v>29223955.448670615</v>
      </c>
      <c r="G62" s="1">
        <f t="shared" si="53"/>
        <v>8988750.4478558246</v>
      </c>
      <c r="H62" s="1">
        <f t="shared" si="54"/>
        <v>30720937.145913586</v>
      </c>
      <c r="I62" s="1">
        <f t="shared" si="55"/>
        <v>9011205.1733144689</v>
      </c>
      <c r="J62" s="1">
        <f t="shared" si="56"/>
        <v>30797605.267796263</v>
      </c>
      <c r="K62" s="1">
        <f t="shared" si="57"/>
        <v>9474319.2741596531</v>
      </c>
      <c r="L62" s="1">
        <f t="shared" si="58"/>
        <v>32379112.347617641</v>
      </c>
      <c r="M62" s="18">
        <f t="shared" si="59"/>
        <v>3399.6317790479388</v>
      </c>
      <c r="O62" s="5">
        <v>58</v>
      </c>
      <c r="P62" s="1">
        <f t="shared" si="40"/>
        <v>1.7400000000000013</v>
      </c>
      <c r="Q62" s="1">
        <f t="shared" si="60"/>
        <v>82972222.81089066</v>
      </c>
      <c r="R62" s="1">
        <f t="shared" si="61"/>
        <v>285013266.39492035</v>
      </c>
      <c r="S62" s="1">
        <f t="shared" si="62"/>
        <v>8550397.9918476101</v>
      </c>
      <c r="T62" s="1">
        <f t="shared" si="63"/>
        <v>29223978.948203072</v>
      </c>
      <c r="U62" s="1">
        <f t="shared" si="64"/>
        <v>8988757.6760706566</v>
      </c>
      <c r="V62" s="1">
        <f t="shared" si="65"/>
        <v>30720961.849146336</v>
      </c>
      <c r="W62" s="1">
        <f t="shared" si="66"/>
        <v>9011212.4195848051</v>
      </c>
      <c r="X62" s="1">
        <f t="shared" si="67"/>
        <v>30797630.032676239</v>
      </c>
      <c r="Y62" s="1">
        <f t="shared" si="68"/>
        <v>9474326.8928278964</v>
      </c>
      <c r="Z62" s="1">
        <f t="shared" si="69"/>
        <v>32379138.384159472</v>
      </c>
      <c r="AA62" s="18">
        <f t="shared" si="70"/>
        <v>3399.6317790479388</v>
      </c>
      <c r="AC62" s="5">
        <v>58</v>
      </c>
      <c r="AD62" s="1">
        <f t="shared" si="43"/>
        <v>1.7400000000000013</v>
      </c>
      <c r="AE62" s="1">
        <f t="shared" si="71"/>
        <v>3399.7837181340483</v>
      </c>
      <c r="AF62" s="1">
        <f t="shared" si="72"/>
        <v>17027.402251900468</v>
      </c>
      <c r="AG62" s="1">
        <f t="shared" si="73"/>
        <v>510.82206755701401</v>
      </c>
      <c r="AH62" s="1">
        <f t="shared" si="74"/>
        <v>2559.6507132113406</v>
      </c>
      <c r="AI62" s="1">
        <f t="shared" si="75"/>
        <v>549.21682825518417</v>
      </c>
      <c r="AJ62" s="1">
        <f t="shared" si="76"/>
        <v>2754.0089004824731</v>
      </c>
      <c r="AK62" s="1">
        <f t="shared" si="77"/>
        <v>552.13220106425115</v>
      </c>
      <c r="AL62" s="1">
        <f t="shared" si="78"/>
        <v>2764.5185488977963</v>
      </c>
      <c r="AM62" s="1">
        <f t="shared" si="79"/>
        <v>593.75762402394787</v>
      </c>
      <c r="AN62" s="1">
        <f t="shared" si="80"/>
        <v>2974.8422173565973</v>
      </c>
      <c r="AO62" s="18">
        <f t="shared" si="81"/>
        <v>3399.6317790479388</v>
      </c>
      <c r="AQ62" s="5">
        <v>58</v>
      </c>
      <c r="AR62" s="1">
        <f t="shared" si="46"/>
        <v>1.7400000000000013</v>
      </c>
      <c r="AS62" s="1">
        <f t="shared" si="82"/>
        <v>3399.7569081146639</v>
      </c>
      <c r="AT62" s="1">
        <f t="shared" si="83"/>
        <v>17027.310160022902</v>
      </c>
      <c r="AU62" s="1">
        <f t="shared" si="84"/>
        <v>510.81930480068706</v>
      </c>
      <c r="AV62" s="1">
        <f t="shared" si="85"/>
        <v>2559.6412707871959</v>
      </c>
      <c r="AW62" s="1">
        <f t="shared" si="86"/>
        <v>549.21392386249499</v>
      </c>
      <c r="AX62" s="1">
        <f t="shared" si="87"/>
        <v>2753.9989743955693</v>
      </c>
      <c r="AY62" s="1">
        <f t="shared" si="88"/>
        <v>552.12928941662051</v>
      </c>
      <c r="AZ62" s="1">
        <f t="shared" si="89"/>
        <v>2764.5085980402173</v>
      </c>
      <c r="BA62" s="1">
        <f t="shared" si="90"/>
        <v>593.75456274189355</v>
      </c>
      <c r="BB62" s="1">
        <f t="shared" si="91"/>
        <v>2974.8317555284011</v>
      </c>
      <c r="BC62" s="18">
        <f t="shared" si="92"/>
        <v>3399.6317790479388</v>
      </c>
      <c r="BE62" s="5">
        <v>57</v>
      </c>
      <c r="BF62" s="8">
        <f t="shared" si="93"/>
        <v>0.11369070716500573</v>
      </c>
    </row>
    <row r="63" spans="1:58" x14ac:dyDescent="0.3">
      <c r="A63" s="5">
        <v>59</v>
      </c>
      <c r="B63" s="1">
        <f t="shared" si="37"/>
        <v>1.7700000000000014</v>
      </c>
      <c r="C63" s="1">
        <f t="shared" si="49"/>
        <v>91976259.693746209</v>
      </c>
      <c r="D63" s="1">
        <f t="shared" si="50"/>
        <v>315786395.97481012</v>
      </c>
      <c r="E63" s="1">
        <f t="shared" si="51"/>
        <v>9473591.8792443033</v>
      </c>
      <c r="F63" s="1">
        <f t="shared" si="52"/>
        <v>32376628.862028852</v>
      </c>
      <c r="G63" s="1">
        <f t="shared" si="53"/>
        <v>9959241.3121747356</v>
      </c>
      <c r="H63" s="1">
        <f t="shared" si="54"/>
        <v>34035084.020696796</v>
      </c>
      <c r="I63" s="1">
        <f t="shared" si="55"/>
        <v>9984118.1395547539</v>
      </c>
      <c r="J63" s="1">
        <f t="shared" si="56"/>
        <v>34120021.847228959</v>
      </c>
      <c r="K63" s="1">
        <f t="shared" si="57"/>
        <v>10497192.534661172</v>
      </c>
      <c r="L63" s="1">
        <f t="shared" si="58"/>
        <v>35872119.838717937</v>
      </c>
      <c r="M63" s="18">
        <f t="shared" si="59"/>
        <v>3950.8293029568767</v>
      </c>
      <c r="O63" s="5">
        <v>59</v>
      </c>
      <c r="P63" s="1">
        <f t="shared" si="40"/>
        <v>1.7700000000000014</v>
      </c>
      <c r="Q63" s="1">
        <f t="shared" si="60"/>
        <v>91976333.656888396</v>
      </c>
      <c r="R63" s="1">
        <f t="shared" si="61"/>
        <v>315786649.91092163</v>
      </c>
      <c r="S63" s="1">
        <f t="shared" si="62"/>
        <v>9473599.4973276481</v>
      </c>
      <c r="T63" s="1">
        <f t="shared" si="63"/>
        <v>32376654.896573704</v>
      </c>
      <c r="U63" s="1">
        <f t="shared" si="64"/>
        <v>9959249.3207762539</v>
      </c>
      <c r="V63" s="1">
        <f t="shared" si="65"/>
        <v>34035111.388771832</v>
      </c>
      <c r="W63" s="1">
        <f t="shared" si="66"/>
        <v>9984126.1681592278</v>
      </c>
      <c r="X63" s="1">
        <f t="shared" si="67"/>
        <v>34120049.283600271</v>
      </c>
      <c r="Y63" s="1">
        <f t="shared" si="68"/>
        <v>10497200.975835657</v>
      </c>
      <c r="Z63" s="1">
        <f t="shared" si="69"/>
        <v>35872148.683911078</v>
      </c>
      <c r="AA63" s="18">
        <f t="shared" si="70"/>
        <v>3950.8293029568767</v>
      </c>
      <c r="AC63" s="5">
        <v>59</v>
      </c>
      <c r="AD63" s="1">
        <f t="shared" si="43"/>
        <v>1.7700000000000014</v>
      </c>
      <c r="AE63" s="1">
        <f t="shared" si="71"/>
        <v>3950.9966765040203</v>
      </c>
      <c r="AF63" s="1">
        <f t="shared" si="72"/>
        <v>19789.32689012188</v>
      </c>
      <c r="AG63" s="1">
        <f t="shared" si="73"/>
        <v>593.67980670365637</v>
      </c>
      <c r="AH63" s="1">
        <f t="shared" si="74"/>
        <v>2974.5861026370881</v>
      </c>
      <c r="AI63" s="1">
        <f t="shared" si="75"/>
        <v>638.29859824321272</v>
      </c>
      <c r="AJ63" s="1">
        <f t="shared" si="76"/>
        <v>3200.4341981393031</v>
      </c>
      <c r="AK63" s="1">
        <f t="shared" si="77"/>
        <v>641.68631967574584</v>
      </c>
      <c r="AL63" s="1">
        <f t="shared" si="78"/>
        <v>3212.6465201232495</v>
      </c>
      <c r="AM63" s="1">
        <f t="shared" si="79"/>
        <v>690.05920230735387</v>
      </c>
      <c r="AN63" s="1">
        <f t="shared" si="80"/>
        <v>3457.0459007676823</v>
      </c>
      <c r="AO63" s="18">
        <f t="shared" si="81"/>
        <v>3950.8293029568767</v>
      </c>
      <c r="AQ63" s="5">
        <v>59</v>
      </c>
      <c r="AR63" s="1">
        <f t="shared" si="46"/>
        <v>1.7700000000000014</v>
      </c>
      <c r="AS63" s="1">
        <f t="shared" si="82"/>
        <v>3950.9669571314657</v>
      </c>
      <c r="AT63" s="1">
        <f t="shared" si="83"/>
        <v>19789.224855220764</v>
      </c>
      <c r="AU63" s="1">
        <f t="shared" si="84"/>
        <v>593.67674565662287</v>
      </c>
      <c r="AV63" s="1">
        <f t="shared" si="85"/>
        <v>2974.5756416113072</v>
      </c>
      <c r="AW63" s="1">
        <f t="shared" si="86"/>
        <v>638.29538028079253</v>
      </c>
      <c r="AX63" s="1">
        <f t="shared" si="87"/>
        <v>3200.4232012833872</v>
      </c>
      <c r="AY63" s="1">
        <f t="shared" si="88"/>
        <v>641.68309367587369</v>
      </c>
      <c r="AZ63" s="1">
        <f t="shared" si="89"/>
        <v>3212.6354958249867</v>
      </c>
      <c r="BA63" s="1">
        <f t="shared" si="90"/>
        <v>690.05581053137246</v>
      </c>
      <c r="BB63" s="1">
        <f t="shared" si="91"/>
        <v>3457.0343103861028</v>
      </c>
      <c r="BC63" s="18">
        <f t="shared" si="92"/>
        <v>3950.8293029568767</v>
      </c>
      <c r="BE63" s="5">
        <v>58</v>
      </c>
      <c r="BF63" s="8">
        <f t="shared" si="93"/>
        <v>0.12512906672509416</v>
      </c>
    </row>
    <row r="64" spans="1:58" x14ac:dyDescent="0.3">
      <c r="A64" s="5">
        <v>60</v>
      </c>
      <c r="B64" s="1">
        <f t="shared" si="37"/>
        <v>1.8000000000000014</v>
      </c>
      <c r="C64" s="1">
        <f t="shared" si="49"/>
        <v>101952510.24664028</v>
      </c>
      <c r="D64" s="1">
        <f t="shared" si="50"/>
        <v>349879556.04757649</v>
      </c>
      <c r="E64" s="1">
        <f t="shared" si="51"/>
        <v>10496386.681427294</v>
      </c>
      <c r="F64" s="1">
        <f t="shared" si="52"/>
        <v>35869368.480982065</v>
      </c>
      <c r="G64" s="1">
        <f t="shared" si="53"/>
        <v>11034427.208642025</v>
      </c>
      <c r="H64" s="1">
        <f t="shared" si="54"/>
        <v>37706714.721615523</v>
      </c>
      <c r="I64" s="1">
        <f t="shared" si="55"/>
        <v>11061987.402251527</v>
      </c>
      <c r="J64" s="1">
        <f t="shared" si="56"/>
        <v>37800814.280237086</v>
      </c>
      <c r="K64" s="1">
        <f t="shared" si="57"/>
        <v>11630411.109834407</v>
      </c>
      <c r="L64" s="1">
        <f t="shared" si="58"/>
        <v>39741904.313249573</v>
      </c>
      <c r="M64" s="18">
        <f t="shared" si="59"/>
        <v>4591.4305152767301</v>
      </c>
      <c r="O64" s="5">
        <v>60</v>
      </c>
      <c r="P64" s="1">
        <f t="shared" si="40"/>
        <v>1.8000000000000014</v>
      </c>
      <c r="Q64" s="1">
        <f t="shared" si="60"/>
        <v>101952592.23206078</v>
      </c>
      <c r="R64" s="1">
        <f t="shared" si="61"/>
        <v>349879837.39845979</v>
      </c>
      <c r="S64" s="1">
        <f t="shared" si="62"/>
        <v>10496395.121953793</v>
      </c>
      <c r="T64" s="1">
        <f t="shared" si="63"/>
        <v>35869397.323962837</v>
      </c>
      <c r="U64" s="1">
        <f t="shared" si="64"/>
        <v>11034436.081813235</v>
      </c>
      <c r="V64" s="1">
        <f t="shared" si="65"/>
        <v>37706745.041959338</v>
      </c>
      <c r="W64" s="1">
        <f t="shared" si="66"/>
        <v>11061996.297583183</v>
      </c>
      <c r="X64" s="1">
        <f t="shared" si="67"/>
        <v>37800844.67624335</v>
      </c>
      <c r="Y64" s="1">
        <f t="shared" si="68"/>
        <v>11630420.462241095</v>
      </c>
      <c r="Z64" s="1">
        <f t="shared" si="69"/>
        <v>39741936.270031199</v>
      </c>
      <c r="AA64" s="18">
        <f t="shared" si="70"/>
        <v>4591.4305152767301</v>
      </c>
      <c r="AC64" s="5">
        <v>60</v>
      </c>
      <c r="AD64" s="1">
        <f t="shared" si="43"/>
        <v>1.8000000000000014</v>
      </c>
      <c r="AE64" s="1">
        <f t="shared" si="71"/>
        <v>4591.6148173121746</v>
      </c>
      <c r="AF64" s="1">
        <f t="shared" si="72"/>
        <v>22998.959130110194</v>
      </c>
      <c r="AG64" s="1">
        <f t="shared" si="73"/>
        <v>689.96877390330576</v>
      </c>
      <c r="AH64" s="1">
        <f t="shared" si="74"/>
        <v>3456.7482778835456</v>
      </c>
      <c r="AI64" s="1">
        <f t="shared" si="75"/>
        <v>741.81999807155898</v>
      </c>
      <c r="AJ64" s="1">
        <f t="shared" si="76"/>
        <v>3719.1863286889929</v>
      </c>
      <c r="AK64" s="1">
        <f t="shared" si="77"/>
        <v>745.7565688336407</v>
      </c>
      <c r="AL64" s="1">
        <f t="shared" si="78"/>
        <v>3733.3770750122717</v>
      </c>
      <c r="AM64" s="1">
        <f t="shared" si="79"/>
        <v>801.97008615367395</v>
      </c>
      <c r="AN64" s="1">
        <f t="shared" si="80"/>
        <v>4017.370906896947</v>
      </c>
      <c r="AO64" s="18">
        <f t="shared" si="81"/>
        <v>4591.4305152767301</v>
      </c>
      <c r="AQ64" s="5">
        <v>60</v>
      </c>
      <c r="AR64" s="1">
        <f t="shared" si="46"/>
        <v>1.8000000000000014</v>
      </c>
      <c r="AS64" s="1">
        <f t="shared" si="82"/>
        <v>4591.581874481687</v>
      </c>
      <c r="AT64" s="1">
        <f t="shared" si="83"/>
        <v>22998.846079589792</v>
      </c>
      <c r="AU64" s="1">
        <f t="shared" si="84"/>
        <v>689.96538238769369</v>
      </c>
      <c r="AV64" s="1">
        <f t="shared" si="85"/>
        <v>3456.7366883909267</v>
      </c>
      <c r="AW64" s="1">
        <f t="shared" si="86"/>
        <v>741.81643271355767</v>
      </c>
      <c r="AX64" s="1">
        <f t="shared" si="87"/>
        <v>3719.1741455722849</v>
      </c>
      <c r="AY64" s="1">
        <f t="shared" si="88"/>
        <v>745.75299457127801</v>
      </c>
      <c r="AZ64" s="1">
        <f t="shared" si="89"/>
        <v>3733.3648614933904</v>
      </c>
      <c r="BA64" s="1">
        <f t="shared" si="90"/>
        <v>801.96632823249547</v>
      </c>
      <c r="BB64" s="1">
        <f t="shared" si="91"/>
        <v>4017.358066237804</v>
      </c>
      <c r="BC64" s="18">
        <f t="shared" si="92"/>
        <v>4591.4305152767301</v>
      </c>
      <c r="BE64" s="5">
        <v>59</v>
      </c>
      <c r="BF64" s="8">
        <f t="shared" si="93"/>
        <v>0.1376541745889881</v>
      </c>
    </row>
    <row r="65" spans="1:58" x14ac:dyDescent="0.3">
      <c r="A65" s="5">
        <v>61</v>
      </c>
      <c r="B65" s="1">
        <f t="shared" si="37"/>
        <v>1.8300000000000014</v>
      </c>
      <c r="C65" s="1">
        <f t="shared" si="49"/>
        <v>113005781.41548175</v>
      </c>
      <c r="D65" s="1">
        <f t="shared" si="50"/>
        <v>387650611.18056595</v>
      </c>
      <c r="E65" s="1">
        <f t="shared" si="51"/>
        <v>11629518.335416978</v>
      </c>
      <c r="F65" s="1">
        <f t="shared" si="52"/>
        <v>39738856.189584456</v>
      </c>
      <c r="G65" s="1">
        <f t="shared" si="53"/>
        <v>12225601.178260745</v>
      </c>
      <c r="H65" s="1">
        <f t="shared" si="54"/>
        <v>41774389.999180421</v>
      </c>
      <c r="I65" s="1">
        <f t="shared" si="55"/>
        <v>12256134.185404684</v>
      </c>
      <c r="J65" s="1">
        <f t="shared" si="56"/>
        <v>41878639.542470865</v>
      </c>
      <c r="K65" s="1">
        <f t="shared" si="57"/>
        <v>12885877.521691104</v>
      </c>
      <c r="L65" s="1">
        <f t="shared" si="58"/>
        <v>44029107.713016212</v>
      </c>
      <c r="M65" s="18">
        <f t="shared" si="59"/>
        <v>5335.9272918616689</v>
      </c>
      <c r="O65" s="5">
        <v>61</v>
      </c>
      <c r="P65" s="1">
        <f t="shared" si="40"/>
        <v>1.8300000000000014</v>
      </c>
      <c r="Q65" s="1">
        <f t="shared" si="60"/>
        <v>113005872.2892254</v>
      </c>
      <c r="R65" s="1">
        <f t="shared" si="61"/>
        <v>387650922.90352637</v>
      </c>
      <c r="S65" s="1">
        <f t="shared" si="62"/>
        <v>11629527.68710579</v>
      </c>
      <c r="T65" s="1">
        <f t="shared" si="63"/>
        <v>39738888.143915087</v>
      </c>
      <c r="U65" s="1">
        <f t="shared" si="64"/>
        <v>12225611.009264516</v>
      </c>
      <c r="V65" s="1">
        <f t="shared" si="65"/>
        <v>41774423.590220213</v>
      </c>
      <c r="W65" s="1">
        <f t="shared" si="66"/>
        <v>12256144.040959094</v>
      </c>
      <c r="X65" s="1">
        <f t="shared" si="67"/>
        <v>41878673.217333764</v>
      </c>
      <c r="Y65" s="1">
        <f t="shared" si="68"/>
        <v>12885887.883625802</v>
      </c>
      <c r="Z65" s="1">
        <f t="shared" si="69"/>
        <v>44029143.116997123</v>
      </c>
      <c r="AA65" s="18">
        <f t="shared" si="70"/>
        <v>5335.9272918616689</v>
      </c>
      <c r="AC65" s="5">
        <v>61</v>
      </c>
      <c r="AD65" s="1">
        <f t="shared" si="43"/>
        <v>1.8300000000000014</v>
      </c>
      <c r="AE65" s="1">
        <f t="shared" si="71"/>
        <v>5336.1301496234046</v>
      </c>
      <c r="AF65" s="1">
        <f t="shared" si="72"/>
        <v>26728.833462140698</v>
      </c>
      <c r="AG65" s="1">
        <f t="shared" si="73"/>
        <v>801.86500386422085</v>
      </c>
      <c r="AH65" s="1">
        <f t="shared" si="74"/>
        <v>4017.0250519304795</v>
      </c>
      <c r="AI65" s="1">
        <f t="shared" si="75"/>
        <v>862.12037964317813</v>
      </c>
      <c r="AJ65" s="1">
        <f t="shared" si="76"/>
        <v>4321.9788883248111</v>
      </c>
      <c r="AK65" s="1">
        <f t="shared" si="77"/>
        <v>866.69468718909309</v>
      </c>
      <c r="AL65" s="1">
        <f t="shared" si="78"/>
        <v>4338.4684572351025</v>
      </c>
      <c r="AM65" s="1">
        <f t="shared" si="79"/>
        <v>932.01905758127396</v>
      </c>
      <c r="AN65" s="1">
        <f t="shared" si="80"/>
        <v>4668.469045096178</v>
      </c>
      <c r="AO65" s="18">
        <f t="shared" si="81"/>
        <v>5335.9272918616689</v>
      </c>
      <c r="AQ65" s="5">
        <v>61</v>
      </c>
      <c r="AR65" s="1">
        <f t="shared" si="46"/>
        <v>1.8300000000000014</v>
      </c>
      <c r="AS65" s="1">
        <f t="shared" si="82"/>
        <v>5336.0936353466641</v>
      </c>
      <c r="AT65" s="1">
        <f t="shared" si="83"/>
        <v>26728.708207716474</v>
      </c>
      <c r="AU65" s="1">
        <f t="shared" si="84"/>
        <v>801.86124623149419</v>
      </c>
      <c r="AV65" s="1">
        <f t="shared" si="85"/>
        <v>4017.012212256177</v>
      </c>
      <c r="AW65" s="1">
        <f t="shared" si="86"/>
        <v>862.11642941533682</v>
      </c>
      <c r="AX65" s="1">
        <f t="shared" si="87"/>
        <v>4321.965390999032</v>
      </c>
      <c r="AY65" s="1">
        <f t="shared" si="88"/>
        <v>866.69072709647969</v>
      </c>
      <c r="AZ65" s="1">
        <f t="shared" si="89"/>
        <v>4338.454926228088</v>
      </c>
      <c r="BA65" s="1">
        <f t="shared" si="90"/>
        <v>932.0148940183368</v>
      </c>
      <c r="BB65" s="1">
        <f t="shared" si="91"/>
        <v>4668.4548193065912</v>
      </c>
      <c r="BC65" s="18">
        <f t="shared" si="92"/>
        <v>5335.9272918616689</v>
      </c>
      <c r="BE65" s="5">
        <v>60</v>
      </c>
      <c r="BF65" s="8">
        <f t="shared" si="93"/>
        <v>0.1513592049568615</v>
      </c>
    </row>
    <row r="66" spans="1:58" x14ac:dyDescent="0.3">
      <c r="A66" s="5">
        <v>62</v>
      </c>
      <c r="B66" s="1">
        <f t="shared" si="37"/>
        <v>1.8600000000000014</v>
      </c>
      <c r="C66" s="1">
        <f t="shared" si="49"/>
        <v>125252259.17955491</v>
      </c>
      <c r="D66" s="1">
        <f t="shared" si="50"/>
        <v>429496281.67821652</v>
      </c>
      <c r="E66" s="1">
        <f t="shared" si="51"/>
        <v>12884888.450346496</v>
      </c>
      <c r="F66" s="1">
        <f t="shared" si="52"/>
        <v>44025730.812917665</v>
      </c>
      <c r="G66" s="1">
        <f t="shared" si="53"/>
        <v>13545274.412540261</v>
      </c>
      <c r="H66" s="1">
        <f t="shared" si="54"/>
        <v>46280830.23598294</v>
      </c>
      <c r="I66" s="1">
        <f t="shared" si="55"/>
        <v>13579100.903886238</v>
      </c>
      <c r="J66" s="1">
        <f t="shared" si="56"/>
        <v>46396324.622501038</v>
      </c>
      <c r="K66" s="1">
        <f t="shared" si="57"/>
        <v>14276778.189021526</v>
      </c>
      <c r="L66" s="1">
        <f t="shared" si="58"/>
        <v>48778756.130911276</v>
      </c>
      <c r="M66" s="18">
        <f t="shared" si="59"/>
        <v>6201.159331697967</v>
      </c>
      <c r="O66" s="5">
        <v>62</v>
      </c>
      <c r="P66" s="1">
        <f t="shared" si="40"/>
        <v>1.8600000000000014</v>
      </c>
      <c r="Q66" s="1">
        <f t="shared" si="60"/>
        <v>125252359.90108854</v>
      </c>
      <c r="R66" s="1">
        <f t="shared" si="61"/>
        <v>429496627.04952973</v>
      </c>
      <c r="S66" s="1">
        <f t="shared" si="62"/>
        <v>12884898.811485892</v>
      </c>
      <c r="T66" s="1">
        <f t="shared" si="63"/>
        <v>44025766.214183234</v>
      </c>
      <c r="U66" s="1">
        <f t="shared" si="64"/>
        <v>13545285.30469864</v>
      </c>
      <c r="V66" s="1">
        <f t="shared" si="65"/>
        <v>46280867.450490259</v>
      </c>
      <c r="W66" s="1">
        <f t="shared" si="66"/>
        <v>13579111.823243245</v>
      </c>
      <c r="X66" s="1">
        <f t="shared" si="67"/>
        <v>46396361.929872297</v>
      </c>
      <c r="Y66" s="1">
        <f t="shared" si="68"/>
        <v>14276789.66938206</v>
      </c>
      <c r="Z66" s="1">
        <f t="shared" si="69"/>
        <v>48778795.353899971</v>
      </c>
      <c r="AA66" s="18">
        <f t="shared" si="70"/>
        <v>6201.159331697967</v>
      </c>
      <c r="AC66" s="5">
        <v>62</v>
      </c>
      <c r="AD66" s="1">
        <f t="shared" si="43"/>
        <v>1.8600000000000014</v>
      </c>
      <c r="AE66" s="1">
        <f t="shared" si="71"/>
        <v>6201.3825154750775</v>
      </c>
      <c r="AF66" s="1">
        <f t="shared" si="72"/>
        <v>31063.231593498444</v>
      </c>
      <c r="AG66" s="1">
        <f t="shared" si="73"/>
        <v>931.89694780495324</v>
      </c>
      <c r="AH66" s="1">
        <f t="shared" si="74"/>
        <v>4668.0671452711404</v>
      </c>
      <c r="AI66" s="1">
        <f t="shared" si="75"/>
        <v>1001.9179549840204</v>
      </c>
      <c r="AJ66" s="1">
        <f t="shared" si="76"/>
        <v>5022.4220661597883</v>
      </c>
      <c r="AK66" s="1">
        <f t="shared" si="77"/>
        <v>1007.2332787973502</v>
      </c>
      <c r="AL66" s="1">
        <f t="shared" si="78"/>
        <v>5041.5827311977355</v>
      </c>
      <c r="AM66" s="1">
        <f t="shared" si="79"/>
        <v>1083.1444297408852</v>
      </c>
      <c r="AN66" s="1">
        <f t="shared" si="80"/>
        <v>5425.0406029471269</v>
      </c>
      <c r="AO66" s="18">
        <f t="shared" si="81"/>
        <v>6201.159331697967</v>
      </c>
      <c r="AQ66" s="5">
        <v>62</v>
      </c>
      <c r="AR66" s="1">
        <f t="shared" si="46"/>
        <v>1.8600000000000014</v>
      </c>
      <c r="AS66" s="1">
        <f t="shared" si="82"/>
        <v>6201.3420442255747</v>
      </c>
      <c r="AT66" s="1">
        <f t="shared" si="83"/>
        <v>31063.092818719309</v>
      </c>
      <c r="AU66" s="1">
        <f t="shared" si="84"/>
        <v>931.89278456157922</v>
      </c>
      <c r="AV66" s="1">
        <f t="shared" si="85"/>
        <v>4668.0529205726143</v>
      </c>
      <c r="AW66" s="1">
        <f t="shared" si="86"/>
        <v>1001.9135783701685</v>
      </c>
      <c r="AX66" s="1">
        <f t="shared" si="87"/>
        <v>5022.4071128766518</v>
      </c>
      <c r="AY66" s="1">
        <f t="shared" si="88"/>
        <v>1007.2288912547289</v>
      </c>
      <c r="AZ66" s="1">
        <f t="shared" si="89"/>
        <v>5041.5677406006362</v>
      </c>
      <c r="BA66" s="1">
        <f t="shared" si="90"/>
        <v>1083.1398167795985</v>
      </c>
      <c r="BB66" s="1">
        <f t="shared" si="91"/>
        <v>5425.0248426295066</v>
      </c>
      <c r="BC66" s="18">
        <f t="shared" si="92"/>
        <v>6201.159331697967</v>
      </c>
      <c r="BE66" s="5">
        <v>61</v>
      </c>
      <c r="BF66" s="8">
        <f t="shared" si="93"/>
        <v>0.16634348499519547</v>
      </c>
    </row>
    <row r="67" spans="1:58" x14ac:dyDescent="0.3">
      <c r="A67" s="5">
        <v>63</v>
      </c>
      <c r="B67" s="1">
        <f t="shared" si="37"/>
        <v>1.8900000000000015</v>
      </c>
      <c r="C67" s="1">
        <f t="shared" si="49"/>
        <v>138820662.05825841</v>
      </c>
      <c r="D67" s="1">
        <f t="shared" si="50"/>
        <v>475856081.12168264</v>
      </c>
      <c r="E67" s="1">
        <f t="shared" si="51"/>
        <v>14275682.433650479</v>
      </c>
      <c r="F67" s="1">
        <f t="shared" si="52"/>
        <v>48775014.990938053</v>
      </c>
      <c r="G67" s="1">
        <f t="shared" si="53"/>
        <v>15007307.65851455</v>
      </c>
      <c r="H67" s="1">
        <f t="shared" si="54"/>
        <v>51273364.189144127</v>
      </c>
      <c r="I67" s="1">
        <f t="shared" si="55"/>
        <v>15044782.89648764</v>
      </c>
      <c r="J67" s="1">
        <f t="shared" si="56"/>
        <v>51401316.384290569</v>
      </c>
      <c r="K67" s="1">
        <f t="shared" si="57"/>
        <v>15817721.925179197</v>
      </c>
      <c r="L67" s="1">
        <f t="shared" si="58"/>
        <v>54040732.777219899</v>
      </c>
      <c r="M67" s="18">
        <f t="shared" si="59"/>
        <v>7206.6943896917737</v>
      </c>
      <c r="O67" s="5">
        <v>63</v>
      </c>
      <c r="P67" s="1">
        <f t="shared" si="40"/>
        <v>1.8900000000000015</v>
      </c>
      <c r="Q67" s="1">
        <f t="shared" si="60"/>
        <v>138820773.69054717</v>
      </c>
      <c r="R67" s="1">
        <f t="shared" si="61"/>
        <v>475856463.77099776</v>
      </c>
      <c r="S67" s="1">
        <f t="shared" si="62"/>
        <v>14275693.913129933</v>
      </c>
      <c r="T67" s="1">
        <f t="shared" si="63"/>
        <v>48775054.210918531</v>
      </c>
      <c r="U67" s="1">
        <f t="shared" si="64"/>
        <v>15007319.726293711</v>
      </c>
      <c r="V67" s="1">
        <f t="shared" si="65"/>
        <v>51273405.417939059</v>
      </c>
      <c r="W67" s="1">
        <f t="shared" si="66"/>
        <v>15044794.994399019</v>
      </c>
      <c r="X67" s="1">
        <f t="shared" si="67"/>
        <v>51401357.715965375</v>
      </c>
      <c r="Y67" s="1">
        <f t="shared" si="68"/>
        <v>15817734.644608894</v>
      </c>
      <c r="Z67" s="1">
        <f t="shared" si="69"/>
        <v>54040776.231126681</v>
      </c>
      <c r="AA67" s="18">
        <f t="shared" si="70"/>
        <v>7206.6943896917737</v>
      </c>
      <c r="AC67" s="5">
        <v>63</v>
      </c>
      <c r="AD67" s="1">
        <f t="shared" si="43"/>
        <v>1.8900000000000015</v>
      </c>
      <c r="AE67" s="1">
        <f t="shared" si="71"/>
        <v>7206.9398229931739</v>
      </c>
      <c r="AF67" s="1">
        <f t="shared" si="72"/>
        <v>36100.084483987332</v>
      </c>
      <c r="AG67" s="1">
        <f t="shared" si="73"/>
        <v>1083.00253451962</v>
      </c>
      <c r="AH67" s="1">
        <f t="shared" si="74"/>
        <v>5424.5735803388197</v>
      </c>
      <c r="AI67" s="1">
        <f t="shared" si="75"/>
        <v>1164.3711382247022</v>
      </c>
      <c r="AJ67" s="1">
        <f t="shared" si="76"/>
        <v>5836.3296784270278</v>
      </c>
      <c r="AK67" s="1">
        <f t="shared" si="77"/>
        <v>1170.5474796960252</v>
      </c>
      <c r="AL67" s="1">
        <f t="shared" si="78"/>
        <v>5858.5939862011674</v>
      </c>
      <c r="AM67" s="1">
        <f t="shared" si="79"/>
        <v>1258.7603541056549</v>
      </c>
      <c r="AN67" s="1">
        <f t="shared" si="80"/>
        <v>6304.1659661305521</v>
      </c>
      <c r="AO67" s="18">
        <f t="shared" si="81"/>
        <v>7206.6943896917737</v>
      </c>
      <c r="AQ67" s="5">
        <v>63</v>
      </c>
      <c r="AR67" s="1">
        <f t="shared" si="46"/>
        <v>1.8900000000000015</v>
      </c>
      <c r="AS67" s="1">
        <f t="shared" si="82"/>
        <v>7206.894967657403</v>
      </c>
      <c r="AT67" s="1">
        <f t="shared" si="83"/>
        <v>36099.930730412088</v>
      </c>
      <c r="AU67" s="1">
        <f t="shared" si="84"/>
        <v>1082.9979219123627</v>
      </c>
      <c r="AV67" s="1">
        <f t="shared" si="85"/>
        <v>5424.557821229937</v>
      </c>
      <c r="AW67" s="1">
        <f t="shared" si="86"/>
        <v>1164.3662892308118</v>
      </c>
      <c r="AX67" s="1">
        <f t="shared" si="87"/>
        <v>5836.3131121498291</v>
      </c>
      <c r="AY67" s="1">
        <f t="shared" si="88"/>
        <v>1170.5426185946101</v>
      </c>
      <c r="AZ67" s="1">
        <f t="shared" si="89"/>
        <v>5858.577378585469</v>
      </c>
      <c r="BA67" s="1">
        <f t="shared" si="90"/>
        <v>1258.7552432699267</v>
      </c>
      <c r="BB67" s="1">
        <f t="shared" si="91"/>
        <v>6304.148505773871</v>
      </c>
      <c r="BC67" s="18">
        <f t="shared" si="92"/>
        <v>7206.6943896917737</v>
      </c>
      <c r="BE67" s="5">
        <v>62</v>
      </c>
      <c r="BF67" s="8">
        <f t="shared" si="93"/>
        <v>0.1827125276076913</v>
      </c>
    </row>
    <row r="68" spans="1:58" x14ac:dyDescent="0.3">
      <c r="A68" s="5">
        <v>64</v>
      </c>
      <c r="B68" s="1">
        <f t="shared" si="37"/>
        <v>1.9200000000000015</v>
      </c>
      <c r="C68" s="1">
        <f t="shared" si="49"/>
        <v>153853592.96973076</v>
      </c>
      <c r="D68" s="1">
        <f t="shared" si="50"/>
        <v>527216932.60752052</v>
      </c>
      <c r="E68" s="1">
        <f t="shared" si="51"/>
        <v>15816507.978225615</v>
      </c>
      <c r="F68" s="1">
        <f t="shared" si="52"/>
        <v>54036588.108506486</v>
      </c>
      <c r="G68" s="1">
        <f t="shared" si="53"/>
        <v>16627056.799853213</v>
      </c>
      <c r="H68" s="1">
        <f t="shared" si="54"/>
        <v>56804426.148767136</v>
      </c>
      <c r="I68" s="1">
        <f t="shared" si="55"/>
        <v>16668574.370457122</v>
      </c>
      <c r="J68" s="1">
        <f t="shared" si="56"/>
        <v>56946179.966533937</v>
      </c>
      <c r="K68" s="1">
        <f t="shared" si="57"/>
        <v>17524893.377221633</v>
      </c>
      <c r="L68" s="1">
        <f t="shared" si="58"/>
        <v>59870301.975932375</v>
      </c>
      <c r="M68" s="18">
        <f t="shared" si="59"/>
        <v>8375.2700737693885</v>
      </c>
      <c r="O68" s="5">
        <v>64</v>
      </c>
      <c r="P68" s="1">
        <f t="shared" si="40"/>
        <v>1.9200000000000015</v>
      </c>
      <c r="Q68" s="1">
        <f t="shared" si="60"/>
        <v>153853716.69040123</v>
      </c>
      <c r="R68" s="1">
        <f t="shared" si="61"/>
        <v>527217356.55597341</v>
      </c>
      <c r="S68" s="1">
        <f t="shared" si="62"/>
        <v>15816520.696679201</v>
      </c>
      <c r="T68" s="1">
        <f t="shared" si="63"/>
        <v>54036631.559080608</v>
      </c>
      <c r="U68" s="1">
        <f t="shared" si="64"/>
        <v>16627070.17006541</v>
      </c>
      <c r="V68" s="1">
        <f t="shared" si="65"/>
        <v>56804471.824822091</v>
      </c>
      <c r="W68" s="1">
        <f t="shared" si="66"/>
        <v>16668587.774051534</v>
      </c>
      <c r="X68" s="1">
        <f t="shared" si="67"/>
        <v>56946225.756565005</v>
      </c>
      <c r="Y68" s="1">
        <f t="shared" si="68"/>
        <v>17524907.469376151</v>
      </c>
      <c r="Z68" s="1">
        <f t="shared" si="69"/>
        <v>59870350.117094554</v>
      </c>
      <c r="AA68" s="18">
        <f t="shared" si="70"/>
        <v>8375.2700737693885</v>
      </c>
      <c r="AC68" s="5">
        <v>64</v>
      </c>
      <c r="AD68" s="1">
        <f t="shared" si="43"/>
        <v>1.9200000000000015</v>
      </c>
      <c r="AE68" s="1">
        <f t="shared" si="71"/>
        <v>8375.5398437376298</v>
      </c>
      <c r="AF68" s="1">
        <f t="shared" si="72"/>
        <v>41953.182296608291</v>
      </c>
      <c r="AG68" s="1">
        <f t="shared" si="73"/>
        <v>1258.5954688982488</v>
      </c>
      <c r="AH68" s="1">
        <f t="shared" si="74"/>
        <v>6303.6232728380219</v>
      </c>
      <c r="AI68" s="1">
        <f t="shared" si="75"/>
        <v>1353.149817990819</v>
      </c>
      <c r="AJ68" s="1">
        <f t="shared" si="76"/>
        <v>6782.0759021692047</v>
      </c>
      <c r="AK68" s="1">
        <f t="shared" si="77"/>
        <v>1360.3266074307867</v>
      </c>
      <c r="AL68" s="1">
        <f t="shared" si="78"/>
        <v>6807.9464294562986</v>
      </c>
      <c r="AM68" s="1">
        <f t="shared" si="79"/>
        <v>1462.8338617819377</v>
      </c>
      <c r="AN68" s="1">
        <f t="shared" si="80"/>
        <v>7325.6909171725792</v>
      </c>
      <c r="AO68" s="18">
        <f t="shared" si="81"/>
        <v>8375.2700737693885</v>
      </c>
      <c r="AQ68" s="5">
        <v>64</v>
      </c>
      <c r="AR68" s="1">
        <f t="shared" si="46"/>
        <v>1.9200000000000015</v>
      </c>
      <c r="AS68" s="1">
        <f t="shared" si="82"/>
        <v>8375.4901311295926</v>
      </c>
      <c r="AT68" s="1">
        <f t="shared" si="83"/>
        <v>41953.011948491156</v>
      </c>
      <c r="AU68" s="1">
        <f t="shared" si="84"/>
        <v>1258.5903584547345</v>
      </c>
      <c r="AV68" s="1">
        <f t="shared" si="85"/>
        <v>6303.6058138204471</v>
      </c>
      <c r="AW68" s="1">
        <f t="shared" si="86"/>
        <v>1353.1444456620413</v>
      </c>
      <c r="AX68" s="1">
        <f t="shared" si="87"/>
        <v>6782.0575489238809</v>
      </c>
      <c r="AY68" s="1">
        <f t="shared" si="88"/>
        <v>1360.3212216885929</v>
      </c>
      <c r="AZ68" s="1">
        <f t="shared" si="89"/>
        <v>6807.9280304138674</v>
      </c>
      <c r="BA68" s="1">
        <f t="shared" si="90"/>
        <v>1462.8281993671505</v>
      </c>
      <c r="BB68" s="1">
        <f t="shared" si="91"/>
        <v>7325.6715734144436</v>
      </c>
      <c r="BC68" s="18">
        <f t="shared" si="92"/>
        <v>8375.2700737693885</v>
      </c>
      <c r="BE68" s="5">
        <v>63</v>
      </c>
      <c r="BF68" s="8">
        <f t="shared" si="93"/>
        <v>0.20057796562923613</v>
      </c>
    </row>
    <row r="69" spans="1:58" x14ac:dyDescent="0.3">
      <c r="A69" s="5">
        <v>65</v>
      </c>
      <c r="B69" s="1">
        <f t="shared" si="37"/>
        <v>1.9500000000000015</v>
      </c>
      <c r="C69" s="1">
        <f t="shared" si="49"/>
        <v>170509036.91907543</v>
      </c>
      <c r="D69" s="1">
        <f t="shared" si="50"/>
        <v>584118282.99336064</v>
      </c>
      <c r="E69" s="1">
        <f t="shared" si="51"/>
        <v>17523548.489800818</v>
      </c>
      <c r="F69" s="1">
        <f t="shared" si="52"/>
        <v>59865710.251515858</v>
      </c>
      <c r="G69" s="1">
        <f t="shared" si="53"/>
        <v>18421534.143573556</v>
      </c>
      <c r="H69" s="1">
        <f t="shared" si="54"/>
        <v>62932106.737018183</v>
      </c>
      <c r="I69" s="1">
        <f t="shared" si="55"/>
        <v>18467530.09085609</v>
      </c>
      <c r="J69" s="1">
        <f t="shared" si="56"/>
        <v>63089150.956535131</v>
      </c>
      <c r="K69" s="1">
        <f t="shared" si="57"/>
        <v>19416223.018496871</v>
      </c>
      <c r="L69" s="1">
        <f t="shared" si="58"/>
        <v>66328689.697844177</v>
      </c>
      <c r="M69" s="18">
        <f t="shared" si="59"/>
        <v>9733.3071726993403</v>
      </c>
      <c r="O69" s="5">
        <v>65</v>
      </c>
      <c r="P69" s="1">
        <f t="shared" si="40"/>
        <v>1.9500000000000015</v>
      </c>
      <c r="Q69" s="1">
        <f t="shared" si="60"/>
        <v>170509174.03278276</v>
      </c>
      <c r="R69" s="1">
        <f t="shared" si="61"/>
        <v>584118752.69579828</v>
      </c>
      <c r="S69" s="1">
        <f t="shared" si="62"/>
        <v>17523562.580873948</v>
      </c>
      <c r="T69" s="1">
        <f t="shared" si="63"/>
        <v>59865758.388985939</v>
      </c>
      <c r="U69" s="1">
        <f t="shared" si="64"/>
        <v>18421548.956708737</v>
      </c>
      <c r="V69" s="1">
        <f t="shared" si="65"/>
        <v>62932157.340004258</v>
      </c>
      <c r="W69" s="1">
        <f t="shared" si="66"/>
        <v>18467544.940974012</v>
      </c>
      <c r="X69" s="1">
        <f t="shared" si="67"/>
        <v>63089201.685790323</v>
      </c>
      <c r="Y69" s="1">
        <f t="shared" si="68"/>
        <v>19416238.631447658</v>
      </c>
      <c r="Z69" s="1">
        <f t="shared" si="69"/>
        <v>66328743.031817809</v>
      </c>
      <c r="AA69" s="18">
        <f t="shared" si="70"/>
        <v>9733.3071726993403</v>
      </c>
      <c r="AC69" s="5">
        <v>65</v>
      </c>
      <c r="AD69" s="1">
        <f t="shared" si="43"/>
        <v>1.9500000000000015</v>
      </c>
      <c r="AE69" s="1">
        <f t="shared" si="71"/>
        <v>9733.6035406581959</v>
      </c>
      <c r="AF69" s="1">
        <f t="shared" si="72"/>
        <v>48754.742105485224</v>
      </c>
      <c r="AG69" s="1">
        <f t="shared" si="73"/>
        <v>1462.6422631645567</v>
      </c>
      <c r="AH69" s="1">
        <f t="shared" si="74"/>
        <v>7325.0602973336681</v>
      </c>
      <c r="AI69" s="1">
        <f t="shared" si="75"/>
        <v>1572.5181676245616</v>
      </c>
      <c r="AJ69" s="1">
        <f t="shared" si="76"/>
        <v>7881.0097526658274</v>
      </c>
      <c r="AK69" s="1">
        <f t="shared" si="77"/>
        <v>1580.857409454544</v>
      </c>
      <c r="AL69" s="1">
        <f t="shared" si="78"/>
        <v>7911.0704428519566</v>
      </c>
      <c r="AM69" s="1">
        <f t="shared" si="79"/>
        <v>1699.9743764501154</v>
      </c>
      <c r="AN69" s="1">
        <f t="shared" si="80"/>
        <v>8512.6743013813502</v>
      </c>
      <c r="AO69" s="18">
        <f t="shared" si="81"/>
        <v>9733.3071726993403</v>
      </c>
      <c r="AQ69" s="5">
        <v>65</v>
      </c>
      <c r="AR69" s="1">
        <f t="shared" si="46"/>
        <v>1.9500000000000015</v>
      </c>
      <c r="AS69" s="1">
        <f t="shared" si="82"/>
        <v>9733.5484465501177</v>
      </c>
      <c r="AT69" s="1">
        <f t="shared" si="83"/>
        <v>48754.553372809554</v>
      </c>
      <c r="AU69" s="1">
        <f t="shared" si="84"/>
        <v>1462.6366011842865</v>
      </c>
      <c r="AV69" s="1">
        <f t="shared" si="85"/>
        <v>7325.0409550590721</v>
      </c>
      <c r="AW69" s="1">
        <f t="shared" si="86"/>
        <v>1572.5122155101726</v>
      </c>
      <c r="AX69" s="1">
        <f t="shared" si="87"/>
        <v>7880.9894197141648</v>
      </c>
      <c r="AY69" s="1">
        <f t="shared" si="88"/>
        <v>1580.8514424799992</v>
      </c>
      <c r="AZ69" s="1">
        <f t="shared" si="89"/>
        <v>7911.0500591636937</v>
      </c>
      <c r="BA69" s="1">
        <f t="shared" si="90"/>
        <v>1699.9681029591975</v>
      </c>
      <c r="BB69" s="1">
        <f t="shared" si="91"/>
        <v>8512.6528710826351</v>
      </c>
      <c r="BC69" s="18">
        <f t="shared" si="92"/>
        <v>9733.3071726993403</v>
      </c>
      <c r="BE69" s="5">
        <v>64</v>
      </c>
      <c r="BF69" s="8">
        <f t="shared" si="93"/>
        <v>0.22005736020400946</v>
      </c>
    </row>
    <row r="70" spans="1:58" x14ac:dyDescent="0.3">
      <c r="A70" s="5">
        <v>66</v>
      </c>
      <c r="B70" s="1">
        <f t="shared" ref="B70:B104" si="94">B69 + 3 / 100</f>
        <v>1.9800000000000015</v>
      </c>
      <c r="C70" s="1">
        <f t="shared" si="49"/>
        <v>188962020.24860159</v>
      </c>
      <c r="D70" s="1">
        <f t="shared" si="50"/>
        <v>647157768.88277173</v>
      </c>
      <c r="E70" s="1">
        <f t="shared" si="51"/>
        <v>19414733.066483151</v>
      </c>
      <c r="F70" s="1">
        <f t="shared" si="52"/>
        <v>66323602.695469089</v>
      </c>
      <c r="G70" s="1">
        <f t="shared" si="53"/>
        <v>20409587.106915187</v>
      </c>
      <c r="H70" s="1">
        <f t="shared" si="54"/>
        <v>69720763.136400163</v>
      </c>
      <c r="I70" s="1">
        <f t="shared" si="55"/>
        <v>20460544.513529155</v>
      </c>
      <c r="J70" s="1">
        <f t="shared" si="56"/>
        <v>69894747.141643062</v>
      </c>
      <c r="K70" s="1">
        <f t="shared" si="57"/>
        <v>21511575.480732441</v>
      </c>
      <c r="L70" s="1">
        <f t="shared" si="58"/>
        <v>73483726.731623381</v>
      </c>
      <c r="M70" s="18">
        <f t="shared" si="59"/>
        <v>11311.506094297049</v>
      </c>
      <c r="O70" s="5">
        <v>66</v>
      </c>
      <c r="P70" s="1">
        <f t="shared" ref="P70:P104" si="95">P69 + 3 / 100</f>
        <v>1.9800000000000015</v>
      </c>
      <c r="Q70" s="1">
        <f t="shared" si="60"/>
        <v>188962172.20073062</v>
      </c>
      <c r="R70" s="1">
        <f t="shared" si="61"/>
        <v>647158289.27453041</v>
      </c>
      <c r="S70" s="1">
        <f t="shared" si="62"/>
        <v>19414748.678235911</v>
      </c>
      <c r="T70" s="1">
        <f t="shared" si="63"/>
        <v>66323656.025352396</v>
      </c>
      <c r="U70" s="1">
        <f t="shared" si="64"/>
        <v>20409603.518616199</v>
      </c>
      <c r="V70" s="1">
        <f t="shared" si="65"/>
        <v>69720819.19772388</v>
      </c>
      <c r="W70" s="1">
        <f t="shared" si="66"/>
        <v>20460560.966201771</v>
      </c>
      <c r="X70" s="1">
        <f t="shared" si="67"/>
        <v>69894803.342854753</v>
      </c>
      <c r="Y70" s="1">
        <f t="shared" si="68"/>
        <v>21511592.778521553</v>
      </c>
      <c r="Z70" s="1">
        <f t="shared" si="69"/>
        <v>73483785.818491727</v>
      </c>
      <c r="AA70" s="18">
        <f t="shared" si="70"/>
        <v>11311.506094297049</v>
      </c>
      <c r="AC70" s="5">
        <v>66</v>
      </c>
      <c r="AD70" s="1">
        <f t="shared" ref="AD70:AD104" si="96">AD69 + 3 / 100</f>
        <v>1.9800000000000015</v>
      </c>
      <c r="AE70" s="1">
        <f t="shared" si="71"/>
        <v>11311.83150628701</v>
      </c>
      <c r="AF70" s="1">
        <f t="shared" si="72"/>
        <v>56658.391270443652</v>
      </c>
      <c r="AG70" s="1">
        <f t="shared" si="73"/>
        <v>1699.7517381133096</v>
      </c>
      <c r="AH70" s="1">
        <f t="shared" si="74"/>
        <v>8511.9415146636711</v>
      </c>
      <c r="AI70" s="1">
        <f t="shared" si="75"/>
        <v>1827.4308608332647</v>
      </c>
      <c r="AJ70" s="1">
        <f t="shared" si="76"/>
        <v>9157.9366508078183</v>
      </c>
      <c r="AK70" s="1">
        <f t="shared" si="77"/>
        <v>1837.1207878754269</v>
      </c>
      <c r="AL70" s="1">
        <f t="shared" si="78"/>
        <v>9192.8659852948676</v>
      </c>
      <c r="AM70" s="1">
        <f t="shared" si="79"/>
        <v>1975.5377176721554</v>
      </c>
      <c r="AN70" s="1">
        <f t="shared" si="80"/>
        <v>9891.9081544863511</v>
      </c>
      <c r="AO70" s="18">
        <f t="shared" si="81"/>
        <v>11311.506094297049</v>
      </c>
      <c r="AQ70" s="5">
        <v>66</v>
      </c>
      <c r="AR70" s="1">
        <f t="shared" ref="AR70:AR104" si="97">AR69 + 3 / 100</f>
        <v>1.9800000000000015</v>
      </c>
      <c r="AS70" s="1">
        <f t="shared" si="82"/>
        <v>11311.770449904088</v>
      </c>
      <c r="AT70" s="1">
        <f t="shared" si="83"/>
        <v>56658.182170125794</v>
      </c>
      <c r="AU70" s="1">
        <f t="shared" si="84"/>
        <v>1699.7454651037738</v>
      </c>
      <c r="AV70" s="1">
        <f t="shared" si="85"/>
        <v>8511.920086008502</v>
      </c>
      <c r="AW70" s="1">
        <f t="shared" si="86"/>
        <v>1827.4242663939012</v>
      </c>
      <c r="AX70" s="1">
        <f t="shared" si="87"/>
        <v>9157.914124623625</v>
      </c>
      <c r="AY70" s="1">
        <f t="shared" si="88"/>
        <v>1837.1141769731282</v>
      </c>
      <c r="AZ70" s="1">
        <f t="shared" si="89"/>
        <v>9192.8434029018299</v>
      </c>
      <c r="BA70" s="1">
        <f t="shared" si="90"/>
        <v>1975.5307671908288</v>
      </c>
      <c r="BB70" s="1">
        <f t="shared" si="91"/>
        <v>9891.8844125981559</v>
      </c>
      <c r="BC70" s="18">
        <f t="shared" si="92"/>
        <v>11311.506094297049</v>
      </c>
      <c r="BE70" s="5">
        <v>65</v>
      </c>
      <c r="BF70" s="8">
        <f t="shared" si="93"/>
        <v>0.24127385077736108</v>
      </c>
    </row>
    <row r="71" spans="1:58" x14ac:dyDescent="0.3">
      <c r="A71" s="5">
        <v>67</v>
      </c>
      <c r="B71" s="1">
        <f t="shared" si="94"/>
        <v>2.0100000000000016</v>
      </c>
      <c r="C71" s="1">
        <f t="shared" si="49"/>
        <v>209406448.87995231</v>
      </c>
      <c r="D71" s="1">
        <f t="shared" si="50"/>
        <v>716997493.87996817</v>
      </c>
      <c r="E71" s="1">
        <f t="shared" si="51"/>
        <v>21509924.816399045</v>
      </c>
      <c r="F71" s="1">
        <f t="shared" si="52"/>
        <v>73478091.027220488</v>
      </c>
      <c r="G71" s="1">
        <f t="shared" si="53"/>
        <v>22612096.18180735</v>
      </c>
      <c r="H71" s="1">
        <f t="shared" si="54"/>
        <v>77241695.160617337</v>
      </c>
      <c r="I71" s="1">
        <f t="shared" si="55"/>
        <v>22668550.243808303</v>
      </c>
      <c r="J71" s="1">
        <f t="shared" si="56"/>
        <v>77434446.267658889</v>
      </c>
      <c r="K71" s="1">
        <f t="shared" si="57"/>
        <v>23832958.204428814</v>
      </c>
      <c r="L71" s="1">
        <f t="shared" si="58"/>
        <v>81410561.252618521</v>
      </c>
      <c r="M71" s="18">
        <f t="shared" si="59"/>
        <v>13145.539868039803</v>
      </c>
      <c r="O71" s="5">
        <v>67</v>
      </c>
      <c r="P71" s="1">
        <f t="shared" si="95"/>
        <v>2.0100000000000016</v>
      </c>
      <c r="Q71" s="1">
        <f t="shared" si="60"/>
        <v>209406617.2717962</v>
      </c>
      <c r="R71" s="1">
        <f t="shared" si="61"/>
        <v>716998070.42869735</v>
      </c>
      <c r="S71" s="1">
        <f t="shared" si="62"/>
        <v>21509942.112860918</v>
      </c>
      <c r="T71" s="1">
        <f t="shared" si="63"/>
        <v>73478150.10955736</v>
      </c>
      <c r="U71" s="1">
        <f t="shared" si="64"/>
        <v>22612114.364504281</v>
      </c>
      <c r="V71" s="1">
        <f t="shared" si="65"/>
        <v>77241757.26900056</v>
      </c>
      <c r="W71" s="1">
        <f t="shared" si="66"/>
        <v>22668568.471895926</v>
      </c>
      <c r="X71" s="1">
        <f t="shared" si="67"/>
        <v>77434508.53101784</v>
      </c>
      <c r="Y71" s="1">
        <f t="shared" si="68"/>
        <v>23832977.368791454</v>
      </c>
      <c r="Z71" s="1">
        <f t="shared" si="69"/>
        <v>81410626.712873191</v>
      </c>
      <c r="AA71" s="18">
        <f t="shared" si="70"/>
        <v>13145.539868039803</v>
      </c>
      <c r="AC71" s="5">
        <v>67</v>
      </c>
      <c r="AD71" s="1">
        <f t="shared" si="96"/>
        <v>2.0100000000000016</v>
      </c>
      <c r="AE71" s="1">
        <f t="shared" si="71"/>
        <v>13145.896965154152</v>
      </c>
      <c r="AF71" s="1">
        <f t="shared" si="72"/>
        <v>65842.633760669545</v>
      </c>
      <c r="AG71" s="1">
        <f t="shared" si="73"/>
        <v>1975.2790128200863</v>
      </c>
      <c r="AH71" s="1">
        <f t="shared" si="74"/>
        <v>9891.0566548185725</v>
      </c>
      <c r="AI71" s="1">
        <f t="shared" si="75"/>
        <v>2123.6448626423648</v>
      </c>
      <c r="AJ71" s="1">
        <f t="shared" si="76"/>
        <v>10641.677939305384</v>
      </c>
      <c r="AK71" s="1">
        <f t="shared" si="77"/>
        <v>2134.9041819096669</v>
      </c>
      <c r="AL71" s="1">
        <f t="shared" si="78"/>
        <v>10682.264240879926</v>
      </c>
      <c r="AM71" s="1">
        <f t="shared" si="79"/>
        <v>2295.7469400464843</v>
      </c>
      <c r="AN71" s="1">
        <f t="shared" si="80"/>
        <v>11494.522020277835</v>
      </c>
      <c r="AO71" s="18">
        <f t="shared" si="81"/>
        <v>13145.539868039803</v>
      </c>
      <c r="AQ71" s="5">
        <v>67</v>
      </c>
      <c r="AR71" s="1">
        <f t="shared" si="97"/>
        <v>2.0100000000000016</v>
      </c>
      <c r="AS71" s="1">
        <f t="shared" si="82"/>
        <v>13145.829303075532</v>
      </c>
      <c r="AT71" s="1">
        <f t="shared" si="83"/>
        <v>65842.402095735393</v>
      </c>
      <c r="AU71" s="1">
        <f t="shared" si="84"/>
        <v>1975.2720628720617</v>
      </c>
      <c r="AV71" s="1">
        <f t="shared" si="85"/>
        <v>9891.0329147511911</v>
      </c>
      <c r="AW71" s="1">
        <f t="shared" si="86"/>
        <v>2123.6375565933295</v>
      </c>
      <c r="AX71" s="1">
        <f t="shared" si="87"/>
        <v>10641.652983332402</v>
      </c>
      <c r="AY71" s="1">
        <f t="shared" si="88"/>
        <v>2134.8968576220477</v>
      </c>
      <c r="AZ71" s="1">
        <f t="shared" si="89"/>
        <v>10682.239222635637</v>
      </c>
      <c r="BA71" s="1">
        <f t="shared" si="90"/>
        <v>2295.7392395511306</v>
      </c>
      <c r="BB71" s="1">
        <f t="shared" si="91"/>
        <v>11494.495717478396</v>
      </c>
      <c r="BC71" s="18">
        <f t="shared" si="92"/>
        <v>13145.539868039803</v>
      </c>
      <c r="BE71" s="5">
        <v>66</v>
      </c>
      <c r="BF71" s="8">
        <f t="shared" si="93"/>
        <v>0.2643556070397608</v>
      </c>
    </row>
    <row r="72" spans="1:58" x14ac:dyDescent="0.3">
      <c r="A72" s="5">
        <v>68</v>
      </c>
      <c r="B72" s="1">
        <f t="shared" si="94"/>
        <v>2.0400000000000014</v>
      </c>
      <c r="C72" s="1">
        <f t="shared" si="49"/>
        <v>232057144.85862884</v>
      </c>
      <c r="D72" s="1">
        <f t="shared" si="50"/>
        <v>794370983.06936669</v>
      </c>
      <c r="E72" s="1">
        <f t="shared" si="51"/>
        <v>23831129.492081001</v>
      </c>
      <c r="F72" s="1">
        <f t="shared" si="52"/>
        <v>81404317.659135193</v>
      </c>
      <c r="G72" s="1">
        <f t="shared" si="53"/>
        <v>25052194.256968025</v>
      </c>
      <c r="H72" s="1">
        <f t="shared" si="54"/>
        <v>85573894.273737282</v>
      </c>
      <c r="I72" s="1">
        <f t="shared" si="55"/>
        <v>25114737.906187057</v>
      </c>
      <c r="J72" s="1">
        <f t="shared" si="56"/>
        <v>85787436.927666798</v>
      </c>
      <c r="K72" s="1">
        <f t="shared" si="57"/>
        <v>26404752.599911004</v>
      </c>
      <c r="L72" s="1">
        <f t="shared" si="58"/>
        <v>90192448.278893426</v>
      </c>
      <c r="M72" s="18">
        <f t="shared" si="59"/>
        <v>15276.859343865497</v>
      </c>
      <c r="O72" s="5">
        <v>68</v>
      </c>
      <c r="P72" s="1">
        <f t="shared" si="95"/>
        <v>2.0400000000000014</v>
      </c>
      <c r="Q72" s="1">
        <f t="shared" si="60"/>
        <v>232057331.464205</v>
      </c>
      <c r="R72" s="1">
        <f t="shared" si="61"/>
        <v>794371621.83244193</v>
      </c>
      <c r="S72" s="1">
        <f t="shared" si="62"/>
        <v>23831148.654973257</v>
      </c>
      <c r="T72" s="1">
        <f t="shared" si="63"/>
        <v>81404383.114369631</v>
      </c>
      <c r="U72" s="1">
        <f t="shared" si="64"/>
        <v>25052214.401688803</v>
      </c>
      <c r="V72" s="1">
        <f t="shared" si="65"/>
        <v>85573963.081399053</v>
      </c>
      <c r="W72" s="1">
        <f t="shared" si="66"/>
        <v>25114758.10119424</v>
      </c>
      <c r="X72" s="1">
        <f t="shared" si="67"/>
        <v>85787505.907019347</v>
      </c>
      <c r="Y72" s="1">
        <f t="shared" si="68"/>
        <v>26404773.832183838</v>
      </c>
      <c r="Z72" s="1">
        <f t="shared" si="69"/>
        <v>90192520.79994975</v>
      </c>
      <c r="AA72" s="18">
        <f t="shared" si="70"/>
        <v>15276.859343865497</v>
      </c>
      <c r="AC72" s="5">
        <v>68</v>
      </c>
      <c r="AD72" s="1">
        <f t="shared" si="96"/>
        <v>2.0400000000000014</v>
      </c>
      <c r="AE72" s="1">
        <f t="shared" si="71"/>
        <v>15277.250972149257</v>
      </c>
      <c r="AF72" s="1">
        <f t="shared" si="72"/>
        <v>76514.877599914049</v>
      </c>
      <c r="AG72" s="1">
        <f t="shared" si="73"/>
        <v>2295.4463279974216</v>
      </c>
      <c r="AH72" s="1">
        <f t="shared" si="74"/>
        <v>11493.532582576458</v>
      </c>
      <c r="AI72" s="1">
        <f t="shared" si="75"/>
        <v>2467.849316736068</v>
      </c>
      <c r="AJ72" s="1">
        <f t="shared" si="76"/>
        <v>12365.720964109678</v>
      </c>
      <c r="AK72" s="1">
        <f t="shared" si="77"/>
        <v>2480.9321424590667</v>
      </c>
      <c r="AL72" s="1">
        <f t="shared" si="78"/>
        <v>12412.88017733951</v>
      </c>
      <c r="AM72" s="1">
        <f t="shared" si="79"/>
        <v>2667.8327333176067</v>
      </c>
      <c r="AN72" s="1">
        <f t="shared" si="80"/>
        <v>13356.685084747098</v>
      </c>
      <c r="AO72" s="18">
        <f t="shared" si="81"/>
        <v>15276.859343865497</v>
      </c>
      <c r="AQ72" s="5">
        <v>68</v>
      </c>
      <c r="AR72" s="1">
        <f t="shared" si="97"/>
        <v>2.0400000000000014</v>
      </c>
      <c r="AS72" s="1">
        <f t="shared" si="82"/>
        <v>15277.17599155119</v>
      </c>
      <c r="AT72" s="1">
        <f t="shared" si="83"/>
        <v>76514.620936429666</v>
      </c>
      <c r="AU72" s="1">
        <f t="shared" si="84"/>
        <v>2295.4386280928898</v>
      </c>
      <c r="AV72" s="1">
        <f t="shared" si="85"/>
        <v>11493.506281794216</v>
      </c>
      <c r="AW72" s="1">
        <f t="shared" si="86"/>
        <v>2467.8412223198034</v>
      </c>
      <c r="AX72" s="1">
        <f t="shared" si="87"/>
        <v>12365.693316277637</v>
      </c>
      <c r="AY72" s="1">
        <f t="shared" si="88"/>
        <v>2480.9240278370544</v>
      </c>
      <c r="AZ72" s="1">
        <f t="shared" si="89"/>
        <v>12412.852460519834</v>
      </c>
      <c r="BA72" s="1">
        <f t="shared" si="90"/>
        <v>2667.8242019084851</v>
      </c>
      <c r="BB72" s="1">
        <f t="shared" si="91"/>
        <v>13356.655944823815</v>
      </c>
      <c r="BC72" s="18">
        <f t="shared" si="92"/>
        <v>15276.859343865497</v>
      </c>
      <c r="BE72" s="5">
        <v>67</v>
      </c>
      <c r="BF72" s="8">
        <f t="shared" si="93"/>
        <v>0.28943503572918416</v>
      </c>
    </row>
    <row r="73" spans="1:58" x14ac:dyDescent="0.3">
      <c r="A73" s="5">
        <v>69</v>
      </c>
      <c r="B73" s="1">
        <f t="shared" si="94"/>
        <v>2.0700000000000012</v>
      </c>
      <c r="C73" s="1">
        <f t="shared" si="49"/>
        <v>257152102.59501255</v>
      </c>
      <c r="D73" s="1">
        <f t="shared" si="50"/>
        <v>880090887.79283953</v>
      </c>
      <c r="E73" s="1">
        <f t="shared" si="51"/>
        <v>26402726.633785184</v>
      </c>
      <c r="F73" s="1">
        <f t="shared" si="52"/>
        <v>90185531.224578336</v>
      </c>
      <c r="G73" s="1">
        <f t="shared" si="53"/>
        <v>27755509.60215386</v>
      </c>
      <c r="H73" s="1">
        <f t="shared" si="54"/>
        <v>94804873.430428192</v>
      </c>
      <c r="I73" s="1">
        <f t="shared" si="55"/>
        <v>27824799.735241611</v>
      </c>
      <c r="J73" s="1">
        <f t="shared" si="56"/>
        <v>95041450.473728105</v>
      </c>
      <c r="K73" s="1">
        <f t="shared" si="57"/>
        <v>29253970.147997025</v>
      </c>
      <c r="L73" s="1">
        <f t="shared" si="58"/>
        <v>99921624.312493771</v>
      </c>
      <c r="M73" s="18">
        <f t="shared" si="59"/>
        <v>17753.628749153493</v>
      </c>
      <c r="O73" s="5">
        <v>69</v>
      </c>
      <c r="P73" s="1">
        <f t="shared" si="95"/>
        <v>2.0700000000000012</v>
      </c>
      <c r="Q73" s="1">
        <f t="shared" si="60"/>
        <v>257152309.3796922</v>
      </c>
      <c r="R73" s="1">
        <f t="shared" si="61"/>
        <v>880091595.480968</v>
      </c>
      <c r="S73" s="1">
        <f t="shared" si="62"/>
        <v>26402747.864429038</v>
      </c>
      <c r="T73" s="1">
        <f t="shared" si="63"/>
        <v>90185603.740072981</v>
      </c>
      <c r="U73" s="1">
        <f t="shared" si="64"/>
        <v>27755531.920530133</v>
      </c>
      <c r="V73" s="1">
        <f t="shared" si="65"/>
        <v>94804949.65993318</v>
      </c>
      <c r="W73" s="1">
        <f t="shared" si="66"/>
        <v>27824822.109328035</v>
      </c>
      <c r="X73" s="1">
        <f t="shared" si="67"/>
        <v>95041526.893441752</v>
      </c>
      <c r="Y73" s="1">
        <f t="shared" si="68"/>
        <v>29253993.671232294</v>
      </c>
      <c r="Z73" s="1">
        <f t="shared" si="69"/>
        <v>99921704.655908868</v>
      </c>
      <c r="AA73" s="18">
        <f t="shared" si="70"/>
        <v>17753.628749153493</v>
      </c>
      <c r="AC73" s="5">
        <v>69</v>
      </c>
      <c r="AD73" s="1">
        <f t="shared" si="96"/>
        <v>2.0700000000000012</v>
      </c>
      <c r="AE73" s="1">
        <f t="shared" si="71"/>
        <v>17754.057968766807</v>
      </c>
      <c r="AF73" s="1">
        <f t="shared" si="72"/>
        <v>88916.114258284375</v>
      </c>
      <c r="AG73" s="1">
        <f t="shared" si="73"/>
        <v>2667.4834277485311</v>
      </c>
      <c r="AH73" s="1">
        <f t="shared" si="74"/>
        <v>13355.535371221285</v>
      </c>
      <c r="AI73" s="1">
        <f t="shared" si="75"/>
        <v>2867.8164583168505</v>
      </c>
      <c r="AJ73" s="1">
        <f t="shared" si="76"/>
        <v>14368.974379362497</v>
      </c>
      <c r="AK73" s="1">
        <f t="shared" si="77"/>
        <v>2883.0180434389686</v>
      </c>
      <c r="AL73" s="1">
        <f t="shared" si="78"/>
        <v>14423.770728933921</v>
      </c>
      <c r="AM73" s="1">
        <f t="shared" si="79"/>
        <v>3100.1965496165485</v>
      </c>
      <c r="AN73" s="1">
        <f t="shared" si="80"/>
        <v>15520.421958643468</v>
      </c>
      <c r="AO73" s="18">
        <f t="shared" si="81"/>
        <v>17753.628749153493</v>
      </c>
      <c r="AQ73" s="5">
        <v>69</v>
      </c>
      <c r="AR73" s="1">
        <f t="shared" si="97"/>
        <v>2.0700000000000012</v>
      </c>
      <c r="AS73" s="1">
        <f t="shared" si="82"/>
        <v>17753.974879937039</v>
      </c>
      <c r="AT73" s="1">
        <f t="shared" si="83"/>
        <v>88915.829899798497</v>
      </c>
      <c r="AU73" s="1">
        <f t="shared" si="84"/>
        <v>2667.4748969939546</v>
      </c>
      <c r="AV73" s="1">
        <f t="shared" si="85"/>
        <v>13355.506233532766</v>
      </c>
      <c r="AW73" s="1">
        <f t="shared" si="86"/>
        <v>2867.8074904969462</v>
      </c>
      <c r="AX73" s="1">
        <f t="shared" si="87"/>
        <v>14368.943749335303</v>
      </c>
      <c r="AY73" s="1">
        <f t="shared" si="88"/>
        <v>2883.0090532339846</v>
      </c>
      <c r="AZ73" s="1">
        <f t="shared" si="89"/>
        <v>14423.740022478365</v>
      </c>
      <c r="BA73" s="1">
        <f t="shared" si="90"/>
        <v>3100.1870976683058</v>
      </c>
      <c r="BB73" s="1">
        <f t="shared" si="91"/>
        <v>15520.389675592582</v>
      </c>
      <c r="BC73" s="18">
        <f t="shared" si="92"/>
        <v>17753.628749153493</v>
      </c>
      <c r="BE73" s="5">
        <v>68</v>
      </c>
      <c r="BF73" s="8">
        <f t="shared" si="93"/>
        <v>0.31664768569316948</v>
      </c>
    </row>
    <row r="74" spans="1:58" x14ac:dyDescent="0.3">
      <c r="A74" s="5">
        <v>70</v>
      </c>
      <c r="B74" s="1">
        <f t="shared" si="94"/>
        <v>2.100000000000001</v>
      </c>
      <c r="C74" s="1">
        <f t="shared" si="49"/>
        <v>284954988.50444138</v>
      </c>
      <c r="D74" s="1">
        <f t="shared" si="50"/>
        <v>975057521.68373704</v>
      </c>
      <c r="E74" s="1">
        <f t="shared" si="51"/>
        <v>29251725.65051211</v>
      </c>
      <c r="F74" s="1">
        <f t="shared" si="52"/>
        <v>99913961.152102873</v>
      </c>
      <c r="G74" s="1">
        <f t="shared" si="53"/>
        <v>30750435.067793652</v>
      </c>
      <c r="H74" s="1">
        <f t="shared" si="54"/>
        <v>105031586.45996445</v>
      </c>
      <c r="I74" s="1">
        <f t="shared" si="55"/>
        <v>30827199.447411578</v>
      </c>
      <c r="J74" s="1">
        <f t="shared" si="56"/>
        <v>105293682.6959177</v>
      </c>
      <c r="K74" s="1">
        <f t="shared" si="57"/>
        <v>32410536.131389637</v>
      </c>
      <c r="L74" s="1">
        <f t="shared" si="58"/>
        <v>110700276.35979323</v>
      </c>
      <c r="M74" s="18">
        <f t="shared" si="59"/>
        <v>20631.812705638116</v>
      </c>
      <c r="O74" s="5">
        <v>70</v>
      </c>
      <c r="P74" s="1">
        <f t="shared" si="95"/>
        <v>2.100000000000001</v>
      </c>
      <c r="Q74" s="1">
        <f t="shared" si="60"/>
        <v>284955217.64558846</v>
      </c>
      <c r="R74" s="1">
        <f t="shared" si="61"/>
        <v>975058305.73142326</v>
      </c>
      <c r="S74" s="1">
        <f t="shared" si="62"/>
        <v>29251749.171942696</v>
      </c>
      <c r="T74" s="1">
        <f t="shared" si="63"/>
        <v>99914041.489356384</v>
      </c>
      <c r="U74" s="1">
        <f t="shared" si="64"/>
        <v>30750459.79428304</v>
      </c>
      <c r="V74" s="1">
        <f t="shared" si="65"/>
        <v>105031670.91181025</v>
      </c>
      <c r="W74" s="1">
        <f t="shared" si="66"/>
        <v>30827224.23561985</v>
      </c>
      <c r="X74" s="1">
        <f t="shared" si="67"/>
        <v>105293767.35848728</v>
      </c>
      <c r="Y74" s="1">
        <f t="shared" si="68"/>
        <v>32410562.192697313</v>
      </c>
      <c r="Z74" s="1">
        <f t="shared" si="69"/>
        <v>110700365.36926261</v>
      </c>
      <c r="AA74" s="18">
        <f t="shared" si="70"/>
        <v>20631.812705638116</v>
      </c>
      <c r="AC74" s="5">
        <v>70</v>
      </c>
      <c r="AD74" s="1">
        <f t="shared" si="96"/>
        <v>2.100000000000001</v>
      </c>
      <c r="AE74" s="1">
        <f t="shared" si="71"/>
        <v>20632.282798912926</v>
      </c>
      <c r="AF74" s="1">
        <f t="shared" si="72"/>
        <v>103326.35551602731</v>
      </c>
      <c r="AG74" s="1">
        <f t="shared" si="73"/>
        <v>3099.7906654808194</v>
      </c>
      <c r="AH74" s="1">
        <f t="shared" si="74"/>
        <v>15519.086014898121</v>
      </c>
      <c r="AI74" s="1">
        <f t="shared" si="75"/>
        <v>3332.5769557042909</v>
      </c>
      <c r="AJ74" s="1">
        <f t="shared" si="76"/>
        <v>16696.64570659546</v>
      </c>
      <c r="AK74" s="1">
        <f t="shared" si="77"/>
        <v>3350.2403510797508</v>
      </c>
      <c r="AL74" s="1">
        <f t="shared" si="78"/>
        <v>16760.315699390598</v>
      </c>
      <c r="AM74" s="1">
        <f t="shared" si="79"/>
        <v>3602.6001364625372</v>
      </c>
      <c r="AN74" s="1">
        <f t="shared" si="80"/>
        <v>18034.560502710239</v>
      </c>
      <c r="AO74" s="18">
        <f t="shared" si="81"/>
        <v>20631.812705638116</v>
      </c>
      <c r="AQ74" s="5">
        <v>70</v>
      </c>
      <c r="AR74" s="1">
        <f t="shared" si="97"/>
        <v>2.100000000000001</v>
      </c>
      <c r="AS74" s="1">
        <f t="shared" si="82"/>
        <v>20632.190726957728</v>
      </c>
      <c r="AT74" s="1">
        <f t="shared" si="83"/>
        <v>103326.04047525728</v>
      </c>
      <c r="AU74" s="1">
        <f t="shared" si="84"/>
        <v>3099.7812142577181</v>
      </c>
      <c r="AV74" s="1">
        <f t="shared" si="85"/>
        <v>15519.05373432303</v>
      </c>
      <c r="AW74" s="1">
        <f t="shared" si="86"/>
        <v>3332.5670202725637</v>
      </c>
      <c r="AX74" s="1">
        <f t="shared" si="87"/>
        <v>16696.611772722561</v>
      </c>
      <c r="AY74" s="1">
        <f t="shared" si="88"/>
        <v>3350.2303908485569</v>
      </c>
      <c r="AZ74" s="1">
        <f t="shared" si="89"/>
        <v>16760.281680846085</v>
      </c>
      <c r="BA74" s="1">
        <f t="shared" si="90"/>
        <v>3602.5896646831006</v>
      </c>
      <c r="BB74" s="1">
        <f t="shared" si="91"/>
        <v>18034.52473752368</v>
      </c>
      <c r="BC74" s="18">
        <f t="shared" si="92"/>
        <v>20631.812705638116</v>
      </c>
      <c r="BE74" s="5">
        <v>69</v>
      </c>
      <c r="BF74" s="8">
        <f t="shared" si="93"/>
        <v>0.34613078354595928</v>
      </c>
    </row>
    <row r="75" spans="1:58" x14ac:dyDescent="0.3">
      <c r="A75" s="5">
        <v>71</v>
      </c>
      <c r="B75" s="1">
        <f t="shared" si="94"/>
        <v>2.1300000000000008</v>
      </c>
      <c r="C75" s="1">
        <f t="shared" si="49"/>
        <v>315757910.3064934</v>
      </c>
      <c r="D75" s="1">
        <f t="shared" si="50"/>
        <v>1080268317.6543472</v>
      </c>
      <c r="E75" s="1">
        <f t="shared" si="51"/>
        <v>32408049.529630415</v>
      </c>
      <c r="F75" s="1">
        <f t="shared" si="52"/>
        <v>110691786.61147793</v>
      </c>
      <c r="G75" s="1">
        <f t="shared" si="53"/>
        <v>34068426.328802586</v>
      </c>
      <c r="H75" s="1">
        <f t="shared" si="54"/>
        <v>116361446.65840568</v>
      </c>
      <c r="I75" s="1">
        <f t="shared" si="55"/>
        <v>34153471.2295065</v>
      </c>
      <c r="J75" s="1">
        <f t="shared" si="56"/>
        <v>116651814.95724617</v>
      </c>
      <c r="K75" s="1">
        <f t="shared" si="57"/>
        <v>35907603.978347793</v>
      </c>
      <c r="L75" s="1">
        <f t="shared" si="58"/>
        <v>122641615.51736756</v>
      </c>
      <c r="M75" s="18">
        <f t="shared" si="59"/>
        <v>23976.439223566442</v>
      </c>
      <c r="O75" s="5">
        <v>71</v>
      </c>
      <c r="P75" s="1">
        <f t="shared" si="95"/>
        <v>2.1300000000000008</v>
      </c>
      <c r="Q75" s="1">
        <f t="shared" si="60"/>
        <v>315758164.2163294</v>
      </c>
      <c r="R75" s="1">
        <f t="shared" si="61"/>
        <v>1080269186.2979589</v>
      </c>
      <c r="S75" s="1">
        <f t="shared" si="62"/>
        <v>32408075.588938765</v>
      </c>
      <c r="T75" s="1">
        <f t="shared" si="63"/>
        <v>110691875.61412115</v>
      </c>
      <c r="U75" s="1">
        <f t="shared" si="64"/>
        <v>34068453.723150581</v>
      </c>
      <c r="V75" s="1">
        <f t="shared" si="65"/>
        <v>116361540.21942826</v>
      </c>
      <c r="W75" s="1">
        <f t="shared" si="66"/>
        <v>34153498.692230187</v>
      </c>
      <c r="X75" s="1">
        <f t="shared" si="67"/>
        <v>116651908.75172032</v>
      </c>
      <c r="Y75" s="1">
        <f t="shared" si="68"/>
        <v>35907632.851490378</v>
      </c>
      <c r="Z75" s="1">
        <f t="shared" si="69"/>
        <v>122641714.12758429</v>
      </c>
      <c r="AA75" s="18">
        <f t="shared" si="70"/>
        <v>23976.439223566442</v>
      </c>
      <c r="AC75" s="5">
        <v>71</v>
      </c>
      <c r="AD75" s="1">
        <f t="shared" si="96"/>
        <v>2.1300000000000008</v>
      </c>
      <c r="AE75" s="1">
        <f t="shared" si="71"/>
        <v>23976.953701498165</v>
      </c>
      <c r="AF75" s="1">
        <f t="shared" si="72"/>
        <v>120070.95040429072</v>
      </c>
      <c r="AG75" s="1">
        <f t="shared" si="73"/>
        <v>3602.1285121287215</v>
      </c>
      <c r="AH75" s="1">
        <f t="shared" si="74"/>
        <v>18033.008172284648</v>
      </c>
      <c r="AI75" s="1">
        <f t="shared" si="75"/>
        <v>3872.6236347129911</v>
      </c>
      <c r="AJ75" s="1">
        <f t="shared" si="76"/>
        <v>19401.260935264494</v>
      </c>
      <c r="AK75" s="1">
        <f t="shared" si="77"/>
        <v>3893.1474261576891</v>
      </c>
      <c r="AL75" s="1">
        <f t="shared" si="78"/>
        <v>19475.241247365761</v>
      </c>
      <c r="AM75" s="1">
        <f t="shared" si="79"/>
        <v>4186.3857495496941</v>
      </c>
      <c r="AN75" s="1">
        <f t="shared" si="80"/>
        <v>20955.833066905241</v>
      </c>
      <c r="AO75" s="18">
        <f t="shared" si="81"/>
        <v>23976.439223566442</v>
      </c>
      <c r="AQ75" s="5">
        <v>71</v>
      </c>
      <c r="AR75" s="1">
        <f t="shared" si="97"/>
        <v>2.1300000000000008</v>
      </c>
      <c r="AS75" s="1">
        <f t="shared" si="82"/>
        <v>23976.851677154904</v>
      </c>
      <c r="AT75" s="1">
        <f t="shared" si="83"/>
        <v>120070.60137175462</v>
      </c>
      <c r="AU75" s="1">
        <f t="shared" si="84"/>
        <v>3602.1180411526384</v>
      </c>
      <c r="AV75" s="1">
        <f t="shared" si="85"/>
        <v>18032.97240984091</v>
      </c>
      <c r="AW75" s="1">
        <f t="shared" si="86"/>
        <v>3872.6126273002519</v>
      </c>
      <c r="AX75" s="1">
        <f t="shared" si="87"/>
        <v>19401.223341203418</v>
      </c>
      <c r="AY75" s="1">
        <f t="shared" si="88"/>
        <v>3893.1363912706893</v>
      </c>
      <c r="AZ75" s="1">
        <f t="shared" si="89"/>
        <v>19475.20355950074</v>
      </c>
      <c r="BA75" s="1">
        <f t="shared" si="90"/>
        <v>4186.3741479376604</v>
      </c>
      <c r="BB75" s="1">
        <f t="shared" si="91"/>
        <v>20955.793444010924</v>
      </c>
      <c r="BC75" s="18">
        <f t="shared" si="92"/>
        <v>23976.439223566442</v>
      </c>
      <c r="BE75" s="5">
        <v>70</v>
      </c>
      <c r="BF75" s="8">
        <f t="shared" si="93"/>
        <v>0.37802131961143459</v>
      </c>
    </row>
    <row r="76" spans="1:58" x14ac:dyDescent="0.3">
      <c r="A76" s="5">
        <v>72</v>
      </c>
      <c r="B76" s="1">
        <f t="shared" si="94"/>
        <v>2.1600000000000006</v>
      </c>
      <c r="C76" s="1">
        <f t="shared" si="49"/>
        <v>349884485.07725948</v>
      </c>
      <c r="D76" s="1">
        <f t="shared" si="50"/>
        <v>1196828305.2143722</v>
      </c>
      <c r="E76" s="1">
        <f t="shared" si="51"/>
        <v>35904849.156431161</v>
      </c>
      <c r="F76" s="1">
        <f t="shared" si="52"/>
        <v>122632210.01722544</v>
      </c>
      <c r="G76" s="1">
        <f t="shared" si="53"/>
        <v>37744332.306689546</v>
      </c>
      <c r="H76" s="1">
        <f t="shared" si="54"/>
        <v>128913455.2967827</v>
      </c>
      <c r="I76" s="1">
        <f t="shared" si="55"/>
        <v>37838550.985882901</v>
      </c>
      <c r="J76" s="1">
        <f t="shared" si="56"/>
        <v>129235145.51904839</v>
      </c>
      <c r="K76" s="1">
        <f t="shared" si="57"/>
        <v>39781903.522002615</v>
      </c>
      <c r="L76" s="1">
        <f t="shared" si="58"/>
        <v>135871066.40966588</v>
      </c>
      <c r="M76" s="18">
        <f t="shared" si="59"/>
        <v>27863.067158790444</v>
      </c>
      <c r="O76" s="5">
        <v>72</v>
      </c>
      <c r="P76" s="1">
        <f t="shared" si="95"/>
        <v>2.1600000000000006</v>
      </c>
      <c r="Q76" s="1">
        <f t="shared" si="60"/>
        <v>349884766.42819452</v>
      </c>
      <c r="R76" s="1">
        <f t="shared" si="61"/>
        <v>1196829267.5786259</v>
      </c>
      <c r="S76" s="1">
        <f t="shared" si="62"/>
        <v>35904878.027358778</v>
      </c>
      <c r="T76" s="1">
        <f t="shared" si="63"/>
        <v>122632308.6198798</v>
      </c>
      <c r="U76" s="1">
        <f t="shared" si="64"/>
        <v>37744362.656656973</v>
      </c>
      <c r="V76" s="1">
        <f t="shared" si="65"/>
        <v>128913558.94946848</v>
      </c>
      <c r="W76" s="1">
        <f t="shared" si="66"/>
        <v>37838581.411600806</v>
      </c>
      <c r="X76" s="1">
        <f t="shared" si="67"/>
        <v>129235249.43036488</v>
      </c>
      <c r="Y76" s="1">
        <f t="shared" si="68"/>
        <v>39781935.510269724</v>
      </c>
      <c r="Z76" s="1">
        <f t="shared" si="69"/>
        <v>135871175.65613514</v>
      </c>
      <c r="AA76" s="18">
        <f t="shared" si="70"/>
        <v>27863.067158790444</v>
      </c>
      <c r="AC76" s="5">
        <v>72</v>
      </c>
      <c r="AD76" s="1">
        <f t="shared" si="96"/>
        <v>2.1600000000000006</v>
      </c>
      <c r="AE76" s="1">
        <f t="shared" si="71"/>
        <v>27863.62976540146</v>
      </c>
      <c r="AF76" s="1">
        <f t="shared" si="72"/>
        <v>139527.92467169912</v>
      </c>
      <c r="AG76" s="1">
        <f t="shared" si="73"/>
        <v>4185.8377401509733</v>
      </c>
      <c r="AH76" s="1">
        <f t="shared" si="74"/>
        <v>20954.02931104563</v>
      </c>
      <c r="AI76" s="1">
        <f t="shared" si="75"/>
        <v>4500.1481798166578</v>
      </c>
      <c r="AJ76" s="1">
        <f t="shared" si="76"/>
        <v>22543.849154166819</v>
      </c>
      <c r="AK76" s="1">
        <f t="shared" si="77"/>
        <v>4523.9954774634753</v>
      </c>
      <c r="AL76" s="1">
        <f t="shared" si="78"/>
        <v>22629.80903156412</v>
      </c>
      <c r="AM76" s="1">
        <f t="shared" si="79"/>
        <v>4864.7320110978972</v>
      </c>
      <c r="AN76" s="1">
        <f t="shared" si="80"/>
        <v>24350.15597376633</v>
      </c>
      <c r="AO76" s="18">
        <f t="shared" si="81"/>
        <v>27863.067158790444</v>
      </c>
      <c r="AQ76" s="5">
        <v>72</v>
      </c>
      <c r="AR76" s="1">
        <f t="shared" si="97"/>
        <v>2.1600000000000006</v>
      </c>
      <c r="AS76" s="1">
        <f t="shared" si="82"/>
        <v>27863.516714860267</v>
      </c>
      <c r="AT76" s="1">
        <f t="shared" si="83"/>
        <v>139527.53798096464</v>
      </c>
      <c r="AU76" s="1">
        <f t="shared" si="84"/>
        <v>4185.8261394289393</v>
      </c>
      <c r="AV76" s="1">
        <f t="shared" si="85"/>
        <v>20953.98969118996</v>
      </c>
      <c r="AW76" s="1">
        <f t="shared" si="86"/>
        <v>4500.1359847967888</v>
      </c>
      <c r="AX76" s="1">
        <f t="shared" si="87"/>
        <v>22543.807505141474</v>
      </c>
      <c r="AY76" s="1">
        <f t="shared" si="88"/>
        <v>4523.9832520060609</v>
      </c>
      <c r="AZ76" s="1">
        <f t="shared" si="89"/>
        <v>22629.767278617532</v>
      </c>
      <c r="BA76" s="1">
        <f t="shared" si="90"/>
        <v>4864.7191577874655</v>
      </c>
      <c r="BB76" s="1">
        <f t="shared" si="91"/>
        <v>24350.112077084519</v>
      </c>
      <c r="BC76" s="18">
        <f t="shared" si="92"/>
        <v>27863.067158790444</v>
      </c>
      <c r="BE76" s="5">
        <v>71</v>
      </c>
      <c r="BF76" s="8">
        <f t="shared" si="93"/>
        <v>0.41245358846208546</v>
      </c>
    </row>
    <row r="77" spans="1:58" x14ac:dyDescent="0.3">
      <c r="A77" s="5">
        <v>73</v>
      </c>
      <c r="B77" s="1">
        <f t="shared" si="94"/>
        <v>2.1900000000000004</v>
      </c>
      <c r="C77" s="1">
        <f t="shared" si="49"/>
        <v>387693238.28785592</v>
      </c>
      <c r="D77" s="1">
        <f t="shared" si="50"/>
        <v>1325961718.2241311</v>
      </c>
      <c r="E77" s="1">
        <f t="shared" si="51"/>
        <v>39778851.546723932</v>
      </c>
      <c r="F77" s="1">
        <f t="shared" si="52"/>
        <v>135860646.37506831</v>
      </c>
      <c r="G77" s="1">
        <f t="shared" si="53"/>
        <v>41816761.242349952</v>
      </c>
      <c r="H77" s="1">
        <f t="shared" si="54"/>
        <v>142819451.90926623</v>
      </c>
      <c r="I77" s="1">
        <f t="shared" si="55"/>
        <v>41921143.325362928</v>
      </c>
      <c r="J77" s="1">
        <f t="shared" si="56"/>
        <v>143175842.95044935</v>
      </c>
      <c r="K77" s="1">
        <f t="shared" si="57"/>
        <v>44074126.835237414</v>
      </c>
      <c r="L77" s="1">
        <f t="shared" si="58"/>
        <v>150527584.98337674</v>
      </c>
      <c r="M77" s="18">
        <f t="shared" si="59"/>
        <v>32379.491229148345</v>
      </c>
      <c r="O77" s="5">
        <v>73</v>
      </c>
      <c r="P77" s="1">
        <f t="shared" si="95"/>
        <v>2.1900000000000004</v>
      </c>
      <c r="Q77" s="1">
        <f t="shared" si="60"/>
        <v>387693550.04055184</v>
      </c>
      <c r="R77" s="1">
        <f t="shared" si="61"/>
        <v>1325962784.4179063</v>
      </c>
      <c r="S77" s="1">
        <f t="shared" si="62"/>
        <v>39778883.532537185</v>
      </c>
      <c r="T77" s="1">
        <f t="shared" si="63"/>
        <v>135860755.6131596</v>
      </c>
      <c r="U77" s="1">
        <f t="shared" si="64"/>
        <v>41816794.866734579</v>
      </c>
      <c r="V77" s="1">
        <f t="shared" si="65"/>
        <v>142819566.74206859</v>
      </c>
      <c r="W77" s="1">
        <f t="shared" si="66"/>
        <v>41921177.03366822</v>
      </c>
      <c r="X77" s="1">
        <f t="shared" si="67"/>
        <v>143175958.06977719</v>
      </c>
      <c r="Y77" s="1">
        <f t="shared" si="68"/>
        <v>44074162.274630502</v>
      </c>
      <c r="Z77" s="1">
        <f t="shared" si="69"/>
        <v>150527706.013289</v>
      </c>
      <c r="AA77" s="18">
        <f t="shared" si="70"/>
        <v>32379.491229148345</v>
      </c>
      <c r="AC77" s="5">
        <v>73</v>
      </c>
      <c r="AD77" s="1">
        <f t="shared" si="96"/>
        <v>2.1900000000000004</v>
      </c>
      <c r="AE77" s="1">
        <f t="shared" si="71"/>
        <v>32380.105943036317</v>
      </c>
      <c r="AF77" s="1">
        <f t="shared" si="72"/>
        <v>162136.50828107807</v>
      </c>
      <c r="AG77" s="1">
        <f t="shared" si="73"/>
        <v>4864.0952484323416</v>
      </c>
      <c r="AH77" s="1">
        <f t="shared" si="74"/>
        <v>24348.060081093827</v>
      </c>
      <c r="AI77" s="1">
        <f t="shared" si="75"/>
        <v>5229.3161496487492</v>
      </c>
      <c r="AJ77" s="1">
        <f t="shared" si="76"/>
        <v>26195.318924041636</v>
      </c>
      <c r="AK77" s="1">
        <f t="shared" si="77"/>
        <v>5257.0250322929669</v>
      </c>
      <c r="AL77" s="1">
        <f t="shared" si="78"/>
        <v>26295.197827582015</v>
      </c>
      <c r="AM77" s="1">
        <f t="shared" si="79"/>
        <v>5652.9511832598027</v>
      </c>
      <c r="AN77" s="1">
        <f t="shared" si="80"/>
        <v>28294.116094724657</v>
      </c>
      <c r="AO77" s="18">
        <f t="shared" si="81"/>
        <v>32379.491229148345</v>
      </c>
      <c r="AQ77" s="5">
        <v>73</v>
      </c>
      <c r="AR77" s="1">
        <f t="shared" si="97"/>
        <v>2.1900000000000004</v>
      </c>
      <c r="AS77" s="1">
        <f t="shared" si="82"/>
        <v>32379.980676663952</v>
      </c>
      <c r="AT77" s="1">
        <f t="shared" si="83"/>
        <v>162136.07987026341</v>
      </c>
      <c r="AU77" s="1">
        <f t="shared" si="84"/>
        <v>4864.0823961079022</v>
      </c>
      <c r="AV77" s="1">
        <f t="shared" si="85"/>
        <v>24348.016187778408</v>
      </c>
      <c r="AW77" s="1">
        <f t="shared" si="86"/>
        <v>5229.3026389245779</v>
      </c>
      <c r="AX77" s="1">
        <f t="shared" si="87"/>
        <v>26195.272782697026</v>
      </c>
      <c r="AY77" s="1">
        <f t="shared" si="88"/>
        <v>5257.0114878483573</v>
      </c>
      <c r="AZ77" s="1">
        <f t="shared" si="89"/>
        <v>26295.151571107646</v>
      </c>
      <c r="BA77" s="1">
        <f t="shared" si="90"/>
        <v>5652.9369432411313</v>
      </c>
      <c r="BB77" s="1">
        <f t="shared" si="91"/>
        <v>28294.067463298987</v>
      </c>
      <c r="BC77" s="18">
        <f t="shared" si="92"/>
        <v>32379.491229148345</v>
      </c>
      <c r="BE77" s="5">
        <v>72</v>
      </c>
      <c r="BF77" s="8">
        <f t="shared" si="93"/>
        <v>0.4495560698233021</v>
      </c>
    </row>
    <row r="78" spans="1:58" x14ac:dyDescent="0.3">
      <c r="A78" s="5">
        <v>74</v>
      </c>
      <c r="B78" s="1">
        <f t="shared" si="94"/>
        <v>2.2200000000000002</v>
      </c>
      <c r="C78" s="1">
        <f t="shared" si="49"/>
        <v>429581369.54075378</v>
      </c>
      <c r="D78" s="1">
        <f t="shared" si="50"/>
        <v>1469024855.0704439</v>
      </c>
      <c r="E78" s="1">
        <f t="shared" si="51"/>
        <v>44070745.652113311</v>
      </c>
      <c r="F78" s="1">
        <f t="shared" si="52"/>
        <v>150516040.97522825</v>
      </c>
      <c r="G78" s="1">
        <f t="shared" si="53"/>
        <v>46328486.266741738</v>
      </c>
      <c r="H78" s="1">
        <f t="shared" si="54"/>
        <v>158225499.50633329</v>
      </c>
      <c r="I78" s="1">
        <f t="shared" si="55"/>
        <v>46444128.144708313</v>
      </c>
      <c r="J78" s="1">
        <f t="shared" si="56"/>
        <v>158620334.79976073</v>
      </c>
      <c r="K78" s="1">
        <f t="shared" si="57"/>
        <v>48829355.696106136</v>
      </c>
      <c r="L78" s="1">
        <f t="shared" si="58"/>
        <v>166765118.5136686</v>
      </c>
      <c r="M78" s="18">
        <f t="shared" si="59"/>
        <v>37627.723043396567</v>
      </c>
      <c r="O78" s="5">
        <v>74</v>
      </c>
      <c r="P78" s="1">
        <f t="shared" si="95"/>
        <v>2.2200000000000002</v>
      </c>
      <c r="Q78" s="1">
        <f t="shared" si="60"/>
        <v>429581714.97521406</v>
      </c>
      <c r="R78" s="1">
        <f t="shared" si="61"/>
        <v>1469026036.2929296</v>
      </c>
      <c r="S78" s="1">
        <f t="shared" si="62"/>
        <v>44070781.088787891</v>
      </c>
      <c r="T78" s="1">
        <f t="shared" si="63"/>
        <v>150516161.99585891</v>
      </c>
      <c r="U78" s="1">
        <f t="shared" si="64"/>
        <v>46328523.518725775</v>
      </c>
      <c r="V78" s="1">
        <f t="shared" si="65"/>
        <v>158225626.72510156</v>
      </c>
      <c r="W78" s="1">
        <f t="shared" si="66"/>
        <v>46444165.489664413</v>
      </c>
      <c r="X78" s="1">
        <f t="shared" si="67"/>
        <v>158620462.33595794</v>
      </c>
      <c r="Y78" s="1">
        <f t="shared" si="68"/>
        <v>48829394.958866626</v>
      </c>
      <c r="Z78" s="1">
        <f t="shared" si="69"/>
        <v>166765252.59794557</v>
      </c>
      <c r="AA78" s="18">
        <f t="shared" si="70"/>
        <v>37627.723043396567</v>
      </c>
      <c r="AC78" s="5">
        <v>74</v>
      </c>
      <c r="AD78" s="1">
        <f t="shared" si="96"/>
        <v>2.2200000000000002</v>
      </c>
      <c r="AE78" s="1">
        <f t="shared" si="71"/>
        <v>37628.394075632248</v>
      </c>
      <c r="AF78" s="1">
        <f t="shared" si="72"/>
        <v>188407.04322758905</v>
      </c>
      <c r="AG78" s="1">
        <f t="shared" si="73"/>
        <v>5652.2112968276715</v>
      </c>
      <c r="AH78" s="1">
        <f t="shared" si="74"/>
        <v>28291.680762977951</v>
      </c>
      <c r="AI78" s="1">
        <f t="shared" si="75"/>
        <v>6076.5865082723403</v>
      </c>
      <c r="AJ78" s="1">
        <f t="shared" si="76"/>
        <v>30438.057424583589</v>
      </c>
      <c r="AK78" s="1">
        <f t="shared" si="77"/>
        <v>6108.7821581964254</v>
      </c>
      <c r="AL78" s="1">
        <f t="shared" si="78"/>
        <v>30554.108767936588</v>
      </c>
      <c r="AM78" s="1">
        <f t="shared" si="79"/>
        <v>6568.8345598657688</v>
      </c>
      <c r="AN78" s="1">
        <f t="shared" si="80"/>
        <v>32876.698037194685</v>
      </c>
      <c r="AO78" s="18">
        <f t="shared" si="81"/>
        <v>37627.723043396567</v>
      </c>
      <c r="AQ78" s="5">
        <v>74</v>
      </c>
      <c r="AR78" s="1">
        <f t="shared" si="97"/>
        <v>2.2200000000000002</v>
      </c>
      <c r="AS78" s="1">
        <f t="shared" si="82"/>
        <v>37628.255275479773</v>
      </c>
      <c r="AT78" s="1">
        <f t="shared" si="83"/>
        <v>188406.56859671121</v>
      </c>
      <c r="AU78" s="1">
        <f t="shared" si="84"/>
        <v>5652.1970579013359</v>
      </c>
      <c r="AV78" s="1">
        <f t="shared" si="85"/>
        <v>28291.632135281761</v>
      </c>
      <c r="AW78" s="1">
        <f t="shared" si="86"/>
        <v>6076.5715399305618</v>
      </c>
      <c r="AX78" s="1">
        <f t="shared" si="87"/>
        <v>30438.006306393414</v>
      </c>
      <c r="AY78" s="1">
        <f t="shared" si="88"/>
        <v>6108.7671524972375</v>
      </c>
      <c r="AZ78" s="1">
        <f t="shared" si="89"/>
        <v>30554.057522199237</v>
      </c>
      <c r="BA78" s="1">
        <f t="shared" si="90"/>
        <v>6568.8187835673134</v>
      </c>
      <c r="BB78" s="1">
        <f t="shared" si="91"/>
        <v>32876.644160351963</v>
      </c>
      <c r="BC78" s="18">
        <f t="shared" si="92"/>
        <v>37627.723043396567</v>
      </c>
      <c r="BE78" s="5">
        <v>73</v>
      </c>
      <c r="BF78" s="8">
        <f t="shared" si="93"/>
        <v>0.48944751560702571</v>
      </c>
    </row>
    <row r="79" spans="1:58" x14ac:dyDescent="0.3">
      <c r="A79" s="5">
        <v>75</v>
      </c>
      <c r="B79" s="1">
        <f t="shared" si="94"/>
        <v>2.25</v>
      </c>
      <c r="C79" s="1">
        <f t="shared" ref="C79:C104" si="98">C78 + (E78 + 2*G78 + 2*I78 + K78) / 6</f>
        <v>475988924.56927371</v>
      </c>
      <c r="D79" s="1">
        <f t="shared" ref="D79:D104" si="99">D78 + (F78 + 2 * H78 + 2 * J78 + L78)/6</f>
        <v>1627520326.4206247</v>
      </c>
      <c r="E79" s="1">
        <f t="shared" ref="E79:E104" si="100">$B$5 * (D79)</f>
        <v>48825609.792618737</v>
      </c>
      <c r="F79" s="1">
        <f t="shared" ref="F79:F104" si="101">$B$5 * (4 * D79 - 2 * C79 + 4 * EXP(5 * B79))</f>
        <v>166752329.28669029</v>
      </c>
      <c r="G79" s="1">
        <f t="shared" ref="G79:G104" si="102">$B$5 * (D79 + F79 / 2)</f>
        <v>51326894.731919095</v>
      </c>
      <c r="H79" s="1">
        <f t="shared" ref="H79:H104" si="103">$B$5 * (4 * (D79 + F79 / 2) - 2 *(C79 + E79 / 2) + 4 * EXP(5 * (B79 + $B$5/2)))</f>
        <v>175293419.27738565</v>
      </c>
      <c r="I79" s="1">
        <f t="shared" ref="I79:I104" si="104">$B$5 * (D79 + H79 / 2)</f>
        <v>51455011.081779525</v>
      </c>
      <c r="J79" s="1">
        <f t="shared" ref="J79:J104" si="105">$B$5 * (4 * (D79 + H79 / 2) - 2 *(C79 + G79 / 2) + 4 * EXP(5 * (B79 + $B$5/2)))</f>
        <v>175730846.1286484</v>
      </c>
      <c r="K79" s="1">
        <f t="shared" ref="K79:K104" si="106">$B$5 * (D79 + J79)</f>
        <v>54097535.176478185</v>
      </c>
      <c r="L79" s="1">
        <f t="shared" ref="L79:L104" si="107">$B$5 * (4 * (D79 + J79) - 2 *(C79 + I79) + 4 * EXP(5 * (B79 + $B$5)))</f>
        <v>184754223.17365283</v>
      </c>
      <c r="M79" s="18">
        <f t="shared" ref="M79:M104" si="108" xml:space="preserve"> (17 - 13 * SQRT(2)) * EXP((2 + SQRT(2)) * B79) / 14 + (17 + 13 * SQRT(2)) * EXP((2 - SQRT(2)) * B79) / 14 + 4 * EXP(5 * B79) / 7</f>
        <v>43726.29281987506</v>
      </c>
      <c r="O79" s="5">
        <v>75</v>
      </c>
      <c r="P79" s="1">
        <f t="shared" si="95"/>
        <v>2.25</v>
      </c>
      <c r="Q79" s="1">
        <f t="shared" ref="Q79:Q104" si="109">Q78 + (S78 + 2*U78 + 2*W78 + Y78) / 6</f>
        <v>475989307.31928653</v>
      </c>
      <c r="R79" s="1">
        <f t="shared" ref="R79:R104" si="110">R78 + (T78 + 2 * V78 + 2 * X78 + Z78)/6</f>
        <v>1627521635.0789168</v>
      </c>
      <c r="S79" s="1">
        <f t="shared" ref="S79:S104" si="111">$B$5 * (R79)</f>
        <v>48825649.052367501</v>
      </c>
      <c r="T79" s="1">
        <f t="shared" ref="T79:T104" si="112">$B$5 * (4 * R79 - 2 * Q79 + 4 * EXP(5 * P79))</f>
        <v>166752463.3606846</v>
      </c>
      <c r="U79" s="1">
        <f t="shared" ref="U79:U104" si="113">$B$5 * (R79 + T79 / 2)</f>
        <v>51326936.00277777</v>
      </c>
      <c r="V79" s="1">
        <f t="shared" ref="V79:V104" si="114">$B$5 * (4 * (R79 + T79 / 2) - 2 *(Q79 + S79 / 2) + 4 * EXP(5 * (P79 + $B$5/2)))</f>
        <v>175293560.21802711</v>
      </c>
      <c r="W79" s="1">
        <f t="shared" ref="W79:W104" si="115">$B$5 * (R79 + V79 / 2)</f>
        <v>51455052.455637909</v>
      </c>
      <c r="X79" s="1">
        <f t="shared" ref="X79:X104" si="116">$B$5 * (4 * (R79 + V79 / 2) - 2 *(Q79 + U79 / 2) + 4 * EXP(5 * (P79 + $B$5/2)))</f>
        <v>175730987.42095539</v>
      </c>
      <c r="Y79" s="1">
        <f t="shared" ref="Y79:Y104" si="117">$B$5 * (R79 + X79)</f>
        <v>54097578.674996167</v>
      </c>
      <c r="Z79" s="1">
        <f t="shared" ref="Z79:Z104" si="118">$B$5 * (4 * (R79 + X79) - 2 *(Q79 + W79) + 4 * EXP(5 * (P79 + $B$5)))</f>
        <v>184754371.72029251</v>
      </c>
      <c r="AA79" s="18">
        <f t="shared" ref="AA79:AA104" si="119" xml:space="preserve"> (17 - 13 * SQRT(2)) * EXP((2 + SQRT(2)) * P79) / 14 + (17 + 13 * SQRT(2)) * EXP((2 - SQRT(2)) * P79) / 14 + 4 * EXP(5 * P79) / 7</f>
        <v>43726.29281987506</v>
      </c>
      <c r="AC79" s="5">
        <v>75</v>
      </c>
      <c r="AD79" s="1">
        <f t="shared" si="96"/>
        <v>2.25</v>
      </c>
      <c r="AE79" s="1">
        <f t="shared" ref="AE79:AE104" si="120">AE78 + (AG78 + 2*AI78 + 2*AK78 + AM78) / 6</f>
        <v>43727.024607237414</v>
      </c>
      <c r="AF79" s="1">
        <f t="shared" ref="AF79:AF104" si="121">AF78 + (AH78 + 2 * AJ78 + 2 * AL78 + AN78)/6</f>
        <v>218932.49509179121</v>
      </c>
      <c r="AG79" s="1">
        <f t="shared" ref="AG79:AG104" si="122">$B$5 * (AF79)</f>
        <v>6567.9748527537358</v>
      </c>
      <c r="AH79" s="1">
        <f t="shared" ref="AH79:AH104" si="123">$B$5 * (4 * AF79 - 2 * AE79 + 4 * EXP(5 * AD79))</f>
        <v>32873.868306342032</v>
      </c>
      <c r="AI79" s="1">
        <f t="shared" ref="AI79:AI104" si="124">$B$5 * (AF79 + AH79 / 2)</f>
        <v>7061.0828773488665</v>
      </c>
      <c r="AJ79" s="1">
        <f t="shared" ref="AJ79:AJ104" si="125">$B$5 * (4 * (AF79 + AH79 / 2) - 2 *(AE79 + AG79 / 2) + 4 * EXP(5 * (AD79 + $B$5/2)))</f>
        <v>35367.788431654015</v>
      </c>
      <c r="AK79" s="1">
        <f t="shared" ref="AK79:AK104" si="126">$B$5 * (AF79 + AJ79 / 2)</f>
        <v>7098.4916792285458</v>
      </c>
      <c r="AL79" s="1">
        <f t="shared" ref="AL79:AL104" si="127">$B$5 * (4 * (AF79 + AJ79 / 2) - 2 *(AE79 + AI79 / 2) + 4 * EXP(5 * (AD79 + $B$5/2)))</f>
        <v>35502.630398434878</v>
      </c>
      <c r="AM79" s="1">
        <f t="shared" ref="AM79:AM104" si="128">$B$5 * (AF79 + AL79)</f>
        <v>7633.0537647067822</v>
      </c>
      <c r="AN79" s="1">
        <f t="shared" ref="AN79:AN104" si="129">$B$5 * (4 * (AF79 + AL79) - 2 *(AE79 + AK79) + 4 * EXP(5 * (AD79 + $B$5)))</f>
        <v>38201.290884935814</v>
      </c>
      <c r="AO79" s="18">
        <f t="shared" ref="AO79:AO104" si="130" xml:space="preserve"> (17 - 13 * SQRT(2)) * EXP((2 + SQRT(2)) * AD79) / 14 + (17 + 13 * SQRT(2)) * EXP((2 - SQRT(2)) * AD79) / 14 + 4 * EXP(5 * AD79) / 7</f>
        <v>43726.29281987506</v>
      </c>
      <c r="AQ79" s="5">
        <v>75</v>
      </c>
      <c r="AR79" s="1">
        <f t="shared" si="97"/>
        <v>2.25</v>
      </c>
      <c r="AS79" s="1">
        <f t="shared" ref="AS79:AS104" si="131">AS78 + (AU78 + 2*AW78 + 2*AY78 + BA78) / 6</f>
        <v>43726.870813200483</v>
      </c>
      <c r="AT79" s="1">
        <f t="shared" ref="AT79:AT104" si="132">AT78 + (AV78 + 2 * AX78 + 2 * AZ78 + BB78)/6</f>
        <v>218931.96925551438</v>
      </c>
      <c r="AU79" s="1">
        <f t="shared" ref="AU79:AU104" si="133">$B$5 * (AT79)</f>
        <v>6567.9590776654313</v>
      </c>
      <c r="AV79" s="1">
        <f t="shared" ref="AV79:AV104" si="134">$B$5 * (4 * AT79 - 2 * AS79 + 4 * EXP(5 * AR79))</f>
        <v>32873.814433631029</v>
      </c>
      <c r="AW79" s="1">
        <f t="shared" ref="AW79:AW104" si="135">$B$5 * (AT79 + AV79 / 2)</f>
        <v>7061.0662941698965</v>
      </c>
      <c r="AX79" s="1">
        <f t="shared" ref="AX79:AX104" si="136">$B$5 * (4 * (AT79 + AV79 / 2) - 2 *(AS79 + AU79 / 2) + 4 * EXP(5 * (AR79 + $B$5/2)))</f>
        <v>35367.731799832996</v>
      </c>
      <c r="AY79" s="1">
        <f t="shared" ref="AY79:AY104" si="137">$B$5 * (AT79 + AX79 / 2)</f>
        <v>7098.4750546629266</v>
      </c>
      <c r="AZ79" s="1">
        <f t="shared" ref="AZ79:AZ104" si="138">$B$5 * (4 * (AT79 + AX79 / 2) - 2 *(AS79 + AW79 / 2) + 4 * EXP(5 * (AR79 + $B$5/2)))</f>
        <v>35502.573625309982</v>
      </c>
      <c r="BA79" s="1">
        <f t="shared" ref="BA79:BA104" si="139">$B$5 * (AT79 + AZ79)</f>
        <v>7633.0362864247309</v>
      </c>
      <c r="BB79" s="1">
        <f t="shared" ref="BB79:BB104" si="140">$B$5 * (4 * (AT79 + AZ79) - 2 *(AS79 + AY79) + 4 * EXP(5 * (AR79 + $B$5)))</f>
        <v>38201.231196923771</v>
      </c>
      <c r="BC79" s="18">
        <f t="shared" ref="BC79:BC104" si="141" xml:space="preserve"> (17 - 13 * SQRT(2)) * EXP((2 + SQRT(2)) * AR79) / 14 + (17 + 13 * SQRT(2)) * EXP((2 - SQRT(2)) * AR79) / 14 + 4 * EXP(5 * AR79) / 7</f>
        <v>43726.29281987506</v>
      </c>
      <c r="BE79" s="5">
        <v>74</v>
      </c>
      <c r="BF79" s="8">
        <f t="shared" si="93"/>
        <v>0.53223208320559934</v>
      </c>
    </row>
    <row r="80" spans="1:58" x14ac:dyDescent="0.3">
      <c r="A80" s="5">
        <v>76</v>
      </c>
      <c r="B80" s="1">
        <f t="shared" si="94"/>
        <v>2.2799999999999998</v>
      </c>
      <c r="C80" s="1">
        <f t="shared" si="98"/>
        <v>527403417.33535606</v>
      </c>
      <c r="D80" s="1">
        <f t="shared" si="99"/>
        <v>1803112840.29936</v>
      </c>
      <c r="E80" s="1">
        <f t="shared" si="100"/>
        <v>54093385.208980799</v>
      </c>
      <c r="F80" s="1">
        <f t="shared" si="101"/>
        <v>184740054.40260512</v>
      </c>
      <c r="G80" s="1">
        <f t="shared" si="102"/>
        <v>56864486.025019877</v>
      </c>
      <c r="H80" s="1">
        <f t="shared" si="103"/>
        <v>194202490.92008156</v>
      </c>
      <c r="I80" s="1">
        <f t="shared" si="104"/>
        <v>57006422.572782025</v>
      </c>
      <c r="J80" s="1">
        <f t="shared" si="105"/>
        <v>194687104.08664897</v>
      </c>
      <c r="K80" s="1">
        <f t="shared" si="106"/>
        <v>59933998.331580266</v>
      </c>
      <c r="L80" s="1">
        <f t="shared" si="107"/>
        <v>204683856.17625123</v>
      </c>
      <c r="M80" s="18">
        <f t="shared" si="108"/>
        <v>50812.923703344968</v>
      </c>
      <c r="O80" s="5">
        <v>76</v>
      </c>
      <c r="P80" s="1">
        <f t="shared" si="95"/>
        <v>2.2799999999999998</v>
      </c>
      <c r="Q80" s="1">
        <f t="shared" si="109"/>
        <v>527403841.42665237</v>
      </c>
      <c r="R80" s="1">
        <f t="shared" si="110"/>
        <v>1803114290.1387405</v>
      </c>
      <c r="S80" s="1">
        <f t="shared" si="111"/>
        <v>54093428.704162218</v>
      </c>
      <c r="T80" s="1">
        <f t="shared" si="112"/>
        <v>184740202.93785301</v>
      </c>
      <c r="U80" s="1">
        <f t="shared" si="113"/>
        <v>56864531.74823001</v>
      </c>
      <c r="V80" s="1">
        <f t="shared" si="114"/>
        <v>194202647.06258887</v>
      </c>
      <c r="W80" s="1">
        <f t="shared" si="115"/>
        <v>57006468.410101041</v>
      </c>
      <c r="X80" s="1">
        <f t="shared" si="116"/>
        <v>194687260.61875099</v>
      </c>
      <c r="Y80" s="1">
        <f t="shared" si="117"/>
        <v>59934046.522724748</v>
      </c>
      <c r="Z80" s="1">
        <f t="shared" si="118"/>
        <v>204684020.74511221</v>
      </c>
      <c r="AA80" s="18">
        <f t="shared" si="119"/>
        <v>50812.923703344968</v>
      </c>
      <c r="AC80" s="5">
        <v>76</v>
      </c>
      <c r="AD80" s="1">
        <f t="shared" si="96"/>
        <v>2.2799999999999998</v>
      </c>
      <c r="AE80" s="1">
        <f t="shared" si="120"/>
        <v>50813.720895673301</v>
      </c>
      <c r="AF80" s="1">
        <f t="shared" si="121"/>
        <v>254401.82790036715</v>
      </c>
      <c r="AG80" s="1">
        <f t="shared" si="122"/>
        <v>7632.0548370110146</v>
      </c>
      <c r="AH80" s="1">
        <f t="shared" si="123"/>
        <v>38198.002897600309</v>
      </c>
      <c r="AI80" s="1">
        <f t="shared" si="124"/>
        <v>8205.024880475019</v>
      </c>
      <c r="AJ80" s="1">
        <f t="shared" si="125"/>
        <v>41095.73101588701</v>
      </c>
      <c r="AK80" s="1">
        <f t="shared" si="126"/>
        <v>8248.4908022493182</v>
      </c>
      <c r="AL80" s="1">
        <f t="shared" si="127"/>
        <v>41252.405601680286</v>
      </c>
      <c r="AM80" s="1">
        <f t="shared" si="128"/>
        <v>8869.6270050614221</v>
      </c>
      <c r="AN80" s="1">
        <f t="shared" si="129"/>
        <v>44388.019736780698</v>
      </c>
      <c r="AO80" s="18">
        <f t="shared" si="130"/>
        <v>50812.923703344968</v>
      </c>
      <c r="AQ80" s="5">
        <v>76</v>
      </c>
      <c r="AR80" s="1">
        <f t="shared" si="97"/>
        <v>2.2799999999999998</v>
      </c>
      <c r="AS80" s="1">
        <f t="shared" si="131"/>
        <v>50813.550490159781</v>
      </c>
      <c r="AT80" s="1">
        <f t="shared" si="132"/>
        <v>254401.2453356545</v>
      </c>
      <c r="AU80" s="1">
        <f t="shared" si="133"/>
        <v>7632.0373600696348</v>
      </c>
      <c r="AV80" s="1">
        <f t="shared" si="134"/>
        <v>38197.9432141656</v>
      </c>
      <c r="AW80" s="1">
        <f t="shared" si="135"/>
        <v>8205.0065082821184</v>
      </c>
      <c r="AX80" s="1">
        <f t="shared" si="136"/>
        <v>41095.668275754455</v>
      </c>
      <c r="AY80" s="1">
        <f t="shared" si="137"/>
        <v>8248.472384205952</v>
      </c>
      <c r="AZ80" s="1">
        <f t="shared" si="138"/>
        <v>41252.342705003415</v>
      </c>
      <c r="BA80" s="1">
        <f t="shared" si="139"/>
        <v>8869.6076412197381</v>
      </c>
      <c r="BB80" s="1">
        <f t="shared" si="140"/>
        <v>44387.953610827375</v>
      </c>
      <c r="BC80" s="18">
        <f t="shared" si="141"/>
        <v>50812.923703344968</v>
      </c>
      <c r="BE80" s="5">
        <v>75</v>
      </c>
      <c r="BF80" s="8">
        <f t="shared" ref="BF80:BF104" si="142">ABS(AS79-BC79)</f>
        <v>0.57799332542344928</v>
      </c>
    </row>
    <row r="81" spans="1:58" x14ac:dyDescent="0.3">
      <c r="A81" s="5">
        <v>77</v>
      </c>
      <c r="B81" s="1">
        <f t="shared" si="94"/>
        <v>2.3099999999999996</v>
      </c>
      <c r="C81" s="1">
        <f t="shared" si="98"/>
        <v>584364950.7913835</v>
      </c>
      <c r="D81" s="1">
        <f t="shared" si="99"/>
        <v>1997646690.3980796</v>
      </c>
      <c r="E81" s="1">
        <f t="shared" si="100"/>
        <v>59929400.71194239</v>
      </c>
      <c r="F81" s="1">
        <f t="shared" si="101"/>
        <v>204668159.04470497</v>
      </c>
      <c r="G81" s="1">
        <f t="shared" si="102"/>
        <v>62999423.097612962</v>
      </c>
      <c r="H81" s="1">
        <f t="shared" si="103"/>
        <v>215151336.47639626</v>
      </c>
      <c r="I81" s="1">
        <f t="shared" si="104"/>
        <v>63156670.75908833</v>
      </c>
      <c r="J81" s="1">
        <f t="shared" si="105"/>
        <v>215688226.45072761</v>
      </c>
      <c r="K81" s="1">
        <f t="shared" si="106"/>
        <v>66400047.505464219</v>
      </c>
      <c r="L81" s="1">
        <f t="shared" si="107"/>
        <v>226763361.33462694</v>
      </c>
      <c r="M81" s="18">
        <f t="shared" si="108"/>
        <v>59047.638990065905</v>
      </c>
      <c r="O81" s="5">
        <v>77</v>
      </c>
      <c r="P81" s="1">
        <f t="shared" si="95"/>
        <v>2.3099999999999996</v>
      </c>
      <c r="Q81" s="1">
        <f t="shared" si="109"/>
        <v>584365420.68391061</v>
      </c>
      <c r="R81" s="1">
        <f t="shared" si="110"/>
        <v>1997648296.646348</v>
      </c>
      <c r="S81" s="1">
        <f t="shared" si="111"/>
        <v>59929448.899390437</v>
      </c>
      <c r="T81" s="1">
        <f t="shared" si="112"/>
        <v>204668323.60094556</v>
      </c>
      <c r="U81" s="1">
        <f t="shared" si="113"/>
        <v>62999473.753404617</v>
      </c>
      <c r="V81" s="1">
        <f t="shared" si="114"/>
        <v>215151509.46038783</v>
      </c>
      <c r="W81" s="1">
        <f t="shared" si="115"/>
        <v>63156721.541296251</v>
      </c>
      <c r="X81" s="1">
        <f t="shared" si="116"/>
        <v>215688399.86633393</v>
      </c>
      <c r="Y81" s="1">
        <f t="shared" si="117"/>
        <v>66400100.89538046</v>
      </c>
      <c r="Z81" s="1">
        <f t="shared" si="118"/>
        <v>226763543.65380779</v>
      </c>
      <c r="AA81" s="18">
        <f t="shared" si="119"/>
        <v>59047.638990065905</v>
      </c>
      <c r="AC81" s="5">
        <v>77</v>
      </c>
      <c r="AD81" s="1">
        <f t="shared" si="96"/>
        <v>2.3099999999999996</v>
      </c>
      <c r="AE81" s="1">
        <f t="shared" si="120"/>
        <v>59048.506430260153</v>
      </c>
      <c r="AF81" s="1">
        <f t="shared" si="121"/>
        <v>295615.54387861973</v>
      </c>
      <c r="AG81" s="1">
        <f t="shared" si="122"/>
        <v>8868.4663163585919</v>
      </c>
      <c r="AH81" s="1">
        <f t="shared" si="123"/>
        <v>44384.199298029125</v>
      </c>
      <c r="AI81" s="1">
        <f t="shared" si="124"/>
        <v>9534.2293058290288</v>
      </c>
      <c r="AJ81" s="1">
        <f t="shared" si="125"/>
        <v>47751.107633706801</v>
      </c>
      <c r="AK81" s="1">
        <f t="shared" si="126"/>
        <v>9584.7329308641929</v>
      </c>
      <c r="AL81" s="1">
        <f t="shared" si="127"/>
        <v>47933.149244163345</v>
      </c>
      <c r="AM81" s="1">
        <f t="shared" si="128"/>
        <v>10306.460793683493</v>
      </c>
      <c r="AN81" s="1">
        <f t="shared" si="129"/>
        <v>51576.454611440538</v>
      </c>
      <c r="AO81" s="18">
        <f t="shared" si="130"/>
        <v>59047.638990065905</v>
      </c>
      <c r="AQ81" s="5">
        <v>77</v>
      </c>
      <c r="AR81" s="1">
        <f t="shared" si="97"/>
        <v>2.3099999999999996</v>
      </c>
      <c r="AS81" s="1">
        <f t="shared" si="131"/>
        <v>59048.317621204034</v>
      </c>
      <c r="AT81" s="1">
        <f t="shared" si="132"/>
        <v>295614.89846673928</v>
      </c>
      <c r="AU81" s="1">
        <f t="shared" si="133"/>
        <v>8868.4469540021782</v>
      </c>
      <c r="AV81" s="1">
        <f t="shared" si="134"/>
        <v>44384.133177146839</v>
      </c>
      <c r="AW81" s="1">
        <f t="shared" si="135"/>
        <v>9534.2089516593824</v>
      </c>
      <c r="AX81" s="1">
        <f t="shared" si="136"/>
        <v>47751.038126442269</v>
      </c>
      <c r="AY81" s="1">
        <f t="shared" si="137"/>
        <v>9584.7125258988108</v>
      </c>
      <c r="AZ81" s="1">
        <f t="shared" si="138"/>
        <v>47933.079563470274</v>
      </c>
      <c r="BA81" s="1">
        <f t="shared" si="139"/>
        <v>10306.439340906287</v>
      </c>
      <c r="BB81" s="1">
        <f t="shared" si="140"/>
        <v>51576.381353173005</v>
      </c>
      <c r="BC81" s="18">
        <f t="shared" si="141"/>
        <v>59047.638990065905</v>
      </c>
      <c r="BE81" s="5">
        <v>76</v>
      </c>
      <c r="BF81" s="8">
        <f t="shared" si="142"/>
        <v>0.62678681481338572</v>
      </c>
    </row>
    <row r="82" spans="1:58" x14ac:dyDescent="0.3">
      <c r="A82" s="5">
        <v>78</v>
      </c>
      <c r="B82" s="1">
        <f t="shared" si="94"/>
        <v>2.3399999999999994</v>
      </c>
      <c r="C82" s="1">
        <f t="shared" si="98"/>
        <v>647471890.11318505</v>
      </c>
      <c r="D82" s="1">
        <f t="shared" si="99"/>
        <v>2213165131.4370098</v>
      </c>
      <c r="E82" s="1">
        <f t="shared" si="100"/>
        <v>66394953.943110295</v>
      </c>
      <c r="F82" s="1">
        <f t="shared" si="101"/>
        <v>226745970.97144845</v>
      </c>
      <c r="G82" s="1">
        <f t="shared" si="102"/>
        <v>69796143.507682025</v>
      </c>
      <c r="H82" s="1">
        <f t="shared" si="103"/>
        <v>238360007.48651916</v>
      </c>
      <c r="I82" s="1">
        <f t="shared" si="104"/>
        <v>69970354.055408075</v>
      </c>
      <c r="J82" s="1">
        <f t="shared" si="105"/>
        <v>238954813.99048617</v>
      </c>
      <c r="K82" s="1">
        <f t="shared" si="106"/>
        <v>73563598.362824872</v>
      </c>
      <c r="L82" s="1">
        <f t="shared" si="107"/>
        <v>251224668.92284501</v>
      </c>
      <c r="M82" s="18">
        <f t="shared" si="108"/>
        <v>68616.372332591287</v>
      </c>
      <c r="O82" s="5">
        <v>78</v>
      </c>
      <c r="P82" s="1">
        <f t="shared" si="95"/>
        <v>2.3399999999999994</v>
      </c>
      <c r="Q82" s="1">
        <f t="shared" si="109"/>
        <v>647472410.74793935</v>
      </c>
      <c r="R82" s="1">
        <f t="shared" si="110"/>
        <v>2213166910.9643807</v>
      </c>
      <c r="S82" s="1">
        <f t="shared" si="111"/>
        <v>66395007.328931421</v>
      </c>
      <c r="T82" s="1">
        <f t="shared" si="112"/>
        <v>226746153.27664772</v>
      </c>
      <c r="U82" s="1">
        <f t="shared" si="113"/>
        <v>69796199.628081128</v>
      </c>
      <c r="V82" s="1">
        <f t="shared" si="114"/>
        <v>238360199.1284557</v>
      </c>
      <c r="W82" s="1">
        <f t="shared" si="115"/>
        <v>69970410.31585826</v>
      </c>
      <c r="X82" s="1">
        <f t="shared" si="116"/>
        <v>238955006.11058971</v>
      </c>
      <c r="Y82" s="1">
        <f t="shared" si="117"/>
        <v>73563657.512249097</v>
      </c>
      <c r="Z82" s="1">
        <f t="shared" si="118"/>
        <v>251224870.90682968</v>
      </c>
      <c r="AA82" s="18">
        <f t="shared" si="119"/>
        <v>68616.372332591287</v>
      </c>
      <c r="AC82" s="5">
        <v>78</v>
      </c>
      <c r="AD82" s="1">
        <f t="shared" si="96"/>
        <v>2.3399999999999994</v>
      </c>
      <c r="AE82" s="1">
        <f t="shared" si="120"/>
        <v>68617.315027498247</v>
      </c>
      <c r="AF82" s="1">
        <f t="shared" si="121"/>
        <v>343503.73848948808</v>
      </c>
      <c r="AG82" s="1">
        <f t="shared" si="122"/>
        <v>10305.112154684643</v>
      </c>
      <c r="AH82" s="1">
        <f t="shared" si="123"/>
        <v>51572.015515462706</v>
      </c>
      <c r="AI82" s="1">
        <f t="shared" si="124"/>
        <v>11078.692387416582</v>
      </c>
      <c r="AJ82" s="1">
        <f t="shared" si="125"/>
        <v>55484.058158840766</v>
      </c>
      <c r="AK82" s="1">
        <f t="shared" si="126"/>
        <v>11137.373027067253</v>
      </c>
      <c r="AL82" s="1">
        <f t="shared" si="127"/>
        <v>55695.573310461492</v>
      </c>
      <c r="AM82" s="1">
        <f t="shared" si="128"/>
        <v>11975.979353998486</v>
      </c>
      <c r="AN82" s="1">
        <f t="shared" si="129"/>
        <v>59928.757793807941</v>
      </c>
      <c r="AO82" s="18">
        <f t="shared" si="130"/>
        <v>68616.372332591287</v>
      </c>
      <c r="AQ82" s="5">
        <v>78</v>
      </c>
      <c r="AR82" s="1">
        <f t="shared" si="97"/>
        <v>2.3399999999999994</v>
      </c>
      <c r="AS82" s="1">
        <f t="shared" si="131"/>
        <v>68617.105829541513</v>
      </c>
      <c r="AT82" s="1">
        <f t="shared" si="132"/>
        <v>343503.02345176344</v>
      </c>
      <c r="AU82" s="1">
        <f t="shared" si="133"/>
        <v>10305.090703552904</v>
      </c>
      <c r="AV82" s="1">
        <f t="shared" si="134"/>
        <v>51571.942262813151</v>
      </c>
      <c r="AW82" s="1">
        <f t="shared" si="135"/>
        <v>11078.669837495099</v>
      </c>
      <c r="AX82" s="1">
        <f t="shared" si="136"/>
        <v>55483.981154566187</v>
      </c>
      <c r="AY82" s="1">
        <f t="shared" si="137"/>
        <v>11137.350420871395</v>
      </c>
      <c r="AZ82" s="1">
        <f t="shared" si="138"/>
        <v>55695.496114053109</v>
      </c>
      <c r="BA82" s="1">
        <f t="shared" si="139"/>
        <v>11975.955586974496</v>
      </c>
      <c r="BB82" s="1">
        <f t="shared" si="140"/>
        <v>59928.676633961135</v>
      </c>
      <c r="BC82" s="18">
        <f t="shared" si="141"/>
        <v>68616.372332591287</v>
      </c>
      <c r="BE82" s="5">
        <v>77</v>
      </c>
      <c r="BF82" s="8">
        <f t="shared" si="142"/>
        <v>0.67863113812927622</v>
      </c>
    </row>
    <row r="83" spans="1:58" x14ac:dyDescent="0.3">
      <c r="A83" s="5">
        <v>79</v>
      </c>
      <c r="B83" s="1">
        <f t="shared" si="94"/>
        <v>2.3699999999999992</v>
      </c>
      <c r="C83" s="1">
        <f t="shared" si="98"/>
        <v>717387148.01853764</v>
      </c>
      <c r="D83" s="1">
        <f t="shared" si="99"/>
        <v>2451931845.2450604</v>
      </c>
      <c r="E83" s="1">
        <f t="shared" si="100"/>
        <v>73557955.35735181</v>
      </c>
      <c r="F83" s="1">
        <f t="shared" si="101"/>
        <v>251205402.66995609</v>
      </c>
      <c r="G83" s="1">
        <f t="shared" si="102"/>
        <v>77326036.397401154</v>
      </c>
      <c r="H83" s="1">
        <f t="shared" si="103"/>
        <v>264072297.41148472</v>
      </c>
      <c r="I83" s="1">
        <f t="shared" si="104"/>
        <v>77519039.818524078</v>
      </c>
      <c r="J83" s="1">
        <f t="shared" si="105"/>
        <v>264731268.66477492</v>
      </c>
      <c r="K83" s="1">
        <f t="shared" si="106"/>
        <v>81499893.417295054</v>
      </c>
      <c r="L83" s="1">
        <f t="shared" si="107"/>
        <v>278324732.97392678</v>
      </c>
      <c r="M83" s="18">
        <f t="shared" si="108"/>
        <v>79735.162337029513</v>
      </c>
      <c r="O83" s="5">
        <v>79</v>
      </c>
      <c r="P83" s="1">
        <f t="shared" si="95"/>
        <v>2.3699999999999992</v>
      </c>
      <c r="Q83" s="1">
        <f t="shared" si="109"/>
        <v>717387724.86944926</v>
      </c>
      <c r="R83" s="1">
        <f t="shared" si="110"/>
        <v>2451933816.7413087</v>
      </c>
      <c r="S83" s="1">
        <f t="shared" si="111"/>
        <v>73558014.502239257</v>
      </c>
      <c r="T83" s="1">
        <f t="shared" si="112"/>
        <v>251205604.63845119</v>
      </c>
      <c r="U83" s="1">
        <f t="shared" si="113"/>
        <v>77326098.571816027</v>
      </c>
      <c r="V83" s="1">
        <f t="shared" si="114"/>
        <v>264072509.72374287</v>
      </c>
      <c r="W83" s="1">
        <f t="shared" si="115"/>
        <v>77519102.148095399</v>
      </c>
      <c r="X83" s="1">
        <f t="shared" si="116"/>
        <v>264731481.50677305</v>
      </c>
      <c r="Y83" s="1">
        <f t="shared" si="117"/>
        <v>81499958.947442442</v>
      </c>
      <c r="Z83" s="1">
        <f t="shared" si="118"/>
        <v>278324956.74368739</v>
      </c>
      <c r="AA83" s="18">
        <f t="shared" si="119"/>
        <v>79735.162337029513</v>
      </c>
      <c r="AC83" s="5">
        <v>79</v>
      </c>
      <c r="AD83" s="1">
        <f t="shared" si="96"/>
        <v>2.3699999999999992</v>
      </c>
      <c r="AE83" s="1">
        <f t="shared" si="120"/>
        <v>79736.18541710671</v>
      </c>
      <c r="AF83" s="1">
        <f t="shared" si="121"/>
        <v>399147.07786413393</v>
      </c>
      <c r="AG83" s="1">
        <f t="shared" si="122"/>
        <v>11974.412335924017</v>
      </c>
      <c r="AH83" s="1">
        <f t="shared" si="123"/>
        <v>59923.599879757588</v>
      </c>
      <c r="AI83" s="1">
        <f t="shared" si="124"/>
        <v>12873.266334120382</v>
      </c>
      <c r="AJ83" s="1">
        <f t="shared" si="125"/>
        <v>64469.025554306529</v>
      </c>
      <c r="AK83" s="1">
        <f t="shared" si="126"/>
        <v>12941.447719238617</v>
      </c>
      <c r="AL83" s="1">
        <f t="shared" si="127"/>
        <v>64714.785474833567</v>
      </c>
      <c r="AM83" s="1">
        <f t="shared" si="128"/>
        <v>13915.855900169025</v>
      </c>
      <c r="AN83" s="1">
        <f t="shared" si="129"/>
        <v>69633.340582775752</v>
      </c>
      <c r="AO83" s="18">
        <f t="shared" si="130"/>
        <v>79735.162337029513</v>
      </c>
      <c r="AQ83" s="5">
        <v>79</v>
      </c>
      <c r="AR83" s="1">
        <f t="shared" si="97"/>
        <v>2.3699999999999992</v>
      </c>
      <c r="AS83" s="1">
        <f t="shared" si="131"/>
        <v>79735.953630751581</v>
      </c>
      <c r="AT83" s="1">
        <f t="shared" si="132"/>
        <v>399146.2856907656</v>
      </c>
      <c r="AU83" s="1">
        <f t="shared" si="133"/>
        <v>11974.388570722967</v>
      </c>
      <c r="AV83" s="1">
        <f t="shared" si="134"/>
        <v>59923.518726134695</v>
      </c>
      <c r="AW83" s="1">
        <f t="shared" si="135"/>
        <v>12873.241351614988</v>
      </c>
      <c r="AX83" s="1">
        <f t="shared" si="136"/>
        <v>64468.940244422294</v>
      </c>
      <c r="AY83" s="1">
        <f t="shared" si="137"/>
        <v>12941.422674389301</v>
      </c>
      <c r="AZ83" s="1">
        <f t="shared" si="138"/>
        <v>64714.699952092793</v>
      </c>
      <c r="BA83" s="1">
        <f t="shared" si="139"/>
        <v>13915.82956928575</v>
      </c>
      <c r="BB83" s="1">
        <f t="shared" si="140"/>
        <v>69633.250669114917</v>
      </c>
      <c r="BC83" s="18">
        <f t="shared" si="141"/>
        <v>79735.162337029513</v>
      </c>
      <c r="BE83" s="5">
        <v>78</v>
      </c>
      <c r="BF83" s="8">
        <f t="shared" si="142"/>
        <v>0.73349695022625383</v>
      </c>
    </row>
    <row r="84" spans="1:58" x14ac:dyDescent="0.3">
      <c r="A84" s="5">
        <v>80</v>
      </c>
      <c r="B84" s="1">
        <f t="shared" si="94"/>
        <v>2.399999999999999</v>
      </c>
      <c r="C84" s="1">
        <f t="shared" si="98"/>
        <v>794845148.21962047</v>
      </c>
      <c r="D84" s="1">
        <f t="shared" si="99"/>
        <v>2716454723.2111273</v>
      </c>
      <c r="E84" s="1">
        <f t="shared" si="100"/>
        <v>81493641.696333811</v>
      </c>
      <c r="F84" s="1">
        <f t="shared" si="101"/>
        <v>278303388.46712828</v>
      </c>
      <c r="G84" s="1">
        <f t="shared" si="102"/>
        <v>85668192.523340747</v>
      </c>
      <c r="H84" s="1">
        <f t="shared" si="103"/>
        <v>292558303.64651388</v>
      </c>
      <c r="I84" s="1">
        <f t="shared" si="104"/>
        <v>85882016.251031518</v>
      </c>
      <c r="J84" s="1">
        <f t="shared" si="105"/>
        <v>293288362.03246677</v>
      </c>
      <c r="K84" s="1">
        <f t="shared" si="106"/>
        <v>90292292.557307824</v>
      </c>
      <c r="L84" s="1">
        <f t="shared" si="107"/>
        <v>308348231.6517728</v>
      </c>
      <c r="M84" s="18">
        <f t="shared" si="108"/>
        <v>92655.026142337767</v>
      </c>
      <c r="O84" s="5">
        <v>80</v>
      </c>
      <c r="P84" s="1">
        <f t="shared" si="95"/>
        <v>2.399999999999999</v>
      </c>
      <c r="Q84" s="1">
        <f t="shared" si="109"/>
        <v>794845787.35103333</v>
      </c>
      <c r="R84" s="1">
        <f t="shared" si="110"/>
        <v>2716456907.3818369</v>
      </c>
      <c r="S84" s="1">
        <f t="shared" si="111"/>
        <v>81493707.221455097</v>
      </c>
      <c r="T84" s="1">
        <f t="shared" si="112"/>
        <v>278303612.21972871</v>
      </c>
      <c r="U84" s="1">
        <f t="shared" si="113"/>
        <v>85668261.404751033</v>
      </c>
      <c r="V84" s="1">
        <f t="shared" si="114"/>
        <v>292558538.85851663</v>
      </c>
      <c r="W84" s="1">
        <f t="shared" si="115"/>
        <v>85882085.304332852</v>
      </c>
      <c r="X84" s="1">
        <f t="shared" si="116"/>
        <v>293288597.83134502</v>
      </c>
      <c r="Y84" s="1">
        <f t="shared" si="117"/>
        <v>90292365.15639545</v>
      </c>
      <c r="Z84" s="1">
        <f t="shared" si="118"/>
        <v>308348479.55704051</v>
      </c>
      <c r="AA84" s="18">
        <f t="shared" si="119"/>
        <v>92655.026142337767</v>
      </c>
      <c r="AC84" s="5">
        <v>80</v>
      </c>
      <c r="AD84" s="1">
        <f t="shared" si="96"/>
        <v>2.399999999999999</v>
      </c>
      <c r="AE84" s="1">
        <f t="shared" si="120"/>
        <v>92656.134807575218</v>
      </c>
      <c r="AF84" s="1">
        <f t="shared" si="121"/>
        <v>463801.17161760287</v>
      </c>
      <c r="AG84" s="1">
        <f t="shared" si="122"/>
        <v>13914.035148528086</v>
      </c>
      <c r="AH84" s="1">
        <f t="shared" si="123"/>
        <v>69627.347475938193</v>
      </c>
      <c r="AI84" s="1">
        <f t="shared" si="124"/>
        <v>14958.445360667158</v>
      </c>
      <c r="AJ84" s="1">
        <f t="shared" si="125"/>
        <v>74908.689517887586</v>
      </c>
      <c r="AK84" s="1">
        <f t="shared" si="126"/>
        <v>15037.665491296399</v>
      </c>
      <c r="AL84" s="1">
        <f t="shared" si="127"/>
        <v>75194.237734040376</v>
      </c>
      <c r="AM84" s="1">
        <f t="shared" si="128"/>
        <v>16169.862280549298</v>
      </c>
      <c r="AN84" s="1">
        <f t="shared" si="129"/>
        <v>80909.111884908561</v>
      </c>
      <c r="AO84" s="18">
        <f t="shared" si="130"/>
        <v>92655.026142337767</v>
      </c>
      <c r="AQ84" s="5">
        <v>80</v>
      </c>
      <c r="AR84" s="1">
        <f t="shared" si="97"/>
        <v>2.399999999999999</v>
      </c>
      <c r="AS84" s="1">
        <f t="shared" si="131"/>
        <v>92655.877996087802</v>
      </c>
      <c r="AT84" s="1">
        <f t="shared" si="132"/>
        <v>463800.29398881225</v>
      </c>
      <c r="AU84" s="1">
        <f t="shared" si="133"/>
        <v>13914.008819664366</v>
      </c>
      <c r="AV84" s="1">
        <f t="shared" si="134"/>
        <v>69627.257569172565</v>
      </c>
      <c r="AW84" s="1">
        <f t="shared" si="135"/>
        <v>14958.417683201955</v>
      </c>
      <c r="AX84" s="1">
        <f t="shared" si="136"/>
        <v>74908.595006581934</v>
      </c>
      <c r="AY84" s="1">
        <f t="shared" si="137"/>
        <v>15037.637744763097</v>
      </c>
      <c r="AZ84" s="1">
        <f t="shared" si="138"/>
        <v>75194.142986920371</v>
      </c>
      <c r="BA84" s="1">
        <f t="shared" si="139"/>
        <v>16169.83310927198</v>
      </c>
      <c r="BB84" s="1">
        <f t="shared" si="140"/>
        <v>80909.012273280518</v>
      </c>
      <c r="BC84" s="18">
        <f t="shared" si="141"/>
        <v>92655.026142337767</v>
      </c>
      <c r="BE84" s="5">
        <v>79</v>
      </c>
      <c r="BF84" s="8">
        <f t="shared" si="142"/>
        <v>0.79129372206807602</v>
      </c>
    </row>
    <row r="85" spans="1:58" x14ac:dyDescent="0.3">
      <c r="A85" s="5">
        <v>81</v>
      </c>
      <c r="B85" s="1">
        <f t="shared" si="94"/>
        <v>2.4299999999999988</v>
      </c>
      <c r="C85" s="1">
        <f t="shared" si="98"/>
        <v>880659540.18668485</v>
      </c>
      <c r="D85" s="1">
        <f t="shared" si="99"/>
        <v>3009512215.1239376</v>
      </c>
      <c r="E85" s="1">
        <f t="shared" si="100"/>
        <v>90285366.453718126</v>
      </c>
      <c r="F85" s="1">
        <f t="shared" si="101"/>
        <v>308324584.69445205</v>
      </c>
      <c r="G85" s="1">
        <f t="shared" si="102"/>
        <v>94910235.224134907</v>
      </c>
      <c r="H85" s="1">
        <f t="shared" si="103"/>
        <v>324117266.0744226</v>
      </c>
      <c r="I85" s="1">
        <f t="shared" si="104"/>
        <v>95147125.444834471</v>
      </c>
      <c r="J85" s="1">
        <f t="shared" si="105"/>
        <v>324926080.89410836</v>
      </c>
      <c r="K85" s="1">
        <f t="shared" si="106"/>
        <v>100033148.88054137</v>
      </c>
      <c r="L85" s="1">
        <f t="shared" si="107"/>
        <v>341610559.10291499</v>
      </c>
      <c r="M85" s="18">
        <f t="shared" si="108"/>
        <v>107667.62188064409</v>
      </c>
      <c r="O85" s="5">
        <v>81</v>
      </c>
      <c r="P85" s="1">
        <f t="shared" si="95"/>
        <v>2.4299999999999988</v>
      </c>
      <c r="Q85" s="1">
        <f t="shared" si="109"/>
        <v>880660248.31703639</v>
      </c>
      <c r="R85" s="1">
        <f t="shared" si="110"/>
        <v>3009514634.9079189</v>
      </c>
      <c r="S85" s="1">
        <f t="shared" si="111"/>
        <v>90285439.04723756</v>
      </c>
      <c r="T85" s="1">
        <f t="shared" si="112"/>
        <v>308324832.58070868</v>
      </c>
      <c r="U85" s="1">
        <f t="shared" si="113"/>
        <v>94910311.535948187</v>
      </c>
      <c r="V85" s="1">
        <f t="shared" si="114"/>
        <v>324117526.65604907</v>
      </c>
      <c r="W85" s="1">
        <f t="shared" si="115"/>
        <v>95147201.947078303</v>
      </c>
      <c r="X85" s="1">
        <f t="shared" si="116"/>
        <v>324926342.12590814</v>
      </c>
      <c r="Y85" s="1">
        <f t="shared" si="117"/>
        <v>100033229.3110148</v>
      </c>
      <c r="Z85" s="1">
        <f t="shared" si="118"/>
        <v>341610833.74685299</v>
      </c>
      <c r="AA85" s="18">
        <f t="shared" si="119"/>
        <v>107667.62188064409</v>
      </c>
      <c r="AC85" s="5">
        <v>81</v>
      </c>
      <c r="AD85" s="1">
        <f t="shared" si="96"/>
        <v>2.4299999999999988</v>
      </c>
      <c r="AE85" s="1">
        <f t="shared" si="120"/>
        <v>107668.82132974264</v>
      </c>
      <c r="AF85" s="1">
        <f t="shared" si="121"/>
        <v>538924.89059505332</v>
      </c>
      <c r="AG85" s="1">
        <f t="shared" si="122"/>
        <v>16167.7467178516</v>
      </c>
      <c r="AH85" s="1">
        <f t="shared" si="123"/>
        <v>80902.148372265496</v>
      </c>
      <c r="AI85" s="1">
        <f t="shared" si="124"/>
        <v>17381.27894343558</v>
      </c>
      <c r="AJ85" s="1">
        <f t="shared" si="125"/>
        <v>87038.536787992562</v>
      </c>
      <c r="AK85" s="1">
        <f t="shared" si="126"/>
        <v>17473.324769671486</v>
      </c>
      <c r="AL85" s="1">
        <f t="shared" si="127"/>
        <v>87370.314126168669</v>
      </c>
      <c r="AM85" s="1">
        <f t="shared" si="128"/>
        <v>18788.856141636657</v>
      </c>
      <c r="AN85" s="1">
        <f t="shared" si="129"/>
        <v>94010.414441238128</v>
      </c>
      <c r="AO85" s="18">
        <f t="shared" si="130"/>
        <v>107667.62188064409</v>
      </c>
      <c r="AQ85" s="5">
        <v>81</v>
      </c>
      <c r="AR85" s="1">
        <f t="shared" si="97"/>
        <v>2.4299999999999988</v>
      </c>
      <c r="AS85" s="1">
        <f t="shared" si="131"/>
        <v>107668.53679356554</v>
      </c>
      <c r="AT85" s="1">
        <f t="shared" si="132"/>
        <v>538923.91829372186</v>
      </c>
      <c r="AU85" s="1">
        <f t="shared" si="133"/>
        <v>16167.717548811655</v>
      </c>
      <c r="AV85" s="1">
        <f t="shared" si="134"/>
        <v>80902.048768276349</v>
      </c>
      <c r="AW85" s="1">
        <f t="shared" si="135"/>
        <v>17381.2482803358</v>
      </c>
      <c r="AX85" s="1">
        <f t="shared" si="136"/>
        <v>87038.432082835265</v>
      </c>
      <c r="AY85" s="1">
        <f t="shared" si="137"/>
        <v>17473.294030054185</v>
      </c>
      <c r="AZ85" s="1">
        <f t="shared" si="138"/>
        <v>87370.209159763079</v>
      </c>
      <c r="BA85" s="1">
        <f t="shared" si="139"/>
        <v>18788.823823604547</v>
      </c>
      <c r="BB85" s="1">
        <f t="shared" si="140"/>
        <v>94010.304085657364</v>
      </c>
      <c r="BC85" s="18">
        <f t="shared" si="141"/>
        <v>107667.62188064409</v>
      </c>
      <c r="BE85" s="5">
        <v>80</v>
      </c>
      <c r="BF85" s="8">
        <f t="shared" si="142"/>
        <v>0.85185375003493391</v>
      </c>
    </row>
    <row r="86" spans="1:58" x14ac:dyDescent="0.3">
      <c r="A86" s="5">
        <v>82</v>
      </c>
      <c r="B86" s="1">
        <f t="shared" si="94"/>
        <v>2.4599999999999986</v>
      </c>
      <c r="C86" s="1">
        <f t="shared" si="98"/>
        <v>975731746.29871786</v>
      </c>
      <c r="D86" s="1">
        <f t="shared" si="99"/>
        <v>3334182521.4130092</v>
      </c>
      <c r="E86" s="1">
        <f t="shared" si="100"/>
        <v>100025475.64239027</v>
      </c>
      <c r="F86" s="1">
        <f t="shared" si="101"/>
        <v>341584361.31027871</v>
      </c>
      <c r="G86" s="1">
        <f t="shared" si="102"/>
        <v>105149241.06204446</v>
      </c>
      <c r="H86" s="1">
        <f t="shared" si="103"/>
        <v>359080712.01988733</v>
      </c>
      <c r="I86" s="1">
        <f t="shared" si="104"/>
        <v>105411686.32268858</v>
      </c>
      <c r="J86" s="1">
        <f t="shared" si="105"/>
        <v>359976780.0998742</v>
      </c>
      <c r="K86" s="1">
        <f t="shared" si="106"/>
        <v>110824779.04538649</v>
      </c>
      <c r="L86" s="1">
        <f t="shared" si="107"/>
        <v>378461140.26297712</v>
      </c>
      <c r="M86" s="18">
        <f t="shared" si="108"/>
        <v>125111.82770479136</v>
      </c>
      <c r="O86" s="5">
        <v>82</v>
      </c>
      <c r="P86" s="1">
        <f t="shared" si="95"/>
        <v>2.4599999999999986</v>
      </c>
      <c r="Q86" s="1">
        <f t="shared" si="109"/>
        <v>975732530.87108731</v>
      </c>
      <c r="R86" s="1">
        <f t="shared" si="110"/>
        <v>3334185202.223165</v>
      </c>
      <c r="S86" s="1">
        <f t="shared" si="111"/>
        <v>100025556.06669495</v>
      </c>
      <c r="T86" s="1">
        <f t="shared" si="112"/>
        <v>341584635.93315524</v>
      </c>
      <c r="U86" s="1">
        <f t="shared" si="113"/>
        <v>105149325.60569227</v>
      </c>
      <c r="V86" s="1">
        <f t="shared" si="114"/>
        <v>359081000.7074073</v>
      </c>
      <c r="W86" s="1">
        <f t="shared" si="115"/>
        <v>105411771.07730605</v>
      </c>
      <c r="X86" s="1">
        <f t="shared" si="116"/>
        <v>359977069.50769246</v>
      </c>
      <c r="Y86" s="1">
        <f t="shared" si="117"/>
        <v>110824868.15192571</v>
      </c>
      <c r="Z86" s="1">
        <f t="shared" si="118"/>
        <v>378461444.52951479</v>
      </c>
      <c r="AA86" s="18">
        <f t="shared" si="119"/>
        <v>125111.82770479136</v>
      </c>
      <c r="AC86" s="5">
        <v>82</v>
      </c>
      <c r="AD86" s="1">
        <f t="shared" si="96"/>
        <v>2.4599999999999986</v>
      </c>
      <c r="AE86" s="1">
        <f t="shared" si="120"/>
        <v>125113.12304402638</v>
      </c>
      <c r="AF86" s="1">
        <f t="shared" si="121"/>
        <v>626213.2680353577</v>
      </c>
      <c r="AG86" s="1">
        <f t="shared" si="122"/>
        <v>18786.398041060729</v>
      </c>
      <c r="AH86" s="1">
        <f t="shared" si="123"/>
        <v>94002.323422257701</v>
      </c>
      <c r="AI86" s="1">
        <f t="shared" si="124"/>
        <v>20196.432892394598</v>
      </c>
      <c r="AJ86" s="1">
        <f t="shared" si="125"/>
        <v>101132.17115002002</v>
      </c>
      <c r="AK86" s="1">
        <f t="shared" si="126"/>
        <v>20303.380608311032</v>
      </c>
      <c r="AL86" s="1">
        <f t="shared" si="127"/>
        <v>101517.66096814572</v>
      </c>
      <c r="AM86" s="1">
        <f t="shared" si="128"/>
        <v>21831.927870105101</v>
      </c>
      <c r="AN86" s="1">
        <f t="shared" si="129"/>
        <v>109232.75997680008</v>
      </c>
      <c r="AO86" s="18">
        <f t="shared" si="130"/>
        <v>125111.82770479136</v>
      </c>
      <c r="AQ86" s="5">
        <v>82</v>
      </c>
      <c r="AR86" s="1">
        <f t="shared" si="97"/>
        <v>2.4599999999999986</v>
      </c>
      <c r="AS86" s="1">
        <f t="shared" si="131"/>
        <v>125112.80779243156</v>
      </c>
      <c r="AT86" s="1">
        <f t="shared" si="132"/>
        <v>626212.19085024355</v>
      </c>
      <c r="AU86" s="1">
        <f t="shared" si="133"/>
        <v>18786.365725507305</v>
      </c>
      <c r="AV86" s="1">
        <f t="shared" si="134"/>
        <v>94002.213075139691</v>
      </c>
      <c r="AW86" s="1">
        <f t="shared" si="135"/>
        <v>20196.398921634402</v>
      </c>
      <c r="AX86" s="1">
        <f t="shared" si="136"/>
        <v>101132.05515154151</v>
      </c>
      <c r="AY86" s="1">
        <f t="shared" si="137"/>
        <v>20303.346552780429</v>
      </c>
      <c r="AZ86" s="1">
        <f t="shared" si="138"/>
        <v>101517.5446802418</v>
      </c>
      <c r="BA86" s="1">
        <f t="shared" si="139"/>
        <v>21831.892065914562</v>
      </c>
      <c r="BB86" s="1">
        <f t="shared" si="140"/>
        <v>109232.63771846544</v>
      </c>
      <c r="BC86" s="18">
        <f t="shared" si="141"/>
        <v>125111.82770479136</v>
      </c>
      <c r="BE86" s="5">
        <v>81</v>
      </c>
      <c r="BF86" s="8">
        <f t="shared" si="142"/>
        <v>0.91491292144928593</v>
      </c>
    </row>
    <row r="87" spans="1:58" x14ac:dyDescent="0.3">
      <c r="A87" s="5">
        <v>83</v>
      </c>
      <c r="B87" s="1">
        <f t="shared" si="94"/>
        <v>2.4899999999999984</v>
      </c>
      <c r="C87" s="1">
        <f t="shared" si="98"/>
        <v>1081060431.2082584</v>
      </c>
      <c r="D87" s="1">
        <f t="shared" si="99"/>
        <v>3693875935.7151389</v>
      </c>
      <c r="E87" s="1">
        <f t="shared" si="100"/>
        <v>110816278.07145417</v>
      </c>
      <c r="F87" s="1">
        <f t="shared" si="101"/>
        <v>378432116.45203668</v>
      </c>
      <c r="G87" s="1">
        <f t="shared" si="102"/>
        <v>116492759.81823471</v>
      </c>
      <c r="H87" s="1">
        <f t="shared" si="103"/>
        <v>397815940.69157219</v>
      </c>
      <c r="I87" s="1">
        <f t="shared" si="104"/>
        <v>116783517.18182774</v>
      </c>
      <c r="J87" s="1">
        <f t="shared" si="105"/>
        <v>398808675.69354093</v>
      </c>
      <c r="K87" s="1">
        <f t="shared" si="106"/>
        <v>122780538.34226039</v>
      </c>
      <c r="L87" s="1">
        <f t="shared" si="107"/>
        <v>419287103.49347216</v>
      </c>
      <c r="M87" s="18">
        <f t="shared" si="108"/>
        <v>145381.38573526344</v>
      </c>
      <c r="O87" s="5">
        <v>83</v>
      </c>
      <c r="P87" s="1">
        <f t="shared" si="95"/>
        <v>2.4899999999999984</v>
      </c>
      <c r="Q87" s="1">
        <f t="shared" si="109"/>
        <v>1081061300.4685235</v>
      </c>
      <c r="R87" s="1">
        <f t="shared" si="110"/>
        <v>3693878905.7053099</v>
      </c>
      <c r="S87" s="1">
        <f t="shared" si="111"/>
        <v>110816367.1711593</v>
      </c>
      <c r="T87" s="1">
        <f t="shared" si="112"/>
        <v>378432420.69524133</v>
      </c>
      <c r="U87" s="1">
        <f t="shared" si="113"/>
        <v>116492853.4815879</v>
      </c>
      <c r="V87" s="1">
        <f t="shared" si="114"/>
        <v>397816260.51637787</v>
      </c>
      <c r="W87" s="1">
        <f t="shared" si="115"/>
        <v>116783611.07890496</v>
      </c>
      <c r="X87" s="1">
        <f t="shared" si="116"/>
        <v>398808996.31633323</v>
      </c>
      <c r="Y87" s="1">
        <f t="shared" si="117"/>
        <v>122780637.06064929</v>
      </c>
      <c r="Z87" s="1">
        <f t="shared" si="118"/>
        <v>419287440.57758725</v>
      </c>
      <c r="AA87" s="18">
        <f t="shared" si="119"/>
        <v>145381.38573526344</v>
      </c>
      <c r="AC87" s="5">
        <v>83</v>
      </c>
      <c r="AD87" s="1">
        <f t="shared" si="96"/>
        <v>2.4899999999999984</v>
      </c>
      <c r="AE87" s="1">
        <f t="shared" si="120"/>
        <v>145382.78186278921</v>
      </c>
      <c r="AF87" s="1">
        <f t="shared" si="121"/>
        <v>727635.72597458924</v>
      </c>
      <c r="AG87" s="1">
        <f t="shared" si="122"/>
        <v>21829.071779237674</v>
      </c>
      <c r="AH87" s="1">
        <f t="shared" si="123"/>
        <v>109223.35892070326</v>
      </c>
      <c r="AI87" s="1">
        <f t="shared" si="124"/>
        <v>23467.422163048224</v>
      </c>
      <c r="AJ87" s="1">
        <f t="shared" si="125"/>
        <v>117507.48285949</v>
      </c>
      <c r="AK87" s="1">
        <f t="shared" si="126"/>
        <v>23591.684022130026</v>
      </c>
      <c r="AL87" s="1">
        <f t="shared" si="127"/>
        <v>117955.37978430289</v>
      </c>
      <c r="AM87" s="1">
        <f t="shared" si="128"/>
        <v>25367.733172766762</v>
      </c>
      <c r="AN87" s="1">
        <f t="shared" si="129"/>
        <v>126919.49257375591</v>
      </c>
      <c r="AO87" s="18">
        <f t="shared" si="130"/>
        <v>145381.38573526344</v>
      </c>
      <c r="AQ87" s="5">
        <v>83</v>
      </c>
      <c r="AR87" s="1">
        <f t="shared" si="97"/>
        <v>2.4899999999999984</v>
      </c>
      <c r="AS87" s="1">
        <f t="shared" si="131"/>
        <v>145382.43258247347</v>
      </c>
      <c r="AT87" s="1">
        <f t="shared" si="132"/>
        <v>727634.53259310545</v>
      </c>
      <c r="AU87" s="1">
        <f t="shared" si="133"/>
        <v>21829.035977793163</v>
      </c>
      <c r="AV87" s="1">
        <f t="shared" si="134"/>
        <v>109223.23667174416</v>
      </c>
      <c r="AW87" s="1">
        <f t="shared" si="135"/>
        <v>23467.384527869326</v>
      </c>
      <c r="AX87" s="1">
        <f t="shared" si="136"/>
        <v>117507.35434963669</v>
      </c>
      <c r="AY87" s="1">
        <f t="shared" si="137"/>
        <v>23591.646293037713</v>
      </c>
      <c r="AZ87" s="1">
        <f t="shared" si="138"/>
        <v>117955.25095380798</v>
      </c>
      <c r="BA87" s="1">
        <f t="shared" si="139"/>
        <v>25367.693506407402</v>
      </c>
      <c r="BB87" s="1">
        <f t="shared" si="140"/>
        <v>126919.35712888296</v>
      </c>
      <c r="BC87" s="18">
        <f t="shared" si="141"/>
        <v>145381.38573526344</v>
      </c>
      <c r="BE87" s="5">
        <v>82</v>
      </c>
      <c r="BF87" s="8">
        <f t="shared" si="142"/>
        <v>0.98008764020050876</v>
      </c>
    </row>
    <row r="88" spans="1:58" x14ac:dyDescent="0.3">
      <c r="A88" s="5">
        <v>84</v>
      </c>
      <c r="B88" s="1">
        <f t="shared" si="94"/>
        <v>2.5199999999999982</v>
      </c>
      <c r="C88" s="1">
        <f t="shared" si="98"/>
        <v>1197751992.9438982</v>
      </c>
      <c r="D88" s="1">
        <f t="shared" si="99"/>
        <v>4092370677.8344278</v>
      </c>
      <c r="E88" s="1">
        <f t="shared" si="100"/>
        <v>122771120.33503284</v>
      </c>
      <c r="F88" s="1">
        <f t="shared" si="101"/>
        <v>419254948.7913332</v>
      </c>
      <c r="G88" s="1">
        <f t="shared" si="102"/>
        <v>129059944.56690285</v>
      </c>
      <c r="H88" s="1">
        <f t="shared" si="103"/>
        <v>440729883.77420777</v>
      </c>
      <c r="I88" s="1">
        <f t="shared" si="104"/>
        <v>129382068.59164596</v>
      </c>
      <c r="J88" s="1">
        <f t="shared" si="105"/>
        <v>441829715.14622414</v>
      </c>
      <c r="K88" s="1">
        <f t="shared" si="106"/>
        <v>136026011.78941956</v>
      </c>
      <c r="L88" s="1">
        <f t="shared" si="107"/>
        <v>464517349.69308209</v>
      </c>
      <c r="M88" s="18">
        <f t="shared" si="108"/>
        <v>168933.78328928517</v>
      </c>
      <c r="O88" s="5">
        <v>84</v>
      </c>
      <c r="P88" s="1">
        <f t="shared" si="95"/>
        <v>2.5199999999999982</v>
      </c>
      <c r="Q88" s="1">
        <f t="shared" si="109"/>
        <v>1197752956.0273225</v>
      </c>
      <c r="R88" s="1">
        <f t="shared" si="110"/>
        <v>4092373968.1950183</v>
      </c>
      <c r="S88" s="1">
        <f t="shared" si="111"/>
        <v>122771219.04585055</v>
      </c>
      <c r="T88" s="1">
        <f t="shared" si="112"/>
        <v>419255285.84959859</v>
      </c>
      <c r="U88" s="1">
        <f t="shared" si="113"/>
        <v>129060048.33359453</v>
      </c>
      <c r="V88" s="1">
        <f t="shared" si="114"/>
        <v>440730238.09464455</v>
      </c>
      <c r="W88" s="1">
        <f t="shared" si="115"/>
        <v>129382172.6172702</v>
      </c>
      <c r="X88" s="1">
        <f t="shared" si="116"/>
        <v>441830070.35071492</v>
      </c>
      <c r="Y88" s="1">
        <f t="shared" si="117"/>
        <v>136026121.15637201</v>
      </c>
      <c r="Z88" s="1">
        <f t="shared" si="118"/>
        <v>464517723.13434899</v>
      </c>
      <c r="AA88" s="18">
        <f t="shared" si="119"/>
        <v>168933.78328928517</v>
      </c>
      <c r="AC88" s="5">
        <v>84</v>
      </c>
      <c r="AD88" s="1">
        <f t="shared" si="96"/>
        <v>2.5199999999999982</v>
      </c>
      <c r="AE88" s="1">
        <f t="shared" si="120"/>
        <v>168935.28474984938</v>
      </c>
      <c r="AF88" s="1">
        <f t="shared" si="121"/>
        <v>845480.48877159669</v>
      </c>
      <c r="AG88" s="1">
        <f t="shared" si="122"/>
        <v>25364.414663147902</v>
      </c>
      <c r="AH88" s="1">
        <f t="shared" si="123"/>
        <v>126908.56940338465</v>
      </c>
      <c r="AI88" s="1">
        <f t="shared" si="124"/>
        <v>27268.043204198668</v>
      </c>
      <c r="AJ88" s="1">
        <f t="shared" si="125"/>
        <v>136533.81657319111</v>
      </c>
      <c r="AK88" s="1">
        <f t="shared" si="126"/>
        <v>27412.421911745769</v>
      </c>
      <c r="AL88" s="1">
        <f t="shared" si="127"/>
        <v>137054.22254714801</v>
      </c>
      <c r="AM88" s="1">
        <f t="shared" si="128"/>
        <v>29476.04133956234</v>
      </c>
      <c r="AN88" s="1">
        <f t="shared" si="129"/>
        <v>147469.53049509204</v>
      </c>
      <c r="AO88" s="18">
        <f t="shared" si="130"/>
        <v>168933.78328928517</v>
      </c>
      <c r="AQ88" s="5">
        <v>84</v>
      </c>
      <c r="AR88" s="1">
        <f t="shared" si="97"/>
        <v>2.5199999999999982</v>
      </c>
      <c r="AS88" s="1">
        <f t="shared" si="131"/>
        <v>168934.89777014259</v>
      </c>
      <c r="AT88" s="1">
        <f t="shared" si="132"/>
        <v>845479.16666102491</v>
      </c>
      <c r="AU88" s="1">
        <f t="shared" si="133"/>
        <v>25364.374999830747</v>
      </c>
      <c r="AV88" s="1">
        <f t="shared" si="134"/>
        <v>126908.43396889845</v>
      </c>
      <c r="AW88" s="1">
        <f t="shared" si="135"/>
        <v>27268.001509364221</v>
      </c>
      <c r="AX88" s="1">
        <f t="shared" si="136"/>
        <v>136533.67420253527</v>
      </c>
      <c r="AY88" s="1">
        <f t="shared" si="137"/>
        <v>27412.380112868777</v>
      </c>
      <c r="AZ88" s="1">
        <f t="shared" si="138"/>
        <v>137054.07982126746</v>
      </c>
      <c r="BA88" s="1">
        <f t="shared" si="139"/>
        <v>29475.99739446877</v>
      </c>
      <c r="BB88" s="1">
        <f t="shared" si="140"/>
        <v>147469.38044143282</v>
      </c>
      <c r="BC88" s="18">
        <f t="shared" si="141"/>
        <v>168933.78328928517</v>
      </c>
      <c r="BE88" s="5">
        <v>83</v>
      </c>
      <c r="BF88" s="8">
        <f t="shared" si="142"/>
        <v>1.0468472100328654</v>
      </c>
    </row>
    <row r="89" spans="1:58" x14ac:dyDescent="0.3">
      <c r="A89" s="5">
        <v>85</v>
      </c>
      <c r="B89" s="1">
        <f t="shared" si="94"/>
        <v>2.549999999999998</v>
      </c>
      <c r="C89" s="1">
        <f t="shared" si="98"/>
        <v>1327032186.0174899</v>
      </c>
      <c r="D89" s="1">
        <f t="shared" si="99"/>
        <v>4533852593.8886414</v>
      </c>
      <c r="E89" s="1">
        <f t="shared" si="100"/>
        <v>136015577.81665924</v>
      </c>
      <c r="F89" s="1">
        <f t="shared" si="101"/>
        <v>464481726.33312404</v>
      </c>
      <c r="G89" s="1">
        <f t="shared" si="102"/>
        <v>142982803.71165609</v>
      </c>
      <c r="H89" s="1">
        <f t="shared" si="103"/>
        <v>488273382.79443574</v>
      </c>
      <c r="I89" s="1">
        <f t="shared" si="104"/>
        <v>143339678.55857578</v>
      </c>
      <c r="J89" s="1">
        <f t="shared" si="105"/>
        <v>489491865.4052645</v>
      </c>
      <c r="K89" s="1">
        <f t="shared" si="106"/>
        <v>150700333.77881718</v>
      </c>
      <c r="L89" s="1">
        <f t="shared" si="107"/>
        <v>514627060.70366436</v>
      </c>
      <c r="M89" s="18">
        <f t="shared" si="108"/>
        <v>196300.57165151008</v>
      </c>
      <c r="O89" s="5">
        <v>85</v>
      </c>
      <c r="P89" s="1">
        <f t="shared" si="95"/>
        <v>2.549999999999998</v>
      </c>
      <c r="Q89" s="1">
        <f t="shared" si="109"/>
        <v>1327033253.0446479</v>
      </c>
      <c r="R89" s="1">
        <f t="shared" si="110"/>
        <v>4533856239.1741295</v>
      </c>
      <c r="S89" s="1">
        <f t="shared" si="111"/>
        <v>136015687.17522389</v>
      </c>
      <c r="T89" s="1">
        <f t="shared" si="112"/>
        <v>464482099.74575317</v>
      </c>
      <c r="U89" s="1">
        <f t="shared" si="113"/>
        <v>142982918.67141017</v>
      </c>
      <c r="V89" s="1">
        <f t="shared" si="114"/>
        <v>488273775.3310656</v>
      </c>
      <c r="W89" s="1">
        <f t="shared" si="115"/>
        <v>143339793.80518988</v>
      </c>
      <c r="X89" s="1">
        <f t="shared" si="116"/>
        <v>489492258.9212988</v>
      </c>
      <c r="Y89" s="1">
        <f t="shared" si="117"/>
        <v>150700454.94286284</v>
      </c>
      <c r="Z89" s="1">
        <f t="shared" si="118"/>
        <v>514627474.42342067</v>
      </c>
      <c r="AA89" s="18">
        <f t="shared" si="119"/>
        <v>196300.57165151008</v>
      </c>
      <c r="AC89" s="5">
        <v>85</v>
      </c>
      <c r="AD89" s="1">
        <f t="shared" si="96"/>
        <v>2.549999999999998</v>
      </c>
      <c r="AE89" s="1">
        <f t="shared" si="120"/>
        <v>196302.1824556159</v>
      </c>
      <c r="AF89" s="1">
        <f t="shared" si="121"/>
        <v>982406.18512812257</v>
      </c>
      <c r="AG89" s="1">
        <f t="shared" si="122"/>
        <v>29472.185553843676</v>
      </c>
      <c r="AH89" s="1">
        <f t="shared" si="123"/>
        <v>147456.83880457614</v>
      </c>
      <c r="AI89" s="1">
        <f t="shared" si="124"/>
        <v>31684.038135912317</v>
      </c>
      <c r="AJ89" s="1">
        <f t="shared" si="125"/>
        <v>158640.29939020152</v>
      </c>
      <c r="AK89" s="1">
        <f t="shared" si="126"/>
        <v>31851.790044696696</v>
      </c>
      <c r="AL89" s="1">
        <f t="shared" si="127"/>
        <v>159244.95144787699</v>
      </c>
      <c r="AM89" s="1">
        <f t="shared" si="128"/>
        <v>34249.53409727999</v>
      </c>
      <c r="AN89" s="1">
        <f t="shared" si="129"/>
        <v>171346.36099868661</v>
      </c>
      <c r="AO89" s="18">
        <f t="shared" si="130"/>
        <v>196300.57165151008</v>
      </c>
      <c r="AQ89" s="5">
        <v>85</v>
      </c>
      <c r="AR89" s="1">
        <f t="shared" si="97"/>
        <v>2.549999999999998</v>
      </c>
      <c r="AS89" s="1">
        <f t="shared" si="131"/>
        <v>196301.75370993683</v>
      </c>
      <c r="AT89" s="1">
        <f t="shared" si="132"/>
        <v>982404.72040401434</v>
      </c>
      <c r="AU89" s="1">
        <f t="shared" si="133"/>
        <v>29472.141612120427</v>
      </c>
      <c r="AV89" s="1">
        <f t="shared" si="134"/>
        <v>147456.68876242393</v>
      </c>
      <c r="AW89" s="1">
        <f t="shared" si="135"/>
        <v>31683.991943556786</v>
      </c>
      <c r="AX89" s="1">
        <f t="shared" si="136"/>
        <v>158640.14166377182</v>
      </c>
      <c r="AY89" s="1">
        <f t="shared" si="137"/>
        <v>31851.743737077006</v>
      </c>
      <c r="AZ89" s="1">
        <f t="shared" si="138"/>
        <v>159244.79332790963</v>
      </c>
      <c r="BA89" s="1">
        <f t="shared" si="139"/>
        <v>34249.485411957714</v>
      </c>
      <c r="BB89" s="1">
        <f t="shared" si="140"/>
        <v>171346.19476059542</v>
      </c>
      <c r="BC89" s="18">
        <f t="shared" si="141"/>
        <v>196300.57165151008</v>
      </c>
      <c r="BE89" s="5">
        <v>84</v>
      </c>
      <c r="BF89" s="8">
        <f t="shared" si="142"/>
        <v>1.1144808574172202</v>
      </c>
    </row>
    <row r="90" spans="1:58" x14ac:dyDescent="0.3">
      <c r="A90" s="5">
        <v>86</v>
      </c>
      <c r="B90" s="1">
        <f t="shared" si="94"/>
        <v>2.5799999999999979</v>
      </c>
      <c r="C90" s="1">
        <f t="shared" si="98"/>
        <v>1470258998.7068133</v>
      </c>
      <c r="D90" s="1">
        <f t="shared" si="99"/>
        <v>5022959141.128006</v>
      </c>
      <c r="E90" s="1">
        <f t="shared" si="100"/>
        <v>150688774.23384017</v>
      </c>
      <c r="F90" s="1">
        <f t="shared" si="101"/>
        <v>514587594.47591144</v>
      </c>
      <c r="G90" s="1">
        <f t="shared" si="102"/>
        <v>158407588.15097886</v>
      </c>
      <c r="H90" s="1">
        <f t="shared" si="103"/>
        <v>540945928.27446425</v>
      </c>
      <c r="I90" s="1">
        <f t="shared" si="104"/>
        <v>158802963.15795714</v>
      </c>
      <c r="J90" s="1">
        <f t="shared" si="105"/>
        <v>542295863.88486314</v>
      </c>
      <c r="K90" s="1">
        <f t="shared" si="106"/>
        <v>166957650.15038607</v>
      </c>
      <c r="L90" s="1">
        <f t="shared" si="107"/>
        <v>570142694.45905828</v>
      </c>
      <c r="M90" s="18">
        <f t="shared" si="108"/>
        <v>228099.35505720883</v>
      </c>
      <c r="O90" s="5">
        <v>86</v>
      </c>
      <c r="P90" s="1">
        <f t="shared" si="95"/>
        <v>2.5799999999999979</v>
      </c>
      <c r="Q90" s="1">
        <f t="shared" si="109"/>
        <v>1470260180.8898623</v>
      </c>
      <c r="R90" s="1">
        <f t="shared" si="110"/>
        <v>5022963179.6197796</v>
      </c>
      <c r="S90" s="1">
        <f t="shared" si="111"/>
        <v>150688895.38859338</v>
      </c>
      <c r="T90" s="1">
        <f t="shared" si="112"/>
        <v>514588008.16394138</v>
      </c>
      <c r="U90" s="1">
        <f t="shared" si="113"/>
        <v>158407715.51105249</v>
      </c>
      <c r="V90" s="1">
        <f t="shared" si="114"/>
        <v>540946363.14913321</v>
      </c>
      <c r="W90" s="1">
        <f t="shared" si="115"/>
        <v>158803090.83583039</v>
      </c>
      <c r="X90" s="1">
        <f t="shared" si="116"/>
        <v>542296299.84457111</v>
      </c>
      <c r="Y90" s="1">
        <f t="shared" si="117"/>
        <v>166957784.3839305</v>
      </c>
      <c r="Z90" s="1">
        <f t="shared" si="118"/>
        <v>570143152.80158079</v>
      </c>
      <c r="AA90" s="18">
        <f t="shared" si="119"/>
        <v>228099.35505720883</v>
      </c>
      <c r="AC90" s="5">
        <v>86</v>
      </c>
      <c r="AD90" s="1">
        <f t="shared" si="96"/>
        <v>2.5799999999999979</v>
      </c>
      <c r="AE90" s="1">
        <f t="shared" si="120"/>
        <v>228101.07845767285</v>
      </c>
      <c r="AF90" s="1">
        <f t="shared" si="121"/>
        <v>1141501.8020413592</v>
      </c>
      <c r="AG90" s="1">
        <f t="shared" si="122"/>
        <v>34245.054061240779</v>
      </c>
      <c r="AH90" s="1">
        <f t="shared" si="123"/>
        <v>171331.61449708813</v>
      </c>
      <c r="AI90" s="1">
        <f t="shared" si="124"/>
        <v>36815.028278697093</v>
      </c>
      <c r="AJ90" s="1">
        <f t="shared" si="125"/>
        <v>184325.51675833549</v>
      </c>
      <c r="AK90" s="1">
        <f t="shared" si="126"/>
        <v>37009.936812615808</v>
      </c>
      <c r="AL90" s="1">
        <f t="shared" si="127"/>
        <v>185028.05166748667</v>
      </c>
      <c r="AM90" s="1">
        <f t="shared" si="128"/>
        <v>39795.895611265376</v>
      </c>
      <c r="AN90" s="1">
        <f t="shared" si="129"/>
        <v>199088.49092908198</v>
      </c>
      <c r="AO90" s="18">
        <f t="shared" si="130"/>
        <v>228099.35505720883</v>
      </c>
      <c r="AQ90" s="5">
        <v>86</v>
      </c>
      <c r="AR90" s="1">
        <f t="shared" si="97"/>
        <v>2.5799999999999979</v>
      </c>
      <c r="AS90" s="1">
        <f t="shared" si="131"/>
        <v>228100.60344082778</v>
      </c>
      <c r="AT90" s="1">
        <f t="shared" si="132"/>
        <v>1141500.1793217447</v>
      </c>
      <c r="AU90" s="1">
        <f t="shared" si="133"/>
        <v>34245.005379652343</v>
      </c>
      <c r="AV90" s="1">
        <f t="shared" si="134"/>
        <v>171331.44827174509</v>
      </c>
      <c r="AW90" s="1">
        <f t="shared" si="135"/>
        <v>36814.97710372851</v>
      </c>
      <c r="AX90" s="1">
        <f t="shared" si="136"/>
        <v>184325.34201991951</v>
      </c>
      <c r="AY90" s="1">
        <f t="shared" si="137"/>
        <v>37009.885509951127</v>
      </c>
      <c r="AZ90" s="1">
        <f t="shared" si="138"/>
        <v>185027.87649308771</v>
      </c>
      <c r="BA90" s="1">
        <f t="shared" si="139"/>
        <v>39795.841674444971</v>
      </c>
      <c r="BB90" s="1">
        <f t="shared" si="140"/>
        <v>199088.30676097091</v>
      </c>
      <c r="BC90" s="18">
        <f t="shared" si="141"/>
        <v>228099.35505720883</v>
      </c>
      <c r="BE90" s="5">
        <v>85</v>
      </c>
      <c r="BF90" s="8">
        <f t="shared" si="142"/>
        <v>1.1820584267552476</v>
      </c>
    </row>
    <row r="91" spans="1:58" x14ac:dyDescent="0.3">
      <c r="A91" s="5">
        <v>87</v>
      </c>
      <c r="B91" s="1">
        <f t="shared" si="94"/>
        <v>2.6099999999999977</v>
      </c>
      <c r="C91" s="1">
        <f t="shared" si="98"/>
        <v>1628936919.8738298</v>
      </c>
      <c r="D91" s="1">
        <f t="shared" si="99"/>
        <v>5564828120.0036097</v>
      </c>
      <c r="E91" s="1">
        <f t="shared" si="100"/>
        <v>166944843.6001083</v>
      </c>
      <c r="F91" s="1">
        <f t="shared" si="101"/>
        <v>570098970.77740359</v>
      </c>
      <c r="G91" s="1">
        <f t="shared" si="102"/>
        <v>175496328.16176933</v>
      </c>
      <c r="H91" s="1">
        <f t="shared" si="103"/>
        <v>599300910.55273676</v>
      </c>
      <c r="I91" s="1">
        <f t="shared" si="104"/>
        <v>175934357.25839934</v>
      </c>
      <c r="J91" s="1">
        <f t="shared" si="105"/>
        <v>600796482.40240693</v>
      </c>
      <c r="K91" s="1">
        <f t="shared" si="106"/>
        <v>184968738.07218048</v>
      </c>
      <c r="L91" s="1">
        <f t="shared" si="107"/>
        <v>631647519.4532578</v>
      </c>
      <c r="M91" s="18">
        <f t="shared" si="108"/>
        <v>265047.7202159547</v>
      </c>
      <c r="O91" s="5">
        <v>87</v>
      </c>
      <c r="P91" s="1">
        <f t="shared" si="95"/>
        <v>2.6099999999999977</v>
      </c>
      <c r="Q91" s="1">
        <f t="shared" si="109"/>
        <v>1628938229.634244</v>
      </c>
      <c r="R91" s="1">
        <f t="shared" si="110"/>
        <v>5564832594.1119347</v>
      </c>
      <c r="S91" s="1">
        <f t="shared" si="111"/>
        <v>166944977.82335803</v>
      </c>
      <c r="T91" s="1">
        <f t="shared" si="112"/>
        <v>570099429.08477783</v>
      </c>
      <c r="U91" s="1">
        <f t="shared" si="113"/>
        <v>175496469.2596297</v>
      </c>
      <c r="V91" s="1">
        <f t="shared" si="114"/>
        <v>599301392.33185589</v>
      </c>
      <c r="W91" s="1">
        <f t="shared" si="115"/>
        <v>175934498.70833588</v>
      </c>
      <c r="X91" s="1">
        <f t="shared" si="116"/>
        <v>600796965.38359249</v>
      </c>
      <c r="Y91" s="1">
        <f t="shared" si="117"/>
        <v>184968886.7848658</v>
      </c>
      <c r="Z91" s="1">
        <f t="shared" si="118"/>
        <v>631648027.23137808</v>
      </c>
      <c r="AA91" s="18">
        <f t="shared" si="119"/>
        <v>265047.7202159547</v>
      </c>
      <c r="AC91" s="5">
        <v>87</v>
      </c>
      <c r="AD91" s="1">
        <f t="shared" si="96"/>
        <v>2.6099999999999977</v>
      </c>
      <c r="AE91" s="1">
        <f t="shared" si="120"/>
        <v>265049.55843352817</v>
      </c>
      <c r="AF91" s="1">
        <f t="shared" si="121"/>
        <v>1326356.342420995</v>
      </c>
      <c r="AG91" s="1">
        <f t="shared" si="122"/>
        <v>39790.69027262985</v>
      </c>
      <c r="AH91" s="1">
        <f t="shared" si="123"/>
        <v>199071.35698474551</v>
      </c>
      <c r="AI91" s="1">
        <f t="shared" si="124"/>
        <v>42776.760627401032</v>
      </c>
      <c r="AJ91" s="1">
        <f t="shared" si="125"/>
        <v>214168.75438792759</v>
      </c>
      <c r="AK91" s="1">
        <f t="shared" si="126"/>
        <v>43003.221588448767</v>
      </c>
      <c r="AL91" s="1">
        <f t="shared" si="127"/>
        <v>214985.01612147538</v>
      </c>
      <c r="AM91" s="1">
        <f t="shared" si="128"/>
        <v>46240.240756274106</v>
      </c>
      <c r="AN91" s="1">
        <f t="shared" si="129"/>
        <v>231321.58869338001</v>
      </c>
      <c r="AO91" s="18">
        <f t="shared" si="130"/>
        <v>265047.7202159547</v>
      </c>
      <c r="AQ91" s="5">
        <v>87</v>
      </c>
      <c r="AR91" s="1">
        <f t="shared" si="97"/>
        <v>2.6099999999999977</v>
      </c>
      <c r="AS91" s="1">
        <f t="shared" si="131"/>
        <v>265049.03215440386</v>
      </c>
      <c r="AT91" s="1">
        <f t="shared" si="132"/>
        <v>1326354.5446648665</v>
      </c>
      <c r="AU91" s="1">
        <f t="shared" si="133"/>
        <v>39790.636339945995</v>
      </c>
      <c r="AV91" s="1">
        <f t="shared" si="134"/>
        <v>199071.17283075748</v>
      </c>
      <c r="AW91" s="1">
        <f t="shared" si="135"/>
        <v>42776.703932407363</v>
      </c>
      <c r="AX91" s="1">
        <f t="shared" si="136"/>
        <v>214168.56080268085</v>
      </c>
      <c r="AY91" s="1">
        <f t="shared" si="137"/>
        <v>43003.164751986209</v>
      </c>
      <c r="AZ91" s="1">
        <f t="shared" si="138"/>
        <v>214984.82205322239</v>
      </c>
      <c r="BA91" s="1">
        <f t="shared" si="139"/>
        <v>46240.181001542667</v>
      </c>
      <c r="BB91" s="1">
        <f t="shared" si="140"/>
        <v>231321.38466138946</v>
      </c>
      <c r="BC91" s="18">
        <f t="shared" si="141"/>
        <v>265047.7202159547</v>
      </c>
      <c r="BE91" s="5">
        <v>86</v>
      </c>
      <c r="BF91" s="8">
        <f t="shared" si="142"/>
        <v>1.2483836189494468</v>
      </c>
    </row>
    <row r="92" spans="1:58" x14ac:dyDescent="0.3">
      <c r="A92" s="5">
        <v>88</v>
      </c>
      <c r="B92" s="1">
        <f t="shared" si="94"/>
        <v>2.6399999999999975</v>
      </c>
      <c r="C92" s="1">
        <f t="shared" si="98"/>
        <v>1804732745.2926009</v>
      </c>
      <c r="D92" s="1">
        <f t="shared" si="99"/>
        <v>6165151666.0271015</v>
      </c>
      <c r="E92" s="1">
        <f t="shared" si="100"/>
        <v>184954549.98081303</v>
      </c>
      <c r="F92" s="1">
        <f t="shared" si="101"/>
        <v>631599078.99816573</v>
      </c>
      <c r="G92" s="1">
        <f t="shared" si="102"/>
        <v>194428536.16578552</v>
      </c>
      <c r="H92" s="1">
        <f t="shared" si="103"/>
        <v>663951437.54234791</v>
      </c>
      <c r="I92" s="1">
        <f t="shared" si="104"/>
        <v>194913821.54394823</v>
      </c>
      <c r="J92" s="1">
        <f t="shared" si="105"/>
        <v>665608359.46944952</v>
      </c>
      <c r="K92" s="1">
        <f t="shared" si="106"/>
        <v>204922800.76489654</v>
      </c>
      <c r="L92" s="1">
        <f t="shared" si="107"/>
        <v>699787746.78791273</v>
      </c>
      <c r="M92" s="18">
        <f t="shared" si="108"/>
        <v>307979.42045541626</v>
      </c>
      <c r="O92" s="5">
        <v>88</v>
      </c>
      <c r="P92" s="1">
        <f t="shared" si="95"/>
        <v>2.6399999999999975</v>
      </c>
      <c r="Q92" s="1">
        <f t="shared" si="109"/>
        <v>1804734196.391603</v>
      </c>
      <c r="R92" s="1">
        <f t="shared" si="110"/>
        <v>6165156622.7364435</v>
      </c>
      <c r="S92" s="1">
        <f t="shared" si="111"/>
        <v>184954698.68209329</v>
      </c>
      <c r="T92" s="1">
        <f t="shared" si="112"/>
        <v>631599586.73734653</v>
      </c>
      <c r="U92" s="1">
        <f t="shared" si="113"/>
        <v>194428692.48315349</v>
      </c>
      <c r="V92" s="1">
        <f t="shared" si="114"/>
        <v>663951971.2848413</v>
      </c>
      <c r="W92" s="1">
        <f t="shared" si="115"/>
        <v>194913978.25136593</v>
      </c>
      <c r="X92" s="1">
        <f t="shared" si="116"/>
        <v>665608894.54365921</v>
      </c>
      <c r="Y92" s="1">
        <f t="shared" si="117"/>
        <v>204922965.51840308</v>
      </c>
      <c r="Z92" s="1">
        <f t="shared" si="118"/>
        <v>699788309.33355379</v>
      </c>
      <c r="AA92" s="18">
        <f t="shared" si="119"/>
        <v>307979.42045541626</v>
      </c>
      <c r="AC92" s="5">
        <v>88</v>
      </c>
      <c r="AD92" s="1">
        <f t="shared" si="96"/>
        <v>2.6399999999999975</v>
      </c>
      <c r="AE92" s="1">
        <f t="shared" si="120"/>
        <v>307981.37434362876</v>
      </c>
      <c r="AF92" s="1">
        <f t="shared" si="121"/>
        <v>1541139.7568704835</v>
      </c>
      <c r="AG92" s="1">
        <f t="shared" si="122"/>
        <v>46234.192706114503</v>
      </c>
      <c r="AH92" s="1">
        <f t="shared" si="123"/>
        <v>231301.68083344246</v>
      </c>
      <c r="AI92" s="1">
        <f t="shared" si="124"/>
        <v>49703.717918616145</v>
      </c>
      <c r="AJ92" s="1">
        <f t="shared" si="125"/>
        <v>248843.05961889992</v>
      </c>
      <c r="AK92" s="1">
        <f t="shared" si="126"/>
        <v>49966.838600398005</v>
      </c>
      <c r="AL92" s="1">
        <f t="shared" si="127"/>
        <v>249791.45658965231</v>
      </c>
      <c r="AM92" s="1">
        <f t="shared" si="128"/>
        <v>53727.936403804073</v>
      </c>
      <c r="AN92" s="1">
        <f t="shared" si="129"/>
        <v>268772.59135812492</v>
      </c>
      <c r="AO92" s="18">
        <f t="shared" si="130"/>
        <v>307979.42045541626</v>
      </c>
      <c r="AQ92" s="5">
        <v>88</v>
      </c>
      <c r="AR92" s="1">
        <f t="shared" si="97"/>
        <v>2.6399999999999975</v>
      </c>
      <c r="AS92" s="1">
        <f t="shared" si="131"/>
        <v>307980.79127278319</v>
      </c>
      <c r="AT92" s="1">
        <f t="shared" si="132"/>
        <v>1541137.7651988587</v>
      </c>
      <c r="AU92" s="1">
        <f t="shared" si="133"/>
        <v>46234.132955965761</v>
      </c>
      <c r="AV92" s="1">
        <f t="shared" si="134"/>
        <v>231301.47681709824</v>
      </c>
      <c r="AW92" s="1">
        <f t="shared" si="135"/>
        <v>49703.655108222236</v>
      </c>
      <c r="AX92" s="1">
        <f t="shared" si="136"/>
        <v>248842.84515407949</v>
      </c>
      <c r="AY92" s="1">
        <f t="shared" si="137"/>
        <v>49966.77563327695</v>
      </c>
      <c r="AZ92" s="1">
        <f t="shared" si="138"/>
        <v>249791.24158973061</v>
      </c>
      <c r="BA92" s="1">
        <f t="shared" si="139"/>
        <v>53727.87020365768</v>
      </c>
      <c r="BB92" s="1">
        <f t="shared" si="140"/>
        <v>268772.36531981733</v>
      </c>
      <c r="BC92" s="18">
        <f t="shared" si="141"/>
        <v>307979.42045541626</v>
      </c>
      <c r="BE92" s="5">
        <v>87</v>
      </c>
      <c r="BF92" s="8">
        <f t="shared" si="142"/>
        <v>1.3119384491583332</v>
      </c>
    </row>
    <row r="93" spans="1:58" x14ac:dyDescent="0.3">
      <c r="A93" s="5">
        <v>89</v>
      </c>
      <c r="B93" s="1">
        <f t="shared" si="94"/>
        <v>2.6699999999999973</v>
      </c>
      <c r="C93" s="1">
        <f t="shared" si="98"/>
        <v>1999493089.6534638</v>
      </c>
      <c r="D93" s="1">
        <f t="shared" si="99"/>
        <v>6830236069.3287134</v>
      </c>
      <c r="E93" s="1">
        <f t="shared" si="100"/>
        <v>204907082.0798614</v>
      </c>
      <c r="F93" s="1">
        <f t="shared" si="101"/>
        <v>699734080.67875743</v>
      </c>
      <c r="G93" s="1">
        <f t="shared" si="102"/>
        <v>215403093.29004276</v>
      </c>
      <c r="H93" s="1">
        <f t="shared" si="103"/>
        <v>735576780.67288101</v>
      </c>
      <c r="I93" s="1">
        <f t="shared" si="104"/>
        <v>215940733.7899546</v>
      </c>
      <c r="J93" s="1">
        <f t="shared" si="105"/>
        <v>737412462.33622301</v>
      </c>
      <c r="K93" s="1">
        <f t="shared" si="106"/>
        <v>227029455.94994807</v>
      </c>
      <c r="L93" s="1">
        <f t="shared" si="107"/>
        <v>775279324.35756886</v>
      </c>
      <c r="M93" s="18">
        <f t="shared" si="108"/>
        <v>357863.1793973266</v>
      </c>
      <c r="O93" s="5">
        <v>89</v>
      </c>
      <c r="P93" s="1">
        <f t="shared" si="95"/>
        <v>2.6699999999999973</v>
      </c>
      <c r="Q93" s="1">
        <f t="shared" si="109"/>
        <v>1999494697.3365254</v>
      </c>
      <c r="R93" s="1">
        <f t="shared" si="110"/>
        <v>6830241560.6910934</v>
      </c>
      <c r="S93" s="1">
        <f t="shared" si="111"/>
        <v>204907246.8207328</v>
      </c>
      <c r="T93" s="1">
        <f t="shared" si="112"/>
        <v>699734643.18125927</v>
      </c>
      <c r="U93" s="1">
        <f t="shared" si="113"/>
        <v>215403266.46845168</v>
      </c>
      <c r="V93" s="1">
        <f t="shared" si="114"/>
        <v>735577371.983307</v>
      </c>
      <c r="W93" s="1">
        <f t="shared" si="115"/>
        <v>215940907.40048239</v>
      </c>
      <c r="X93" s="1">
        <f t="shared" si="116"/>
        <v>737413055.12199831</v>
      </c>
      <c r="Y93" s="1">
        <f t="shared" si="117"/>
        <v>227029638.47439274</v>
      </c>
      <c r="Z93" s="1">
        <f t="shared" si="118"/>
        <v>775279947.57773221</v>
      </c>
      <c r="AA93" s="18">
        <f t="shared" si="119"/>
        <v>357863.1793973266</v>
      </c>
      <c r="AC93" s="5">
        <v>89</v>
      </c>
      <c r="AD93" s="1">
        <f t="shared" si="96"/>
        <v>2.6699999999999973</v>
      </c>
      <c r="AE93" s="1">
        <f t="shared" si="120"/>
        <v>357865.24803495326</v>
      </c>
      <c r="AF93" s="1">
        <f t="shared" si="121"/>
        <v>1790696.9743052621</v>
      </c>
      <c r="AG93" s="1">
        <f t="shared" si="122"/>
        <v>53720.909229157864</v>
      </c>
      <c r="AH93" s="1">
        <f t="shared" si="123"/>
        <v>268749.46055408451</v>
      </c>
      <c r="AI93" s="1">
        <f t="shared" si="124"/>
        <v>57752.151137469125</v>
      </c>
      <c r="AJ93" s="1">
        <f t="shared" si="125"/>
        <v>289130.41670461831</v>
      </c>
      <c r="AK93" s="1">
        <f t="shared" si="126"/>
        <v>58057.865479727137</v>
      </c>
      <c r="AL93" s="1">
        <f t="shared" si="127"/>
        <v>290232.33681640105</v>
      </c>
      <c r="AM93" s="1">
        <f t="shared" si="128"/>
        <v>62427.879333649893</v>
      </c>
      <c r="AN93" s="1">
        <f t="shared" si="129"/>
        <v>312286.09490544163</v>
      </c>
      <c r="AO93" s="18">
        <f t="shared" si="130"/>
        <v>357863.1793973266</v>
      </c>
      <c r="AQ93" s="5">
        <v>89</v>
      </c>
      <c r="AR93" s="1">
        <f t="shared" si="97"/>
        <v>2.6699999999999973</v>
      </c>
      <c r="AS93" s="1">
        <f t="shared" si="131"/>
        <v>357864.60204655351</v>
      </c>
      <c r="AT93" s="1">
        <f t="shared" si="132"/>
        <v>1790694.7678029479</v>
      </c>
      <c r="AU93" s="1">
        <f t="shared" si="133"/>
        <v>53720.843034088437</v>
      </c>
      <c r="AV93" s="1">
        <f t="shared" si="134"/>
        <v>268749.23453311075</v>
      </c>
      <c r="AW93" s="1">
        <f t="shared" si="135"/>
        <v>57752.081552085096</v>
      </c>
      <c r="AX93" s="1">
        <f t="shared" si="136"/>
        <v>289130.17910823826</v>
      </c>
      <c r="AY93" s="1">
        <f t="shared" si="137"/>
        <v>58057.795720712013</v>
      </c>
      <c r="AZ93" s="1">
        <f t="shared" si="138"/>
        <v>290232.098627206</v>
      </c>
      <c r="BA93" s="1">
        <f t="shared" si="139"/>
        <v>62427.805992904614</v>
      </c>
      <c r="BB93" s="1">
        <f t="shared" si="140"/>
        <v>312285.84448730544</v>
      </c>
      <c r="BC93" s="18">
        <f t="shared" si="141"/>
        <v>357863.1793973266</v>
      </c>
      <c r="BE93" s="5">
        <v>88</v>
      </c>
      <c r="BF93" s="8">
        <f t="shared" si="142"/>
        <v>1.3708173669292592</v>
      </c>
    </row>
    <row r="94" spans="1:58" x14ac:dyDescent="0.3">
      <c r="A94" s="5">
        <v>90</v>
      </c>
      <c r="B94" s="1">
        <f t="shared" si="94"/>
        <v>2.6999999999999971</v>
      </c>
      <c r="C94" s="1">
        <f t="shared" si="98"/>
        <v>2215263788.3517647</v>
      </c>
      <c r="D94" s="1">
        <f t="shared" si="99"/>
        <v>7567068051.1711359</v>
      </c>
      <c r="E94" s="1">
        <f t="shared" si="100"/>
        <v>227012041.53513408</v>
      </c>
      <c r="F94" s="1">
        <f t="shared" si="101"/>
        <v>775219868.80381203</v>
      </c>
      <c r="G94" s="1">
        <f t="shared" si="102"/>
        <v>238640339.56719124</v>
      </c>
      <c r="H94" s="1">
        <f t="shared" si="103"/>
        <v>814929516.8829397</v>
      </c>
      <c r="I94" s="1">
        <f t="shared" si="104"/>
        <v>239235984.28837818</v>
      </c>
      <c r="J94" s="1">
        <f t="shared" si="105"/>
        <v>816963246.8267256</v>
      </c>
      <c r="K94" s="1">
        <f t="shared" si="106"/>
        <v>251520938.93993583</v>
      </c>
      <c r="L94" s="1">
        <f t="shared" si="107"/>
        <v>858915464.71121824</v>
      </c>
      <c r="M94" s="18">
        <f t="shared" si="108"/>
        <v>415824.53813700296</v>
      </c>
      <c r="O94" s="5">
        <v>90</v>
      </c>
      <c r="P94" s="1">
        <f t="shared" si="95"/>
        <v>2.6999999999999971</v>
      </c>
      <c r="Q94" s="1">
        <f t="shared" si="109"/>
        <v>2215265569.5086908</v>
      </c>
      <c r="R94" s="1">
        <f t="shared" si="110"/>
        <v>7567074134.8526936</v>
      </c>
      <c r="S94" s="1">
        <f t="shared" si="111"/>
        <v>227012224.0455808</v>
      </c>
      <c r="T94" s="1">
        <f t="shared" si="112"/>
        <v>775220491.97618353</v>
      </c>
      <c r="U94" s="1">
        <f t="shared" si="113"/>
        <v>238640531.42522353</v>
      </c>
      <c r="V94" s="1">
        <f t="shared" si="114"/>
        <v>814930171.97033989</v>
      </c>
      <c r="W94" s="1">
        <f t="shared" si="115"/>
        <v>239236176.6251359</v>
      </c>
      <c r="X94" s="1">
        <f t="shared" si="116"/>
        <v>816963903.54860008</v>
      </c>
      <c r="Y94" s="1">
        <f t="shared" si="117"/>
        <v>251521141.15203881</v>
      </c>
      <c r="Z94" s="1">
        <f t="shared" si="118"/>
        <v>858916155.15000904</v>
      </c>
      <c r="AA94" s="18">
        <f t="shared" si="119"/>
        <v>415824.53813700296</v>
      </c>
      <c r="AC94" s="5">
        <v>90</v>
      </c>
      <c r="AD94" s="1">
        <f t="shared" si="96"/>
        <v>2.6999999999999971</v>
      </c>
      <c r="AE94" s="1">
        <f t="shared" si="120"/>
        <v>415826.71833448665</v>
      </c>
      <c r="AF94" s="1">
        <f t="shared" si="121"/>
        <v>2080657.1513888561</v>
      </c>
      <c r="AG94" s="1">
        <f t="shared" si="122"/>
        <v>62419.714541665679</v>
      </c>
      <c r="AH94" s="1">
        <f t="shared" si="123"/>
        <v>312259.21944831643</v>
      </c>
      <c r="AI94" s="1">
        <f t="shared" si="124"/>
        <v>67103.60283339044</v>
      </c>
      <c r="AJ94" s="1">
        <f t="shared" si="125"/>
        <v>335939.37813179794</v>
      </c>
      <c r="AK94" s="1">
        <f t="shared" si="126"/>
        <v>67458.805213642641</v>
      </c>
      <c r="AL94" s="1">
        <f t="shared" si="127"/>
        <v>337219.67100405501</v>
      </c>
      <c r="AM94" s="1">
        <f t="shared" si="128"/>
        <v>72536.304671787337</v>
      </c>
      <c r="AN94" s="1">
        <f t="shared" si="129"/>
        <v>362843.39715773409</v>
      </c>
      <c r="AO94" s="18">
        <f t="shared" si="130"/>
        <v>415824.53813700296</v>
      </c>
      <c r="AQ94" s="5">
        <v>90</v>
      </c>
      <c r="AR94" s="1">
        <f t="shared" si="97"/>
        <v>2.6999999999999971</v>
      </c>
      <c r="AS94" s="1">
        <f t="shared" si="131"/>
        <v>415826.00264198473</v>
      </c>
      <c r="AT94" s="1">
        <f t="shared" si="132"/>
        <v>2080654.7068848321</v>
      </c>
      <c r="AU94" s="1">
        <f t="shared" si="133"/>
        <v>62419.641206544962</v>
      </c>
      <c r="AV94" s="1">
        <f t="shared" si="134"/>
        <v>312258.96904938365</v>
      </c>
      <c r="AW94" s="1">
        <f t="shared" si="135"/>
        <v>67103.525742285725</v>
      </c>
      <c r="AX94" s="1">
        <f t="shared" si="136"/>
        <v>335939.11490898282</v>
      </c>
      <c r="AY94" s="1">
        <f t="shared" si="137"/>
        <v>67458.72793017971</v>
      </c>
      <c r="AZ94" s="1">
        <f t="shared" si="138"/>
        <v>337219.40712448652</v>
      </c>
      <c r="BA94" s="1">
        <f t="shared" si="139"/>
        <v>72536.223420279566</v>
      </c>
      <c r="BB94" s="1">
        <f t="shared" si="140"/>
        <v>362843.11973026086</v>
      </c>
      <c r="BC94" s="18">
        <f t="shared" si="141"/>
        <v>415824.53813700296</v>
      </c>
      <c r="BE94" s="5">
        <v>89</v>
      </c>
      <c r="BF94" s="8">
        <f t="shared" si="142"/>
        <v>1.4226492269081064</v>
      </c>
    </row>
    <row r="95" spans="1:58" x14ac:dyDescent="0.3">
      <c r="A95" s="5">
        <v>91</v>
      </c>
      <c r="B95" s="1">
        <f t="shared" si="94"/>
        <v>2.7299999999999969</v>
      </c>
      <c r="C95" s="1">
        <f t="shared" si="98"/>
        <v>2454311393.0494661</v>
      </c>
      <c r="D95" s="1">
        <f t="shared" si="99"/>
        <v>8383388194.6601963</v>
      </c>
      <c r="E95" s="1">
        <f t="shared" si="100"/>
        <v>251501645.83980587</v>
      </c>
      <c r="F95" s="1">
        <f t="shared" si="101"/>
        <v>858849595.08613908</v>
      </c>
      <c r="G95" s="1">
        <f t="shared" si="102"/>
        <v>264384389.76609796</v>
      </c>
      <c r="H95" s="1">
        <f t="shared" si="103"/>
        <v>902843441.86897254</v>
      </c>
      <c r="I95" s="1">
        <f t="shared" si="104"/>
        <v>265044297.46784046</v>
      </c>
      <c r="J95" s="1">
        <f t="shared" si="105"/>
        <v>905096590.35815382</v>
      </c>
      <c r="K95" s="1">
        <f t="shared" si="106"/>
        <v>278654543.55055052</v>
      </c>
      <c r="L95" s="1">
        <f t="shared" si="107"/>
        <v>951574985.86451113</v>
      </c>
      <c r="M95" s="18">
        <f t="shared" si="108"/>
        <v>483171.2385153427</v>
      </c>
      <c r="O95" s="5">
        <v>91</v>
      </c>
      <c r="P95" s="1">
        <f t="shared" si="95"/>
        <v>2.7299999999999969</v>
      </c>
      <c r="Q95" s="1">
        <f t="shared" si="109"/>
        <v>2454313366.3917475</v>
      </c>
      <c r="R95" s="1">
        <f t="shared" si="110"/>
        <v>8383394934.5467052</v>
      </c>
      <c r="S95" s="1">
        <f t="shared" si="111"/>
        <v>251501848.03640115</v>
      </c>
      <c r="T95" s="1">
        <f t="shared" si="112"/>
        <v>858850285.47198319</v>
      </c>
      <c r="U95" s="1">
        <f t="shared" si="113"/>
        <v>264384602.31848091</v>
      </c>
      <c r="V95" s="1">
        <f t="shared" si="114"/>
        <v>902844167.61206949</v>
      </c>
      <c r="W95" s="1">
        <f t="shared" si="115"/>
        <v>265044510.55058217</v>
      </c>
      <c r="X95" s="1">
        <f t="shared" si="116"/>
        <v>905097317.91201222</v>
      </c>
      <c r="Y95" s="1">
        <f t="shared" si="117"/>
        <v>278654767.57376152</v>
      </c>
      <c r="Z95" s="1">
        <f t="shared" si="118"/>
        <v>951575750.7718538</v>
      </c>
      <c r="AA95" s="18">
        <f t="shared" si="119"/>
        <v>483171.2385153427</v>
      </c>
      <c r="AC95" s="5">
        <v>91</v>
      </c>
      <c r="AD95" s="1">
        <f t="shared" si="96"/>
        <v>2.7299999999999969</v>
      </c>
      <c r="AE95" s="1">
        <f t="shared" si="120"/>
        <v>483173.52421907318</v>
      </c>
      <c r="AF95" s="1">
        <f t="shared" si="121"/>
        <v>2417560.6038684822</v>
      </c>
      <c r="AG95" s="1">
        <f t="shared" si="122"/>
        <v>72526.818116054463</v>
      </c>
      <c r="AH95" s="1">
        <f t="shared" si="123"/>
        <v>362812.17089454597</v>
      </c>
      <c r="AI95" s="1">
        <f t="shared" si="124"/>
        <v>77969.000679472651</v>
      </c>
      <c r="AJ95" s="1">
        <f t="shared" si="125"/>
        <v>390325.54946396087</v>
      </c>
      <c r="AK95" s="1">
        <f t="shared" si="126"/>
        <v>78381.701358013888</v>
      </c>
      <c r="AL95" s="1">
        <f t="shared" si="127"/>
        <v>391813.08670122328</v>
      </c>
      <c r="AM95" s="1">
        <f t="shared" si="128"/>
        <v>84281.210717091162</v>
      </c>
      <c r="AN95" s="1">
        <f t="shared" si="129"/>
        <v>421584.62268122158</v>
      </c>
      <c r="AO95" s="18">
        <f t="shared" si="130"/>
        <v>483171.2385153427</v>
      </c>
      <c r="AQ95" s="5">
        <v>91</v>
      </c>
      <c r="AR95" s="1">
        <f t="shared" si="97"/>
        <v>2.7299999999999969</v>
      </c>
      <c r="AS95" s="1">
        <f t="shared" si="131"/>
        <v>483172.73130394396</v>
      </c>
      <c r="AT95" s="1">
        <f t="shared" si="132"/>
        <v>2417557.8956925962</v>
      </c>
      <c r="AU95" s="1">
        <f t="shared" si="133"/>
        <v>72526.736870777881</v>
      </c>
      <c r="AV95" s="1">
        <f t="shared" si="134"/>
        <v>362811.89348834741</v>
      </c>
      <c r="AW95" s="1">
        <f t="shared" si="135"/>
        <v>77968.915273103092</v>
      </c>
      <c r="AX95" s="1">
        <f t="shared" si="136"/>
        <v>390325.25785074878</v>
      </c>
      <c r="AY95" s="1">
        <f t="shared" si="137"/>
        <v>78381.615738539112</v>
      </c>
      <c r="AZ95" s="1">
        <f t="shared" si="138"/>
        <v>391812.79436042305</v>
      </c>
      <c r="BA95" s="1">
        <f t="shared" si="139"/>
        <v>84281.120701590567</v>
      </c>
      <c r="BB95" s="1">
        <f t="shared" si="140"/>
        <v>421584.31533129548</v>
      </c>
      <c r="BC95" s="18">
        <f t="shared" si="141"/>
        <v>483171.2385153427</v>
      </c>
      <c r="BE95" s="5">
        <v>90</v>
      </c>
      <c r="BF95" s="8">
        <f t="shared" si="142"/>
        <v>1.4645049817627296</v>
      </c>
    </row>
    <row r="96" spans="1:58" x14ac:dyDescent="0.3">
      <c r="A96" s="5">
        <v>92</v>
      </c>
      <c r="B96" s="1">
        <f t="shared" si="94"/>
        <v>2.7599999999999967</v>
      </c>
      <c r="C96" s="1">
        <f t="shared" si="98"/>
        <v>2719146987.0258384</v>
      </c>
      <c r="D96" s="1">
        <f t="shared" si="99"/>
        <v>9287772302.2276802</v>
      </c>
      <c r="E96" s="1">
        <f t="shared" si="100"/>
        <v>278633169.0668304</v>
      </c>
      <c r="F96" s="1">
        <f t="shared" si="101"/>
        <v>951502010.13911879</v>
      </c>
      <c r="G96" s="1">
        <f t="shared" si="102"/>
        <v>292905699.21891719</v>
      </c>
      <c r="H96" s="1">
        <f t="shared" si="103"/>
        <v>1000242337.9288106</v>
      </c>
      <c r="I96" s="1">
        <f t="shared" si="104"/>
        <v>293636804.13576257</v>
      </c>
      <c r="J96" s="1">
        <f t="shared" si="105"/>
        <v>1002738581.6916296</v>
      </c>
      <c r="K96" s="1">
        <f t="shared" si="106"/>
        <v>308715326.51757926</v>
      </c>
      <c r="L96" s="1">
        <f t="shared" si="107"/>
        <v>1054231552.9103565</v>
      </c>
      <c r="M96" s="18">
        <f t="shared" si="108"/>
        <v>561422.71479490248</v>
      </c>
      <c r="O96" s="5">
        <v>92</v>
      </c>
      <c r="P96" s="1">
        <f t="shared" si="95"/>
        <v>2.7599999999999967</v>
      </c>
      <c r="Q96" s="1">
        <f t="shared" si="109"/>
        <v>2719149173.2831287</v>
      </c>
      <c r="R96" s="1">
        <f t="shared" si="110"/>
        <v>9287779769.0953712</v>
      </c>
      <c r="S96" s="1">
        <f t="shared" si="111"/>
        <v>278633393.07286114</v>
      </c>
      <c r="T96" s="1">
        <f t="shared" si="112"/>
        <v>951502774.98780429</v>
      </c>
      <c r="U96" s="1">
        <f t="shared" si="113"/>
        <v>292905934.69767821</v>
      </c>
      <c r="V96" s="1">
        <f t="shared" si="114"/>
        <v>1000243141.9482365</v>
      </c>
      <c r="W96" s="1">
        <f t="shared" si="115"/>
        <v>293637040.20208466</v>
      </c>
      <c r="X96" s="1">
        <f t="shared" si="116"/>
        <v>1002739387.7171178</v>
      </c>
      <c r="Y96" s="1">
        <f t="shared" si="117"/>
        <v>308715574.70437467</v>
      </c>
      <c r="Z96" s="1">
        <f t="shared" si="118"/>
        <v>1054232400.3181212</v>
      </c>
      <c r="AA96" s="18">
        <f t="shared" si="119"/>
        <v>561422.71479490248</v>
      </c>
      <c r="AC96" s="5">
        <v>92</v>
      </c>
      <c r="AD96" s="1">
        <f t="shared" si="96"/>
        <v>2.7599999999999967</v>
      </c>
      <c r="AE96" s="1">
        <f t="shared" si="120"/>
        <v>561425.09637042624</v>
      </c>
      <c r="AF96" s="1">
        <f t="shared" si="121"/>
        <v>2809006.2815195047</v>
      </c>
      <c r="AG96" s="1">
        <f t="shared" si="122"/>
        <v>84270.18844558514</v>
      </c>
      <c r="AH96" s="1">
        <f t="shared" si="123"/>
        <v>421548.34134759719</v>
      </c>
      <c r="AI96" s="1">
        <f t="shared" si="124"/>
        <v>90593.413565799099</v>
      </c>
      <c r="AJ96" s="1">
        <f t="shared" si="125"/>
        <v>453515.38952484686</v>
      </c>
      <c r="AK96" s="1">
        <f t="shared" si="126"/>
        <v>91072.919288457852</v>
      </c>
      <c r="AL96" s="1">
        <f t="shared" si="127"/>
        <v>455243.71566187538</v>
      </c>
      <c r="AM96" s="1">
        <f t="shared" si="128"/>
        <v>97927.499915441396</v>
      </c>
      <c r="AN96" s="1">
        <f t="shared" si="129"/>
        <v>489834.42845760845</v>
      </c>
      <c r="AO96" s="18">
        <f t="shared" si="130"/>
        <v>561422.71479490248</v>
      </c>
      <c r="AQ96" s="5">
        <v>92</v>
      </c>
      <c r="AR96" s="1">
        <f t="shared" si="97"/>
        <v>2.7599999999999967</v>
      </c>
      <c r="AS96" s="1">
        <f t="shared" si="131"/>
        <v>561424.2179032194</v>
      </c>
      <c r="AT96" s="1">
        <f t="shared" si="132"/>
        <v>2809003.2812329275</v>
      </c>
      <c r="AU96" s="1">
        <f t="shared" si="133"/>
        <v>84270.098436987828</v>
      </c>
      <c r="AV96" s="1">
        <f t="shared" si="134"/>
        <v>421548.03402124031</v>
      </c>
      <c r="AW96" s="1">
        <f t="shared" si="135"/>
        <v>90593.318947306427</v>
      </c>
      <c r="AX96" s="1">
        <f t="shared" si="136"/>
        <v>453515.06645916647</v>
      </c>
      <c r="AY96" s="1">
        <f t="shared" si="137"/>
        <v>91072.824433875328</v>
      </c>
      <c r="AZ96" s="1">
        <f t="shared" si="138"/>
        <v>455243.39179013245</v>
      </c>
      <c r="BA96" s="1">
        <f t="shared" si="139"/>
        <v>97927.400190691798</v>
      </c>
      <c r="BB96" s="1">
        <f t="shared" si="140"/>
        <v>489834.08795791742</v>
      </c>
      <c r="BC96" s="18">
        <f t="shared" si="141"/>
        <v>561422.71479490248</v>
      </c>
      <c r="BE96" s="5">
        <v>91</v>
      </c>
      <c r="BF96" s="8">
        <f t="shared" si="142"/>
        <v>1.4927886012592353</v>
      </c>
    </row>
    <row r="97" spans="1:58" x14ac:dyDescent="0.3">
      <c r="A97" s="5">
        <v>93</v>
      </c>
      <c r="B97" s="1">
        <f t="shared" si="94"/>
        <v>2.7899999999999965</v>
      </c>
      <c r="C97" s="1">
        <f t="shared" si="98"/>
        <v>3012552570.7414665</v>
      </c>
      <c r="D97" s="1">
        <f t="shared" si="99"/>
        <v>10289721535.942739</v>
      </c>
      <c r="E97" s="1">
        <f t="shared" si="100"/>
        <v>308691646.07828218</v>
      </c>
      <c r="F97" s="1">
        <f t="shared" si="101"/>
        <v>1054150704.3783762</v>
      </c>
      <c r="G97" s="1">
        <f t="shared" si="102"/>
        <v>324503906.64395779</v>
      </c>
      <c r="H97" s="1">
        <f t="shared" si="103"/>
        <v>1108149688.7517822</v>
      </c>
      <c r="I97" s="1">
        <f t="shared" si="104"/>
        <v>325313891.40955889</v>
      </c>
      <c r="J97" s="1">
        <f t="shared" si="105"/>
        <v>1110915259.9972162</v>
      </c>
      <c r="K97" s="1">
        <f t="shared" si="106"/>
        <v>342019103.87819868</v>
      </c>
      <c r="L97" s="1">
        <f t="shared" si="107"/>
        <v>1167963917.7774308</v>
      </c>
      <c r="M97" s="18">
        <f t="shared" si="108"/>
        <v>652344.35867677862</v>
      </c>
      <c r="O97" s="5">
        <v>93</v>
      </c>
      <c r="P97" s="1">
        <f t="shared" si="95"/>
        <v>2.7899999999999965</v>
      </c>
      <c r="Q97" s="1">
        <f t="shared" si="109"/>
        <v>3012554992.8792558</v>
      </c>
      <c r="R97" s="1">
        <f t="shared" si="110"/>
        <v>10289729808.201477</v>
      </c>
      <c r="S97" s="1">
        <f t="shared" si="111"/>
        <v>308691894.24604428</v>
      </c>
      <c r="T97" s="1">
        <f t="shared" si="112"/>
        <v>1054151551.7211573</v>
      </c>
      <c r="U97" s="1">
        <f t="shared" si="113"/>
        <v>324504167.52186167</v>
      </c>
      <c r="V97" s="1">
        <f t="shared" si="114"/>
        <v>1108150579.4900973</v>
      </c>
      <c r="W97" s="1">
        <f t="shared" si="115"/>
        <v>325314152.93839574</v>
      </c>
      <c r="X97" s="1">
        <f t="shared" si="116"/>
        <v>1110916152.9579592</v>
      </c>
      <c r="Y97" s="1">
        <f t="shared" si="117"/>
        <v>342019378.83478302</v>
      </c>
      <c r="Z97" s="1">
        <f t="shared" si="118"/>
        <v>1167964856.5837705</v>
      </c>
      <c r="AA97" s="18">
        <f t="shared" si="119"/>
        <v>652344.35867677862</v>
      </c>
      <c r="AC97" s="5">
        <v>93</v>
      </c>
      <c r="AD97" s="1">
        <f t="shared" si="96"/>
        <v>2.7899999999999965</v>
      </c>
      <c r="AE97" s="1">
        <f t="shared" si="120"/>
        <v>652346.82204868295</v>
      </c>
      <c r="AF97" s="1">
        <f t="shared" si="121"/>
        <v>3263823.1115492797</v>
      </c>
      <c r="AG97" s="1">
        <f t="shared" si="122"/>
        <v>97914.69334647838</v>
      </c>
      <c r="AH97" s="1">
        <f t="shared" si="123"/>
        <v>489792.27379836846</v>
      </c>
      <c r="AI97" s="1">
        <f t="shared" si="124"/>
        <v>105261.57745345392</v>
      </c>
      <c r="AJ97" s="1">
        <f t="shared" si="125"/>
        <v>526933.86247789022</v>
      </c>
      <c r="AK97" s="1">
        <f t="shared" si="126"/>
        <v>105818.70128364673</v>
      </c>
      <c r="AL97" s="1">
        <f t="shared" si="127"/>
        <v>528941.95127545216</v>
      </c>
      <c r="AM97" s="1">
        <f t="shared" si="128"/>
        <v>113782.95188474195</v>
      </c>
      <c r="AN97" s="1">
        <f t="shared" si="129"/>
        <v>569131.86983647628</v>
      </c>
      <c r="AO97" s="18">
        <f t="shared" si="130"/>
        <v>652344.35867677862</v>
      </c>
      <c r="AQ97" s="5">
        <v>93</v>
      </c>
      <c r="AR97" s="1">
        <f t="shared" si="97"/>
        <v>2.7899999999999965</v>
      </c>
      <c r="AS97" s="1">
        <f t="shared" si="131"/>
        <v>652345.84880155989</v>
      </c>
      <c r="AT97" s="1">
        <f t="shared" si="132"/>
        <v>3263819.7876458867</v>
      </c>
      <c r="AU97" s="1">
        <f t="shared" si="133"/>
        <v>97914.593629376599</v>
      </c>
      <c r="AV97" s="1">
        <f t="shared" si="134"/>
        <v>489791.9333247887</v>
      </c>
      <c r="AW97" s="1">
        <f t="shared" si="135"/>
        <v>105261.47262924843</v>
      </c>
      <c r="AX97" s="1">
        <f t="shared" si="136"/>
        <v>526933.50456740858</v>
      </c>
      <c r="AY97" s="1">
        <f t="shared" si="137"/>
        <v>105818.59619788773</v>
      </c>
      <c r="AZ97" s="1">
        <f t="shared" si="138"/>
        <v>528941.59247196955</v>
      </c>
      <c r="BA97" s="1">
        <f t="shared" si="139"/>
        <v>113782.84140353567</v>
      </c>
      <c r="BB97" s="1">
        <f t="shared" si="140"/>
        <v>569131.49261162418</v>
      </c>
      <c r="BC97" s="18">
        <f t="shared" si="141"/>
        <v>652344.35867677862</v>
      </c>
      <c r="BE97" s="5">
        <v>92</v>
      </c>
      <c r="BF97" s="8">
        <f t="shared" si="142"/>
        <v>1.5031083169160411</v>
      </c>
    </row>
    <row r="98" spans="1:58" x14ac:dyDescent="0.3">
      <c r="A98" s="5">
        <v>94</v>
      </c>
      <c r="B98" s="1">
        <f t="shared" si="94"/>
        <v>2.8199999999999963</v>
      </c>
      <c r="C98" s="1">
        <f t="shared" si="98"/>
        <v>3337610295.0853853</v>
      </c>
      <c r="D98" s="1">
        <f t="shared" si="99"/>
        <v>11399762289.218374</v>
      </c>
      <c r="E98" s="1">
        <f t="shared" si="100"/>
        <v>341992868.67655122</v>
      </c>
      <c r="F98" s="1">
        <f t="shared" si="101"/>
        <v>1167874346.9947791</v>
      </c>
      <c r="G98" s="1">
        <f t="shared" si="102"/>
        <v>359510983.88147289</v>
      </c>
      <c r="H98" s="1">
        <f t="shared" si="103"/>
        <v>1227699443.4969029</v>
      </c>
      <c r="I98" s="1">
        <f t="shared" si="104"/>
        <v>360408360.32900476</v>
      </c>
      <c r="J98" s="1">
        <f t="shared" si="105"/>
        <v>1230763405.8308828</v>
      </c>
      <c r="K98" s="1">
        <f t="shared" si="106"/>
        <v>378915770.85147768</v>
      </c>
      <c r="L98" s="1">
        <f t="shared" si="107"/>
        <v>1293967265.0170975</v>
      </c>
      <c r="M98" s="18">
        <f t="shared" si="108"/>
        <v>757987.33021059236</v>
      </c>
      <c r="O98" s="5">
        <v>94</v>
      </c>
      <c r="P98" s="1">
        <f t="shared" si="95"/>
        <v>2.8199999999999963</v>
      </c>
      <c r="Q98" s="1">
        <f t="shared" si="109"/>
        <v>3337612978.5461464</v>
      </c>
      <c r="R98" s="1">
        <f t="shared" si="110"/>
        <v>11399771453.734983</v>
      </c>
      <c r="S98" s="1">
        <f t="shared" si="111"/>
        <v>341993143.61204952</v>
      </c>
      <c r="T98" s="1">
        <f t="shared" si="112"/>
        <v>1167875285.7291265</v>
      </c>
      <c r="U98" s="1">
        <f t="shared" si="113"/>
        <v>359511272.89798635</v>
      </c>
      <c r="V98" s="1">
        <f t="shared" si="114"/>
        <v>1227700430.3072464</v>
      </c>
      <c r="W98" s="1">
        <f t="shared" si="115"/>
        <v>360408650.0666582</v>
      </c>
      <c r="X98" s="1">
        <f t="shared" si="116"/>
        <v>1230764395.1033554</v>
      </c>
      <c r="Y98" s="1">
        <f t="shared" si="117"/>
        <v>378916075.46515018</v>
      </c>
      <c r="Z98" s="1">
        <f t="shared" si="118"/>
        <v>1293968305.0798826</v>
      </c>
      <c r="AA98" s="18">
        <f t="shared" si="119"/>
        <v>757987.33021059236</v>
      </c>
      <c r="AC98" s="5">
        <v>94</v>
      </c>
      <c r="AD98" s="1">
        <f t="shared" si="96"/>
        <v>2.8199999999999963</v>
      </c>
      <c r="AE98" s="1">
        <f t="shared" si="120"/>
        <v>757989.85583291994</v>
      </c>
      <c r="AF98" s="1">
        <f t="shared" si="121"/>
        <v>3792269.0734062013</v>
      </c>
      <c r="AG98" s="1">
        <f t="shared" si="122"/>
        <v>113768.07220218604</v>
      </c>
      <c r="AH98" s="1">
        <f t="shared" si="123"/>
        <v>569082.89115621732</v>
      </c>
      <c r="AI98" s="1">
        <f t="shared" si="124"/>
        <v>122304.3155695293</v>
      </c>
      <c r="AJ98" s="1">
        <f t="shared" si="125"/>
        <v>612236.56519324589</v>
      </c>
      <c r="AK98" s="1">
        <f t="shared" si="126"/>
        <v>122951.62068008473</v>
      </c>
      <c r="AL98" s="1">
        <f t="shared" si="127"/>
        <v>614569.69833444734</v>
      </c>
      <c r="AM98" s="1">
        <f t="shared" si="128"/>
        <v>132205.16315221947</v>
      </c>
      <c r="AN98" s="1">
        <f t="shared" si="129"/>
        <v>661265.10006831086</v>
      </c>
      <c r="AO98" s="18">
        <f t="shared" si="130"/>
        <v>757987.33021059236</v>
      </c>
      <c r="AQ98" s="5">
        <v>94</v>
      </c>
      <c r="AR98" s="1">
        <f t="shared" si="97"/>
        <v>2.8199999999999963</v>
      </c>
      <c r="AS98" s="1">
        <f t="shared" si="131"/>
        <v>757988.77758275729</v>
      </c>
      <c r="AT98" s="1">
        <f t="shared" si="132"/>
        <v>3792265.3909817482</v>
      </c>
      <c r="AU98" s="1">
        <f t="shared" si="133"/>
        <v>113767.96172945244</v>
      </c>
      <c r="AV98" s="1">
        <f t="shared" si="134"/>
        <v>569082.51396029268</v>
      </c>
      <c r="AW98" s="1">
        <f t="shared" si="135"/>
        <v>122304.19943885683</v>
      </c>
      <c r="AX98" s="1">
        <f t="shared" si="136"/>
        <v>612236.16867974785</v>
      </c>
      <c r="AY98" s="1">
        <f t="shared" si="137"/>
        <v>122951.50425964866</v>
      </c>
      <c r="AZ98" s="1">
        <f t="shared" si="138"/>
        <v>614569.30083163304</v>
      </c>
      <c r="BA98" s="1">
        <f t="shared" si="139"/>
        <v>132205.04075440145</v>
      </c>
      <c r="BB98" s="1">
        <f t="shared" si="140"/>
        <v>661264.68215727468</v>
      </c>
      <c r="BC98" s="18">
        <f t="shared" si="141"/>
        <v>757987.33021059236</v>
      </c>
      <c r="BE98" s="5">
        <v>93</v>
      </c>
      <c r="BF98" s="8">
        <f t="shared" si="142"/>
        <v>1.4901247812667862</v>
      </c>
    </row>
    <row r="99" spans="1:58" x14ac:dyDescent="0.3">
      <c r="A99" s="5">
        <v>95</v>
      </c>
      <c r="B99" s="1">
        <f t="shared" si="94"/>
        <v>2.8499999999999961</v>
      </c>
      <c r="C99" s="1">
        <f t="shared" si="98"/>
        <v>3697734849.7435493</v>
      </c>
      <c r="D99" s="1">
        <f t="shared" si="99"/>
        <v>12629556840.996283</v>
      </c>
      <c r="E99" s="1">
        <f t="shared" si="100"/>
        <v>378886705.22988844</v>
      </c>
      <c r="F99" s="1">
        <f t="shared" si="101"/>
        <v>1293868030.870991</v>
      </c>
      <c r="G99" s="1">
        <f t="shared" si="102"/>
        <v>398294725.69295335</v>
      </c>
      <c r="H99" s="1">
        <f t="shared" si="103"/>
        <v>1360147943.5724161</v>
      </c>
      <c r="I99" s="1">
        <f t="shared" si="104"/>
        <v>399288924.38347471</v>
      </c>
      <c r="J99" s="1">
        <f t="shared" si="105"/>
        <v>1363542497.7206097</v>
      </c>
      <c r="K99" s="1">
        <f t="shared" si="106"/>
        <v>419792980.16150677</v>
      </c>
      <c r="L99" s="1">
        <f t="shared" si="107"/>
        <v>1433565783.1711183</v>
      </c>
      <c r="M99" s="18">
        <f t="shared" si="108"/>
        <v>880734.81218201527</v>
      </c>
      <c r="O99" s="5">
        <v>95</v>
      </c>
      <c r="P99" s="1">
        <f t="shared" si="95"/>
        <v>2.8499999999999961</v>
      </c>
      <c r="Q99" s="1">
        <f t="shared" si="109"/>
        <v>3697737822.7138944</v>
      </c>
      <c r="R99" s="1">
        <f t="shared" si="110"/>
        <v>12629566994.006685</v>
      </c>
      <c r="S99" s="1">
        <f t="shared" si="111"/>
        <v>378887009.82020056</v>
      </c>
      <c r="T99" s="1">
        <f t="shared" si="112"/>
        <v>1293869070.8540187</v>
      </c>
      <c r="U99" s="1">
        <f t="shared" si="113"/>
        <v>398295045.8830108</v>
      </c>
      <c r="V99" s="1">
        <f t="shared" si="114"/>
        <v>1360149036.816716</v>
      </c>
      <c r="W99" s="1">
        <f t="shared" si="115"/>
        <v>399289245.37245125</v>
      </c>
      <c r="X99" s="1">
        <f t="shared" si="116"/>
        <v>1363543593.6925936</v>
      </c>
      <c r="Y99" s="1">
        <f t="shared" si="117"/>
        <v>419793317.63097841</v>
      </c>
      <c r="Z99" s="1">
        <f t="shared" si="118"/>
        <v>1433566935.4114454</v>
      </c>
      <c r="AA99" s="18">
        <f t="shared" si="119"/>
        <v>880734.81218201527</v>
      </c>
      <c r="AC99" s="5">
        <v>95</v>
      </c>
      <c r="AD99" s="1">
        <f t="shared" si="96"/>
        <v>2.8499999999999961</v>
      </c>
      <c r="AE99" s="1">
        <f t="shared" si="120"/>
        <v>880737.3738085255</v>
      </c>
      <c r="AF99" s="1">
        <f t="shared" si="121"/>
        <v>4406262.4931195201</v>
      </c>
      <c r="AG99" s="1">
        <f t="shared" si="122"/>
        <v>132187.87479358559</v>
      </c>
      <c r="AH99" s="1">
        <f t="shared" si="123"/>
        <v>661208.19279604417</v>
      </c>
      <c r="AI99" s="1">
        <f t="shared" si="124"/>
        <v>142105.99768552626</v>
      </c>
      <c r="AJ99" s="1">
        <f t="shared" si="125"/>
        <v>711347.05418239767</v>
      </c>
      <c r="AK99" s="1">
        <f t="shared" si="126"/>
        <v>142858.08060632154</v>
      </c>
      <c r="AL99" s="1">
        <f t="shared" si="127"/>
        <v>714057.84217882075</v>
      </c>
      <c r="AM99" s="1">
        <f t="shared" si="128"/>
        <v>153609.61005895023</v>
      </c>
      <c r="AN99" s="1">
        <f t="shared" si="129"/>
        <v>768311.68568365125</v>
      </c>
      <c r="AO99" s="18">
        <f t="shared" si="130"/>
        <v>880734.81218201527</v>
      </c>
      <c r="AQ99" s="5">
        <v>95</v>
      </c>
      <c r="AR99" s="1">
        <f t="shared" si="97"/>
        <v>2.8499999999999961</v>
      </c>
      <c r="AS99" s="1">
        <f t="shared" si="131"/>
        <v>880736.17922956811</v>
      </c>
      <c r="AT99" s="1">
        <f t="shared" si="132"/>
        <v>4406258.413505136</v>
      </c>
      <c r="AU99" s="1">
        <f t="shared" si="133"/>
        <v>132187.75240515408</v>
      </c>
      <c r="AV99" s="1">
        <f t="shared" si="134"/>
        <v>661207.7749170555</v>
      </c>
      <c r="AW99" s="1">
        <f t="shared" si="135"/>
        <v>142105.86902890989</v>
      </c>
      <c r="AX99" s="1">
        <f t="shared" si="136"/>
        <v>711346.61490232276</v>
      </c>
      <c r="AY99" s="1">
        <f t="shared" si="137"/>
        <v>142857.95162868893</v>
      </c>
      <c r="AZ99" s="1">
        <f t="shared" si="138"/>
        <v>714057.40180272609</v>
      </c>
      <c r="BA99" s="1">
        <f t="shared" si="139"/>
        <v>153609.47445923585</v>
      </c>
      <c r="BB99" s="1">
        <f t="shared" si="140"/>
        <v>768311.22269818909</v>
      </c>
      <c r="BC99" s="18">
        <f t="shared" si="141"/>
        <v>880734.81218201527</v>
      </c>
      <c r="BE99" s="5">
        <v>94</v>
      </c>
      <c r="BF99" s="8">
        <f t="shared" si="142"/>
        <v>1.4473721649264917</v>
      </c>
    </row>
    <row r="100" spans="1:58" x14ac:dyDescent="0.3">
      <c r="A100" s="5">
        <v>96</v>
      </c>
      <c r="B100" s="1">
        <f t="shared" si="94"/>
        <v>2.8799999999999959</v>
      </c>
      <c r="C100" s="1">
        <f t="shared" si="98"/>
        <v>4096709347.3342581</v>
      </c>
      <c r="D100" s="1">
        <f t="shared" si="99"/>
        <v>13992025957.100975</v>
      </c>
      <c r="E100" s="1">
        <f t="shared" si="100"/>
        <v>419760778.71302921</v>
      </c>
      <c r="F100" s="1">
        <f t="shared" si="101"/>
        <v>1433455842.9847741</v>
      </c>
      <c r="G100" s="1">
        <f t="shared" si="102"/>
        <v>441262616.35780084</v>
      </c>
      <c r="H100" s="1">
        <f t="shared" si="103"/>
        <v>1506887137.8013043</v>
      </c>
      <c r="I100" s="1">
        <f t="shared" si="104"/>
        <v>442364085.78004879</v>
      </c>
      <c r="J100" s="1">
        <f t="shared" si="105"/>
        <v>1510647960.3609531</v>
      </c>
      <c r="K100" s="1">
        <f t="shared" si="106"/>
        <v>465080217.52385783</v>
      </c>
      <c r="L100" s="1">
        <f t="shared" si="107"/>
        <v>1588226594.2091522</v>
      </c>
      <c r="M100" s="18">
        <f t="shared" si="108"/>
        <v>1023355.7508296452</v>
      </c>
      <c r="O100" s="5">
        <v>96</v>
      </c>
      <c r="P100" s="1">
        <f t="shared" si="95"/>
        <v>2.8799999999999959</v>
      </c>
      <c r="Q100" s="1">
        <f t="shared" si="109"/>
        <v>4096712641.0409117</v>
      </c>
      <c r="R100" s="1">
        <f t="shared" si="110"/>
        <v>13992037205.220699</v>
      </c>
      <c r="S100" s="1">
        <f t="shared" si="111"/>
        <v>419761116.15662098</v>
      </c>
      <c r="T100" s="1">
        <f t="shared" si="112"/>
        <v>1433456995.1367419</v>
      </c>
      <c r="U100" s="1">
        <f t="shared" si="113"/>
        <v>441262971.08367211</v>
      </c>
      <c r="V100" s="1">
        <f t="shared" si="114"/>
        <v>1506888348.9590821</v>
      </c>
      <c r="W100" s="1">
        <f t="shared" si="115"/>
        <v>442364441.39100724</v>
      </c>
      <c r="X100" s="1">
        <f t="shared" si="116"/>
        <v>1510649174.5406113</v>
      </c>
      <c r="Y100" s="1">
        <f t="shared" si="117"/>
        <v>465080591.39283931</v>
      </c>
      <c r="Z100" s="1">
        <f t="shared" si="118"/>
        <v>1588227870.7260215</v>
      </c>
      <c r="AA100" s="18">
        <f t="shared" si="119"/>
        <v>1023355.7508296452</v>
      </c>
      <c r="AC100" s="5">
        <v>96</v>
      </c>
      <c r="AD100" s="1">
        <f t="shared" si="96"/>
        <v>2.8799999999999959</v>
      </c>
      <c r="AE100" s="1">
        <f t="shared" si="120"/>
        <v>1023358.3140478975</v>
      </c>
      <c r="AF100" s="1">
        <f t="shared" si="121"/>
        <v>5119650.7716532089</v>
      </c>
      <c r="AG100" s="1">
        <f t="shared" si="122"/>
        <v>153589.52314959627</v>
      </c>
      <c r="AH100" s="1">
        <f t="shared" si="123"/>
        <v>768245.56646825233</v>
      </c>
      <c r="AI100" s="1">
        <f t="shared" si="124"/>
        <v>165113.20664662003</v>
      </c>
      <c r="AJ100" s="1">
        <f t="shared" si="125"/>
        <v>826500.2135964164</v>
      </c>
      <c r="AK100" s="1">
        <f t="shared" si="126"/>
        <v>165987.02635354252</v>
      </c>
      <c r="AL100" s="1">
        <f t="shared" si="127"/>
        <v>829649.78191919555</v>
      </c>
      <c r="AM100" s="1">
        <f t="shared" si="128"/>
        <v>178479.01660717212</v>
      </c>
      <c r="AN100" s="1">
        <f t="shared" si="129"/>
        <v>892685.44658405986</v>
      </c>
      <c r="AO100" s="18">
        <f t="shared" si="130"/>
        <v>1023355.7508296452</v>
      </c>
      <c r="AQ100" s="5">
        <v>96</v>
      </c>
      <c r="AR100" s="1">
        <f t="shared" si="97"/>
        <v>2.8799999999999959</v>
      </c>
      <c r="AS100" s="1">
        <f t="shared" si="131"/>
        <v>1023356.9905928327</v>
      </c>
      <c r="AT100" s="1">
        <f t="shared" si="132"/>
        <v>5119646.2520093601</v>
      </c>
      <c r="AU100" s="1">
        <f t="shared" si="133"/>
        <v>153589.3875602808</v>
      </c>
      <c r="AV100" s="1">
        <f t="shared" si="134"/>
        <v>768245.1035182944</v>
      </c>
      <c r="AW100" s="1">
        <f t="shared" si="135"/>
        <v>165113.06411305521</v>
      </c>
      <c r="AX100" s="1">
        <f t="shared" si="136"/>
        <v>826499.72693714034</v>
      </c>
      <c r="AY100" s="1">
        <f t="shared" si="137"/>
        <v>165986.88346433791</v>
      </c>
      <c r="AZ100" s="1">
        <f t="shared" si="138"/>
        <v>829649.29404568789</v>
      </c>
      <c r="BA100" s="1">
        <f t="shared" si="139"/>
        <v>178478.86638165143</v>
      </c>
      <c r="BB100" s="1">
        <f t="shared" si="140"/>
        <v>892684.9336626333</v>
      </c>
      <c r="BC100" s="18">
        <f t="shared" si="141"/>
        <v>1023355.7508296452</v>
      </c>
      <c r="BE100" s="5">
        <v>95</v>
      </c>
      <c r="BF100" s="8">
        <f t="shared" si="142"/>
        <v>1.3670475528342649</v>
      </c>
    </row>
    <row r="101" spans="1:58" x14ac:dyDescent="0.3">
      <c r="A101" s="5">
        <v>97</v>
      </c>
      <c r="B101" s="1">
        <f t="shared" si="94"/>
        <v>2.9099999999999957</v>
      </c>
      <c r="C101" s="1">
        <f t="shared" si="98"/>
        <v>4538725080.7530222</v>
      </c>
      <c r="D101" s="1">
        <f t="shared" si="99"/>
        <v>15501484729.35405</v>
      </c>
      <c r="E101" s="1">
        <f t="shared" si="100"/>
        <v>465044541.88062149</v>
      </c>
      <c r="F101" s="1">
        <f t="shared" si="101"/>
        <v>1588104792.7778842</v>
      </c>
      <c r="G101" s="1">
        <f t="shared" si="102"/>
        <v>488866113.77228975</v>
      </c>
      <c r="H101" s="1">
        <f t="shared" si="103"/>
        <v>1669459225.2586329</v>
      </c>
      <c r="I101" s="1">
        <f t="shared" si="104"/>
        <v>490086430.25950098</v>
      </c>
      <c r="J101" s="1">
        <f t="shared" si="105"/>
        <v>1673625844.0507276</v>
      </c>
      <c r="K101" s="1">
        <f t="shared" si="106"/>
        <v>515253317.20214331</v>
      </c>
      <c r="L101" s="1">
        <f t="shared" si="107"/>
        <v>1759575187.8638122</v>
      </c>
      <c r="M101" s="18">
        <f t="shared" si="108"/>
        <v>1189067.2945203714</v>
      </c>
      <c r="O101" s="5">
        <v>97</v>
      </c>
      <c r="P101" s="1">
        <f t="shared" si="95"/>
        <v>2.9099999999999957</v>
      </c>
      <c r="Q101" s="1">
        <f t="shared" si="109"/>
        <v>4538728729.7907152</v>
      </c>
      <c r="R101" s="1">
        <f t="shared" si="110"/>
        <v>15501497190.697723</v>
      </c>
      <c r="S101" s="1">
        <f t="shared" si="111"/>
        <v>465044915.72093171</v>
      </c>
      <c r="T101" s="1">
        <f t="shared" si="112"/>
        <v>1588106069.1968634</v>
      </c>
      <c r="U101" s="1">
        <f t="shared" si="113"/>
        <v>488866506.75888467</v>
      </c>
      <c r="V101" s="1">
        <f t="shared" si="114"/>
        <v>1669460567.0475416</v>
      </c>
      <c r="W101" s="1">
        <f t="shared" si="115"/>
        <v>490086824.22664481</v>
      </c>
      <c r="X101" s="1">
        <f t="shared" si="116"/>
        <v>1673627189.1874435</v>
      </c>
      <c r="Y101" s="1">
        <f t="shared" si="117"/>
        <v>515253731.39655495</v>
      </c>
      <c r="Z101" s="1">
        <f t="shared" si="118"/>
        <v>1759576602.0611687</v>
      </c>
      <c r="AA101" s="18">
        <f t="shared" si="119"/>
        <v>1189067.2945203714</v>
      </c>
      <c r="AC101" s="5">
        <v>97</v>
      </c>
      <c r="AD101" s="1">
        <f t="shared" si="96"/>
        <v>2.9099999999999957</v>
      </c>
      <c r="AE101" s="1">
        <f t="shared" si="120"/>
        <v>1189069.815007413</v>
      </c>
      <c r="AF101" s="1">
        <f t="shared" si="121"/>
        <v>5948522.605667132</v>
      </c>
      <c r="AG101" s="1">
        <f t="shared" si="122"/>
        <v>178455.67817001394</v>
      </c>
      <c r="AH101" s="1">
        <f t="shared" si="123"/>
        <v>892608.62435906881</v>
      </c>
      <c r="AI101" s="1">
        <f t="shared" si="124"/>
        <v>191844.8075354</v>
      </c>
      <c r="AJ101" s="1">
        <f t="shared" si="125"/>
        <v>960292.64196983096</v>
      </c>
      <c r="AK101" s="1">
        <f t="shared" si="126"/>
        <v>192860.06779956142</v>
      </c>
      <c r="AL101" s="1">
        <f t="shared" si="127"/>
        <v>963952.00914551516</v>
      </c>
      <c r="AM101" s="1">
        <f t="shared" si="128"/>
        <v>207374.23844437941</v>
      </c>
      <c r="AN101" s="1">
        <f t="shared" si="129"/>
        <v>1037190.8767993824</v>
      </c>
      <c r="AO101" s="18">
        <f t="shared" si="130"/>
        <v>1189067.2945203714</v>
      </c>
      <c r="AQ101" s="5">
        <v>97</v>
      </c>
      <c r="AR101" s="1">
        <f t="shared" si="97"/>
        <v>2.9099999999999957</v>
      </c>
      <c r="AS101" s="1">
        <f t="shared" si="131"/>
        <v>1189068.3487756192</v>
      </c>
      <c r="AT101" s="1">
        <f t="shared" si="132"/>
        <v>5948517.5985337906</v>
      </c>
      <c r="AU101" s="1">
        <f t="shared" si="133"/>
        <v>178455.52795601371</v>
      </c>
      <c r="AV101" s="1">
        <f t="shared" si="134"/>
        <v>892608.11147697549</v>
      </c>
      <c r="AW101" s="1">
        <f t="shared" si="135"/>
        <v>191844.64962816835</v>
      </c>
      <c r="AX101" s="1">
        <f t="shared" si="136"/>
        <v>960292.10282123205</v>
      </c>
      <c r="AY101" s="1">
        <f t="shared" si="137"/>
        <v>192859.90949833221</v>
      </c>
      <c r="AZ101" s="1">
        <f t="shared" si="138"/>
        <v>963951.46865172265</v>
      </c>
      <c r="BA101" s="1">
        <f t="shared" si="139"/>
        <v>207374.07201556541</v>
      </c>
      <c r="BB101" s="1">
        <f t="shared" si="140"/>
        <v>1037190.3085561077</v>
      </c>
      <c r="BC101" s="18">
        <f t="shared" si="141"/>
        <v>1189067.2945203714</v>
      </c>
      <c r="BE101" s="5">
        <v>96</v>
      </c>
      <c r="BF101" s="8">
        <f t="shared" si="142"/>
        <v>1.2397631874773651</v>
      </c>
    </row>
    <row r="102" spans="1:58" x14ac:dyDescent="0.3">
      <c r="A102" s="5">
        <v>98</v>
      </c>
      <c r="B102" s="1">
        <f t="shared" si="94"/>
        <v>2.9399999999999955</v>
      </c>
      <c r="C102" s="1">
        <f t="shared" si="98"/>
        <v>5028425571.9440804</v>
      </c>
      <c r="D102" s="1">
        <f t="shared" si="99"/>
        <v>17173793082.564119</v>
      </c>
      <c r="E102" s="1">
        <f t="shared" si="100"/>
        <v>515213792.47692358</v>
      </c>
      <c r="F102" s="1">
        <f t="shared" si="101"/>
        <v>1759440245.3070397</v>
      </c>
      <c r="G102" s="1">
        <f t="shared" si="102"/>
        <v>541605396.15652919</v>
      </c>
      <c r="H102" s="1">
        <f t="shared" si="103"/>
        <v>1849572880.1421232</v>
      </c>
      <c r="I102" s="1">
        <f t="shared" si="104"/>
        <v>542957385.67905545</v>
      </c>
      <c r="J102" s="1">
        <f t="shared" si="105"/>
        <v>1854189090.12184</v>
      </c>
      <c r="K102" s="1">
        <f t="shared" si="106"/>
        <v>570839465.18057871</v>
      </c>
      <c r="L102" s="1">
        <f t="shared" si="107"/>
        <v>1949412523.584234</v>
      </c>
      <c r="M102" s="18">
        <f t="shared" si="108"/>
        <v>1381607.3381046304</v>
      </c>
      <c r="O102" s="5">
        <v>98</v>
      </c>
      <c r="P102" s="1">
        <f t="shared" si="95"/>
        <v>2.9399999999999955</v>
      </c>
      <c r="Q102" s="1">
        <f t="shared" si="109"/>
        <v>5028429614.6388063</v>
      </c>
      <c r="R102" s="1">
        <f t="shared" si="110"/>
        <v>17173806887.985723</v>
      </c>
      <c r="S102" s="1">
        <f t="shared" si="111"/>
        <v>515214206.63957167</v>
      </c>
      <c r="T102" s="1">
        <f t="shared" si="112"/>
        <v>1759441659.3959489</v>
      </c>
      <c r="U102" s="1">
        <f t="shared" si="113"/>
        <v>541605831.5305109</v>
      </c>
      <c r="V102" s="1">
        <f t="shared" si="114"/>
        <v>1849574366.6514871</v>
      </c>
      <c r="W102" s="1">
        <f t="shared" si="115"/>
        <v>542957822.13934398</v>
      </c>
      <c r="X102" s="1">
        <f t="shared" si="116"/>
        <v>1854190580.3400912</v>
      </c>
      <c r="Y102" s="1">
        <f t="shared" si="117"/>
        <v>570839924.04977441</v>
      </c>
      <c r="Z102" s="1">
        <f t="shared" si="118"/>
        <v>1949414090.3117154</v>
      </c>
      <c r="AA102" s="18">
        <f t="shared" si="119"/>
        <v>1381607.3381046304</v>
      </c>
      <c r="AC102" s="5">
        <v>98</v>
      </c>
      <c r="AD102" s="1">
        <f t="shared" si="96"/>
        <v>2.9399999999999955</v>
      </c>
      <c r="AE102" s="1">
        <f t="shared" si="120"/>
        <v>1381609.7595547992</v>
      </c>
      <c r="AF102" s="1">
        <f t="shared" si="121"/>
        <v>6911570.7395653222</v>
      </c>
      <c r="AG102" s="1">
        <f t="shared" si="122"/>
        <v>207347.12218695966</v>
      </c>
      <c r="AH102" s="1">
        <f t="shared" si="123"/>
        <v>1037101.6191648338</v>
      </c>
      <c r="AI102" s="1">
        <f t="shared" si="124"/>
        <v>222903.64647443217</v>
      </c>
      <c r="AJ102" s="1">
        <f t="shared" si="125"/>
        <v>1115741.1936178422</v>
      </c>
      <c r="AK102" s="1">
        <f t="shared" si="126"/>
        <v>224083.24009122732</v>
      </c>
      <c r="AL102" s="1">
        <f t="shared" si="127"/>
        <v>1119992.8723563985</v>
      </c>
      <c r="AM102" s="1">
        <f t="shared" si="128"/>
        <v>240946.90835765158</v>
      </c>
      <c r="AN102" s="1">
        <f t="shared" si="129"/>
        <v>1205086.3727588963</v>
      </c>
      <c r="AO102" s="18">
        <f t="shared" si="130"/>
        <v>1381607.3381046304</v>
      </c>
      <c r="AQ102" s="5">
        <v>98</v>
      </c>
      <c r="AR102" s="1">
        <f t="shared" si="97"/>
        <v>2.9399999999999955</v>
      </c>
      <c r="AS102" s="1">
        <f t="shared" si="131"/>
        <v>1381608.1351463825</v>
      </c>
      <c r="AT102" s="1">
        <f t="shared" si="132"/>
        <v>6911565.1923636226</v>
      </c>
      <c r="AU102" s="1">
        <f t="shared" si="133"/>
        <v>207346.95577090868</v>
      </c>
      <c r="AV102" s="1">
        <f t="shared" si="134"/>
        <v>1037101.050965135</v>
      </c>
      <c r="AW102" s="1">
        <f t="shared" si="135"/>
        <v>222903.4715353857</v>
      </c>
      <c r="AX102" s="1">
        <f t="shared" si="136"/>
        <v>1115740.5963186428</v>
      </c>
      <c r="AY102" s="1">
        <f t="shared" si="137"/>
        <v>224083.06471568832</v>
      </c>
      <c r="AZ102" s="1">
        <f t="shared" si="138"/>
        <v>1119992.2735669187</v>
      </c>
      <c r="BA102" s="1">
        <f t="shared" si="139"/>
        <v>240946.72397791623</v>
      </c>
      <c r="BB102" s="1">
        <f t="shared" si="140"/>
        <v>1205085.7432269924</v>
      </c>
      <c r="BC102" s="18">
        <f t="shared" si="141"/>
        <v>1381607.3381046304</v>
      </c>
      <c r="BE102" s="5">
        <v>97</v>
      </c>
      <c r="BF102" s="8">
        <f t="shared" si="142"/>
        <v>1.0542552478145808</v>
      </c>
    </row>
    <row r="103" spans="1:58" x14ac:dyDescent="0.3">
      <c r="A103" s="5">
        <v>99</v>
      </c>
      <c r="B103" s="1">
        <f t="shared" si="94"/>
        <v>2.9699999999999953</v>
      </c>
      <c r="C103" s="1">
        <f t="shared" si="98"/>
        <v>5570955375.4988594</v>
      </c>
      <c r="D103" s="1">
        <f t="shared" si="99"/>
        <v>19026522534.133987</v>
      </c>
      <c r="E103" s="1">
        <f t="shared" si="100"/>
        <v>570795676.0240196</v>
      </c>
      <c r="F103" s="1">
        <f t="shared" si="101"/>
        <v>1949263021.8854539</v>
      </c>
      <c r="G103" s="1">
        <f t="shared" si="102"/>
        <v>600034621.35230136</v>
      </c>
      <c r="H103" s="1">
        <f t="shared" si="103"/>
        <v>2049121229.7474341</v>
      </c>
      <c r="I103" s="1">
        <f t="shared" si="104"/>
        <v>601532494.47023118</v>
      </c>
      <c r="J103" s="1">
        <f t="shared" si="105"/>
        <v>2054235553.8593047</v>
      </c>
      <c r="K103" s="1">
        <f t="shared" si="106"/>
        <v>632422742.63979876</v>
      </c>
      <c r="L103" s="1">
        <f t="shared" si="107"/>
        <v>2159733980.4457459</v>
      </c>
      <c r="M103" s="18">
        <f t="shared" si="108"/>
        <v>1605318.808500617</v>
      </c>
      <c r="O103" s="5">
        <v>99</v>
      </c>
      <c r="P103" s="1">
        <f t="shared" si="95"/>
        <v>2.9699999999999953</v>
      </c>
      <c r="Q103" s="1">
        <f t="shared" si="109"/>
        <v>5570959854.3103161</v>
      </c>
      <c r="R103" s="1">
        <f t="shared" si="110"/>
        <v>19026537828.600861</v>
      </c>
      <c r="S103" s="1">
        <f t="shared" si="111"/>
        <v>570796134.85802579</v>
      </c>
      <c r="T103" s="1">
        <f t="shared" si="112"/>
        <v>1949264588.4927912</v>
      </c>
      <c r="U103" s="1">
        <f t="shared" si="113"/>
        <v>600035103.68541765</v>
      </c>
      <c r="V103" s="1">
        <f t="shared" si="114"/>
        <v>2049122876.5861914</v>
      </c>
      <c r="W103" s="1">
        <f t="shared" si="115"/>
        <v>601532978.00681865</v>
      </c>
      <c r="X103" s="1">
        <f t="shared" si="116"/>
        <v>2054237204.8069737</v>
      </c>
      <c r="Y103" s="1">
        <f t="shared" si="117"/>
        <v>632423251.00223494</v>
      </c>
      <c r="Z103" s="1">
        <f t="shared" si="118"/>
        <v>2159735716.1546087</v>
      </c>
      <c r="AA103" s="18">
        <f t="shared" si="119"/>
        <v>1605318.808500617</v>
      </c>
      <c r="AC103" s="5">
        <v>99</v>
      </c>
      <c r="AD103" s="1">
        <f t="shared" si="96"/>
        <v>2.9699999999999953</v>
      </c>
      <c r="AE103" s="1">
        <f t="shared" si="120"/>
        <v>1605321.0601674542</v>
      </c>
      <c r="AF103" s="1">
        <f t="shared" si="121"/>
        <v>8030513.4268773571</v>
      </c>
      <c r="AG103" s="1">
        <f t="shared" si="122"/>
        <v>240915.40280632069</v>
      </c>
      <c r="AH103" s="1">
        <f t="shared" si="123"/>
        <v>1204982.6669222871</v>
      </c>
      <c r="AI103" s="1">
        <f t="shared" si="124"/>
        <v>258990.142810155</v>
      </c>
      <c r="AJ103" s="1">
        <f t="shared" si="125"/>
        <v>1296350.994427081</v>
      </c>
      <c r="AK103" s="1">
        <f t="shared" si="126"/>
        <v>260360.66772272691</v>
      </c>
      <c r="AL103" s="1">
        <f t="shared" si="127"/>
        <v>1301290.8518772533</v>
      </c>
      <c r="AM103" s="1">
        <f t="shared" si="128"/>
        <v>279954.12836263829</v>
      </c>
      <c r="AN103" s="1">
        <f t="shared" si="129"/>
        <v>1400157.6944737858</v>
      </c>
      <c r="AO103" s="18">
        <f t="shared" si="130"/>
        <v>1605318.808500617</v>
      </c>
      <c r="AQ103" s="5">
        <v>99</v>
      </c>
      <c r="AR103" s="1">
        <f t="shared" si="97"/>
        <v>2.9699999999999953</v>
      </c>
      <c r="AS103" s="1">
        <f t="shared" si="131"/>
        <v>1605319.2605215446</v>
      </c>
      <c r="AT103" s="1">
        <f t="shared" si="132"/>
        <v>8030507.2813574979</v>
      </c>
      <c r="AU103" s="1">
        <f t="shared" si="133"/>
        <v>240915.21844072492</v>
      </c>
      <c r="AV103" s="1">
        <f t="shared" si="134"/>
        <v>1204982.0374386588</v>
      </c>
      <c r="AW103" s="1">
        <f t="shared" si="135"/>
        <v>258989.94900230481</v>
      </c>
      <c r="AX103" s="1">
        <f t="shared" si="136"/>
        <v>1296350.3327054025</v>
      </c>
      <c r="AY103" s="1">
        <f t="shared" si="137"/>
        <v>260360.47343130596</v>
      </c>
      <c r="AZ103" s="1">
        <f t="shared" si="138"/>
        <v>1301290.1885045597</v>
      </c>
      <c r="BA103" s="1">
        <f t="shared" si="139"/>
        <v>279953.92409586167</v>
      </c>
      <c r="BB103" s="1">
        <f t="shared" si="140"/>
        <v>1400156.9970429193</v>
      </c>
      <c r="BC103" s="18">
        <f t="shared" si="141"/>
        <v>1605318.808500617</v>
      </c>
      <c r="BE103" s="5">
        <v>98</v>
      </c>
      <c r="BF103" s="8">
        <f t="shared" si="142"/>
        <v>0.79704175214283168</v>
      </c>
    </row>
    <row r="104" spans="1:58" x14ac:dyDescent="0.3">
      <c r="A104" s="5">
        <v>100</v>
      </c>
      <c r="B104" s="1">
        <f t="shared" si="94"/>
        <v>2.9999999999999951</v>
      </c>
      <c r="C104" s="1">
        <f t="shared" si="98"/>
        <v>6172014150.5503397</v>
      </c>
      <c r="D104" s="1">
        <f t="shared" si="99"/>
        <v>21079140962.391434</v>
      </c>
      <c r="E104" s="1">
        <f t="shared" si="100"/>
        <v>632374228.87174296</v>
      </c>
      <c r="F104" s="1">
        <f t="shared" si="101"/>
        <v>2159568348.5386481</v>
      </c>
      <c r="G104" s="1">
        <f t="shared" si="102"/>
        <v>664767754.09982276</v>
      </c>
      <c r="H104" s="1">
        <f t="shared" si="103"/>
        <v>2270201775.1418886</v>
      </c>
      <c r="I104" s="1">
        <f t="shared" si="104"/>
        <v>666427255.49887133</v>
      </c>
      <c r="J104" s="1">
        <f t="shared" si="105"/>
        <v>2275867974.9812412</v>
      </c>
      <c r="K104" s="1">
        <f t="shared" si="106"/>
        <v>700650268.12118018</v>
      </c>
      <c r="L104" s="1">
        <f t="shared" si="107"/>
        <v>2392750354.8805771</v>
      </c>
      <c r="M104" s="18">
        <f t="shared" si="108"/>
        <v>1865247.5917555124</v>
      </c>
      <c r="O104" s="5">
        <v>100</v>
      </c>
      <c r="P104" s="1">
        <f t="shared" si="95"/>
        <v>2.9999999999999951</v>
      </c>
      <c r="Q104" s="1">
        <f t="shared" si="109"/>
        <v>6172019112.5177717</v>
      </c>
      <c r="R104" s="1">
        <f t="shared" si="110"/>
        <v>21079157906.506481</v>
      </c>
      <c r="S104" s="1">
        <f t="shared" si="111"/>
        <v>632374737.19519436</v>
      </c>
      <c r="T104" s="1">
        <f t="shared" si="112"/>
        <v>2159570084.114408</v>
      </c>
      <c r="U104" s="1">
        <f t="shared" si="113"/>
        <v>664768288.45691061</v>
      </c>
      <c r="V104" s="1">
        <f t="shared" si="114"/>
        <v>2270203599.6024904</v>
      </c>
      <c r="W104" s="1">
        <f t="shared" si="115"/>
        <v>666427791.18923175</v>
      </c>
      <c r="X104" s="1">
        <f t="shared" si="116"/>
        <v>2275869803.9939246</v>
      </c>
      <c r="Y104" s="1">
        <f t="shared" si="117"/>
        <v>700650831.3150121</v>
      </c>
      <c r="Z104" s="1">
        <f t="shared" si="118"/>
        <v>2392752277.7964377</v>
      </c>
      <c r="AA104" s="18">
        <f t="shared" si="119"/>
        <v>1865247.5917555124</v>
      </c>
      <c r="AC104" s="5">
        <v>100</v>
      </c>
      <c r="AD104" s="1">
        <f t="shared" si="96"/>
        <v>2.9999999999999951</v>
      </c>
      <c r="AE104" s="1">
        <f t="shared" si="120"/>
        <v>1865249.5855399079</v>
      </c>
      <c r="AF104" s="1">
        <f t="shared" si="121"/>
        <v>9330584.1025448143</v>
      </c>
      <c r="AG104" s="1">
        <f t="shared" si="122"/>
        <v>279917.5230763444</v>
      </c>
      <c r="AH104" s="1">
        <f t="shared" si="123"/>
        <v>1400037.2018696268</v>
      </c>
      <c r="AI104" s="1">
        <f t="shared" si="124"/>
        <v>300918.08110438881</v>
      </c>
      <c r="AJ104" s="1">
        <f t="shared" si="125"/>
        <v>1506194.4653633654</v>
      </c>
      <c r="AK104" s="1">
        <f t="shared" si="126"/>
        <v>302510.44005679491</v>
      </c>
      <c r="AL104" s="1">
        <f t="shared" si="127"/>
        <v>1511933.8844321484</v>
      </c>
      <c r="AM104" s="1">
        <f t="shared" si="128"/>
        <v>325275.53960930888</v>
      </c>
      <c r="AN104" s="1">
        <f t="shared" si="129"/>
        <v>1626803.3157108296</v>
      </c>
      <c r="AO104" s="18">
        <f t="shared" si="130"/>
        <v>1865247.5917555124</v>
      </c>
      <c r="AQ104" s="5">
        <v>100</v>
      </c>
      <c r="AR104" s="1">
        <f t="shared" si="97"/>
        <v>2.9999999999999951</v>
      </c>
      <c r="AS104" s="1">
        <f t="shared" si="131"/>
        <v>1865247.5917555126</v>
      </c>
      <c r="AT104" s="1">
        <f t="shared" si="132"/>
        <v>9330577.2941744141</v>
      </c>
      <c r="AU104" s="1">
        <f t="shared" si="133"/>
        <v>279917.31882523239</v>
      </c>
      <c r="AV104" s="1">
        <f t="shared" si="134"/>
        <v>1400036.5044922424</v>
      </c>
      <c r="AW104" s="1">
        <f t="shared" si="135"/>
        <v>300917.86639261607</v>
      </c>
      <c r="AX104" s="1">
        <f t="shared" si="136"/>
        <v>1506193.7322708715</v>
      </c>
      <c r="AY104" s="1">
        <f t="shared" si="137"/>
        <v>302510.22480929544</v>
      </c>
      <c r="AZ104" s="1">
        <f t="shared" si="138"/>
        <v>1511933.1495105678</v>
      </c>
      <c r="BA104" s="1">
        <f t="shared" si="139"/>
        <v>325275.31331054948</v>
      </c>
      <c r="BB104" s="1">
        <f t="shared" si="140"/>
        <v>1626802.5430577055</v>
      </c>
      <c r="BC104" s="18">
        <f t="shared" si="141"/>
        <v>1865247.5917555124</v>
      </c>
      <c r="BE104" s="5">
        <v>99</v>
      </c>
      <c r="BF104" s="8">
        <f t="shared" si="142"/>
        <v>0.45202092756517231</v>
      </c>
    </row>
  </sheetData>
  <mergeCells count="1">
    <mergeCell ref="H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Савельев</dc:creator>
  <cp:lastModifiedBy>user</cp:lastModifiedBy>
  <dcterms:created xsi:type="dcterms:W3CDTF">2021-12-22T20:52:34Z</dcterms:created>
  <dcterms:modified xsi:type="dcterms:W3CDTF">2022-05-16T15:54:42Z</dcterms:modified>
</cp:coreProperties>
</file>