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15396" windowHeight="7992"/>
  </bookViews>
  <sheets>
    <sheet name="Estimate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8" i="2" l="1"/>
  <c r="K22" i="2"/>
  <c r="I27" i="2"/>
  <c r="AA27" i="2"/>
  <c r="AG27" i="2" s="1"/>
  <c r="H27" i="2" s="1"/>
  <c r="AA25" i="2"/>
  <c r="E25" i="2" s="1"/>
  <c r="I25" i="2" s="1"/>
  <c r="AA23" i="2"/>
  <c r="AG23" i="2" s="1"/>
  <c r="AA21" i="2"/>
  <c r="AE21" i="2" s="1"/>
  <c r="G21" i="2" s="1"/>
  <c r="AA19" i="2"/>
  <c r="AC19" i="2" s="1"/>
  <c r="AA17" i="2"/>
  <c r="AE17" i="2" s="1"/>
  <c r="G17" i="2" s="1"/>
  <c r="M25" i="2"/>
  <c r="AG25" i="2" l="1"/>
  <c r="H25" i="2" s="1"/>
  <c r="E17" i="2"/>
  <c r="I17" i="2" s="1"/>
  <c r="AC23" i="2"/>
  <c r="F23" i="2" s="1"/>
  <c r="AC27" i="2"/>
  <c r="F27" i="2" s="1"/>
  <c r="M22" i="2"/>
  <c r="D28" i="2" s="1"/>
  <c r="AC21" i="2"/>
  <c r="F21" i="2" s="1"/>
  <c r="AC25" i="2"/>
  <c r="F25" i="2" s="1"/>
  <c r="AC17" i="2"/>
  <c r="F17" i="2" s="1"/>
  <c r="AG17" i="2"/>
  <c r="H17" i="2" s="1"/>
  <c r="AE27" i="2"/>
  <c r="G27" i="2" s="1"/>
  <c r="AG21" i="2"/>
  <c r="H21" i="2" s="1"/>
  <c r="AE25" i="2"/>
  <c r="G25" i="2" s="1"/>
  <c r="AE23" i="2"/>
  <c r="G23" i="2" s="1"/>
  <c r="AG19" i="2"/>
  <c r="H19" i="2" s="1"/>
  <c r="AE19" i="2"/>
  <c r="G19" i="2" s="1"/>
  <c r="H23" i="2"/>
  <c r="E19" i="2"/>
  <c r="I19" i="2" s="1"/>
  <c r="F19" i="2"/>
  <c r="E23" i="2"/>
  <c r="I23" i="2" s="1"/>
  <c r="E21" i="2"/>
  <c r="I21" i="2" s="1"/>
  <c r="D21" i="2" l="1"/>
  <c r="D25" i="2"/>
  <c r="D17" i="2"/>
  <c r="D23" i="2"/>
  <c r="D19" i="2"/>
  <c r="D27" i="2"/>
  <c r="I29" i="2"/>
  <c r="G29" i="2"/>
  <c r="K18" i="2" s="1"/>
  <c r="M18" i="2" s="1"/>
  <c r="H29" i="2"/>
  <c r="F29" i="2"/>
  <c r="K16" i="2" s="1"/>
  <c r="E29" i="2"/>
  <c r="D29" i="2" l="1"/>
  <c r="M16" i="2"/>
  <c r="K20" i="2"/>
  <c r="M20" i="2" s="1"/>
  <c r="K23" i="2" l="1"/>
  <c r="M24" i="2"/>
  <c r="D11" i="2" s="1"/>
  <c r="M26" i="2"/>
  <c r="M29" i="2" l="1"/>
  <c r="D12" i="2" s="1"/>
</calcChain>
</file>

<file path=xl/sharedStrings.xml><?xml version="1.0" encoding="utf-8"?>
<sst xmlns="http://schemas.openxmlformats.org/spreadsheetml/2006/main" count="96" uniqueCount="60">
  <si>
    <t>Rate</t>
  </si>
  <si>
    <t>Total</t>
  </si>
  <si>
    <t>Installation Quote</t>
  </si>
  <si>
    <t>Totals:</t>
  </si>
  <si>
    <t>Paint</t>
  </si>
  <si>
    <t>Paint Hours</t>
  </si>
  <si>
    <t>Texture Hours</t>
  </si>
  <si>
    <t># of Hours</t>
  </si>
  <si>
    <t>Removal</t>
  </si>
  <si>
    <t>Baseboards</t>
  </si>
  <si>
    <t>*Gallons Needed</t>
  </si>
  <si>
    <t>Removal Hours</t>
  </si>
  <si>
    <t xml:space="preserve">Additional Fees Calculator </t>
  </si>
  <si>
    <t>Installation Fee:</t>
  </si>
  <si>
    <t>Texture</t>
  </si>
  <si>
    <t xml:space="preserve">Store Number: </t>
  </si>
  <si>
    <t>Space Name:</t>
  </si>
  <si>
    <t>Customer Name:</t>
  </si>
  <si>
    <t>Wall Square Footage</t>
  </si>
  <si>
    <t>Additional  Charges:</t>
  </si>
  <si>
    <t>Total Charges:</t>
  </si>
  <si>
    <t>Field must be entered</t>
  </si>
  <si>
    <t>Total charges</t>
  </si>
  <si>
    <t xml:space="preserve">Additional charges: </t>
  </si>
  <si>
    <t>Total Installation:</t>
  </si>
  <si>
    <t xml:space="preserve"> Product Cost:</t>
  </si>
  <si>
    <t>Wall A</t>
  </si>
  <si>
    <t>Wall C</t>
  </si>
  <si>
    <t>Wall D</t>
  </si>
  <si>
    <t>Wall B</t>
  </si>
  <si>
    <t>Wall E</t>
  </si>
  <si>
    <t>Wall F</t>
  </si>
  <si>
    <t>Wall G</t>
  </si>
  <si>
    <t>Height</t>
  </si>
  <si>
    <t xml:space="preserve">Paint </t>
  </si>
  <si>
    <t xml:space="preserve"> </t>
  </si>
  <si>
    <t>(do we want to use this POS calculation)</t>
  </si>
  <si>
    <t xml:space="preserve"> Installation:</t>
  </si>
  <si>
    <t>Removal &amp; Repair</t>
  </si>
  <si>
    <t xml:space="preserve"> Removal Multiplier</t>
  </si>
  <si>
    <t>Other extra charges -</t>
  </si>
  <si>
    <t xml:space="preserve">   # of Hours</t>
  </si>
  <si>
    <t>Wall H</t>
  </si>
  <si>
    <t>Total Hours</t>
  </si>
  <si>
    <t xml:space="preserve">ATHOME - Estimating Worksheet </t>
  </si>
  <si>
    <t>Tot. Sq. Ft.</t>
  </si>
  <si>
    <t>Estimating Worksheet - To Be Filled Out by Organizer</t>
  </si>
  <si>
    <t>*     Removal multiplier range 1-5 and if clean wall with no demo please enter zero.</t>
  </si>
  <si>
    <t>**   If ceiling height varies in a space then average the height, remember to always estimate higher than lower</t>
  </si>
  <si>
    <t>* Includes Material</t>
  </si>
  <si>
    <t>Non-elfa Product Fee</t>
  </si>
  <si>
    <t>*Estimate is for 2 coats of paint</t>
  </si>
  <si>
    <t>*** Please deduct Baseboard hour charges if work is not needed for space(s).</t>
  </si>
  <si>
    <t>All Measurements should be entered in inches</t>
  </si>
  <si>
    <t>Other extra charges:</t>
  </si>
  <si>
    <t>Non elfa prduct Cost:</t>
  </si>
  <si>
    <r>
      <rPr>
        <b/>
        <sz val="13"/>
        <color theme="1"/>
        <rFont val="Calibri"/>
        <family val="2"/>
        <scheme val="minor"/>
      </rPr>
      <t>Total baseboard</t>
    </r>
    <r>
      <rPr>
        <b/>
        <sz val="14"/>
        <color theme="1"/>
        <rFont val="Calibri"/>
        <family val="2"/>
        <scheme val="minor"/>
      </rPr>
      <t>s</t>
    </r>
  </si>
  <si>
    <t>Baseboard Charges:</t>
  </si>
  <si>
    <t>Space Charges</t>
  </si>
  <si>
    <t>Order 133617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</si>
</sst>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"/>
    <numFmt numFmtId="165" formatCode="_(* #,##0.0_);_(* \(#,##0.0\);_(* &quot;-&quot;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9C65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129">
    <xf numFmtId="0" fontId="0" fillId="0" borderId="0" xfId="0"/>
    <xf numFmtId="44" fontId="2" fillId="2" borderId="0" xfId="1" applyFont="1" applyFill="1" applyBorder="1" applyProtection="1"/>
    <xf numFmtId="2" fontId="5" fillId="0" borderId="0" xfId="0" applyNumberFormat="1" applyFont="1" applyFill="1" applyBorder="1" applyAlignment="1" applyProtection="1">
      <alignment horizontal="center"/>
    </xf>
    <xf numFmtId="44" fontId="3" fillId="0" borderId="0" xfId="1" applyFont="1" applyBorder="1" applyProtection="1"/>
    <xf numFmtId="44" fontId="3" fillId="0" borderId="6" xfId="1" applyFont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0" fontId="3" fillId="0" borderId="0" xfId="0" applyFont="1" applyBorder="1" applyProtection="1"/>
    <xf numFmtId="44" fontId="3" fillId="0" borderId="0" xfId="1" applyNumberFormat="1" applyFont="1" applyBorder="1" applyAlignment="1" applyProtection="1">
      <alignment horizontal="center"/>
    </xf>
    <xf numFmtId="2" fontId="3" fillId="0" borderId="0" xfId="0" applyNumberFormat="1" applyFont="1" applyBorder="1" applyProtection="1"/>
    <xf numFmtId="0" fontId="3" fillId="0" borderId="6" xfId="0" applyFont="1" applyBorder="1" applyProtection="1"/>
    <xf numFmtId="44" fontId="3" fillId="0" borderId="0" xfId="0" applyNumberFormat="1" applyFont="1" applyBorder="1" applyProtection="1"/>
    <xf numFmtId="44" fontId="3" fillId="0" borderId="6" xfId="0" applyNumberFormat="1" applyFont="1" applyBorder="1" applyProtection="1"/>
    <xf numFmtId="2" fontId="3" fillId="3" borderId="0" xfId="0" applyNumberFormat="1" applyFont="1" applyFill="1" applyBorder="1" applyAlignment="1" applyProtection="1">
      <alignment horizontal="center"/>
    </xf>
    <xf numFmtId="2" fontId="21" fillId="0" borderId="0" xfId="0" applyNumberFormat="1" applyFont="1" applyBorder="1" applyAlignment="1" applyProtection="1">
      <alignment horizontal="center"/>
    </xf>
    <xf numFmtId="0" fontId="5" fillId="0" borderId="1" xfId="0" applyFont="1" applyBorder="1" applyProtection="1"/>
    <xf numFmtId="0" fontId="2" fillId="0" borderId="7" xfId="0" applyFont="1" applyBorder="1" applyProtection="1"/>
    <xf numFmtId="44" fontId="2" fillId="2" borderId="2" xfId="1" applyFont="1" applyFill="1" applyBorder="1" applyProtection="1"/>
    <xf numFmtId="0" fontId="3" fillId="0" borderId="3" xfId="0" applyFont="1" applyBorder="1" applyAlignment="1" applyProtection="1">
      <alignment horizontal="left"/>
    </xf>
    <xf numFmtId="44" fontId="3" fillId="0" borderId="4" xfId="0" applyNumberFormat="1" applyFont="1" applyBorder="1" applyAlignment="1" applyProtection="1">
      <alignment horizontal="left"/>
    </xf>
    <xf numFmtId="44" fontId="7" fillId="4" borderId="6" xfId="1" applyFont="1" applyFill="1" applyBorder="1" applyProtection="1"/>
    <xf numFmtId="0" fontId="5" fillId="0" borderId="1" xfId="0" applyFont="1" applyBorder="1" applyAlignment="1" applyProtection="1">
      <alignment horizontal="left"/>
    </xf>
    <xf numFmtId="44" fontId="5" fillId="0" borderId="8" xfId="0" applyNumberFormat="1" applyFont="1" applyBorder="1" applyAlignment="1" applyProtection="1">
      <alignment horizontal="left"/>
    </xf>
    <xf numFmtId="0" fontId="13" fillId="0" borderId="0" xfId="0" applyFont="1" applyBorder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12" fillId="6" borderId="5" xfId="3" applyFont="1" applyBorder="1" applyAlignment="1" applyProtection="1">
      <alignment horizontal="center"/>
      <protection locked="0"/>
    </xf>
    <xf numFmtId="0" fontId="12" fillId="6" borderId="0" xfId="3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10" fillId="6" borderId="0" xfId="3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7" fillId="0" borderId="0" xfId="2" applyFont="1" applyFill="1" applyBorder="1" applyAlignment="1" applyProtection="1">
      <alignment horizontal="center"/>
      <protection locked="0"/>
    </xf>
    <xf numFmtId="0" fontId="11" fillId="0" borderId="2" xfId="3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13" fillId="0" borderId="17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1" fontId="13" fillId="0" borderId="8" xfId="0" applyNumberFormat="1" applyFont="1" applyBorder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166" fontId="3" fillId="3" borderId="0" xfId="0" applyNumberFormat="1" applyFont="1" applyFill="1" applyBorder="1" applyAlignment="1" applyProtection="1">
      <alignment horizontal="center"/>
      <protection locked="0"/>
    </xf>
    <xf numFmtId="44" fontId="3" fillId="0" borderId="0" xfId="0" applyNumberFormat="1" applyFont="1" applyProtection="1"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3" fillId="0" borderId="14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Protection="1">
      <protection locked="0"/>
    </xf>
    <xf numFmtId="0" fontId="20" fillId="0" borderId="0" xfId="0" applyFont="1" applyProtection="1">
      <protection locked="0"/>
    </xf>
    <xf numFmtId="0" fontId="5" fillId="0" borderId="0" xfId="0" applyFont="1" applyProtection="1">
      <protection locked="0"/>
    </xf>
    <xf numFmtId="44" fontId="2" fillId="0" borderId="0" xfId="0" applyNumberFormat="1" applyFont="1" applyProtection="1">
      <protection locked="0"/>
    </xf>
    <xf numFmtId="0" fontId="18" fillId="0" borderId="0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wrapText="1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 wrapText="1"/>
      <protection locked="0"/>
    </xf>
    <xf numFmtId="0" fontId="15" fillId="0" borderId="1" xfId="0" applyFont="1" applyBorder="1" applyAlignment="1" applyProtection="1">
      <alignment horizontal="center" wrapText="1"/>
      <protection locked="0"/>
    </xf>
    <xf numFmtId="0" fontId="11" fillId="0" borderId="1" xfId="3" applyFont="1" applyFill="1" applyBorder="1" applyAlignment="1" applyProtection="1">
      <alignment horizontal="center" wrapText="1"/>
      <protection locked="0"/>
    </xf>
    <xf numFmtId="0" fontId="19" fillId="0" borderId="1" xfId="0" applyFont="1" applyBorder="1" applyAlignment="1" applyProtection="1">
      <alignment horizontal="center" wrapText="1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Protection="1"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44" fontId="3" fillId="0" borderId="0" xfId="0" applyNumberFormat="1" applyFont="1" applyBorder="1" applyProtection="1">
      <protection locked="0"/>
    </xf>
    <xf numFmtId="2" fontId="13" fillId="0" borderId="0" xfId="0" applyNumberFormat="1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5" fillId="0" borderId="6" xfId="0" applyFont="1" applyBorder="1" applyProtection="1">
      <protection locked="0"/>
    </xf>
    <xf numFmtId="0" fontId="13" fillId="0" borderId="9" xfId="0" applyFont="1" applyBorder="1" applyProtection="1">
      <protection locked="0"/>
    </xf>
    <xf numFmtId="0" fontId="13" fillId="0" borderId="10" xfId="0" applyFont="1" applyBorder="1" applyProtection="1">
      <protection locked="0"/>
    </xf>
    <xf numFmtId="0" fontId="13" fillId="0" borderId="16" xfId="0" applyFont="1" applyBorder="1" applyProtection="1">
      <protection locked="0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</xf>
    <xf numFmtId="2" fontId="3" fillId="3" borderId="6" xfId="0" applyNumberFormat="1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2" fontId="3" fillId="0" borderId="6" xfId="0" applyNumberFormat="1" applyFont="1" applyBorder="1" applyAlignment="1" applyProtection="1">
      <alignment horizontal="center"/>
    </xf>
    <xf numFmtId="165" fontId="3" fillId="0" borderId="6" xfId="0" applyNumberFormat="1" applyFont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2" fontId="5" fillId="0" borderId="11" xfId="0" applyNumberFormat="1" applyFont="1" applyFill="1" applyBorder="1" applyAlignment="1" applyProtection="1">
      <alignment horizontal="center"/>
    </xf>
    <xf numFmtId="2" fontId="5" fillId="0" borderId="12" xfId="0" applyNumberFormat="1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/>
    </xf>
    <xf numFmtId="0" fontId="5" fillId="0" borderId="5" xfId="3" applyFont="1" applyFill="1" applyBorder="1" applyAlignment="1" applyProtection="1">
      <alignment horizontal="left"/>
    </xf>
    <xf numFmtId="44" fontId="5" fillId="3" borderId="15" xfId="1" applyFont="1" applyFill="1" applyBorder="1" applyAlignment="1" applyProtection="1">
      <alignment horizontal="center"/>
    </xf>
    <xf numFmtId="1" fontId="13" fillId="0" borderId="0" xfId="0" applyNumberFormat="1" applyFont="1" applyBorder="1" applyAlignment="1" applyProtection="1">
      <alignment horizontal="center"/>
    </xf>
    <xf numFmtId="0" fontId="13" fillId="0" borderId="0" xfId="0" applyFont="1" applyBorder="1" applyProtection="1"/>
    <xf numFmtId="2" fontId="13" fillId="0" borderId="0" xfId="0" applyNumberFormat="1" applyFont="1" applyBorder="1" applyAlignment="1" applyProtection="1">
      <alignment horizontal="center"/>
    </xf>
    <xf numFmtId="2" fontId="13" fillId="0" borderId="6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3" fillId="0" borderId="6" xfId="0" applyFont="1" applyBorder="1" applyAlignment="1" applyProtection="1">
      <alignment horizontal="center"/>
    </xf>
    <xf numFmtId="164" fontId="13" fillId="0" borderId="6" xfId="0" applyNumberFormat="1" applyFont="1" applyBorder="1" applyAlignment="1" applyProtection="1">
      <alignment horizontal="center"/>
    </xf>
    <xf numFmtId="0" fontId="22" fillId="0" borderId="0" xfId="0" applyFont="1" applyBorder="1" applyProtection="1"/>
    <xf numFmtId="44" fontId="3" fillId="0" borderId="13" xfId="1" applyFont="1" applyFill="1" applyBorder="1" applyAlignment="1" applyProtection="1">
      <alignment horizontal="center"/>
      <protection locked="0"/>
    </xf>
    <xf numFmtId="1" fontId="5" fillId="0" borderId="18" xfId="0" applyNumberFormat="1" applyFont="1" applyFill="1" applyBorder="1" applyAlignment="1" applyProtection="1">
      <alignment horizontal="center"/>
    </xf>
    <xf numFmtId="1" fontId="13" fillId="0" borderId="0" xfId="0" applyNumberFormat="1" applyFont="1" applyBorder="1" applyAlignment="1" applyProtection="1">
      <alignment horizontal="center"/>
      <protection locked="0"/>
    </xf>
    <xf numFmtId="0" fontId="13" fillId="0" borderId="1" xfId="0" applyFont="1" applyBorder="1" applyProtection="1">
      <protection locked="0"/>
    </xf>
    <xf numFmtId="0" fontId="13" fillId="0" borderId="8" xfId="0" applyFont="1" applyBorder="1" applyProtection="1">
      <protection locked="0"/>
    </xf>
    <xf numFmtId="44" fontId="5" fillId="3" borderId="2" xfId="1" applyFont="1" applyFill="1" applyBorder="1" applyAlignment="1" applyProtection="1">
      <alignment horizontal="center"/>
    </xf>
    <xf numFmtId="44" fontId="7" fillId="4" borderId="2" xfId="1" applyFont="1" applyFill="1" applyBorder="1" applyProtection="1"/>
    <xf numFmtId="0" fontId="5" fillId="3" borderId="15" xfId="1" applyNumberFormat="1" applyFont="1" applyFill="1" applyBorder="1" applyAlignment="1" applyProtection="1">
      <alignment horizontal="center"/>
    </xf>
    <xf numFmtId="0" fontId="5" fillId="3" borderId="19" xfId="1" applyNumberFormat="1" applyFont="1" applyFill="1" applyBorder="1" applyAlignment="1" applyProtection="1">
      <alignment horizontal="center"/>
    </xf>
    <xf numFmtId="0" fontId="3" fillId="0" borderId="20" xfId="0" applyFont="1" applyBorder="1" applyProtection="1">
      <protection locked="0"/>
    </xf>
    <xf numFmtId="0" fontId="5" fillId="3" borderId="21" xfId="1" applyNumberFormat="1" applyFont="1" applyFill="1" applyBorder="1" applyAlignment="1" applyProtection="1">
      <alignment horizontal="center"/>
    </xf>
    <xf numFmtId="0" fontId="12" fillId="0" borderId="0" xfId="3" applyFont="1" applyFill="1" applyBorder="1" applyProtection="1">
      <protection locked="0"/>
    </xf>
    <xf numFmtId="0" fontId="23" fillId="6" borderId="0" xfId="3" applyFont="1" applyProtection="1">
      <protection locked="0"/>
    </xf>
    <xf numFmtId="0" fontId="24" fillId="6" borderId="0" xfId="3" applyFont="1" applyProtection="1">
      <protection locked="0"/>
    </xf>
    <xf numFmtId="0" fontId="25" fillId="0" borderId="5" xfId="3" applyFont="1" applyFill="1" applyBorder="1" applyAlignment="1" applyProtection="1">
      <alignment horizontal="left"/>
      <protection locked="0"/>
    </xf>
    <xf numFmtId="0" fontId="26" fillId="0" borderId="0" xfId="3" applyFont="1" applyFill="1" applyBorder="1" applyAlignment="1" applyProtection="1">
      <alignment horizontal="center"/>
      <protection locked="0"/>
    </xf>
    <xf numFmtId="0" fontId="25" fillId="0" borderId="0" xfId="3" applyFont="1" applyFill="1" applyBorder="1" applyAlignment="1" applyProtection="1">
      <alignment horizontal="left"/>
      <protection locked="0"/>
    </xf>
    <xf numFmtId="0" fontId="27" fillId="0" borderId="17" xfId="0" applyFont="1" applyBorder="1" applyProtection="1">
      <protection locked="0"/>
    </xf>
    <xf numFmtId="44" fontId="2" fillId="2" borderId="17" xfId="1" applyFont="1" applyFill="1" applyBorder="1" applyAlignment="1" applyProtection="1">
      <alignment horizontal="left"/>
    </xf>
    <xf numFmtId="44" fontId="2" fillId="2" borderId="8" xfId="1" applyFont="1" applyFill="1" applyBorder="1" applyAlignment="1" applyProtection="1">
      <alignment horizontal="left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zoomScale="88" zoomScaleNormal="88" workbookViewId="0">
      <selection activeCell="E1" sqref="E1"/>
    </sheetView>
  </sheetViews>
  <sheetFormatPr defaultColWidth="9.109375" defaultRowHeight="15.6" x14ac:dyDescent="0.3"/>
  <cols>
    <col min="1" max="1" width="1.6640625" style="30" customWidth="1"/>
    <col min="2" max="2" width="8" style="30" customWidth="1"/>
    <col min="3" max="3" width="12.88671875" style="30" customWidth="1"/>
    <col min="4" max="4" width="14.109375" style="30" customWidth="1"/>
    <col min="5" max="5" width="9.88671875" style="30" customWidth="1"/>
    <col min="6" max="6" width="10.44140625" style="30" customWidth="1"/>
    <col min="7" max="7" width="7.88671875" style="30" customWidth="1"/>
    <col min="8" max="8" width="8.88671875" style="30" customWidth="1"/>
    <col min="9" max="9" width="9.6640625" style="30" customWidth="1"/>
    <col min="10" max="10" width="13.109375" style="30" customWidth="1"/>
    <col min="11" max="11" width="9.33203125" style="30" customWidth="1"/>
    <col min="12" max="12" width="10" style="30" customWidth="1"/>
    <col min="13" max="13" width="14.5546875" style="30" customWidth="1"/>
    <col min="14" max="14" width="2.109375" style="30" customWidth="1"/>
    <col min="15" max="16" width="7.109375" style="30" customWidth="1"/>
    <col min="17" max="17" width="7.44140625" style="30" customWidth="1"/>
    <col min="18" max="18" width="7.88671875" style="30" customWidth="1"/>
    <col min="19" max="19" width="7.44140625" style="30" customWidth="1"/>
    <col min="20" max="20" width="6.44140625" style="30" customWidth="1"/>
    <col min="21" max="21" width="7.33203125" style="30" customWidth="1"/>
    <col min="22" max="22" width="7.88671875" style="30" customWidth="1"/>
    <col min="23" max="23" width="11.88671875" style="48" customWidth="1"/>
    <col min="24" max="24" width="1.5546875" style="30" hidden="1" customWidth="1"/>
    <col min="25" max="25" width="9.109375" style="30"/>
    <col min="26" max="26" width="1.5546875" style="30" customWidth="1"/>
    <col min="27" max="27" width="9.44140625" style="30" customWidth="1"/>
    <col min="28" max="28" width="2" style="30" customWidth="1"/>
    <col min="29" max="29" width="10.5546875" style="30" customWidth="1"/>
    <col min="30" max="30" width="1.5546875" style="30" customWidth="1"/>
    <col min="31" max="31" width="9.109375" style="30"/>
    <col min="32" max="32" width="1.5546875" style="30" customWidth="1"/>
    <col min="33" max="33" width="11.5546875" style="30" customWidth="1"/>
    <col min="34" max="16384" width="9.109375" style="30"/>
  </cols>
  <sheetData>
    <row r="1" spans="1:33" ht="21.75" customHeight="1" x14ac:dyDescent="0.3">
      <c r="A1" s="44" t="s">
        <v>44</v>
      </c>
      <c r="B1" s="45"/>
      <c r="C1" s="45"/>
      <c r="D1" s="45"/>
      <c r="E1" s="46" t="s">
        <v>59</v>
      </c>
      <c r="F1" s="46"/>
      <c r="G1" s="46"/>
      <c r="H1" s="46"/>
      <c r="I1" s="46"/>
      <c r="J1" s="47"/>
      <c r="K1" s="47"/>
      <c r="L1" s="47"/>
      <c r="M1" s="47"/>
    </row>
    <row r="3" spans="1:33" x14ac:dyDescent="0.3">
      <c r="A3" s="49" t="s">
        <v>17</v>
      </c>
      <c r="D3" s="100"/>
      <c r="E3" s="100"/>
      <c r="G3" s="50"/>
      <c r="H3" s="50"/>
      <c r="I3" s="50"/>
      <c r="J3" s="26"/>
    </row>
    <row r="4" spans="1:33" x14ac:dyDescent="0.3">
      <c r="A4" s="49"/>
      <c r="G4" s="121" t="s">
        <v>53</v>
      </c>
      <c r="H4" s="122"/>
      <c r="I4" s="122"/>
      <c r="J4" s="122"/>
      <c r="K4" s="122"/>
    </row>
    <row r="5" spans="1:33" x14ac:dyDescent="0.3">
      <c r="A5" s="49" t="s">
        <v>15</v>
      </c>
      <c r="D5" s="116"/>
      <c r="J5" s="26"/>
    </row>
    <row r="6" spans="1:33" x14ac:dyDescent="0.3">
      <c r="A6" s="49"/>
      <c r="G6" s="51" t="s">
        <v>21</v>
      </c>
      <c r="H6" s="52"/>
      <c r="I6" s="52"/>
    </row>
    <row r="7" spans="1:33" hidden="1" x14ac:dyDescent="0.3">
      <c r="A7" s="49" t="s">
        <v>25</v>
      </c>
      <c r="D7" s="42">
        <v>3250</v>
      </c>
      <c r="E7" s="53"/>
      <c r="F7" s="53"/>
      <c r="G7" s="53"/>
    </row>
    <row r="8" spans="1:33" x14ac:dyDescent="0.3">
      <c r="A8" s="49" t="s">
        <v>50</v>
      </c>
      <c r="B8" s="43"/>
      <c r="C8" s="43"/>
      <c r="D8" s="100">
        <f>W32*0.25</f>
        <v>0</v>
      </c>
      <c r="E8" s="43"/>
      <c r="F8" s="43"/>
      <c r="G8" s="44" t="s">
        <v>22</v>
      </c>
      <c r="H8" s="45"/>
      <c r="I8" s="45"/>
      <c r="O8" s="26"/>
      <c r="P8" s="26"/>
      <c r="Q8" s="26"/>
      <c r="R8" s="26"/>
      <c r="S8" s="26"/>
      <c r="T8" s="26"/>
      <c r="U8" s="26"/>
      <c r="V8" s="26"/>
      <c r="W8" s="27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idden="1" x14ac:dyDescent="0.3">
      <c r="A9" s="49" t="s">
        <v>2</v>
      </c>
      <c r="B9" s="43"/>
      <c r="C9" s="43"/>
      <c r="D9" s="43">
        <v>0.17499999999999999</v>
      </c>
      <c r="E9" s="43" t="s">
        <v>36</v>
      </c>
      <c r="F9" s="43"/>
      <c r="G9" s="54"/>
      <c r="H9" s="54"/>
      <c r="I9" s="54"/>
      <c r="O9" s="55"/>
      <c r="P9" s="56"/>
      <c r="Q9" s="56"/>
      <c r="R9" s="56"/>
      <c r="S9" s="56"/>
      <c r="T9" s="56"/>
      <c r="U9" s="56"/>
      <c r="V9" s="56"/>
      <c r="W9" s="57"/>
      <c r="X9" s="56"/>
      <c r="Y9" s="56"/>
      <c r="Z9" s="56"/>
      <c r="AA9" s="56"/>
      <c r="AB9" s="56"/>
      <c r="AC9" s="56"/>
      <c r="AD9" s="56"/>
      <c r="AE9" s="56"/>
      <c r="AF9" s="56"/>
      <c r="AG9" s="58"/>
    </row>
    <row r="10" spans="1:33" ht="17.25" customHeight="1" x14ac:dyDescent="0.45">
      <c r="A10" s="59" t="s">
        <v>37</v>
      </c>
      <c r="B10" s="60"/>
      <c r="C10" s="60"/>
      <c r="D10" s="100">
        <v>0</v>
      </c>
      <c r="E10" s="61"/>
      <c r="O10" s="22"/>
      <c r="P10" s="22"/>
      <c r="Q10" s="22"/>
      <c r="R10" s="22"/>
      <c r="S10" s="62" t="s">
        <v>46</v>
      </c>
      <c r="T10" s="63"/>
      <c r="U10" s="63"/>
      <c r="V10" s="63"/>
      <c r="W10" s="23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18" x14ac:dyDescent="0.35">
      <c r="A11" s="59" t="s">
        <v>19</v>
      </c>
      <c r="B11" s="60"/>
      <c r="C11" s="60"/>
      <c r="D11" s="100">
        <f>M24+M25+R28</f>
        <v>0</v>
      </c>
      <c r="E11" s="43"/>
      <c r="F11" s="43"/>
      <c r="O11" s="22"/>
      <c r="P11" s="22" t="s">
        <v>47</v>
      </c>
      <c r="Q11" s="22"/>
      <c r="R11" s="22"/>
      <c r="S11" s="22"/>
      <c r="T11" s="22"/>
      <c r="U11" s="22"/>
      <c r="V11" s="22"/>
      <c r="W11" s="23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8" x14ac:dyDescent="0.35">
      <c r="A12" s="49" t="s">
        <v>20</v>
      </c>
      <c r="D12" s="1">
        <f>M29</f>
        <v>0</v>
      </c>
      <c r="E12" s="43"/>
      <c r="F12" s="43"/>
      <c r="O12" s="22"/>
      <c r="P12" s="22" t="s">
        <v>48</v>
      </c>
      <c r="Q12" s="22"/>
      <c r="R12" s="22"/>
      <c r="S12" s="22"/>
      <c r="T12" s="22"/>
      <c r="U12" s="22"/>
      <c r="V12" s="22"/>
      <c r="W12" s="23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8" x14ac:dyDescent="0.35">
      <c r="E13" s="43"/>
      <c r="F13" s="43"/>
      <c r="I13" s="30" t="s">
        <v>35</v>
      </c>
      <c r="O13" s="120" t="s">
        <v>35</v>
      </c>
      <c r="P13" s="22" t="s">
        <v>52</v>
      </c>
      <c r="Q13" s="22"/>
      <c r="R13" s="22"/>
      <c r="S13" s="22"/>
      <c r="T13" s="22"/>
      <c r="U13" s="22"/>
      <c r="V13" s="22"/>
      <c r="W13" s="23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8.600000000000001" thickBot="1" x14ac:dyDescent="0.4">
      <c r="D14" s="43"/>
      <c r="F14" s="43"/>
      <c r="O14" s="85"/>
      <c r="P14" s="22" t="s">
        <v>35</v>
      </c>
      <c r="Q14" s="22"/>
      <c r="R14" s="22"/>
      <c r="S14" s="22"/>
      <c r="T14" s="22"/>
      <c r="U14" s="22"/>
      <c r="V14" s="22"/>
      <c r="W14" s="23"/>
      <c r="X14" s="22"/>
      <c r="Y14" s="22"/>
      <c r="Z14" s="22"/>
      <c r="AA14" s="22"/>
      <c r="AB14" s="22"/>
      <c r="AC14" s="22"/>
      <c r="AD14" s="22"/>
      <c r="AE14" s="22"/>
      <c r="AF14" s="22"/>
      <c r="AG14" s="85"/>
    </row>
    <row r="15" spans="1:33" ht="48" thickBot="1" x14ac:dyDescent="0.4">
      <c r="B15" s="65" t="s">
        <v>16</v>
      </c>
      <c r="C15" s="66"/>
      <c r="D15" s="66" t="s">
        <v>58</v>
      </c>
      <c r="E15" s="66" t="s">
        <v>18</v>
      </c>
      <c r="F15" s="66" t="s">
        <v>11</v>
      </c>
      <c r="G15" s="66" t="s">
        <v>5</v>
      </c>
      <c r="H15" s="66" t="s">
        <v>6</v>
      </c>
      <c r="I15" s="67" t="s">
        <v>10</v>
      </c>
      <c r="J15" s="68" t="s">
        <v>12</v>
      </c>
      <c r="K15" s="68" t="s">
        <v>7</v>
      </c>
      <c r="L15" s="69" t="s">
        <v>0</v>
      </c>
      <c r="M15" s="70" t="s">
        <v>1</v>
      </c>
      <c r="O15" s="71" t="s">
        <v>26</v>
      </c>
      <c r="P15" s="72" t="s">
        <v>29</v>
      </c>
      <c r="Q15" s="72" t="s">
        <v>27</v>
      </c>
      <c r="R15" s="72" t="s">
        <v>28</v>
      </c>
      <c r="S15" s="72" t="s">
        <v>30</v>
      </c>
      <c r="T15" s="72" t="s">
        <v>31</v>
      </c>
      <c r="U15" s="72" t="s">
        <v>32</v>
      </c>
      <c r="V15" s="72" t="s">
        <v>42</v>
      </c>
      <c r="W15" s="73" t="s">
        <v>39</v>
      </c>
      <c r="X15" s="74"/>
      <c r="Y15" s="75" t="s">
        <v>33</v>
      </c>
      <c r="Z15" s="76"/>
      <c r="AA15" s="72" t="s">
        <v>45</v>
      </c>
      <c r="AB15" s="76"/>
      <c r="AC15" s="72" t="s">
        <v>38</v>
      </c>
      <c r="AD15" s="75"/>
      <c r="AE15" s="75" t="s">
        <v>34</v>
      </c>
      <c r="AF15" s="75"/>
      <c r="AG15" s="77" t="s">
        <v>14</v>
      </c>
    </row>
    <row r="16" spans="1:33" ht="18" x14ac:dyDescent="0.35">
      <c r="B16" s="25"/>
      <c r="C16" s="26"/>
      <c r="D16" s="27"/>
      <c r="E16" s="26"/>
      <c r="F16" s="26"/>
      <c r="G16" s="27"/>
      <c r="H16" s="27"/>
      <c r="I16" s="78"/>
      <c r="J16" s="97" t="s">
        <v>8</v>
      </c>
      <c r="K16" s="2">
        <f>(F29)</f>
        <v>0</v>
      </c>
      <c r="L16" s="3">
        <v>65</v>
      </c>
      <c r="M16" s="4">
        <f>(K16*L16)</f>
        <v>0</v>
      </c>
      <c r="O16" s="32" t="s">
        <v>35</v>
      </c>
      <c r="P16" s="23" t="s">
        <v>35</v>
      </c>
      <c r="Q16" s="23" t="s">
        <v>35</v>
      </c>
      <c r="R16" s="23" t="s">
        <v>35</v>
      </c>
      <c r="S16" s="23" t="s">
        <v>35</v>
      </c>
      <c r="T16" s="23" t="s">
        <v>35</v>
      </c>
      <c r="U16" s="23" t="s">
        <v>35</v>
      </c>
      <c r="V16" s="23"/>
      <c r="W16" s="35"/>
      <c r="X16" s="22"/>
      <c r="Y16" s="23" t="s">
        <v>35</v>
      </c>
      <c r="Z16" s="22"/>
      <c r="AA16" s="23" t="s">
        <v>35</v>
      </c>
      <c r="AB16" s="22"/>
      <c r="AC16" s="23" t="s">
        <v>35</v>
      </c>
      <c r="AD16" s="23"/>
      <c r="AE16" s="23" t="s">
        <v>35</v>
      </c>
      <c r="AF16" s="23"/>
      <c r="AG16" s="24" t="s">
        <v>35</v>
      </c>
    </row>
    <row r="17" spans="2:34" ht="18" x14ac:dyDescent="0.35">
      <c r="B17" s="117" t="s">
        <v>35</v>
      </c>
      <c r="C17" s="116"/>
      <c r="D17" s="109">
        <f>(F17+G17+H17)*65</f>
        <v>0</v>
      </c>
      <c r="E17" s="89">
        <f>AA17</f>
        <v>0</v>
      </c>
      <c r="F17" s="12">
        <f>AC17</f>
        <v>0</v>
      </c>
      <c r="G17" s="12">
        <f>AE17</f>
        <v>0</v>
      </c>
      <c r="H17" s="12">
        <f>AG17</f>
        <v>0</v>
      </c>
      <c r="I17" s="90">
        <f>(E17/125)</f>
        <v>0</v>
      </c>
      <c r="J17" s="91"/>
      <c r="K17" s="5"/>
      <c r="L17" s="6"/>
      <c r="M17" s="4"/>
      <c r="O17" s="28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31">
        <v>0</v>
      </c>
      <c r="X17" s="22" t="s">
        <v>35</v>
      </c>
      <c r="Y17" s="31">
        <v>0</v>
      </c>
      <c r="Z17" s="79"/>
      <c r="AA17" s="101">
        <f>((O17+P17+Q17++R17+S17+T17+U17+V17)/12)*(Y17/12)</f>
        <v>0</v>
      </c>
      <c r="AB17" s="102"/>
      <c r="AC17" s="103">
        <f>(AA17/200)*W17</f>
        <v>0</v>
      </c>
      <c r="AD17" s="102"/>
      <c r="AE17" s="103">
        <f>AA17/250</f>
        <v>0</v>
      </c>
      <c r="AF17" s="102"/>
      <c r="AG17" s="104">
        <f>AA17/500</f>
        <v>0</v>
      </c>
      <c r="AH17" s="30" t="s">
        <v>35</v>
      </c>
    </row>
    <row r="18" spans="2:34" ht="18" x14ac:dyDescent="0.35">
      <c r="B18" s="25"/>
      <c r="C18" s="26"/>
      <c r="D18" s="27"/>
      <c r="E18" s="91"/>
      <c r="F18" s="91"/>
      <c r="G18" s="91"/>
      <c r="H18" s="5"/>
      <c r="I18" s="92"/>
      <c r="J18" s="97" t="s">
        <v>4</v>
      </c>
      <c r="K18" s="5">
        <f>G29</f>
        <v>0</v>
      </c>
      <c r="L18" s="7">
        <v>65</v>
      </c>
      <c r="M18" s="4">
        <f>(K18*L18)</f>
        <v>0</v>
      </c>
      <c r="O18" s="32"/>
      <c r="P18" s="23"/>
      <c r="Q18" s="23"/>
      <c r="R18" s="23" t="s">
        <v>35</v>
      </c>
      <c r="S18" s="23"/>
      <c r="T18" s="23"/>
      <c r="U18" s="23"/>
      <c r="V18" s="23"/>
      <c r="W18" s="23" t="s">
        <v>35</v>
      </c>
      <c r="X18" s="22"/>
      <c r="Y18" s="23"/>
      <c r="Z18" s="22"/>
      <c r="AA18" s="102"/>
      <c r="AB18" s="102"/>
      <c r="AC18" s="105"/>
      <c r="AD18" s="102"/>
      <c r="AE18" s="102"/>
      <c r="AF18" s="102"/>
      <c r="AG18" s="106"/>
    </row>
    <row r="19" spans="2:34" ht="18" x14ac:dyDescent="0.35">
      <c r="B19" s="117" t="s">
        <v>35</v>
      </c>
      <c r="C19" s="116"/>
      <c r="D19" s="109">
        <f>(F19+G19+H19)*65</f>
        <v>0</v>
      </c>
      <c r="E19" s="89">
        <f>AA19</f>
        <v>0</v>
      </c>
      <c r="F19" s="12">
        <f>AC19</f>
        <v>0</v>
      </c>
      <c r="G19" s="12">
        <f>AE19</f>
        <v>0</v>
      </c>
      <c r="H19" s="12">
        <f>AG19</f>
        <v>0</v>
      </c>
      <c r="I19" s="90">
        <f>(E19/125)</f>
        <v>0</v>
      </c>
      <c r="J19" s="91"/>
      <c r="K19" s="8"/>
      <c r="L19" s="6"/>
      <c r="M19" s="9"/>
      <c r="O19" s="28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31">
        <v>0</v>
      </c>
      <c r="X19" s="22"/>
      <c r="Y19" s="31">
        <v>0</v>
      </c>
      <c r="Z19" s="22"/>
      <c r="AA19" s="101">
        <f>((O19+P19+Q19++R19+S19+T19+U19+V19)/12)*(Y19/12)</f>
        <v>0</v>
      </c>
      <c r="AB19" s="102"/>
      <c r="AC19" s="103">
        <f>(AA19/200)*W19</f>
        <v>0</v>
      </c>
      <c r="AD19" s="102"/>
      <c r="AE19" s="103">
        <f>AA19/250</f>
        <v>0</v>
      </c>
      <c r="AF19" s="102"/>
      <c r="AG19" s="104">
        <f>AA19/500</f>
        <v>0</v>
      </c>
    </row>
    <row r="20" spans="2:34" ht="18" x14ac:dyDescent="0.35">
      <c r="B20" s="25"/>
      <c r="C20" s="26"/>
      <c r="D20" s="27"/>
      <c r="E20" s="6"/>
      <c r="F20" s="6"/>
      <c r="G20" s="91"/>
      <c r="H20" s="5"/>
      <c r="I20" s="93"/>
      <c r="J20" s="97" t="s">
        <v>14</v>
      </c>
      <c r="K20" s="5">
        <f>H29</f>
        <v>0</v>
      </c>
      <c r="L20" s="10">
        <v>65</v>
      </c>
      <c r="M20" s="11">
        <f xml:space="preserve"> (K20*L20)</f>
        <v>0</v>
      </c>
      <c r="O20" s="32" t="s">
        <v>35</v>
      </c>
      <c r="P20" s="23" t="s">
        <v>35</v>
      </c>
      <c r="Q20" s="23" t="s">
        <v>35</v>
      </c>
      <c r="R20" s="23" t="s">
        <v>35</v>
      </c>
      <c r="S20" s="23"/>
      <c r="T20" s="23"/>
      <c r="U20" s="23"/>
      <c r="V20" s="23"/>
      <c r="W20" s="23"/>
      <c r="X20" s="22"/>
      <c r="Y20" s="23"/>
      <c r="Z20" s="22"/>
      <c r="AA20" s="102"/>
      <c r="AB20" s="102"/>
      <c r="AC20" s="105"/>
      <c r="AD20" s="102"/>
      <c r="AE20" s="102"/>
      <c r="AF20" s="102"/>
      <c r="AG20" s="106"/>
    </row>
    <row r="21" spans="2:34" ht="18" x14ac:dyDescent="0.35">
      <c r="B21" s="117" t="s">
        <v>35</v>
      </c>
      <c r="C21" s="116"/>
      <c r="D21" s="109">
        <f>(F21+G21+H21)*65</f>
        <v>0</v>
      </c>
      <c r="E21" s="89">
        <f>AA21</f>
        <v>0</v>
      </c>
      <c r="F21" s="12">
        <f>AC21</f>
        <v>0</v>
      </c>
      <c r="G21" s="12">
        <f>AE21</f>
        <v>0</v>
      </c>
      <c r="H21" s="12">
        <f>AG21</f>
        <v>0</v>
      </c>
      <c r="I21" s="90">
        <f>(E21/125)</f>
        <v>0</v>
      </c>
      <c r="J21" s="91"/>
      <c r="K21" s="6"/>
      <c r="L21" s="6"/>
      <c r="M21" s="9"/>
      <c r="O21" s="28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31">
        <v>0</v>
      </c>
      <c r="X21" s="22"/>
      <c r="Y21" s="31">
        <v>0</v>
      </c>
      <c r="Z21" s="22"/>
      <c r="AA21" s="101">
        <f>((O21+P21+Q21++R21+S21+T21+U21+V21)/12)*(Y21/12)</f>
        <v>0</v>
      </c>
      <c r="AB21" s="102"/>
      <c r="AC21" s="103">
        <f>(AA21/200)*W21</f>
        <v>0</v>
      </c>
      <c r="AD21" s="102"/>
      <c r="AE21" s="103">
        <f>AA21/250</f>
        <v>0</v>
      </c>
      <c r="AF21" s="102"/>
      <c r="AG21" s="104">
        <f>AA21/500</f>
        <v>0</v>
      </c>
    </row>
    <row r="22" spans="2:34" ht="18" x14ac:dyDescent="0.35">
      <c r="B22" s="25"/>
      <c r="C22" s="26"/>
      <c r="D22" s="27"/>
      <c r="E22" s="91"/>
      <c r="F22" s="91"/>
      <c r="G22" s="91"/>
      <c r="H22" s="5"/>
      <c r="I22" s="93"/>
      <c r="J22" s="97" t="s">
        <v>9</v>
      </c>
      <c r="K22" s="5">
        <f>U30/20</f>
        <v>0</v>
      </c>
      <c r="L22" s="10">
        <v>65</v>
      </c>
      <c r="M22" s="11">
        <f>(K22*L22)</f>
        <v>0</v>
      </c>
      <c r="O22" s="32"/>
      <c r="P22" s="23"/>
      <c r="Q22" s="23"/>
      <c r="R22" s="23"/>
      <c r="S22" s="23"/>
      <c r="T22" s="23"/>
      <c r="U22" s="23"/>
      <c r="V22" s="23"/>
      <c r="W22" s="33"/>
      <c r="X22" s="22"/>
      <c r="Y22" s="23"/>
      <c r="Z22" s="22"/>
      <c r="AA22" s="102"/>
      <c r="AB22" s="102"/>
      <c r="AC22" s="105"/>
      <c r="AD22" s="102"/>
      <c r="AE22" s="102"/>
      <c r="AF22" s="102"/>
      <c r="AG22" s="106"/>
    </row>
    <row r="23" spans="2:34" ht="18.600000000000001" thickBot="1" x14ac:dyDescent="0.4">
      <c r="B23" s="117" t="s">
        <v>35</v>
      </c>
      <c r="C23" s="116"/>
      <c r="D23" s="109">
        <f>(F23+G23+H23)*65</f>
        <v>0</v>
      </c>
      <c r="E23" s="94">
        <f>AA23</f>
        <v>0</v>
      </c>
      <c r="F23" s="12">
        <f>AC23</f>
        <v>0</v>
      </c>
      <c r="G23" s="12">
        <f>AE23</f>
        <v>0</v>
      </c>
      <c r="H23" s="12">
        <f>AG23</f>
        <v>0</v>
      </c>
      <c r="I23" s="90">
        <f>(E23/125)</f>
        <v>0</v>
      </c>
      <c r="J23" s="98" t="s">
        <v>43</v>
      </c>
      <c r="K23" s="13">
        <f>SUM(K16:K22)</f>
        <v>0</v>
      </c>
      <c r="L23" s="108" t="s">
        <v>49</v>
      </c>
      <c r="M23" s="11"/>
      <c r="O23" s="28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31">
        <v>0</v>
      </c>
      <c r="X23" s="22"/>
      <c r="Y23" s="31">
        <v>0</v>
      </c>
      <c r="Z23" s="22"/>
      <c r="AA23" s="105">
        <f>((O23+P23+Q23++R23+S23+T23+U23+V23)/12)*(Y23/12)</f>
        <v>0</v>
      </c>
      <c r="AB23" s="102"/>
      <c r="AC23" s="103">
        <f>(AA23/200)*W23</f>
        <v>0</v>
      </c>
      <c r="AD23" s="102"/>
      <c r="AE23" s="103">
        <f>AA23/250</f>
        <v>0</v>
      </c>
      <c r="AF23" s="102"/>
      <c r="AG23" s="104">
        <f>AA23/500</f>
        <v>0</v>
      </c>
    </row>
    <row r="24" spans="2:34" ht="18.600000000000001" thickBot="1" x14ac:dyDescent="0.4">
      <c r="B24" s="25"/>
      <c r="C24" s="26"/>
      <c r="D24" s="27"/>
      <c r="E24" s="91"/>
      <c r="F24" s="91"/>
      <c r="G24" s="91"/>
      <c r="H24" s="5"/>
      <c r="I24" s="93"/>
      <c r="J24" s="14" t="s">
        <v>23</v>
      </c>
      <c r="K24" s="14"/>
      <c r="L24" s="15"/>
      <c r="M24" s="16">
        <f>SUM(M16:M22)</f>
        <v>0</v>
      </c>
      <c r="O24" s="32"/>
      <c r="P24" s="23"/>
      <c r="Q24" s="23"/>
      <c r="R24" s="23"/>
      <c r="S24" s="23"/>
      <c r="T24" s="23"/>
      <c r="U24" s="23"/>
      <c r="V24" s="23"/>
      <c r="W24" s="23"/>
      <c r="X24" s="22"/>
      <c r="Y24" s="23"/>
      <c r="Z24" s="22"/>
      <c r="AA24" s="102"/>
      <c r="AB24" s="102"/>
      <c r="AC24" s="105"/>
      <c r="AD24" s="102"/>
      <c r="AE24" s="102"/>
      <c r="AF24" s="102"/>
      <c r="AG24" s="106"/>
    </row>
    <row r="25" spans="2:34" ht="18.600000000000001" thickBot="1" x14ac:dyDescent="0.4">
      <c r="B25" s="117" t="s">
        <v>35</v>
      </c>
      <c r="C25" s="116"/>
      <c r="D25" s="109">
        <f>(F25+G25+H25)*65</f>
        <v>0</v>
      </c>
      <c r="E25" s="89">
        <f>AA25</f>
        <v>0</v>
      </c>
      <c r="F25" s="12">
        <f>AC25</f>
        <v>0</v>
      </c>
      <c r="G25" s="12">
        <f>AE25</f>
        <v>0</v>
      </c>
      <c r="H25" s="12">
        <f>AG25</f>
        <v>0</v>
      </c>
      <c r="I25" s="90">
        <f>(E25/125)</f>
        <v>0</v>
      </c>
      <c r="J25" s="99" t="s">
        <v>40</v>
      </c>
      <c r="K25" s="6"/>
      <c r="L25" s="6"/>
      <c r="M25" s="16">
        <f>R28*65</f>
        <v>0</v>
      </c>
      <c r="O25" s="28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31">
        <v>0</v>
      </c>
      <c r="X25" s="22"/>
      <c r="Y25" s="31">
        <v>0</v>
      </c>
      <c r="Z25" s="22"/>
      <c r="AA25" s="101">
        <f>((O25+P25+Q25++R25+S25+T25+U25+V25)/12)*(Y25/12)</f>
        <v>0</v>
      </c>
      <c r="AB25" s="102"/>
      <c r="AC25" s="103">
        <f>(AA25/200)*W25</f>
        <v>0</v>
      </c>
      <c r="AD25" s="102"/>
      <c r="AE25" s="103">
        <f>AA25/250</f>
        <v>0</v>
      </c>
      <c r="AF25" s="102"/>
      <c r="AG25" s="107">
        <f>AA25/500</f>
        <v>0</v>
      </c>
    </row>
    <row r="26" spans="2:34" ht="18.600000000000001" thickBot="1" x14ac:dyDescent="0.4">
      <c r="B26" s="118"/>
      <c r="C26" s="26"/>
      <c r="D26" s="27"/>
      <c r="E26" s="91"/>
      <c r="F26" s="91"/>
      <c r="G26" s="91"/>
      <c r="H26" s="91"/>
      <c r="I26" s="93"/>
      <c r="J26" s="17" t="s">
        <v>13</v>
      </c>
      <c r="K26" s="17"/>
      <c r="L26" s="18"/>
      <c r="M26" s="16">
        <f>D10+D8</f>
        <v>0</v>
      </c>
      <c r="O26" s="32" t="s">
        <v>35</v>
      </c>
      <c r="P26" s="23"/>
      <c r="Q26" s="23"/>
      <c r="R26" s="23"/>
      <c r="S26" s="23"/>
      <c r="T26" s="23"/>
      <c r="U26" s="23"/>
      <c r="V26" s="23"/>
      <c r="W26" s="23"/>
      <c r="X26" s="22"/>
      <c r="Y26" s="23"/>
      <c r="Z26" s="22"/>
      <c r="AA26" s="102"/>
      <c r="AB26" s="102"/>
      <c r="AC26" s="105"/>
      <c r="AD26" s="102"/>
      <c r="AE26" s="102"/>
      <c r="AF26" s="102"/>
      <c r="AG26" s="106"/>
    </row>
    <row r="27" spans="2:34" ht="18.600000000000001" thickBot="1" x14ac:dyDescent="0.4">
      <c r="B27" s="119"/>
      <c r="C27" s="116"/>
      <c r="D27" s="109">
        <f>(F27+G27+H27)*65</f>
        <v>0</v>
      </c>
      <c r="E27" s="94">
        <v>0</v>
      </c>
      <c r="F27" s="12">
        <f>AC27</f>
        <v>0</v>
      </c>
      <c r="G27" s="12">
        <f>AE27</f>
        <v>0</v>
      </c>
      <c r="H27" s="12">
        <f>AG27</f>
        <v>0</v>
      </c>
      <c r="I27" s="90">
        <f>(E27/125)</f>
        <v>0</v>
      </c>
      <c r="J27" s="17"/>
      <c r="K27" s="17"/>
      <c r="L27" s="18"/>
      <c r="M27" s="115"/>
      <c r="O27" s="28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31">
        <v>0</v>
      </c>
      <c r="X27" s="22"/>
      <c r="Y27" s="31">
        <v>0</v>
      </c>
      <c r="Z27" s="22"/>
      <c r="AA27" s="105">
        <f>((O27+P27+Q27++R27+S27+T27+U27+V27)/12)*(Y27/12)</f>
        <v>0</v>
      </c>
      <c r="AB27" s="102"/>
      <c r="AC27" s="103">
        <f>(AA27/200)*W27</f>
        <v>0</v>
      </c>
      <c r="AD27" s="102"/>
      <c r="AE27" s="103">
        <f>AA27/250</f>
        <v>0</v>
      </c>
      <c r="AF27" s="102"/>
      <c r="AG27" s="106">
        <f>AA27/500</f>
        <v>0</v>
      </c>
    </row>
    <row r="28" spans="2:34" ht="18.600000000000001" thickBot="1" x14ac:dyDescent="0.4">
      <c r="B28" s="16" t="s">
        <v>57</v>
      </c>
      <c r="C28" s="16"/>
      <c r="D28" s="16">
        <f>M22</f>
        <v>0</v>
      </c>
      <c r="E28" s="6"/>
      <c r="F28" s="6"/>
      <c r="G28" s="6"/>
      <c r="H28" s="6"/>
      <c r="I28" s="9"/>
      <c r="J28" s="17" t="s">
        <v>35</v>
      </c>
      <c r="K28" s="17"/>
      <c r="L28" s="18"/>
      <c r="M28" s="19" t="s">
        <v>35</v>
      </c>
      <c r="O28" s="123" t="s">
        <v>54</v>
      </c>
      <c r="P28" s="124"/>
      <c r="Q28" s="124"/>
      <c r="R28" s="34">
        <v>0</v>
      </c>
      <c r="S28" s="125" t="s">
        <v>41</v>
      </c>
      <c r="T28" s="124"/>
      <c r="U28" s="35"/>
      <c r="V28" s="35"/>
      <c r="W28" s="33"/>
      <c r="X28" s="36"/>
      <c r="Y28" s="37"/>
      <c r="Z28" s="36"/>
      <c r="AA28" s="37"/>
      <c r="AB28" s="36"/>
      <c r="AC28" s="81"/>
      <c r="AD28" s="36"/>
      <c r="AE28" s="81"/>
      <c r="AF28" s="36"/>
      <c r="AG28" s="82"/>
    </row>
    <row r="29" spans="2:34" ht="19.2" thickTop="1" thickBot="1" x14ac:dyDescent="0.4">
      <c r="B29" s="127"/>
      <c r="C29" s="128" t="s">
        <v>3</v>
      </c>
      <c r="D29" s="16">
        <f t="shared" ref="D29:I29" si="0">SUM(D17:D28)</f>
        <v>0</v>
      </c>
      <c r="E29" s="110">
        <f t="shared" si="0"/>
        <v>0</v>
      </c>
      <c r="F29" s="95">
        <f t="shared" si="0"/>
        <v>0</v>
      </c>
      <c r="G29" s="95">
        <f t="shared" si="0"/>
        <v>0</v>
      </c>
      <c r="H29" s="95">
        <f t="shared" si="0"/>
        <v>0</v>
      </c>
      <c r="I29" s="96">
        <f t="shared" si="0"/>
        <v>0</v>
      </c>
      <c r="J29" s="20" t="s">
        <v>24</v>
      </c>
      <c r="K29" s="20"/>
      <c r="L29" s="21"/>
      <c r="M29" s="16">
        <f>SUM(M24:M28)</f>
        <v>0</v>
      </c>
      <c r="O29" s="32" t="s">
        <v>35</v>
      </c>
      <c r="P29" s="23"/>
      <c r="Q29" s="23"/>
      <c r="R29" s="23"/>
      <c r="S29" s="23"/>
      <c r="T29" s="23"/>
      <c r="U29" s="23"/>
      <c r="V29" s="23"/>
      <c r="W29" s="41"/>
      <c r="X29" s="22"/>
      <c r="Y29" s="23"/>
      <c r="Z29" s="22"/>
      <c r="AA29" s="22"/>
      <c r="AB29" s="22"/>
      <c r="AC29" s="22"/>
      <c r="AD29" s="22"/>
      <c r="AE29" s="22"/>
      <c r="AF29" s="22"/>
      <c r="AG29" s="64"/>
    </row>
    <row r="30" spans="2:34" ht="18.600000000000001" thickBot="1" x14ac:dyDescent="0.4">
      <c r="F30" s="30" t="s">
        <v>51</v>
      </c>
      <c r="L30" s="26"/>
      <c r="M30" s="80"/>
      <c r="O30" s="32"/>
      <c r="P30" s="23"/>
      <c r="Q30" s="23"/>
      <c r="R30" s="38"/>
      <c r="S30" s="75" t="s">
        <v>56</v>
      </c>
      <c r="T30" s="39"/>
      <c r="U30" s="40"/>
      <c r="V30" s="23"/>
      <c r="W30" s="41"/>
      <c r="X30" s="22"/>
      <c r="Y30" s="41" t="s">
        <v>35</v>
      </c>
      <c r="Z30" s="41"/>
      <c r="AA30" s="41"/>
      <c r="AB30" s="41"/>
      <c r="AC30" s="41"/>
      <c r="AD30" s="41"/>
      <c r="AE30" s="41"/>
      <c r="AF30" s="41"/>
      <c r="AG30" s="83"/>
    </row>
    <row r="31" spans="2:34" ht="18.600000000000001" thickBot="1" x14ac:dyDescent="0.4">
      <c r="J31" s="26"/>
      <c r="K31" s="26"/>
      <c r="O31" s="32"/>
      <c r="P31" s="23"/>
      <c r="Q31" s="23"/>
      <c r="R31" s="23"/>
      <c r="S31" s="23"/>
      <c r="T31" s="23"/>
      <c r="U31" s="111"/>
      <c r="V31" s="23"/>
      <c r="W31" s="35"/>
      <c r="X31" s="22"/>
      <c r="Y31" s="41"/>
      <c r="Z31" s="41"/>
      <c r="AA31" s="41"/>
      <c r="AB31" s="41"/>
      <c r="AC31" s="41"/>
      <c r="AD31" s="41"/>
      <c r="AE31" s="41"/>
      <c r="AF31" s="41"/>
      <c r="AG31" s="83"/>
    </row>
    <row r="32" spans="2:34" ht="18.600000000000001" thickBot="1" x14ac:dyDescent="0.4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O32" s="84"/>
      <c r="P32" s="85"/>
      <c r="Q32" s="85"/>
      <c r="R32" s="126" t="s">
        <v>55</v>
      </c>
      <c r="S32" s="112"/>
      <c r="T32" s="112"/>
      <c r="U32" s="113"/>
      <c r="V32" s="85"/>
      <c r="W32" s="114">
        <v>0</v>
      </c>
      <c r="X32" s="85"/>
      <c r="Y32" s="85"/>
      <c r="Z32" s="85"/>
      <c r="AA32" s="85"/>
      <c r="AB32" s="85"/>
      <c r="AC32" s="85"/>
      <c r="AD32" s="85"/>
      <c r="AE32" s="85"/>
      <c r="AF32" s="85"/>
      <c r="AG32" s="86"/>
    </row>
    <row r="33" spans="2:33" x14ac:dyDescent="0.3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O33" s="30" t="s">
        <v>35</v>
      </c>
      <c r="P33" s="26" t="s">
        <v>35</v>
      </c>
      <c r="Q33" s="26"/>
      <c r="R33" s="26"/>
      <c r="S33" s="26"/>
      <c r="T33" s="26"/>
      <c r="U33" s="26"/>
      <c r="V33" s="26"/>
      <c r="W33" s="27"/>
      <c r="X33" s="26"/>
      <c r="Y33" s="26"/>
      <c r="Z33" s="26"/>
      <c r="AA33" s="26"/>
      <c r="AB33" s="26"/>
      <c r="AC33" s="26"/>
      <c r="AD33" s="26"/>
      <c r="AE33" s="26"/>
      <c r="AF33" s="26"/>
      <c r="AG33" s="30" t="s">
        <v>35</v>
      </c>
    </row>
    <row r="34" spans="2:33" x14ac:dyDescent="0.3">
      <c r="B34" s="87"/>
      <c r="C34" s="88"/>
      <c r="D34" s="87"/>
      <c r="E34" s="87"/>
      <c r="F34" s="87"/>
      <c r="G34" s="87"/>
      <c r="H34" s="87"/>
      <c r="I34" s="87"/>
      <c r="J34" s="87"/>
      <c r="K34" s="87"/>
      <c r="L34" s="87"/>
      <c r="M34" s="87"/>
      <c r="W34" s="30"/>
    </row>
    <row r="35" spans="2:33" x14ac:dyDescent="0.3">
      <c r="B35" s="87"/>
      <c r="C35" s="88"/>
      <c r="D35" s="87"/>
      <c r="E35" s="87"/>
      <c r="F35" s="87"/>
      <c r="G35" s="87"/>
      <c r="H35" s="87"/>
      <c r="I35" s="87"/>
      <c r="J35" s="87"/>
      <c r="K35" s="87"/>
      <c r="L35" s="87"/>
      <c r="M35" s="87"/>
      <c r="W35" s="30"/>
    </row>
    <row r="36" spans="2:33" x14ac:dyDescent="0.3">
      <c r="B36" s="87"/>
      <c r="C36" s="88"/>
      <c r="D36" s="87"/>
      <c r="E36" s="87"/>
      <c r="F36" s="87"/>
      <c r="G36" s="87"/>
      <c r="H36" s="87"/>
      <c r="I36" s="87"/>
      <c r="J36" s="87"/>
      <c r="K36" s="87"/>
      <c r="L36" s="87"/>
      <c r="M36" s="87"/>
      <c r="W36" s="30"/>
    </row>
    <row r="37" spans="2:33" x14ac:dyDescent="0.3">
      <c r="B37" s="87"/>
      <c r="C37" s="88"/>
      <c r="D37" s="87"/>
      <c r="E37" s="87"/>
      <c r="F37" s="87"/>
      <c r="G37" s="87"/>
      <c r="H37" s="87"/>
      <c r="I37" s="87"/>
      <c r="J37" s="87"/>
      <c r="K37" s="87"/>
      <c r="L37" s="87"/>
      <c r="M37" s="87"/>
      <c r="W37" s="30"/>
    </row>
    <row r="38" spans="2:33" x14ac:dyDescent="0.3">
      <c r="C38" s="48"/>
      <c r="W38" s="30"/>
    </row>
    <row r="39" spans="2:33" x14ac:dyDescent="0.3">
      <c r="C39" s="48"/>
    </row>
  </sheetData>
  <sheetProtection selectLockedCells="1"/>
  <pageMargins left="0.2" right="0.2" top="0.75" bottom="0.25" header="0.3" footer="0.3"/>
  <pageSetup orientation="landscape" r:id="rId1"/>
  <ignoredErrors>
    <ignoredError sqref="D19 D21 D23 D25 D27:D2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Sheet3</vt:lpstr>
    </vt:vector>
  </TitlesOfParts>
  <Company>The Container Store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Wunderlick</dc:creator>
  <cp:lastModifiedBy>Vladimir</cp:lastModifiedBy>
  <cp:lastPrinted>2013-06-17T15:49:38Z</cp:lastPrinted>
  <dcterms:created xsi:type="dcterms:W3CDTF">2013-03-26T18:59:14Z</dcterms:created>
  <dcterms:modified xsi:type="dcterms:W3CDTF">2013-08-30T01:37:30Z</dcterms:modified>
</cp:coreProperties>
</file>