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FAST PIPE\QUOTES\2021\"/>
    </mc:Choice>
  </mc:AlternateContent>
  <xr:revisionPtr revIDLastSave="0" documentId="8_{C8A563F7-2EE1-4B39-97BB-4F458DCAD2DF}" xr6:coauthVersionLast="47" xr6:coauthVersionMax="47" xr10:uidLastSave="{00000000-0000-0000-0000-000000000000}"/>
  <bookViews>
    <workbookView xWindow="29415" yWindow="117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1" i="1" l="1"/>
  <c r="H411" i="1"/>
  <c r="C411" i="1"/>
  <c r="K411" i="1" s="1"/>
  <c r="J410" i="1"/>
  <c r="H410" i="1"/>
  <c r="C410" i="1"/>
  <c r="K410" i="1" s="1"/>
  <c r="J409" i="1"/>
  <c r="H409" i="1"/>
  <c r="C409" i="1"/>
  <c r="K409" i="1" s="1"/>
  <c r="J408" i="1"/>
  <c r="H408" i="1"/>
  <c r="C408" i="1"/>
  <c r="K408" i="1" s="1"/>
  <c r="J407" i="1"/>
  <c r="H407" i="1"/>
  <c r="C407" i="1"/>
  <c r="K407" i="1" s="1"/>
  <c r="J406" i="1"/>
  <c r="H406" i="1"/>
  <c r="C406" i="1"/>
  <c r="D406" i="1" s="1"/>
  <c r="F406" i="1" s="1"/>
  <c r="J405" i="1"/>
  <c r="H405" i="1"/>
  <c r="C405" i="1"/>
  <c r="K405" i="1" s="1"/>
  <c r="H395" i="1"/>
  <c r="D405" i="1" l="1"/>
  <c r="F405" i="1" s="1"/>
  <c r="D410" i="1"/>
  <c r="F410" i="1" s="1"/>
  <c r="D409" i="1"/>
  <c r="F409" i="1" s="1"/>
  <c r="K406" i="1"/>
  <c r="D408" i="1"/>
  <c r="F408" i="1" s="1"/>
  <c r="D407" i="1"/>
  <c r="F407" i="1" s="1"/>
  <c r="D411" i="1"/>
  <c r="F411" i="1" s="1"/>
  <c r="C422" i="1"/>
  <c r="F422" i="1"/>
  <c r="C421" i="1"/>
  <c r="D262" i="1" l="1"/>
  <c r="H412" i="1" l="1"/>
  <c r="H404" i="1"/>
  <c r="H403" i="1"/>
  <c r="H402" i="1"/>
  <c r="H401" i="1"/>
  <c r="H400" i="1"/>
  <c r="H399" i="1"/>
  <c r="H397" i="1"/>
  <c r="H396" i="1"/>
  <c r="H394" i="1"/>
  <c r="H393" i="1"/>
  <c r="H392" i="1"/>
  <c r="H391" i="1"/>
  <c r="H390" i="1"/>
  <c r="C412" i="1"/>
  <c r="D412" i="1" s="1"/>
  <c r="F412" i="1" s="1"/>
  <c r="C404" i="1"/>
  <c r="D404" i="1" s="1"/>
  <c r="F404" i="1" s="1"/>
  <c r="C403" i="1"/>
  <c r="D403" i="1" s="1"/>
  <c r="F403" i="1" s="1"/>
  <c r="C402" i="1"/>
  <c r="D402" i="1" s="1"/>
  <c r="F402" i="1" s="1"/>
  <c r="C401" i="1"/>
  <c r="D401" i="1" s="1"/>
  <c r="F401" i="1" s="1"/>
  <c r="C400" i="1"/>
  <c r="D400" i="1" s="1"/>
  <c r="F400" i="1" s="1"/>
  <c r="C399" i="1"/>
  <c r="D399" i="1" s="1"/>
  <c r="F399" i="1" s="1"/>
  <c r="C397" i="1"/>
  <c r="D397" i="1" s="1"/>
  <c r="F397" i="1" s="1"/>
  <c r="C396" i="1"/>
  <c r="F396" i="1" s="1"/>
  <c r="C395" i="1"/>
  <c r="D395" i="1" s="1"/>
  <c r="F395" i="1" s="1"/>
  <c r="C394" i="1"/>
  <c r="D394" i="1" s="1"/>
  <c r="F394" i="1" s="1"/>
  <c r="C393" i="1"/>
  <c r="C392" i="1"/>
  <c r="C391" i="1"/>
  <c r="C390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C355" i="1"/>
  <c r="D355" i="1" s="1"/>
  <c r="F355" i="1" s="1"/>
  <c r="C354" i="1"/>
  <c r="D354" i="1" s="1"/>
  <c r="F354" i="1" s="1"/>
  <c r="C353" i="1"/>
  <c r="D353" i="1" s="1"/>
  <c r="F353" i="1" s="1"/>
  <c r="C352" i="1"/>
  <c r="D352" i="1" s="1"/>
  <c r="F352" i="1" s="1"/>
  <c r="C351" i="1"/>
  <c r="D351" i="1" s="1"/>
  <c r="F351" i="1" s="1"/>
  <c r="C350" i="1"/>
  <c r="D350" i="1" s="1"/>
  <c r="F350" i="1" s="1"/>
  <c r="C349" i="1"/>
  <c r="D349" i="1" s="1"/>
  <c r="F349" i="1" s="1"/>
  <c r="C348" i="1"/>
  <c r="D348" i="1" s="1"/>
  <c r="F348" i="1" s="1"/>
  <c r="C347" i="1"/>
  <c r="D347" i="1" s="1"/>
  <c r="F347" i="1" s="1"/>
  <c r="C346" i="1"/>
  <c r="D346" i="1" s="1"/>
  <c r="F346" i="1" s="1"/>
  <c r="C345" i="1"/>
  <c r="D345" i="1" s="1"/>
  <c r="F345" i="1" s="1"/>
  <c r="C344" i="1"/>
  <c r="D344" i="1" s="1"/>
  <c r="F344" i="1" s="1"/>
  <c r="C343" i="1"/>
  <c r="D343" i="1" s="1"/>
  <c r="F343" i="1" s="1"/>
  <c r="C342" i="1"/>
  <c r="D342" i="1" s="1"/>
  <c r="F342" i="1" s="1"/>
  <c r="C341" i="1"/>
  <c r="D341" i="1" s="1"/>
  <c r="F341" i="1" s="1"/>
  <c r="C340" i="1"/>
  <c r="C339" i="1"/>
  <c r="C338" i="1"/>
  <c r="H337" i="1"/>
  <c r="C337" i="1"/>
  <c r="K20" i="1" l="1"/>
  <c r="J20" i="1"/>
  <c r="D20" i="1"/>
  <c r="F20" i="1" s="1"/>
  <c r="F421" i="1" l="1"/>
  <c r="E61" i="1"/>
  <c r="K120" i="1"/>
  <c r="J120" i="1"/>
  <c r="D120" i="1"/>
  <c r="F120" i="1" s="1"/>
  <c r="K119" i="1"/>
  <c r="J119" i="1"/>
  <c r="D119" i="1"/>
  <c r="F119" i="1" s="1"/>
  <c r="K118" i="1"/>
  <c r="J118" i="1"/>
  <c r="D118" i="1"/>
  <c r="F118" i="1" s="1"/>
  <c r="K117" i="1"/>
  <c r="J117" i="1"/>
  <c r="D117" i="1"/>
  <c r="F117" i="1" s="1"/>
  <c r="D8" i="1"/>
  <c r="D109" i="1"/>
  <c r="D420" i="1" l="1"/>
  <c r="F420" i="1" s="1"/>
  <c r="D419" i="1"/>
  <c r="F419" i="1" s="1"/>
  <c r="D418" i="1"/>
  <c r="F418" i="1" s="1"/>
  <c r="D417" i="1"/>
  <c r="F417" i="1" s="1"/>
  <c r="D416" i="1"/>
  <c r="F416" i="1" s="1"/>
  <c r="D415" i="1"/>
  <c r="F415" i="1" s="1"/>
  <c r="D393" i="1"/>
  <c r="F393" i="1" s="1"/>
  <c r="D392" i="1"/>
  <c r="F392" i="1" s="1"/>
  <c r="D391" i="1"/>
  <c r="F391" i="1" s="1"/>
  <c r="D390" i="1"/>
  <c r="F390" i="1" s="1"/>
  <c r="D386" i="1"/>
  <c r="F386" i="1" s="1"/>
  <c r="D385" i="1"/>
  <c r="F385" i="1" s="1"/>
  <c r="D382" i="1"/>
  <c r="F382" i="1" s="1"/>
  <c r="D381" i="1"/>
  <c r="F381" i="1" s="1"/>
  <c r="D380" i="1"/>
  <c r="F380" i="1" s="1"/>
  <c r="D379" i="1"/>
  <c r="F379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1" i="1"/>
  <c r="F371" i="1" s="1"/>
  <c r="D370" i="1"/>
  <c r="F370" i="1" s="1"/>
  <c r="D369" i="1"/>
  <c r="F369" i="1" s="1"/>
  <c r="D368" i="1"/>
  <c r="F368" i="1" s="1"/>
  <c r="D367" i="1"/>
  <c r="F367" i="1" s="1"/>
  <c r="D366" i="1"/>
  <c r="F366" i="1" s="1"/>
  <c r="D365" i="1"/>
  <c r="F365" i="1" s="1"/>
  <c r="D363" i="1"/>
  <c r="F363" i="1" s="1"/>
  <c r="D362" i="1"/>
  <c r="F362" i="1" s="1"/>
  <c r="D361" i="1"/>
  <c r="F361" i="1" s="1"/>
  <c r="D360" i="1"/>
  <c r="F360" i="1" s="1"/>
  <c r="D359" i="1"/>
  <c r="F359" i="1" s="1"/>
  <c r="D358" i="1"/>
  <c r="F358" i="1" s="1"/>
  <c r="D357" i="1"/>
  <c r="F357" i="1" s="1"/>
  <c r="D340" i="1"/>
  <c r="F340" i="1" s="1"/>
  <c r="D339" i="1"/>
  <c r="F339" i="1" s="1"/>
  <c r="D338" i="1"/>
  <c r="F338" i="1" s="1"/>
  <c r="D337" i="1"/>
  <c r="F337" i="1" s="1"/>
  <c r="D335" i="1"/>
  <c r="F335" i="1" s="1"/>
  <c r="D334" i="1"/>
  <c r="F334" i="1" s="1"/>
  <c r="D333" i="1"/>
  <c r="F333" i="1" s="1"/>
  <c r="D332" i="1"/>
  <c r="F332" i="1" s="1"/>
  <c r="D331" i="1"/>
  <c r="F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F325" i="1" s="1"/>
  <c r="D322" i="1"/>
  <c r="F322" i="1" s="1"/>
  <c r="D319" i="1"/>
  <c r="F319" i="1" s="1"/>
  <c r="D316" i="1"/>
  <c r="F316" i="1" s="1"/>
  <c r="D315" i="1"/>
  <c r="F315" i="1" s="1"/>
  <c r="D310" i="1"/>
  <c r="F310" i="1" s="1"/>
  <c r="D308" i="1"/>
  <c r="F308" i="1" s="1"/>
  <c r="D307" i="1"/>
  <c r="F307" i="1" s="1"/>
  <c r="D306" i="1"/>
  <c r="F306" i="1" s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8" i="1"/>
  <c r="F288" i="1" s="1"/>
  <c r="D287" i="1"/>
  <c r="F287" i="1" s="1"/>
  <c r="D283" i="1"/>
  <c r="F283" i="1" s="1"/>
  <c r="D282" i="1"/>
  <c r="F282" i="1" s="1"/>
  <c r="D281" i="1"/>
  <c r="F281" i="1" s="1"/>
  <c r="D280" i="1"/>
  <c r="F280" i="1" s="1"/>
  <c r="D275" i="1"/>
  <c r="F275" i="1" s="1"/>
  <c r="D274" i="1"/>
  <c r="F274" i="1" s="1"/>
  <c r="D268" i="1"/>
  <c r="F268" i="1" s="1"/>
  <c r="D267" i="1"/>
  <c r="F267" i="1" s="1"/>
  <c r="F262" i="1"/>
  <c r="D261" i="1"/>
  <c r="F261" i="1" s="1"/>
  <c r="D257" i="1"/>
  <c r="F257" i="1" s="1"/>
  <c r="D256" i="1"/>
  <c r="F256" i="1" s="1"/>
  <c r="D255" i="1"/>
  <c r="F255" i="1" s="1"/>
  <c r="D250" i="1"/>
  <c r="F250" i="1" s="1"/>
  <c r="D249" i="1"/>
  <c r="F249" i="1" s="1"/>
  <c r="D244" i="1"/>
  <c r="F244" i="1" s="1"/>
  <c r="D239" i="1"/>
  <c r="F239" i="1" s="1"/>
  <c r="D238" i="1"/>
  <c r="F238" i="1" s="1"/>
  <c r="D235" i="1"/>
  <c r="F235" i="1" s="1"/>
  <c r="D234" i="1"/>
  <c r="F234" i="1" s="1"/>
  <c r="D233" i="1"/>
  <c r="F233" i="1" s="1"/>
  <c r="D232" i="1"/>
  <c r="F232" i="1" s="1"/>
  <c r="D229" i="1"/>
  <c r="F229" i="1" s="1"/>
  <c r="D228" i="1"/>
  <c r="F228" i="1" s="1"/>
  <c r="D224" i="1"/>
  <c r="F224" i="1" s="1"/>
  <c r="D221" i="1"/>
  <c r="F221" i="1" s="1"/>
  <c r="D220" i="1"/>
  <c r="F220" i="1" s="1"/>
  <c r="D219" i="1"/>
  <c r="F219" i="1" s="1"/>
  <c r="D218" i="1"/>
  <c r="F218" i="1" s="1"/>
  <c r="D216" i="1"/>
  <c r="F216" i="1" s="1"/>
  <c r="D215" i="1"/>
  <c r="F215" i="1" s="1"/>
  <c r="D214" i="1"/>
  <c r="F214" i="1" s="1"/>
  <c r="D213" i="1"/>
  <c r="F213" i="1" s="1"/>
  <c r="D211" i="1"/>
  <c r="F211" i="1" s="1"/>
  <c r="D210" i="1"/>
  <c r="F210" i="1" s="1"/>
  <c r="D209" i="1"/>
  <c r="F209" i="1" s="1"/>
  <c r="D206" i="1"/>
  <c r="F206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3" i="1"/>
  <c r="F193" i="1" s="1"/>
  <c r="D192" i="1"/>
  <c r="F192" i="1" s="1"/>
  <c r="D188" i="1"/>
  <c r="F188" i="1" s="1"/>
  <c r="D187" i="1"/>
  <c r="F187" i="1" s="1"/>
  <c r="D186" i="1"/>
  <c r="F186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4" i="1"/>
  <c r="F174" i="1" s="1"/>
  <c r="D173" i="1"/>
  <c r="F173" i="1" s="1"/>
  <c r="D170" i="1"/>
  <c r="F170" i="1" s="1"/>
  <c r="D169" i="1"/>
  <c r="F169" i="1" s="1"/>
  <c r="D167" i="1"/>
  <c r="F167" i="1" s="1"/>
  <c r="D166" i="1"/>
  <c r="F166" i="1" s="1"/>
  <c r="D165" i="1"/>
  <c r="F165" i="1" s="1"/>
  <c r="D164" i="1"/>
  <c r="F164" i="1" s="1"/>
  <c r="D163" i="1"/>
  <c r="F163" i="1" s="1"/>
  <c r="D159" i="1"/>
  <c r="F159" i="1" s="1"/>
  <c r="D158" i="1"/>
  <c r="F158" i="1" s="1"/>
  <c r="D154" i="1"/>
  <c r="F154" i="1" s="1"/>
  <c r="D152" i="1"/>
  <c r="F152" i="1" s="1"/>
  <c r="D151" i="1"/>
  <c r="F151" i="1" s="1"/>
  <c r="D150" i="1"/>
  <c r="F150" i="1" s="1"/>
  <c r="D149" i="1"/>
  <c r="F149" i="1" s="1"/>
  <c r="D145" i="1"/>
  <c r="F145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2" i="1"/>
  <c r="F132" i="1" s="1"/>
  <c r="D131" i="1"/>
  <c r="F131" i="1" s="1"/>
  <c r="D130" i="1"/>
  <c r="F130" i="1" s="1"/>
  <c r="D129" i="1"/>
  <c r="F129" i="1" s="1"/>
  <c r="D128" i="1"/>
  <c r="F128" i="1" s="1"/>
  <c r="D126" i="1"/>
  <c r="F126" i="1" s="1"/>
  <c r="D125" i="1"/>
  <c r="F125" i="1" s="1"/>
  <c r="D123" i="1"/>
  <c r="F123" i="1" s="1"/>
  <c r="D122" i="1"/>
  <c r="F122" i="1" s="1"/>
  <c r="D114" i="1"/>
  <c r="F114" i="1" s="1"/>
  <c r="D113" i="1"/>
  <c r="F113" i="1" s="1"/>
  <c r="F109" i="1"/>
  <c r="D106" i="1"/>
  <c r="F106" i="1" s="1"/>
  <c r="D105" i="1"/>
  <c r="F105" i="1" s="1"/>
  <c r="D104" i="1"/>
  <c r="F104" i="1" s="1"/>
  <c r="D103" i="1"/>
  <c r="F103" i="1" s="1"/>
  <c r="D101" i="1"/>
  <c r="F101" i="1" s="1"/>
  <c r="D100" i="1"/>
  <c r="F100" i="1" s="1"/>
  <c r="D99" i="1"/>
  <c r="F99" i="1" s="1"/>
  <c r="D98" i="1"/>
  <c r="F98" i="1" s="1"/>
  <c r="D97" i="1"/>
  <c r="F97" i="1" s="1"/>
  <c r="D93" i="1"/>
  <c r="F93" i="1" s="1"/>
  <c r="D92" i="1"/>
  <c r="F92" i="1" s="1"/>
  <c r="D89" i="1"/>
  <c r="F89" i="1" s="1"/>
  <c r="D88" i="1"/>
  <c r="F88" i="1" s="1"/>
  <c r="D87" i="1"/>
  <c r="F87" i="1" s="1"/>
  <c r="D82" i="1"/>
  <c r="F82" i="1" s="1"/>
  <c r="D81" i="1"/>
  <c r="F81" i="1" s="1"/>
  <c r="D77" i="1"/>
  <c r="F77" i="1" s="1"/>
  <c r="D74" i="1"/>
  <c r="F74" i="1" s="1"/>
  <c r="D73" i="1"/>
  <c r="F73" i="1" s="1"/>
  <c r="D72" i="1"/>
  <c r="F72" i="1" s="1"/>
  <c r="D71" i="1"/>
  <c r="F71" i="1" s="1"/>
  <c r="D68" i="1"/>
  <c r="F68" i="1" s="1"/>
  <c r="D66" i="1"/>
  <c r="F66" i="1" s="1"/>
  <c r="D65" i="1"/>
  <c r="F65" i="1" s="1"/>
  <c r="D64" i="1"/>
  <c r="F64" i="1" s="1"/>
  <c r="D62" i="1"/>
  <c r="E62" i="1"/>
  <c r="J62" i="1" s="1"/>
  <c r="D61" i="1"/>
  <c r="K61" i="1"/>
  <c r="D59" i="1"/>
  <c r="F59" i="1" s="1"/>
  <c r="D58" i="1"/>
  <c r="F58" i="1" s="1"/>
  <c r="D56" i="1"/>
  <c r="F56" i="1" s="1"/>
  <c r="D53" i="1"/>
  <c r="F53" i="1" s="1"/>
  <c r="D52" i="1"/>
  <c r="F52" i="1" s="1"/>
  <c r="D51" i="1"/>
  <c r="F51" i="1" s="1"/>
  <c r="D50" i="1"/>
  <c r="F50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1" i="1"/>
  <c r="F31" i="1" s="1"/>
  <c r="D30" i="1"/>
  <c r="F30" i="1" s="1"/>
  <c r="D28" i="1"/>
  <c r="F28" i="1" s="1"/>
  <c r="D27" i="1"/>
  <c r="F27" i="1" s="1"/>
  <c r="D26" i="1"/>
  <c r="F26" i="1" s="1"/>
  <c r="D25" i="1"/>
  <c r="F25" i="1" s="1"/>
  <c r="D24" i="1"/>
  <c r="F24" i="1" s="1"/>
  <c r="D22" i="1"/>
  <c r="F22" i="1" s="1"/>
  <c r="D21" i="1"/>
  <c r="F21" i="1" s="1"/>
  <c r="D19" i="1"/>
  <c r="F19" i="1" s="1"/>
  <c r="D18" i="1"/>
  <c r="F18" i="1" s="1"/>
  <c r="D17" i="1"/>
  <c r="F17" i="1" s="1"/>
  <c r="D15" i="1"/>
  <c r="F15" i="1" s="1"/>
  <c r="D14" i="1"/>
  <c r="F14" i="1" s="1"/>
  <c r="D13" i="1"/>
  <c r="F13" i="1" s="1"/>
  <c r="D11" i="1"/>
  <c r="F11" i="1" s="1"/>
  <c r="D10" i="1"/>
  <c r="F10" i="1" s="1"/>
  <c r="D9" i="1"/>
  <c r="F9" i="1" s="1"/>
  <c r="F8" i="1"/>
  <c r="D7" i="1"/>
  <c r="F7" i="1" s="1"/>
  <c r="K421" i="1"/>
  <c r="D286" i="1"/>
  <c r="F286" i="1" s="1"/>
  <c r="K420" i="1"/>
  <c r="K419" i="1"/>
  <c r="K418" i="1"/>
  <c r="K417" i="1"/>
  <c r="K416" i="1"/>
  <c r="K415" i="1"/>
  <c r="K414" i="1"/>
  <c r="K413" i="1"/>
  <c r="K412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68" i="1"/>
  <c r="J56" i="1"/>
  <c r="J419" i="1"/>
  <c r="J420" i="1"/>
  <c r="J418" i="1"/>
  <c r="J417" i="1"/>
  <c r="J416" i="1"/>
  <c r="J415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1" i="1"/>
  <c r="J63" i="1"/>
  <c r="J64" i="1"/>
  <c r="J65" i="1"/>
  <c r="J66" i="1"/>
  <c r="J67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12" i="1"/>
  <c r="J413" i="1"/>
  <c r="J414" i="1"/>
  <c r="J24" i="1"/>
  <c r="J25" i="1"/>
  <c r="J26" i="1"/>
  <c r="J27" i="1"/>
  <c r="J28" i="1"/>
  <c r="J30" i="1"/>
  <c r="B430" i="1" s="1"/>
  <c r="J29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C424" i="1" l="1"/>
  <c r="B428" i="1"/>
  <c r="B431" i="1"/>
  <c r="F61" i="1"/>
  <c r="B429" i="1"/>
  <c r="F62" i="1"/>
  <c r="B432" i="1"/>
  <c r="F424" i="1" l="1"/>
  <c r="F425" i="1" s="1"/>
  <c r="F426" i="1" l="1"/>
</calcChain>
</file>

<file path=xl/sharedStrings.xml><?xml version="1.0" encoding="utf-8"?>
<sst xmlns="http://schemas.openxmlformats.org/spreadsheetml/2006/main" count="2061" uniqueCount="1501">
  <si>
    <t>FASTPIPE RIGID SYSTEM</t>
  </si>
  <si>
    <t>NAME</t>
  </si>
  <si>
    <t>TIER 2 DIST PRICING</t>
  </si>
  <si>
    <t>www.rapidairproducts.com</t>
  </si>
  <si>
    <t>DATE</t>
  </si>
  <si>
    <t>info@rapidairproducts.com</t>
  </si>
  <si>
    <t>QUOTE FILE NAME</t>
  </si>
  <si>
    <t xml:space="preserve">ANDREW CASSESE   REGAL PLUMBING &amp; Heating CO </t>
  </si>
  <si>
    <t>PH 800-954-3310</t>
  </si>
  <si>
    <t>ENTER</t>
  </si>
  <si>
    <t>DISCOUNT MULT</t>
  </si>
  <si>
    <t>LIST</t>
  </si>
  <si>
    <t>DIST</t>
  </si>
  <si>
    <t>QTY</t>
  </si>
  <si>
    <t>Pipe</t>
  </si>
  <si>
    <t>Part number</t>
  </si>
  <si>
    <t>PRICE</t>
  </si>
  <si>
    <t>COST</t>
  </si>
  <si>
    <t>HERE</t>
  </si>
  <si>
    <t>TOTAL</t>
  </si>
  <si>
    <t>SIZE</t>
  </si>
  <si>
    <t>LBS</t>
  </si>
  <si>
    <t>LIST TOTAL</t>
  </si>
  <si>
    <t>F1000</t>
  </si>
  <si>
    <t>3/4"</t>
  </si>
  <si>
    <t>Blue Aluminum Pipe (19ft 8inch) each   20mm od</t>
  </si>
  <si>
    <t>F2000</t>
  </si>
  <si>
    <t>1"</t>
  </si>
  <si>
    <t>Blue Aluminum Pipe (19ft 8inch) each   25mm od</t>
  </si>
  <si>
    <t>F4000</t>
  </si>
  <si>
    <t>1 1/2"</t>
  </si>
  <si>
    <t>Blue Aluminum Pipe (19ft 8inch) each   40mm od</t>
  </si>
  <si>
    <t>F5000</t>
  </si>
  <si>
    <t>2"</t>
  </si>
  <si>
    <t>Blue Aluminum Pipe (19ft 8inch) each   50mm od</t>
  </si>
  <si>
    <t>FI7000</t>
  </si>
  <si>
    <t>3"</t>
  </si>
  <si>
    <t>Blue Aluminum Pipe (19ft 8inch) each   80mm od</t>
  </si>
  <si>
    <t>F1863</t>
  </si>
  <si>
    <t>Blue Aluminum Pipe (7ft 6inch)  each    20mm od</t>
  </si>
  <si>
    <t>F2863</t>
  </si>
  <si>
    <t>Blue Aluminum Pipe (7ft 6inch)  each    25mm od</t>
  </si>
  <si>
    <t>F4863</t>
  </si>
  <si>
    <t>Blue Aluminum Pipe (7ft 6inch)  each    40mm od</t>
  </si>
  <si>
    <t>F1000GREEN</t>
  </si>
  <si>
    <t>Green Aluminum Pipe (19ft 8inch) each   20mm od</t>
  </si>
  <si>
    <t>F2000GREEN</t>
  </si>
  <si>
    <t>Green Aluminum Pipe (19ft 8inch) each   25mm od</t>
  </si>
  <si>
    <t>F4000GREEN</t>
  </si>
  <si>
    <t>Green Aluminum Pipe (19ft 8inch) each   40mm od</t>
  </si>
  <si>
    <t>F5000GREEN</t>
  </si>
  <si>
    <t>Green Aluminum Pipe (19ft 8inch) each   50mm od</t>
  </si>
  <si>
    <t>FI8000</t>
  </si>
  <si>
    <t>4"</t>
  </si>
  <si>
    <t>Blue Aluminum Pipe (19ft 8inch) each   102mm od</t>
  </si>
  <si>
    <t>FI9000</t>
  </si>
  <si>
    <t>6"</t>
  </si>
  <si>
    <t>Blue Aluminum Pipe (19ft 8inch) each   153mm od</t>
  </si>
  <si>
    <t xml:space="preserve">      PIPE CLIP</t>
  </si>
  <si>
    <t xml:space="preserve">                                                                 MOUNTING -SUPPORT PIPE EVERY 10FT AND ONE SIDE OF FITTING</t>
  </si>
  <si>
    <t>F1022-10</t>
  </si>
  <si>
    <t>Pipe Clip  10 PACK     thru hole, or use 5/16 threaded rod</t>
  </si>
  <si>
    <t>F2022-10</t>
  </si>
  <si>
    <t>F4022-10</t>
  </si>
  <si>
    <t>F5022-10</t>
  </si>
  <si>
    <t>FI7022</t>
  </si>
  <si>
    <t>Pipe Clip  EACH          thru hole, or use 3/8 threaded rod</t>
  </si>
  <si>
    <t>THREADED ROD</t>
  </si>
  <si>
    <t>F0028</t>
  </si>
  <si>
    <t xml:space="preserve">3/8-16 THREADED ROD,  6 FT LONG   </t>
  </si>
  <si>
    <t>F0029</t>
  </si>
  <si>
    <t>3/8-16  HEX NUT,  100/BAG</t>
  </si>
  <si>
    <t>F0018</t>
  </si>
  <si>
    <t>Beam Clamp, thru hole,  5/16 or 3/8 threaded rod</t>
  </si>
  <si>
    <t xml:space="preserve">                                       BEAM CLAMP      </t>
  </si>
  <si>
    <t>F0019</t>
  </si>
  <si>
    <t>3/4-1"</t>
  </si>
  <si>
    <t>Loop Hanger, accepts  3/8 threaded rod, for 1" or 3/4"</t>
  </si>
  <si>
    <t>F0020</t>
  </si>
  <si>
    <t>Loop Hanger, accepts  3/8 threaded rod</t>
  </si>
  <si>
    <t>F0024</t>
  </si>
  <si>
    <t xml:space="preserve">                                               HANGER</t>
  </si>
  <si>
    <t>FI0030</t>
  </si>
  <si>
    <t>FI0031</t>
  </si>
  <si>
    <t>FI0032</t>
  </si>
  <si>
    <t>F0017</t>
  </si>
  <si>
    <t>Clamp for 1-5/8" unistrut, each</t>
  </si>
  <si>
    <t>F0022</t>
  </si>
  <si>
    <t xml:space="preserve">                  STRUT CLAMP   </t>
  </si>
  <si>
    <t>F0023</t>
  </si>
  <si>
    <t>F0025</t>
  </si>
  <si>
    <t>FI0028</t>
  </si>
  <si>
    <t>FI0035</t>
  </si>
  <si>
    <t>FI0040</t>
  </si>
  <si>
    <t xml:space="preserve">                            CANTILEVER  ARM</t>
  </si>
  <si>
    <t>F0021</t>
  </si>
  <si>
    <t>Cantilever Arm,  12",  1-5/8 unistrut</t>
  </si>
  <si>
    <t xml:space="preserve">UNIONS </t>
  </si>
  <si>
    <t>F1002</t>
  </si>
  <si>
    <t>Union</t>
  </si>
  <si>
    <t>F2002</t>
  </si>
  <si>
    <t>F4002</t>
  </si>
  <si>
    <t>F5002</t>
  </si>
  <si>
    <t>FI7002</t>
  </si>
  <si>
    <t>FI8002</t>
  </si>
  <si>
    <t>FI9002</t>
  </si>
  <si>
    <t>Union  (calculated from fittings)</t>
  </si>
  <si>
    <t>F2121</t>
  </si>
  <si>
    <t>Reduction Union 1" X 3/4"</t>
  </si>
  <si>
    <t>F4221</t>
  </si>
  <si>
    <t>Reduction Union 1-1/2" X 1"</t>
  </si>
  <si>
    <t>F5421</t>
  </si>
  <si>
    <t>Reduction Union 2" X 1-1/2"</t>
  </si>
  <si>
    <t>FI9821</t>
  </si>
  <si>
    <t xml:space="preserve">Reduction Union 6" X 4"       </t>
  </si>
  <si>
    <t xml:space="preserve">ELBOWS </t>
  </si>
  <si>
    <t>F1003</t>
  </si>
  <si>
    <t>90° Elbow</t>
  </si>
  <si>
    <t>F2003</t>
  </si>
  <si>
    <t>F4003</t>
  </si>
  <si>
    <t>F5003</t>
  </si>
  <si>
    <t>FI7003</t>
  </si>
  <si>
    <t>FI8003</t>
  </si>
  <si>
    <r>
      <t xml:space="preserve">90° Elbow               </t>
    </r>
    <r>
      <rPr>
        <sz val="10"/>
        <color theme="5"/>
        <rFont val="Times New Roman"/>
        <family val="1"/>
      </rPr>
      <t xml:space="preserve">    </t>
    </r>
  </si>
  <si>
    <t>FI9003</t>
  </si>
  <si>
    <t xml:space="preserve">90° Elbow                     </t>
  </si>
  <si>
    <t>for 45° Elbow in 3/4" ,  bend the pipe</t>
  </si>
  <si>
    <t>F2004</t>
  </si>
  <si>
    <t>45° Elbow</t>
  </si>
  <si>
    <t>F4004</t>
  </si>
  <si>
    <t>1-1/2"</t>
  </si>
  <si>
    <t>F5004</t>
  </si>
  <si>
    <t>FI8004</t>
  </si>
  <si>
    <r>
      <t xml:space="preserve">45° Elbow            </t>
    </r>
    <r>
      <rPr>
        <sz val="10"/>
        <color theme="5"/>
        <rFont val="Times New Roman"/>
        <family val="1"/>
      </rPr>
      <t xml:space="preserve">       </t>
    </r>
  </si>
  <si>
    <t>FI9004</t>
  </si>
  <si>
    <t xml:space="preserve">45° Elbow                 </t>
  </si>
  <si>
    <t xml:space="preserve">                                                                                                                             REDUCING ELBOW</t>
  </si>
  <si>
    <t>F1073</t>
  </si>
  <si>
    <t>90° Elbow X 1/4" FEMALE NPT</t>
  </si>
  <si>
    <t>F1093</t>
  </si>
  <si>
    <t>90° Elbow X 1/2" FEMALE NPT</t>
  </si>
  <si>
    <t>F2073</t>
  </si>
  <si>
    <t>F2093</t>
  </si>
  <si>
    <t>F2083</t>
  </si>
  <si>
    <t>90° Elbow X 3/4" FEMALE NPT</t>
  </si>
  <si>
    <t>TEE FITTING</t>
  </si>
  <si>
    <t>F1005</t>
  </si>
  <si>
    <t>Equal Tee</t>
  </si>
  <si>
    <t>F2005</t>
  </si>
  <si>
    <t>F4005</t>
  </si>
  <si>
    <t>F5005</t>
  </si>
  <si>
    <t>FI7005</t>
  </si>
  <si>
    <t>FI8005</t>
  </si>
  <si>
    <r>
      <t xml:space="preserve">Equal Tee         </t>
    </r>
    <r>
      <rPr>
        <sz val="10"/>
        <color theme="5"/>
        <rFont val="Times New Roman"/>
        <family val="1"/>
      </rPr>
      <t xml:space="preserve">    </t>
    </r>
  </si>
  <si>
    <t>FI9005</t>
  </si>
  <si>
    <t xml:space="preserve">Equal Tee             </t>
  </si>
  <si>
    <t>CROSS FITTING--available March 2019</t>
  </si>
  <si>
    <t>F1051</t>
  </si>
  <si>
    <t>Cross</t>
  </si>
  <si>
    <t>F2051</t>
  </si>
  <si>
    <t>F4051</t>
  </si>
  <si>
    <t>F5051</t>
  </si>
  <si>
    <t>REDUCING ADAPTER</t>
  </si>
  <si>
    <t>FI8221</t>
  </si>
  <si>
    <r>
      <t xml:space="preserve">Union Plug x 2" Female NPT     </t>
    </r>
    <r>
      <rPr>
        <sz val="10"/>
        <color theme="5"/>
        <rFont val="Times New Roman"/>
        <family val="1"/>
      </rPr>
      <t xml:space="preserve">      </t>
    </r>
  </si>
  <si>
    <t>FI8321</t>
  </si>
  <si>
    <r>
      <t xml:space="preserve">Union Plug x 3" Female NPT     </t>
    </r>
    <r>
      <rPr>
        <sz val="10"/>
        <color theme="5"/>
        <rFont val="Times New Roman"/>
        <family val="1"/>
      </rPr>
      <t xml:space="preserve">      </t>
    </r>
  </si>
  <si>
    <t>FI9221</t>
  </si>
  <si>
    <t>FI9321</t>
  </si>
  <si>
    <t xml:space="preserve">                                                                                                     REDUCING TEE                      MAIN PIPE      DROP PIPE</t>
  </si>
  <si>
    <t>F2107</t>
  </si>
  <si>
    <t>Reduction Tee          1                     3/4"</t>
  </si>
  <si>
    <t>F4206</t>
  </si>
  <si>
    <t>Reduction Tee        1-1/2"             3/4"</t>
  </si>
  <si>
    <t>F4207</t>
  </si>
  <si>
    <t>Reduction Tee        1-1/2"                1"</t>
  </si>
  <si>
    <t>F5206</t>
  </si>
  <si>
    <t>Reduction Tee          2"                    3/4"</t>
  </si>
  <si>
    <t>F5207</t>
  </si>
  <si>
    <t>Reduction Tee          2"                     1"</t>
  </si>
  <si>
    <r>
      <t xml:space="preserve">              </t>
    </r>
    <r>
      <rPr>
        <b/>
        <sz val="10"/>
        <rFont val="Times New Roman"/>
        <family val="1"/>
      </rPr>
      <t xml:space="preserve">                                                                             REDUCING TEE           MAIN PIPE      DROP FEMALE NPT</t>
    </r>
  </si>
  <si>
    <t>F1007</t>
  </si>
  <si>
    <t>Reduction Tee          3/4"                  1/4" NPT</t>
  </si>
  <si>
    <t>F1009</t>
  </si>
  <si>
    <t>Reduction Tee          3/4"                  1/2" NPT</t>
  </si>
  <si>
    <t>F2007</t>
  </si>
  <si>
    <t>Reduction Tee             1"                  1/4" NPT</t>
  </si>
  <si>
    <t>F2009</t>
  </si>
  <si>
    <t>Reduction Tee             1"                  1/2" NPT</t>
  </si>
  <si>
    <t>F2008</t>
  </si>
  <si>
    <t>Reduction Tee             1"                  3/4" NPT</t>
  </si>
  <si>
    <t>F4009</t>
  </si>
  <si>
    <t>Reduction Tee            1-1/2"            1/2" NPT</t>
  </si>
  <si>
    <t>F4008</t>
  </si>
  <si>
    <t>Reduction Tee            1-1/2"            3/4" NPT</t>
  </si>
  <si>
    <t>F5009</t>
  </si>
  <si>
    <t>Reduction Tee               2"                1/2" NPT</t>
  </si>
  <si>
    <t>F5008</t>
  </si>
  <si>
    <t>Reduction Tee               2"                3/4" NPT</t>
  </si>
  <si>
    <t>FI7509</t>
  </si>
  <si>
    <t>Reduction Tee                  3"               2" NPT</t>
  </si>
  <si>
    <t>`</t>
  </si>
  <si>
    <t xml:space="preserve">                                                                                                                               INLINE VALVES</t>
  </si>
  <si>
    <t>F1111</t>
  </si>
  <si>
    <t>Valve Kit (ball valve + (2) threaded adapters</t>
  </si>
  <si>
    <t>F2222</t>
  </si>
  <si>
    <t>F4444</t>
  </si>
  <si>
    <t>F5555</t>
  </si>
  <si>
    <t>FI7777</t>
  </si>
  <si>
    <t>FI8888</t>
  </si>
  <si>
    <r>
      <t xml:space="preserve">Valve      </t>
    </r>
    <r>
      <rPr>
        <sz val="10"/>
        <color theme="5"/>
        <rFont val="Times New Roman"/>
        <family val="1"/>
      </rPr>
      <t xml:space="preserve">       </t>
    </r>
  </si>
  <si>
    <t>FI9999</t>
  </si>
  <si>
    <t xml:space="preserve">Valve      </t>
  </si>
  <si>
    <r>
      <t xml:space="preserve">                                                                                                </t>
    </r>
    <r>
      <rPr>
        <b/>
        <sz val="10"/>
        <rFont val="Times New Roman"/>
        <family val="1"/>
      </rPr>
      <t xml:space="preserve"> SADDLE DROP                       MAIN PIPE      DROP PIPE</t>
    </r>
  </si>
  <si>
    <t>F2210</t>
  </si>
  <si>
    <t>Saddle Drop           1"                  1"</t>
  </si>
  <si>
    <t>F4110</t>
  </si>
  <si>
    <t>Saddle Drop        1-1/2"             3/4"</t>
  </si>
  <si>
    <t>F4210</t>
  </si>
  <si>
    <t>Saddle Drop        1-1/2"              1"</t>
  </si>
  <si>
    <t>F5110</t>
  </si>
  <si>
    <t>Saddle Drop            2"               3/4"</t>
  </si>
  <si>
    <t>F5210</t>
  </si>
  <si>
    <t>Saddle Drop            2"                 1"</t>
  </si>
  <si>
    <t>FI7110</t>
  </si>
  <si>
    <t>Saddle Drop            3"              3/4"</t>
  </si>
  <si>
    <t>FI7210</t>
  </si>
  <si>
    <t>Saddle Drop            3"               1"</t>
  </si>
  <si>
    <t>FI8312</t>
  </si>
  <si>
    <t>Saddle Drop            4"               1"</t>
  </si>
  <si>
    <t>FI9312</t>
  </si>
  <si>
    <t>Saddle Drop            6"               1"</t>
  </si>
  <si>
    <r>
      <t xml:space="preserve">                                                                                        </t>
    </r>
    <r>
      <rPr>
        <b/>
        <sz val="10"/>
        <rFont val="Times New Roman"/>
        <family val="1"/>
      </rPr>
      <t xml:space="preserve"> SADDLE DROP                                   MAIN PIPE      DROP FEMALE NPT</t>
    </r>
  </si>
  <si>
    <t>F2011</t>
  </si>
  <si>
    <t>Saddle Drop            1"                  1/4" NPT</t>
  </si>
  <si>
    <t>F2012</t>
  </si>
  <si>
    <t>Saddle Drop            1"                  1/2" NPT</t>
  </si>
  <si>
    <t>F2112</t>
  </si>
  <si>
    <t>Saddle Drop            1"                  3/4" NPT</t>
  </si>
  <si>
    <t>F4011</t>
  </si>
  <si>
    <t>Saddle Drop            1-1/2"            1/4" NPT</t>
  </si>
  <si>
    <t>F4012</t>
  </si>
  <si>
    <t>Saddle Drop            1-1/2"            1/2" NPT</t>
  </si>
  <si>
    <t>F4112</t>
  </si>
  <si>
    <t>Saddle Drop            1-1/2"            3/4" NPT</t>
  </si>
  <si>
    <t>F5011</t>
  </si>
  <si>
    <t>Saddle Drop               2"            1/4" NPT</t>
  </si>
  <si>
    <t>F5012</t>
  </si>
  <si>
    <t>Saddle Drop               2"            1/2" NPT</t>
  </si>
  <si>
    <t>F5112</t>
  </si>
  <si>
    <t>Saddle Drop               2"            3/4" NPT</t>
  </si>
  <si>
    <t>FI7012</t>
  </si>
  <si>
    <t>Saddle Drop               3"            1/2" NPT</t>
  </si>
  <si>
    <t>FI7112</t>
  </si>
  <si>
    <t>Saddle Drop               3"            3/4" NPT</t>
  </si>
  <si>
    <t>FI7312</t>
  </si>
  <si>
    <t>Saddle Drop               3"             1" NPT</t>
  </si>
  <si>
    <t>Saddle Drop               4"               1"  NPT</t>
  </si>
  <si>
    <t>Saddle Drop               6"               1"  NPT</t>
  </si>
  <si>
    <t xml:space="preserve">                                                                                                                             MALE THREADED ADAPTERS</t>
  </si>
  <si>
    <t>F1018</t>
  </si>
  <si>
    <t>Threaded Male Adapter   1/2" Male NPT</t>
  </si>
  <si>
    <t>F1118</t>
  </si>
  <si>
    <t>Threaded Male Adapter   3/4" Male NPT</t>
  </si>
  <si>
    <t>F2018</t>
  </si>
  <si>
    <t>F2118</t>
  </si>
  <si>
    <t>F2218</t>
  </si>
  <si>
    <t>Threaded Male Adapter   1" Male NPT</t>
  </si>
  <si>
    <t>F4218</t>
  </si>
  <si>
    <t xml:space="preserve">Threaded Male Adapter   1" Male NPT         </t>
  </si>
  <si>
    <t>F4418</t>
  </si>
  <si>
    <t>Threaded Male Adapter   1-1/2" Male NPT</t>
  </si>
  <si>
    <t>F5418</t>
  </si>
  <si>
    <t>F5518</t>
  </si>
  <si>
    <t>Threaded Male Adapter     2" Male NPT</t>
  </si>
  <si>
    <t>FI7718</t>
  </si>
  <si>
    <t>Threaded Male Adapter     3" Male NPT</t>
  </si>
  <si>
    <r>
      <t xml:space="preserve">        </t>
    </r>
    <r>
      <rPr>
        <b/>
        <sz val="10"/>
        <rFont val="Times New Roman"/>
        <family val="1"/>
      </rPr>
      <t xml:space="preserve">                                                                                                                     FEMALE THREADED ADAPTERS</t>
    </r>
  </si>
  <si>
    <t>F1120</t>
  </si>
  <si>
    <t>Threaded Female Adapter   3/4"  female NPT</t>
  </si>
  <si>
    <t>F2220</t>
  </si>
  <si>
    <t>Threaded Female Adapter   1"  female NPT</t>
  </si>
  <si>
    <t>F4420</t>
  </si>
  <si>
    <t>Threaded Female Adapter   1-1/2" female NPT</t>
  </si>
  <si>
    <t>F1221</t>
  </si>
  <si>
    <t>Threaded Female Adapter   1/2"  female NPT</t>
  </si>
  <si>
    <t>F2221</t>
  </si>
  <si>
    <t>F2231</t>
  </si>
  <si>
    <t>F4231</t>
  </si>
  <si>
    <t>Threaded Female Adapter   3/4" female NPT</t>
  </si>
  <si>
    <t xml:space="preserve">                                                                                                                             END CAP</t>
  </si>
  <si>
    <t>F1006</t>
  </si>
  <si>
    <t>End Cap</t>
  </si>
  <si>
    <t>F2006</t>
  </si>
  <si>
    <t>F4006</t>
  </si>
  <si>
    <t>F5006</t>
  </si>
  <si>
    <t>FI7006</t>
  </si>
  <si>
    <t>FI8006</t>
  </si>
  <si>
    <r>
      <t>End Cap</t>
    </r>
    <r>
      <rPr>
        <sz val="10"/>
        <color theme="5"/>
        <rFont val="Times New Roman"/>
        <family val="1"/>
      </rPr>
      <t xml:space="preserve">          </t>
    </r>
  </si>
  <si>
    <t>FI9006</t>
  </si>
  <si>
    <t xml:space="preserve">End Cap        </t>
  </si>
  <si>
    <t xml:space="preserve">                                                                                                                             EXPANSION JOINTS</t>
  </si>
  <si>
    <t>F0615</t>
  </si>
  <si>
    <t>Expansion Joint FEM x FEM  NPT      (2 F2218's NEEDED)</t>
  </si>
  <si>
    <t>F0616</t>
  </si>
  <si>
    <t>Expansion Joint FEM x FEM  NPT       (2 F4418's NEEDED)</t>
  </si>
  <si>
    <t>F0617</t>
  </si>
  <si>
    <t>Expansion Joint FEM x FEM  NPT      (2 F5518's NEEDED)</t>
  </si>
  <si>
    <t>F0619</t>
  </si>
  <si>
    <t>Expansion Joint FEM x FEM  NPT        (2 F7718's NEEDED)</t>
  </si>
  <si>
    <t>F0621</t>
  </si>
  <si>
    <t xml:space="preserve">Expansion Joint Flange,  ANSI 150#     8 bolt x  9.0" O.D. </t>
  </si>
  <si>
    <t>F0622</t>
  </si>
  <si>
    <t xml:space="preserve">Expansion Joint Flange,  ANSI 150#    8 bolt x  11.0" O.D.  </t>
  </si>
  <si>
    <t xml:space="preserve">                                                                                                                             FLANGE CONNECTIONS</t>
  </si>
  <si>
    <t>FI7900</t>
  </si>
  <si>
    <t>Flange,  compression x flange, ANSI 150#  4 bolt x 7.5 O.D.</t>
  </si>
  <si>
    <t>FI8900</t>
  </si>
  <si>
    <r>
      <t xml:space="preserve">Flange, ANSI 150#  8 bolt x  9.0" O.D. </t>
    </r>
    <r>
      <rPr>
        <sz val="10"/>
        <color theme="5"/>
        <rFont val="Times New Roman"/>
        <family val="1"/>
      </rPr>
      <t xml:space="preserve">    </t>
    </r>
  </si>
  <si>
    <t>FI9900</t>
  </si>
  <si>
    <t xml:space="preserve">Flange, ANSI 150#  8 bolt x  11.0" O.D.     </t>
  </si>
  <si>
    <t>FI7905</t>
  </si>
  <si>
    <t>Bolt and Gasket set,   4 x 2-3/4" long bolts</t>
  </si>
  <si>
    <t>FI8905</t>
  </si>
  <si>
    <t>Bolt and Gasket set,  8 x 3" long bolts</t>
  </si>
  <si>
    <t>FI9905</t>
  </si>
  <si>
    <r>
      <t>Bolt and Gasket set,  8 x 3-1/4" long bolts</t>
    </r>
    <r>
      <rPr>
        <sz val="10"/>
        <color theme="5"/>
        <rFont val="Times New Roman"/>
        <family val="1"/>
      </rPr>
      <t xml:space="preserve">    </t>
    </r>
  </si>
  <si>
    <t xml:space="preserve">                                                                                                                             WALL OUTLETS (ON WALL)</t>
  </si>
  <si>
    <t>F1024</t>
  </si>
  <si>
    <t>Wall Outlet, ¾” Inlet, (4) ½” fem npt outlets</t>
  </si>
  <si>
    <t>F2024</t>
  </si>
  <si>
    <t>Wall Outlet, 1” Inlet, (4) ½” fem npt outlets</t>
  </si>
  <si>
    <t>F1024V</t>
  </si>
  <si>
    <t>Wall Outlet w/shutoff, ¾” Inlet, (4) ½” fem npt outlets</t>
  </si>
  <si>
    <t>F2024V</t>
  </si>
  <si>
    <t>Wall Outlet w/shutoff, 1” Inlet, (4) ½” fem npt outlets</t>
  </si>
  <si>
    <t xml:space="preserve">                                                                                                                             THRU WALL OUTLETS </t>
  </si>
  <si>
    <t>F1024W</t>
  </si>
  <si>
    <t>Outside or Thru Wall Outlet, (1) 1/2" fem npt outlet</t>
  </si>
  <si>
    <t>F2024W</t>
  </si>
  <si>
    <t xml:space="preserve">                                                                                                                             QUICK COUPLERS-Industrial Style Profile </t>
  </si>
  <si>
    <t>K7220</t>
  </si>
  <si>
    <t>1/4" Female NPT  Safety Quick Coupler   30 CFM  TYPE M</t>
  </si>
  <si>
    <t>K7221</t>
  </si>
  <si>
    <t>1/4" Male NPT  Safety Quick Coupler       30 CFM  TYPE M</t>
  </si>
  <si>
    <t>K7241</t>
  </si>
  <si>
    <t>1/2" Male NPT  Safety Quick Coupler    30 CFM  TYPE M</t>
  </si>
  <si>
    <t>K5226</t>
  </si>
  <si>
    <t>Quick Coupler Plug Pack,, 1/4 npt (3) Male and (3) Female 30CFM   M</t>
  </si>
  <si>
    <t>K9241</t>
  </si>
  <si>
    <t>1/2" Male NPT  Safety Quick Coupler   70 CFM  TYPE H</t>
  </si>
  <si>
    <t>1/2 male to 3/8 female Hex Reducing Bushing</t>
  </si>
  <si>
    <t xml:space="preserve">1/2 male to 1/4 female Hex Reducing Bushing          </t>
  </si>
  <si>
    <t xml:space="preserve">                                                                                                                             INSTALLATION TOOLS</t>
  </si>
  <si>
    <t>F0136</t>
  </si>
  <si>
    <t>Tool kit: spanners,deburr, cutter, spray bottle</t>
  </si>
  <si>
    <t>F0137</t>
  </si>
  <si>
    <t>F0138</t>
  </si>
  <si>
    <t>F0145</t>
  </si>
  <si>
    <t>FI0146</t>
  </si>
  <si>
    <t>F1020</t>
  </si>
  <si>
    <t>Spanner wrench, 2 required</t>
  </si>
  <si>
    <t>F2020</t>
  </si>
  <si>
    <t>F4020</t>
  </si>
  <si>
    <t>F5020</t>
  </si>
  <si>
    <t>FI7020</t>
  </si>
  <si>
    <t>F0142</t>
  </si>
  <si>
    <t>Pipe Deburring Tool 3/4" and 1"</t>
  </si>
  <si>
    <t>F0141</t>
  </si>
  <si>
    <t>Pipe Deburring Tool 3/4" THRU 2"</t>
  </si>
  <si>
    <t>FI0153</t>
  </si>
  <si>
    <t>Pipe Deburring Tool 3"   elect drill required</t>
  </si>
  <si>
    <t>F0140</t>
  </si>
  <si>
    <t>Pipe Cutter 3/4" thru 2"</t>
  </si>
  <si>
    <t>FI0148</t>
  </si>
  <si>
    <t>Pipe Cutter 2" thru 3"</t>
  </si>
  <si>
    <t>F0139</t>
  </si>
  <si>
    <t>Spray bottle</t>
  </si>
  <si>
    <t>F0043</t>
  </si>
  <si>
    <t>Saddle drop drill bit - 1" main pipe (9/16 diam)</t>
  </si>
  <si>
    <t>F0044</t>
  </si>
  <si>
    <t>Saddle drop drill bit - 1-1/2", 2", 3" main pipe (3/4 diam)</t>
  </si>
  <si>
    <t>F0045</t>
  </si>
  <si>
    <t>Saddle drop drill bit - 4", 6" main pipe (15/16" diam)</t>
  </si>
  <si>
    <t>FI0149</t>
  </si>
  <si>
    <t>Manual Pipe Cutter 4" thru 6"</t>
  </si>
  <si>
    <t>FI0154</t>
  </si>
  <si>
    <t>Pipe Deburring Tool / Pipe Marker  4"   elect drill required</t>
  </si>
  <si>
    <t>FI0155</t>
  </si>
  <si>
    <t>Pipe Deburring Tool / Pipe Marker  6"   elect drill required</t>
  </si>
  <si>
    <t>FI9020</t>
  </si>
  <si>
    <t>Rems Akku Press Cordless Lugging Tool</t>
  </si>
  <si>
    <t>FI9021</t>
  </si>
  <si>
    <t>LugTool Jaw Set ,  4" and 6" jaw set</t>
  </si>
  <si>
    <t xml:space="preserve">                                                                                                                             SPARE PARTS</t>
  </si>
  <si>
    <t>F1076</t>
  </si>
  <si>
    <t xml:space="preserve">inner parts set oring and ss bite ring </t>
  </si>
  <si>
    <t>F2076</t>
  </si>
  <si>
    <t>inner parts set oring and ss bite ring</t>
  </si>
  <si>
    <t>F4076</t>
  </si>
  <si>
    <t>F5076</t>
  </si>
  <si>
    <t>FI7076</t>
  </si>
  <si>
    <t>FI8076</t>
  </si>
  <si>
    <t>inner parts seal</t>
  </si>
  <si>
    <t>FI9076</t>
  </si>
  <si>
    <t>F2210C</t>
  </si>
  <si>
    <t>Saddle drop gasket</t>
  </si>
  <si>
    <t>F4210C</t>
  </si>
  <si>
    <t xml:space="preserve">Saddle drop gasket  </t>
  </si>
  <si>
    <t>F5210C</t>
  </si>
  <si>
    <t>FI7210C</t>
  </si>
  <si>
    <t xml:space="preserve">                                                                                                                             MAXLINE FLEXIBLE SYSTEM</t>
  </si>
  <si>
    <t>M6026</t>
  </si>
  <si>
    <t>1/2"</t>
  </si>
  <si>
    <t>M6027</t>
  </si>
  <si>
    <t>M6030</t>
  </si>
  <si>
    <t>M6031</t>
  </si>
  <si>
    <t>M8002</t>
  </si>
  <si>
    <t>M8005</t>
  </si>
  <si>
    <t>M8003</t>
  </si>
  <si>
    <t>M8064</t>
  </si>
  <si>
    <t>M8065</t>
  </si>
  <si>
    <t>M8010</t>
  </si>
  <si>
    <t>M8011</t>
  </si>
  <si>
    <t>M8019</t>
  </si>
  <si>
    <t>M8078</t>
  </si>
  <si>
    <t>M8200V</t>
  </si>
  <si>
    <t>M8201V</t>
  </si>
  <si>
    <t xml:space="preserve">                                                                                                                             HOSES-RUBBER-CRIMPED</t>
  </si>
  <si>
    <t>F0212</t>
  </si>
  <si>
    <t>Jumper Hose Rubber  1/2" npt Male x Fem x 2 FT</t>
  </si>
  <si>
    <t>F0213</t>
  </si>
  <si>
    <t>Jumper Hose Rubber  1/2" npt Male x Fem x 3 FT</t>
  </si>
  <si>
    <t>F0214</t>
  </si>
  <si>
    <t>Jumper Hose Rubber  3/4" npt Male x Fem x 2 FT</t>
  </si>
  <si>
    <t>F0215</t>
  </si>
  <si>
    <t>Jumper Hose Rubber  3/4" npt Male x Fem x 3 FT</t>
  </si>
  <si>
    <t>F0221</t>
  </si>
  <si>
    <t>Jumper Hose Rubber  3/4" npt Male x Fem x 5 FT</t>
  </si>
  <si>
    <t>F0216</t>
  </si>
  <si>
    <t>Jumper Hose Rubber  1" npt Male x Fem x 2 FT</t>
  </si>
  <si>
    <t>F0217</t>
  </si>
  <si>
    <t>Jumper Hose Rubber  1" npt Male x Fem x 3 FT</t>
  </si>
  <si>
    <t xml:space="preserve">                                                                                                                             HOSES- RUBBER-PUSH ON </t>
  </si>
  <si>
    <t>F0238-160</t>
  </si>
  <si>
    <t>3/8"</t>
  </si>
  <si>
    <t>3/8" Push on Hose, 160' Roll</t>
  </si>
  <si>
    <t>F0238-FT</t>
  </si>
  <si>
    <t>3/8" Push on Hose, sold by the foot</t>
  </si>
  <si>
    <t>F0240</t>
  </si>
  <si>
    <t>3/8" Push on Hose Fitting x 1/4" Male npt</t>
  </si>
  <si>
    <t>F0241</t>
  </si>
  <si>
    <t>3/8" Push on Hose Fitting x 3/8" Male npt</t>
  </si>
  <si>
    <t>F0242</t>
  </si>
  <si>
    <t>3/8" Push on Hose Fitting x 1/2" Male npt</t>
  </si>
  <si>
    <t>F0243</t>
  </si>
  <si>
    <t>3/8" Push on Hose Fitting x 1/4" Female swivel npt</t>
  </si>
  <si>
    <t>F0244</t>
  </si>
  <si>
    <t>3/8" Push on Hose Fitting x 1/2" Female swivel npt</t>
  </si>
  <si>
    <t>F0250-160</t>
  </si>
  <si>
    <t>1/2" Push on Hose, 160' Roll</t>
  </si>
  <si>
    <t>F0250-FT</t>
  </si>
  <si>
    <t>1/2" Push on Hose, sold by the foot</t>
  </si>
  <si>
    <t>F0251</t>
  </si>
  <si>
    <t>1/2" Push on Hose Fitting x 1/2" Male npt</t>
  </si>
  <si>
    <t>F0252</t>
  </si>
  <si>
    <t>1/2" Push on Hose Fitting x 1/2" Female swivel npt</t>
  </si>
  <si>
    <t>F0239</t>
  </si>
  <si>
    <t xml:space="preserve">3/8  Hose Strain Relief                 </t>
  </si>
  <si>
    <t>F0259</t>
  </si>
  <si>
    <t xml:space="preserve">1/2  Hose Strain Relief             </t>
  </si>
  <si>
    <t xml:space="preserve">                                                                                                                             HOSES-STAINLESS BRAIDED-NPT</t>
  </si>
  <si>
    <t>F0225</t>
  </si>
  <si>
    <t>Jumper Hose Braided SS   1-1/2 " npt Male x Fem x 18"</t>
  </si>
  <si>
    <t>F0226</t>
  </si>
  <si>
    <t>Jumper Hose Braided SS   1-1/2 " npt Male x Fem x 36"</t>
  </si>
  <si>
    <t>F0227</t>
  </si>
  <si>
    <t>Jumper Hose Braided SS    2 " npt Male x Fem x 36"</t>
  </si>
  <si>
    <t>F0228</t>
  </si>
  <si>
    <t>Jumper Hose Braided SS   3" npt Male x Fem x 36"</t>
  </si>
  <si>
    <t xml:space="preserve">                                                                                                                             HOSES-STAINLESS BRAIDED-FLANGE</t>
  </si>
  <si>
    <t>F0234</t>
  </si>
  <si>
    <t>Jumper Hose Braided SS    4" Flange  X 36"</t>
  </si>
  <si>
    <t>F0236</t>
  </si>
  <si>
    <t>Jumper Hose Braided SS    6" Flange  X 36"</t>
  </si>
  <si>
    <t xml:space="preserve">                                                                                                                             FILTER-REGULATORS</t>
  </si>
  <si>
    <t>K93215</t>
  </si>
  <si>
    <t>K93216</t>
  </si>
  <si>
    <t>K93217</t>
  </si>
  <si>
    <t>K93218</t>
  </si>
  <si>
    <t>K96050</t>
  </si>
  <si>
    <t>K96075</t>
  </si>
  <si>
    <t xml:space="preserve">                                                                                                                                                      MASTER KITS</t>
  </si>
  <si>
    <t>F28070</t>
  </si>
  <si>
    <t>F28090</t>
  </si>
  <si>
    <t>F28099</t>
  </si>
  <si>
    <t>F28235</t>
  </si>
  <si>
    <t>M3800</t>
  </si>
  <si>
    <t>M7500</t>
  </si>
  <si>
    <t>M7580</t>
  </si>
  <si>
    <t xml:space="preserve">                                                                                                                             HOSE REELS</t>
  </si>
  <si>
    <t>R-03050</t>
  </si>
  <si>
    <t>Hose Reel,  3/8 X 50 FT, 1/2" inlet X 1/4" outlet</t>
  </si>
  <si>
    <t>R-03075</t>
  </si>
  <si>
    <t>Hose Reel,  3/8 X 75 FT, 1/2" inlet X 1/4" outlet</t>
  </si>
  <si>
    <t>R-05050</t>
  </si>
  <si>
    <t>Hose Reel,  1/2 X 50 FT, 1/2" inlet X 1/2" NPT outlet</t>
  </si>
  <si>
    <t>R-05100</t>
  </si>
  <si>
    <t>Hose Reel,  1/2 X 100 FT, 1/2" inlet X 1/2" NPT outlet</t>
  </si>
  <si>
    <t>1/2" NPT Hex Nipple (28-214L)  Brass</t>
  </si>
  <si>
    <t>(1) Can Pipe Sealant, (1) roll of Teflon Tape, for pipe threads</t>
  </si>
  <si>
    <t>SHIPPING</t>
  </si>
  <si>
    <t>SHIPPING -ship rate based on fully commercial delivery/semi access, no added services-rates subject to change</t>
  </si>
  <si>
    <t>FREE FREIGHT PROGRAM</t>
  </si>
  <si>
    <t>Refer to Free Freight Program Map for Details</t>
  </si>
  <si>
    <t>Purchases made for these goods subject to Terms &amp; Conditions of Sale/Limited Warranty found @ rapidairproducts.com                                QUOTE GOOD FOR 30 DAYS.                                                                   Applicable sales tax added at time of purchase</t>
  </si>
  <si>
    <t>ADDITIONAL DISCOUNT 5% if applicable.</t>
  </si>
  <si>
    <t>GRAND TOTAL</t>
  </si>
  <si>
    <t>WEIGHTS LBS</t>
  </si>
  <si>
    <t xml:space="preserve">PIPE(7') </t>
  </si>
  <si>
    <t>PIPE(20')</t>
  </si>
  <si>
    <t>FITTINGS</t>
  </si>
  <si>
    <t>Quoted Carrier</t>
  </si>
  <si>
    <t>Item</t>
  </si>
  <si>
    <t>Description</t>
  </si>
  <si>
    <t>Price</t>
  </si>
  <si>
    <t>RAPIDAIR TUBING, 1/2" NYLON, 100 FT ROLL, non returnable</t>
  </si>
  <si>
    <t>RAPIDAIR TUBING CLAMP, 12 PCS PER PACK</t>
  </si>
  <si>
    <t>3/8" NPT STRAIGHT FITTING RAPIDAIR</t>
  </si>
  <si>
    <t>1/2" TUBING X 1/2 MALE NPT STRAIGHT FITTING RAPIDAIR</t>
  </si>
  <si>
    <t>DRAIN VALVE 3/8" MNPT X 3/8" FNPT</t>
  </si>
  <si>
    <t>CLOSE NIPPLE BRASS 1/4" NPT</t>
  </si>
  <si>
    <t>STREET ELBOW 45 DEG  1/4" NPT BRASS</t>
  </si>
  <si>
    <t>STREET ELBOW 45 DEG  1/2" NPT BRASS</t>
  </si>
  <si>
    <t>STREET ELBOW 45 DEG  3/4" NPT BRASS(28-234)</t>
  </si>
  <si>
    <t>1/4" NPT ALLEN HEAD PLUG BRASS (28-094)</t>
  </si>
  <si>
    <t>3/8" NPT ALLEN HEAD PLUG BRASS</t>
  </si>
  <si>
    <t>1/2" NPT COUNTERSUNK HEAD PLUG BRASS</t>
  </si>
  <si>
    <t>3/4" NPT HEX HEAD PLUG BRASS (28-205S)</t>
  </si>
  <si>
    <t>1" NPT HEX HEAD PLUG BRASS (28-206S)</t>
  </si>
  <si>
    <t>TEE FITTING 1/2" RAPIDAIR</t>
  </si>
  <si>
    <t>ELBOW FITTING 1/2" RAPIDAIR</t>
  </si>
  <si>
    <t>3/8" NPT ELBOW FITTING 1/2" RAPIDAIR</t>
  </si>
  <si>
    <t>UNION FITTING 1/2" RAPIDAIR</t>
  </si>
  <si>
    <t>3/8" FEM NPT  X 3/8"  FEM NPT BRASS  ELBOW (28003)</t>
  </si>
  <si>
    <t>1/2" FEM NPT  X 3/4"  FEM NPT BRASS REDUCING ELBOW (44127)</t>
  </si>
  <si>
    <t>3/4" FEM NPT  X 3/4"  FEM NPT BRASS  ELBOW (44104)</t>
  </si>
  <si>
    <t>1/2" FEM NPT  X 1/2"  FEM NPT BRASS  ELBOW (G1324267)</t>
  </si>
  <si>
    <t>3/8" NPT X 1/4" NPT HEX REDUCING NIPPLE (28-222L)</t>
  </si>
  <si>
    <t>1/4" NPT Hex Nipple Brass (28-212L)</t>
  </si>
  <si>
    <t>1/2" NPT X 1/4" NPT HEX REDUCING NIPPLE (28-223L)</t>
  </si>
  <si>
    <t>1/4" STREET ELBOW, 90 DEGREE (28-157)</t>
  </si>
  <si>
    <t>3/8" NPT Brass Street Elbow (28-158)</t>
  </si>
  <si>
    <t>1/2" NPT STREET ELBOW 90 DEGREE (28-168)</t>
  </si>
  <si>
    <t>3/8" NPT Hex Nipple (28-213L)</t>
  </si>
  <si>
    <t>1/2" NPT Hex Nipple (28-214L)</t>
  </si>
  <si>
    <t>3/4" NPT Hex Nipple (28-215)</t>
  </si>
  <si>
    <t>3/8" x 1/2" NPT Hex Nipple (28-224L)</t>
  </si>
  <si>
    <t>3/4" x 1" NPT Hex Nipple</t>
  </si>
  <si>
    <t>1/2" x 3/4" NPT Hex Nipple (28-225)</t>
  </si>
  <si>
    <t>1" NPT Hex Nipple (28-216)</t>
  </si>
  <si>
    <t>3/4" NPT STREET ELBOW 90 DEGREE (28-169)</t>
  </si>
  <si>
    <t>REDUCING BUSHING 2" MALE X 1-1/2" FEM NPT GALV (64531)</t>
  </si>
  <si>
    <t>REDUCING BUSHING 2" MALE X 1" FEM NPT BRONZE (44529LF)</t>
  </si>
  <si>
    <t>REDUCING BUSHING 2" MALE X 3/4" FEM NPT BRONZE (44528)</t>
  </si>
  <si>
    <t>REDUCING BUSHING 1-1/2" MALE X 1" FEM NPT BRONZE (44523LF)</t>
  </si>
  <si>
    <t>REDUCING BUSHING 1-1/2" MALE X 3/4" FEM NPT BRONZE (44522LF)</t>
  </si>
  <si>
    <t>REDUCING BUSHING 1" MNPT X 3/4" FNPT (28-115)</t>
  </si>
  <si>
    <t>REDUCING BUSHING 1" MNPT X 1/2" FNPT (28-114)</t>
  </si>
  <si>
    <t>REDUCING BUSHING 1"MNPT X 3/8" FNPT (28-113)</t>
  </si>
  <si>
    <t>REDUCING BUSHING 3/4" MNPT X 1/2" FNPT (28-111L)</t>
  </si>
  <si>
    <t>REDUCING BUSHING 3/4" MNPT X 3/8" FNPT (28-110L)</t>
  </si>
  <si>
    <t>REDUCING BUSHING 3/4" MNPT X 1/4" FNPT (28-109L)</t>
  </si>
  <si>
    <t>REDUCING BUSHING 1/2" MNPT X 3/8" FNPT (28-107L)</t>
  </si>
  <si>
    <t>REDUCING BUSHING 1/2" MALE X 1/4" FEMALE NPT (28-106L)</t>
  </si>
  <si>
    <t>REDUCING BUSHING 3/8" MNPT x 1/4" FNPT (Manifold reducer) (28-104L)</t>
  </si>
  <si>
    <t>MEGABUBBLE LEAK DETECTOR 8 OZ</t>
  </si>
  <si>
    <t>1/4" MNPT X 3/8" FNPT BUSHING (28-193L)</t>
  </si>
  <si>
    <t>1/4" MNPT X 1/2" FNPT BUSHING (28-199)</t>
  </si>
  <si>
    <t>3/8" MNPT X 1/2" FNPT BUSHING (28-195)</t>
  </si>
  <si>
    <t>1/2" MNPT X 3/4" FNPT BUSHING (28-208)</t>
  </si>
  <si>
    <t>1/4" NPT FEM X FEM COUPLING BRASS (28-059)</t>
  </si>
  <si>
    <t>3/8" NPT FEM X FEM COUPLING BRASS (28-060L)</t>
  </si>
  <si>
    <t>1/2" NPT FEM X FEM COUPLING BRASS (28-061L)</t>
  </si>
  <si>
    <t>3/4" NPT FEM X FEM COUPLING BRASS (28-062L)</t>
  </si>
  <si>
    <t>1" NPT FEM X FEM COUPLING GALV (64-415)</t>
  </si>
  <si>
    <t>3/8" NPT FEM X 1/4" FEM COUPLING BRASS (28-183L)</t>
  </si>
  <si>
    <t>1/2" NPT FEM X 1/4" FEM COUPLING BRASS (28-184L)</t>
  </si>
  <si>
    <t>1/2" NPT FEM X 3/8" FEM COUPLING BRASS (28-185L)</t>
  </si>
  <si>
    <t>3/4" NPT FEM X 1/2" FEM COUPLING BRASS (28-189)</t>
  </si>
  <si>
    <t>1" NPT FEM X 3/4" FEM COUPLING GALV (64-442)</t>
  </si>
  <si>
    <t>1-1/2" NPT FEM X 3/4" FEM COUPLING GALV (64-448)</t>
  </si>
  <si>
    <t>1-1/2" NPT FEM X 1" FEM COUPLING GALV (64-449)</t>
  </si>
  <si>
    <t>2" NPT FEM X 1-1/2" FEM COUPLING GALV (64-454)</t>
  </si>
  <si>
    <t>2-1/2" NPT FEM X 2" FEM COUPLING GALV (64-462)</t>
  </si>
  <si>
    <t>3" NPT FEM X 2" FEM COUPLING GALV (64-456)</t>
  </si>
  <si>
    <t>1/4" NPT Brass Tee (28-025)</t>
  </si>
  <si>
    <t>3/8" NPT Brass Tee (28-026)</t>
  </si>
  <si>
    <t>1/2" NPT BRONZE/BRASS TEE (44253LF)</t>
  </si>
  <si>
    <t>3/4" NPT Tee BRONZE  (44254LF)</t>
  </si>
  <si>
    <t>1" NPT Tee BRONZE  (44255LF)</t>
  </si>
  <si>
    <t>COMPRESSED AIR OUTLET KIT RAPIDAIR</t>
  </si>
  <si>
    <t>COMPRESSED AIR OUTLET BLOCK ONLY RAPIDAIR</t>
  </si>
  <si>
    <t>COMPRESSOR MANIFOLD KIT RAPIDAIR</t>
  </si>
  <si>
    <t>COMPRESSOR MANIFOLD BLOCK ONLY RAPIDAIR</t>
  </si>
  <si>
    <t>BOXED KIT (2) 90100 OUTLET KITS (1) 90200 MANIFOLD KIT</t>
  </si>
  <si>
    <t>C-4200</t>
  </si>
  <si>
    <t>REFRIGERATED DRYER  42CFM,  120 VOLT, 1PH, 60 HZ</t>
  </si>
  <si>
    <t>C-CI1021E120V</t>
  </si>
  <si>
    <t>AM IND AIR COMPRESSOR, 10 HP, 120 GAL VERT TANK,  1 PHASE, 220 VOLT</t>
  </si>
  <si>
    <t>C-CI521E80V</t>
  </si>
  <si>
    <t>AM IND AIR COMPRESSOR, 5 HP, 80 GAL VERT TANK,  1 PHASE, 220 VOLT..if picked up here in Auburndale, sell price is $1675....5HP 1PHASE MOTOR..80 GALLON VERTICAL..2 STAGE CAST IRON PUMP..20 CFM 175 PSI..MAG STARTER..740 PUMP RPM..2 CYLINDER..OUTLET SIZE ...</t>
  </si>
  <si>
    <t>C-CI7521E80V</t>
  </si>
  <si>
    <t>AM IND AIR COMPRESSOR, 7.5 HP, 80 GAL VERT TANK,  1 PHASE, 220 VOLT..if picked up here in Auburndale, sell price is $1875....7.5HP 1PHASE MOTOR..80 GALLON VERTICAL..2 STAGE CAST IRON PUMP..26 CFM 175 PSI..MAG STARTER..740 PUMP RPM..2 CYLINDER..OUTLET S...</t>
  </si>
  <si>
    <t>C-TUK15023E120H</t>
  </si>
  <si>
    <t>AM IND AIR COMPRESSOR, 15 HP, 120 GAL HORIZ TANK,  3 PHASE, 220 VOLT</t>
  </si>
  <si>
    <t>CH-101</t>
  </si>
  <si>
    <t>1/2" Chemair x 1/2" FNPT..Chemair OD .840</t>
  </si>
  <si>
    <t>CH-102</t>
  </si>
  <si>
    <t>3/4" Chemair x 3/4" FNPT..Chemair OD 1.050</t>
  </si>
  <si>
    <t>CH-103</t>
  </si>
  <si>
    <t>1" Chemair x 1" FNPT..Chemair OD 1.315</t>
  </si>
  <si>
    <t>CH-104</t>
  </si>
  <si>
    <t>1-1/2" Chemair x 1-1/2" FNPT..Chemair OD 1.900</t>
  </si>
  <si>
    <t>CH-105</t>
  </si>
  <si>
    <t>2" Chemair x 2" FNPT....Chemair OD 2.375"</t>
  </si>
  <si>
    <t>CH-108</t>
  </si>
  <si>
    <t>Chemair Cleaner -  16 oz</t>
  </si>
  <si>
    <t>CH-109</t>
  </si>
  <si>
    <t>Chemair Cement - 16 oz, 24 hour cure......Engineered Specialties makes no claims of the integrity of your current Chemaire system,  install with caution</t>
  </si>
  <si>
    <t>CP-0100</t>
  </si>
  <si>
    <t>COMPRESSED AIR PIPE LABEL,  BLUE, WITH DIRECTION ARROW, cut off unused direction arrow during installation,  1" x 7-1/2",   EACH</t>
  </si>
  <si>
    <t>CP-0101</t>
  </si>
  <si>
    <t>NITROGEN PIPE LABEL,  GREEN, WITH DIRECTION ARROW, cut off unused direction arrow during installation,  1" x 7-1/2",   EACH</t>
  </si>
  <si>
    <t>CP-0102</t>
  </si>
  <si>
    <t>INERT GAS PIPE LABEL, GREEN, WITH DIRECTION ARROW, cut off unused direction arrow during installation,  1" x 7-1/2",   EACH</t>
  </si>
  <si>
    <t>CP-0103</t>
  </si>
  <si>
    <t>ARGON PIPE LABEL,  GREEN, WITH DIRECTION ARROW, cut off unused direction arrow during installation,  1' x 7-1/2',   EACH</t>
  </si>
  <si>
    <t>CP-0104</t>
  </si>
  <si>
    <t>CARBON DIOXIDE PIPE LABEL,  GREEN, WITH DIRECTION ARROW, cut off unused direction arrow during installation,  1" x 7-1/2",   EACH</t>
  </si>
  <si>
    <t>CP-0177</t>
  </si>
  <si>
    <t>AUTO TANK DRAIN, ELECTRIC, 1/2" MALE NPT INLET, 1/4 FEMALE NPT OUTLET  ports,  115 volt, 1-45 minute cycle time, 1-10 second blow down time,  with cord,  6 ft long</t>
  </si>
  <si>
    <t>CP-0190</t>
  </si>
  <si>
    <t>COMPRESSOR SHUT OFF VALVE, 110 VOLT, 3/4 FEMALE NPT</t>
  </si>
  <si>
    <t>CP-441-4X</t>
  </si>
  <si>
    <t>VIBRATION PAD RUBBER/CORK..  SET OF 4,        4 X 4 X 1</t>
  </si>
  <si>
    <t>D6026</t>
  </si>
  <si>
    <t>1/2" DURATEC 100 FT ROLL, non returnable</t>
  </si>
  <si>
    <t>D6027</t>
  </si>
  <si>
    <t>1/2" DURATEC 300 FT ROLL, non returnable</t>
  </si>
  <si>
    <t>D6030</t>
  </si>
  <si>
    <t>3/4" DURATEC 100 FT ROLL, non returnable</t>
  </si>
  <si>
    <t>D6031</t>
  </si>
  <si>
    <t>3/4" DURATEC 300 FT ROLL, non returnable</t>
  </si>
  <si>
    <t>D6032</t>
  </si>
  <si>
    <t>1" DURATEC 100 FT ROLL, non returnable</t>
  </si>
  <si>
    <t>D6033</t>
  </si>
  <si>
    <t>1" DURATEC 300 FT ROLL, non returnable</t>
  </si>
  <si>
    <t>D8002</t>
  </si>
  <si>
    <t>1/2" DURATEC STRAIGHT X 1/2" MALE NPT</t>
  </si>
  <si>
    <t>D8003</t>
  </si>
  <si>
    <t>3/4" DURATEC STRAIGHT 3/4" MALE NPT</t>
  </si>
  <si>
    <t>D8004</t>
  </si>
  <si>
    <t>1" DURATEC STRAIGHT 1" MALE NPT</t>
  </si>
  <si>
    <t>D8006</t>
  </si>
  <si>
    <t>1/2" DURATEC STRAIGHT 1/2" FEMALE NPT</t>
  </si>
  <si>
    <t>D8007</t>
  </si>
  <si>
    <t>3/4" DURATEC STRAIGHT 3/4" FEMALE NPT</t>
  </si>
  <si>
    <t>D8008</t>
  </si>
  <si>
    <t>1" DURATEC STRAIGHT 1" FEMALE NPT</t>
  </si>
  <si>
    <t>D8009</t>
  </si>
  <si>
    <t>1/2" DURATEC Single Port Elbow, 1/2" Female NPT</t>
  </si>
  <si>
    <t>D8010</t>
  </si>
  <si>
    <t>1/2" DURATEC EQUAL TEE</t>
  </si>
  <si>
    <t>D8011</t>
  </si>
  <si>
    <t>3/4" DURATEC EQUAL TEE</t>
  </si>
  <si>
    <t>D8012</t>
  </si>
  <si>
    <t>1" DURATEC EQUAL TEE</t>
  </si>
  <si>
    <t>D8014</t>
  </si>
  <si>
    <t>3/4" DURATEC REDUCING TEE, 1/2" TUBING DROP LEG</t>
  </si>
  <si>
    <t>D8016</t>
  </si>
  <si>
    <t>1" DURATEC REDUCING TEE, DROP LEG 1/2" TUBING</t>
  </si>
  <si>
    <t>D8018</t>
  </si>
  <si>
    <t>1" DURATEC REDUCING TEE, DROP LEG 3/4" TUBING</t>
  </si>
  <si>
    <t>D8019</t>
  </si>
  <si>
    <t>1/2" DURATEC REDUCING TEE, DROP LEG 1/2" FEMALE NPT</t>
  </si>
  <si>
    <t>D8021</t>
  </si>
  <si>
    <t>1/2" DURATEC UNION</t>
  </si>
  <si>
    <t>D8022</t>
  </si>
  <si>
    <t>3/4" DURATEC UNION</t>
  </si>
  <si>
    <t>D8023</t>
  </si>
  <si>
    <t>1" DURATEC UNION</t>
  </si>
  <si>
    <t>D8024</t>
  </si>
  <si>
    <t>3/4" DURATEC REDUCING UNION 3/4" TUBING x 1/2" TUBING</t>
  </si>
  <si>
    <t>D8025</t>
  </si>
  <si>
    <t>1" DURATEC REDUCING UNION 1" TUBING X 3/4" TUBING</t>
  </si>
  <si>
    <t>D8026</t>
  </si>
  <si>
    <t>1/2" DURATEC END CAP</t>
  </si>
  <si>
    <t>D8027</t>
  </si>
  <si>
    <t>3/4" DURATEC END CAP</t>
  </si>
  <si>
    <t>D8028</t>
  </si>
  <si>
    <t>1" DURATEC END CAP</t>
  </si>
  <si>
    <t>D8030</t>
  </si>
  <si>
    <t>1/2" DURATEC STRAIGHT 1/2" MALE NPT STAINLESS STEEL</t>
  </si>
  <si>
    <t>D8031</t>
  </si>
  <si>
    <t>3/4" DURATEC STRAIGHT 3/4" MALE NPT STAINLESS STEEL</t>
  </si>
  <si>
    <t>D8032</t>
  </si>
  <si>
    <t>1" DURATEC STRAIGHT 1" MALE NPT STAINLESS STEEL</t>
  </si>
  <si>
    <t>D8038</t>
  </si>
  <si>
    <t>1/2" DURATEC INLINE HAND VALVE</t>
  </si>
  <si>
    <t>D8039</t>
  </si>
  <si>
    <t>3/4" DURATEC INLINE HAND VALVE</t>
  </si>
  <si>
    <t>D8040</t>
  </si>
  <si>
    <t>1" DURATEC INLINE HAND VALVE</t>
  </si>
  <si>
    <t>D8047</t>
  </si>
  <si>
    <t>1/2" DURATEC SPLIT RING</t>
  </si>
  <si>
    <t>D8048</t>
  </si>
  <si>
    <t>3/4" DURATEC SPLIT RING</t>
  </si>
  <si>
    <t>D8049</t>
  </si>
  <si>
    <t>1" DURATEC SPLIT RING</t>
  </si>
  <si>
    <t>D8050</t>
  </si>
  <si>
    <t>DURATEC TUBING DEBUR TOOL, non returnable</t>
  </si>
  <si>
    <t>D8054</t>
  </si>
  <si>
    <t>1/2" DURATEC ORING</t>
  </si>
  <si>
    <t>D8055</t>
  </si>
  <si>
    <t>3/4" DURATEC ORING</t>
  </si>
  <si>
    <t>D8056</t>
  </si>
  <si>
    <t>1" DURATEC ORING</t>
  </si>
  <si>
    <t>D8066</t>
  </si>
  <si>
    <t>1" DURATEC PIPE CLIP   EACH</t>
  </si>
  <si>
    <t>D8067</t>
  </si>
  <si>
    <t>3/4" DURATEC ELBOW</t>
  </si>
  <si>
    <t>D8068</t>
  </si>
  <si>
    <t>1" DURATEC ELBOW</t>
  </si>
  <si>
    <t>D8078</t>
  </si>
  <si>
    <t>3/4" DURATEC REDUCING TEE, DROP LEG 1/2" FEMALE NPT</t>
  </si>
  <si>
    <t>D8080</t>
  </si>
  <si>
    <t>1/2" DURATEC ELBOW</t>
  </si>
  <si>
    <t>3/4" FASTPIPE, 20MM TUBING, STRUT CUSHION CLAMP  .79 O.D.</t>
  </si>
  <si>
    <t>BEAM CLAMP  (3/8 THRU HOLE DESIGN)</t>
  </si>
  <si>
    <t>1" AND 3/4" LOOP PIPE HANGER - FOR 3/8-16 THREADED ROD</t>
  </si>
  <si>
    <t>1-1/2" LOOP HANGER FOR 3/8-16 THREADED ROD</t>
  </si>
  <si>
    <t>CANTILEVER ARM 12 INCH LENGTH ZINC PLATED  (1-5/8 Strut)</t>
  </si>
  <si>
    <t>1" FASTPIPE, 1" TUBING, STRUT CUSHION CLAMP  1.00 O.D.</t>
  </si>
  <si>
    <t>1- 1/2" FASTPIPE, 40MM -1-5/8" TUBING, STRUT CUSHION CLAMP  1.62 O.D.  1- 1/2" FASTPIPE</t>
  </si>
  <si>
    <t>2"  LOOP HANGER - FOR 3/8-16 THREADED ROD</t>
  </si>
  <si>
    <t>2" FASTPIPE, 2" TUBING, STRUT CUSHION CLAMP 2.00 O.D.</t>
  </si>
  <si>
    <t>3/8-16 THREADED ROD,  6 FT LONG,  sold each  (25 in a tube)</t>
  </si>
  <si>
    <t>3/8-16  HEX NUT,  BOX OF 100</t>
  </si>
  <si>
    <t>1" SADDLE DROP DRILL BIT (9/16) FASTPIPE, non returnable</t>
  </si>
  <si>
    <t>1-1/2" , 2" , 3" SADDLE DROP DRILL BIT (3/4) FASTPIPE, non returnable</t>
  </si>
  <si>
    <t>4"  AND 6" SADDLE DROP DRILL BIT (15/16”) FASTPIPE, non returnable</t>
  </si>
  <si>
    <t>SPRAY BOTTLE</t>
  </si>
  <si>
    <t>PIPE CUTTER 3/4" THRU 2"  FASTPIPE, non returnable</t>
  </si>
  <si>
    <t>3/4" thru  2" HAND DEBURRING TOOL, non returnable</t>
  </si>
  <si>
    <t>3/4"-1" PIPE DEBURRING TOOL FASTPIPE, non returnable</t>
  </si>
  <si>
    <t>F0143</t>
  </si>
  <si>
    <t>Pipe cutter replacement wheels  for F0140,   2 pack</t>
  </si>
  <si>
    <t>1/2" NPT MALE X FEM X 2FT JUMPER HOSE</t>
  </si>
  <si>
    <t>1/2" NPT MALE X FEM X 3FT JUMPER HOSE</t>
  </si>
  <si>
    <t>3/4" NPT MALE X FEM X 2 FT JUMPER HOSE</t>
  </si>
  <si>
    <t>3/4" NPT MALE X FEM X 3 FT JUMPER HOSE</t>
  </si>
  <si>
    <t>1" NPT MALE X FEM X 2 FT JUMPER HOSE</t>
  </si>
  <si>
    <t>1" NPT MALE X FEM X 3 FT JUMPER HOSE</t>
  </si>
  <si>
    <t>3/4" NPT MALE X FEM X 5 FT JUMPER HOSE</t>
  </si>
  <si>
    <t>1-1/2" NPT MALE X FEM X 18" JUMPER HOSE</t>
  </si>
  <si>
    <t>1-1/2" NPT MALE X FEM X 3 FT JUMPER HOSE</t>
  </si>
  <si>
    <t>2" NPT MALE X FEM X 3 FT JUMPER HOSE</t>
  </si>
  <si>
    <t>3" NPT MALE X FEM X 3 FT JUMPER HOSE</t>
  </si>
  <si>
    <t>JUMPER HOSE BRAIDED SS   4" FLANGE. ANSI 150#,  X 36"</t>
  </si>
  <si>
    <t>JUMPER HOSE BRAIDED SS  6" FLANGE, ANSI 150#  X 36"</t>
  </si>
  <si>
    <t>F0238</t>
  </si>
  <si>
    <t>3/8" PUSH ON HOSE,                         do not use for inventory only   use F0238-160 or F023...</t>
  </si>
  <si>
    <t>3/8 HOSE STRAIN RELIEF, FOR HOSE DIAM .50 - .70  END HOLE IS 3/8</t>
  </si>
  <si>
    <t>3/8 PUSH ON HOSE FITTING X 1/4 MALE NPT</t>
  </si>
  <si>
    <t>3/8 PUSH ON HOSE FITTING X 3/8 MALE NPT</t>
  </si>
  <si>
    <t>3/8 PUSH ON HOSE FITTING X 1/2 MALE NPT</t>
  </si>
  <si>
    <t>3/8 PUSH ON HOSE FITTING X 1/4 FEMALE SWIVEL NPT</t>
  </si>
  <si>
    <t>3/8 PUSH ON HOSE FITTING X 1/2 FEMALE SWIVEL NPT</t>
  </si>
  <si>
    <t>F0250</t>
  </si>
  <si>
    <t>1/2" PUSH ON HOSE,   do not use for inventory only   use F0250-160 or F0250-FT</t>
  </si>
  <si>
    <t>1/2 PUSH ON HOSE FITTING X 1/2 MALE NPT</t>
  </si>
  <si>
    <t>1/2 PUSH ON HOSE FITTING X 1/2 FEMALE SWIVEL  NPT</t>
  </si>
  <si>
    <t>1/2 HOSE STRAIN RELIEF, FOR HOSE DIAM .70 - 1.00,  END HOLE IS 3/8</t>
  </si>
  <si>
    <t>F0325</t>
  </si>
  <si>
    <t>3/8" X 25 FT AIR HOSE WITH 1/4" NPT MALE ENDS, RUBBER, TEKTON</t>
  </si>
  <si>
    <t>F0350</t>
  </si>
  <si>
    <t>3/8" X 50 FT AIR HOSE WITH 1/4" NPT MALE ENDS, RUBBER, TEKTON</t>
  </si>
  <si>
    <t>1" EXPANSION NPT FEM X FEM</t>
  </si>
  <si>
    <t>1-1/2" EXPANSION JOINT NPT FEM X FEM</t>
  </si>
  <si>
    <t>2" EXPANSION JOINT TU-32-EE NPT FEM X FEM</t>
  </si>
  <si>
    <t>3" EXPANSION JOINT NPT FEM X FEM  TU-48-EE</t>
  </si>
  <si>
    <t>4" FLANGE EXPANSION JOINT,  ANSI 150#,  8 bolt x  9.0" O.D.</t>
  </si>
  <si>
    <t>6" FLANGE EXPANSION JOINT, ANSI 150#,  8 bolt x  11.0" O.D.</t>
  </si>
  <si>
    <t>3/4" ALUMINUM TUBING 19 FT 8 INCHES LONG FASTPIPE   BLUE,  non returnable</t>
  </si>
  <si>
    <t>F1000CAN</t>
  </si>
  <si>
    <t>3/4"  BLUE ALUMINUM TUBING - USA - 19"8" SECTION,   non returnable</t>
  </si>
  <si>
    <t>F1000Green</t>
  </si>
  <si>
    <t>green 3/4" ALUMINUM TUBING 19 FT 8 INCHES LONG FASTPIPE   green,  non returnable</t>
  </si>
  <si>
    <t>3/4" UNION FASTPIPE</t>
  </si>
  <si>
    <t>3/4" 90 DEGREE ELBOW FASTPIPE</t>
  </si>
  <si>
    <t>3/4" EQUAL TEE FASTPIPE</t>
  </si>
  <si>
    <t>3/4" END CAP FASTPIPE</t>
  </si>
  <si>
    <t>3/4" FASTPIPE X 1/2" NPT MALE THREADED NIPPLE,   purple</t>
  </si>
  <si>
    <t>3/4" SPANNER WRENCH FASTPIPE, Two Required, non returnable</t>
  </si>
  <si>
    <t>3/4" PIPE CLIP  FASTPIPE  10 PACK</t>
  </si>
  <si>
    <t>3/4" WALL OUTLET, 1/2" NPT OUTLET PORT (2X), FASTPIPE  with DRAIN VALVE</t>
  </si>
  <si>
    <t>3/4" CROSS FITTING FASTPIPE</t>
  </si>
  <si>
    <t>F1071</t>
  </si>
  <si>
    <t>3/4" FASTPIPE TENSION ORING BLUE</t>
  </si>
  <si>
    <t>3/4" FASTPIPE X 3/4" NPT MALE THREADED NIPPLE,  yellow</t>
  </si>
  <si>
    <t>3/4" FASTPIPE X 3/4" NPT FEMALE THREADED NIPPLE, orange</t>
  </si>
  <si>
    <t>3/4" ALUMINUM PIPE (7" 6") FASTPIPE EACH, BLUE,   non returnable</t>
  </si>
  <si>
    <t>1" ALUMINUM TUBING 19 FT 8 INCHES LONG FASTPIPE   BLUE,  non returnable</t>
  </si>
  <si>
    <t>F2000CAN</t>
  </si>
  <si>
    <t>1" BLUE ALUMINUM TUBING - USA - 19"8" SECTION,  non returnable</t>
  </si>
  <si>
    <t>F2000Green</t>
  </si>
  <si>
    <t>green 1" ALUMINUM TUBING 19 FT 8 INCHES LONG FASTPIPE     green,   non returnable</t>
  </si>
  <si>
    <t>1"  UNION FASTPIPE</t>
  </si>
  <si>
    <t>1" 90 DEGREE ELBOW FASTPIPE</t>
  </si>
  <si>
    <t>1" 45 DEGREE ELBOW FASTPIPE</t>
  </si>
  <si>
    <t>1" EQUAL TEE FASTPIPE</t>
  </si>
  <si>
    <t>1" END CAP FASTPIPE</t>
  </si>
  <si>
    <t>1" FASTPIPE X 1/2" NPTF MALE THREADED NIPPLE</t>
  </si>
  <si>
    <t>1" SPANNER WRENCH FASTPIPE, Two required, non-returnable</t>
  </si>
  <si>
    <t>1" PIPE CLIP  FASTPIPE  10 PACK</t>
  </si>
  <si>
    <t>1" WALL OUTLET, 1/2" NPT OUTLET PORT (2X), FASTPIPE  with DRAIN VALVE</t>
  </si>
  <si>
    <t>F2025</t>
  </si>
  <si>
    <t>DUAL PORT OUTLET, 1/2" NPT TOP PORT,  1/2" NPT OUTLET PORT (2X)   W/ DRAIN VALVE  (OUTLET WITH FEMALE NPT TOP ONLY)</t>
  </si>
  <si>
    <t>F2026</t>
  </si>
  <si>
    <t>DUAL PORT OUTLET, 3/4" NPT TOP PORT,  1/2" NPT OUTLET PORT (2X)   W/ DRAIN VALVE  (OUTLET WITH FEMALE NPT TOP ONLY)</t>
  </si>
  <si>
    <t>1" CROSS FITTING FASTPIPE</t>
  </si>
  <si>
    <t>F2065</t>
  </si>
  <si>
    <t>1" FASTPIPE  SEALING ORING BLACK</t>
  </si>
  <si>
    <t>F2070</t>
  </si>
  <si>
    <t>1" STAINLESS STEEL BITE RING</t>
  </si>
  <si>
    <t>F2071</t>
  </si>
  <si>
    <t>1" FASTPIPE  TENSION ORING BLUE</t>
  </si>
  <si>
    <t>1" REDUCTION TEE X 3/4" FASTPIPE</t>
  </si>
  <si>
    <t>1" FASTPIPE X 3/4" NPT MALE THREADED NIPPLE,   green</t>
  </si>
  <si>
    <t>1" X 3/4" REDUCTION UNION FASTPIPE</t>
  </si>
  <si>
    <t>1" SADDLE DROP X  1" FASTPIPE</t>
  </si>
  <si>
    <t>1" FASTPIPE SADDLE DROP GASKET</t>
  </si>
  <si>
    <t>1" FASTPIPE X 1" NPT MALE THREADED NIPPLE,  red</t>
  </si>
  <si>
    <t>1" FASTPIPE X 1" NPT FEMALE THREADED NIPPLE,  blue</t>
  </si>
  <si>
    <t>1" ALUMINUM PIPE (7" 6") FASTPIPE EACH, BLUE,  non returnable</t>
  </si>
  <si>
    <t>F3100</t>
  </si>
  <si>
    <t>HEX NUT, NICKEL PLATED BRASS 1" FASTPIPE</t>
  </si>
  <si>
    <t>F3111</t>
  </si>
  <si>
    <t>GASKET FOR BRASS INSERTS 1"  FASTPIPE</t>
  </si>
  <si>
    <t>F3125</t>
  </si>
  <si>
    <t>BRASS INSERT 1/4" FEMALE NPT 1" FASTPIPE</t>
  </si>
  <si>
    <t>F3150</t>
  </si>
  <si>
    <t>BRASS INSERT 1/2" FEMALE NPT 1" FASTPIPE</t>
  </si>
  <si>
    <t>F3175</t>
  </si>
  <si>
    <t>BRASS INSERT 3/4" FEMALE NPT 1" FASTPIPE</t>
  </si>
  <si>
    <t>F3400</t>
  </si>
  <si>
    <t>HEX NUT, NICKEL PLATED BRASS 3/4" FASTPIPE</t>
  </si>
  <si>
    <t>F3411</t>
  </si>
  <si>
    <t>GASKET FOR BRASS INSERTS 3/4"  FASTPIPE</t>
  </si>
  <si>
    <t>F3425</t>
  </si>
  <si>
    <t>BRASS INSERT 1/4" FEMALE NPTF 3/4"  FASTPIPE</t>
  </si>
  <si>
    <t>F3450</t>
  </si>
  <si>
    <t>BRASS INSERT 1/2" FEMALE NPTF 3/4"  FASTPIPE</t>
  </si>
  <si>
    <t>1-1/2 " ALUMINUM TUBING 19 FT 8 INCHES LONG  FASTPIPE  BLUE,  non returnable</t>
  </si>
  <si>
    <t>F4000CAN</t>
  </si>
  <si>
    <t>1-1/2" BLUE ALUMINUM TUBING - USA - 19"8" SECTION,  non returnable</t>
  </si>
  <si>
    <t>F4000Green</t>
  </si>
  <si>
    <t>green 1-1/2 " ALUMINUM TUBING 19 FT 8 INCHES LONG  FASTPIPE  green,   non returnable</t>
  </si>
  <si>
    <t>1-1/2" UNION FASTPIPE</t>
  </si>
  <si>
    <t>1-1/2" 90 DEGREE ELBOW FASTPIPE</t>
  </si>
  <si>
    <t>1-1/2" 45 DEGREE ELBOW FASTPIPE</t>
  </si>
  <si>
    <t>1-1/2" EQUAL TEE FASTPIPE</t>
  </si>
  <si>
    <t>1-1/2" END CAP FASTPIPE</t>
  </si>
  <si>
    <t>1-1/2" SPANNER WRENCH  FASTPIPE,  Two Required, non returnable</t>
  </si>
  <si>
    <t>1-1/2" PIPE CLIP  FASTPIPE  10 PACK</t>
  </si>
  <si>
    <t>1-1/2" CROSS FITTING FASTPIPE</t>
  </si>
  <si>
    <t>F4065</t>
  </si>
  <si>
    <t>1-1/2" FASTPIPE PARTS ORING</t>
  </si>
  <si>
    <t>F4065V</t>
  </si>
  <si>
    <t>1-1/2" PARTS ORING  GREEN VITON  RK</t>
  </si>
  <si>
    <t>F4067</t>
  </si>
  <si>
    <t>1-1/2" CONE NUT, SPARE PARTS</t>
  </si>
  <si>
    <t>F4068</t>
  </si>
  <si>
    <t>1-1/2" COLLET, SPARE PARTS</t>
  </si>
  <si>
    <t>F4069</t>
  </si>
  <si>
    <t>1-1/2" BACKER, SPARE PARTS</t>
  </si>
  <si>
    <t>F4070</t>
  </si>
  <si>
    <t>1-1/2" FASTPIPE STAINLESS STEEL BITE RING</t>
  </si>
  <si>
    <t>1-1/2" SADDLE DROP X  3/4" FASTPIPE</t>
  </si>
  <si>
    <t>1-1/2" REDUCTION TEE X  3/4" FASTPIPE</t>
  </si>
  <si>
    <t>1-1/2" REDUCTION TEE X 1" FASTPIPE</t>
  </si>
  <si>
    <t>1-1/2" SADDLE DROP X  1" FASTPIPE</t>
  </si>
  <si>
    <t>1-1/2" and 3"  FASTPIPE SADDLE DROP GASKET   BLACK</t>
  </si>
  <si>
    <t>1-1/2" FASTPIPE X 1" NPT MALE THREADED NIPPLE</t>
  </si>
  <si>
    <t>1-1/2" X 1" REDUCTION UNION FASTPIPE</t>
  </si>
  <si>
    <t>1-1/2" FASTPIPE X 1-1/2" NPT MALE THREADED NIPPLE</t>
  </si>
  <si>
    <t>1-1/2" FASTPIPE X 1-1/2" NPT FEMALE THREADED NIPPLE</t>
  </si>
  <si>
    <t>2" ALUMINUM TUBING 19 FT 8 INCHES LONG FASTPIPE   BLUE,  non returnable</t>
  </si>
  <si>
    <t>F5000CAN</t>
  </si>
  <si>
    <t>2"  BLUE ALUMINUM TUBING - USA - 19"8" SECTION,  non returnable</t>
  </si>
  <si>
    <t>F5000Green</t>
  </si>
  <si>
    <t>2" green  ALUMINUM TUBING 19 FT 8 INCHES LONG FASTPIPE  green,  non returnable</t>
  </si>
  <si>
    <t>2" UNION FASTPIPE</t>
  </si>
  <si>
    <t>2" 90 DEGREE ELBOW FASTPIPE</t>
  </si>
  <si>
    <t>2" 45 DEGREE ELBOW FASTPIPE</t>
  </si>
  <si>
    <t>2" EQUAL TEE FASTPIPE</t>
  </si>
  <si>
    <t>2" END CAP FASTPIPE</t>
  </si>
  <si>
    <t>2" SPANNER WRENCH  FASTPIPE  2 required, non returnable</t>
  </si>
  <si>
    <t>2" PIPE CLIP  FASTPIPE  10 PACK</t>
  </si>
  <si>
    <t>2" CROSS FITTING FASTPIPE</t>
  </si>
  <si>
    <t>F5065</t>
  </si>
  <si>
    <t>2" FASTPIPE  ORING</t>
  </si>
  <si>
    <t>F5070</t>
  </si>
  <si>
    <t>2" FASTPIPE STAINLESS STEEL BITE RING</t>
  </si>
  <si>
    <t>2" SADDLE DROP X  3/4" FASTPIPE</t>
  </si>
  <si>
    <t>2" REDUCTION TEE X  3/4" FASTPIPE</t>
  </si>
  <si>
    <t>2" REDUCTION TEE X 1" FASTPIPE</t>
  </si>
  <si>
    <t>2" SADDLE DROP X  1" FASTPIPE</t>
  </si>
  <si>
    <t>2" FASTPIPE SADDLE DROP GASKET  (GRAY)</t>
  </si>
  <si>
    <t>2" FASTPIPE X 1-1/2" NPT MALE THREADED NIPPLE</t>
  </si>
  <si>
    <t>2" X 1-1/2" REDUCTION UNION FASTPIPE</t>
  </si>
  <si>
    <t>2" FASTPIPE X 2" NPT MALE THREADED NIPPLE</t>
  </si>
  <si>
    <t>3-1/8" TUBING, STRUT CUSHION CLAMP  3.12 O.D.   FASTPIPE 3"   ST-080 T312, 80mm</t>
  </si>
  <si>
    <t>3" HANGER - FOR 3/8-16 THREADED ROD</t>
  </si>
  <si>
    <t>4" HANGER - FOR 3/8-16 THREADED ROD</t>
  </si>
  <si>
    <t>6" HANGER - FOR 3/8-16 THREADED ROD</t>
  </si>
  <si>
    <t>4" TUBING, STRUT CUSHION CLAMP  4.00 O.D.   FASTPIPE 4"</t>
  </si>
  <si>
    <t>6" TUBING, STRUT CUSHION CLAMP  6.00 O.D.   FASTPIPE 6"</t>
  </si>
  <si>
    <t>PIPE CUTTER 2"- 3-1/2 ", non returnable</t>
  </si>
  <si>
    <t>MANUAL PIPE CUTTER 4" THRU 6", non returnable</t>
  </si>
  <si>
    <t>DEBUR TOOL 2-1/2"  AND 3",  ELECT DRILL REQ</t>
  </si>
  <si>
    <t>PIPE DEBURRING TOOL / PIPE MARKER 4", ELECT DRILL REQ</t>
  </si>
  <si>
    <t>PIPE DEBURRING TOOL / PIPE MARKER 6", ELECT DRILL REQ</t>
  </si>
  <si>
    <t>3" ALUMINUM TUBING 19 FT 8 INCHES LONG FASTPIPE INDUSTRIAL  BLUE,  non returnable</t>
  </si>
  <si>
    <t>3" UNION FASTPIPE INDUSTRIAL</t>
  </si>
  <si>
    <t>3" 90 DEGREE ELBOW FASTPIPE  INDUSTRIAL</t>
  </si>
  <si>
    <t>3" EQUAL TEE FASTPIPE INDUSTRIAL</t>
  </si>
  <si>
    <t>3" END CAP FASTPIPE INDUSTRIAL</t>
  </si>
  <si>
    <t>3" SADDLE DROP FASTPIPE X  1/2"  FEMALE NPT INDUSTRIAL</t>
  </si>
  <si>
    <t>3" SPANNER WRENCH  FASTPIPE--Two Required, non returnable</t>
  </si>
  <si>
    <t>3" PIPE CLIP FASTPIPE ,  EACH</t>
  </si>
  <si>
    <t>FI7065</t>
  </si>
  <si>
    <t>3" FASTPIPE INDUSTRIAL ORING</t>
  </si>
  <si>
    <t>FI7070</t>
  </si>
  <si>
    <t>3" STAINLESS STEEL BITE RING FASTPIPE INDUSTRIAL</t>
  </si>
  <si>
    <t>3" SADDLE DROP X  3/4" FASTPIPE INDUSTRIAL</t>
  </si>
  <si>
    <t>3" SADDLE DROP FASTPIPE X  3/4"  FEMALE NPT  INDUSTRIAL</t>
  </si>
  <si>
    <t>3" SADDLE DROP X  1" FASTPIPE  INDUSTRIAL</t>
  </si>
  <si>
    <t>3" FASTPIPE SADDLE DROP GASKET     RED COLOR</t>
  </si>
  <si>
    <t>3" SADDLE DROP FASTPIPE X 1" FEMALE NPT  INDUSTRIAL</t>
  </si>
  <si>
    <t>3" REDUCING TEE X 2" FEMALE NPT FASTPIPE INDUSTRIAL</t>
  </si>
  <si>
    <t>3" FASTPIPE X 3" NPT MALE THREADED NIPPLE  INDUSTRIAL</t>
  </si>
  <si>
    <t>3" FLANGE FASTPIPE  COMPRESSION X FLANGE   4 HOLE, 7-1/2" OD, ANSI 150#</t>
  </si>
  <si>
    <t>3" FASTPIPE FLANGE GASKET AND BOLT SET,  bolts are 2-3/4" Long, ANSI 150#, BOLT HOLE</t>
  </si>
  <si>
    <t>4"  ALUMINUM TUBING 19 FT 8 INCHES LONG FASTPIPE INDUSTRIAL,  non returnable</t>
  </si>
  <si>
    <t>4" UNION FASTPIPE INDUSTRIAL</t>
  </si>
  <si>
    <t>4" 90 DEGREE ELBOW FASTPIPE  INDUSTRIAL customer will need to purchase separately (2) FI8002 to connect to pipe</t>
  </si>
  <si>
    <t>4" 45 DEGREE ELBOW FASTPIPE  INDUSTRIALcustomer will need to purchase separately (2) FI8002 to connect to pipe</t>
  </si>
  <si>
    <t>4" EQUAL TEE FASTPIPE  INDUSTRIAL customer will need to purchase separately (3) FI8002 to connect to pipe</t>
  </si>
  <si>
    <t>4" END CAP FASTPIPE INDUSTRIALcustomer will need to purchase separately (1) FI8002 to connect to pipe</t>
  </si>
  <si>
    <t>4" INNER SEAL  FASTPIPE INDUSTRIAL</t>
  </si>
  <si>
    <t>4" UNION PLUG X 2' FEMALE NPT FASTPIPE INDUSTRIAL customer will need to purchase separately (1) FI8002 to connect to pipe</t>
  </si>
  <si>
    <t>4" SADDLE DROP FASTPIPE X 1' FEMALE NPT / or 1' Compression FASTPIPE INDUSTRIAL</t>
  </si>
  <si>
    <t>4" UNION PLUG X 3' FEMALE NPT FASTPIPE INDUSTRIAL customer will need to purchase separately (1) FI8002 to connect to pipe</t>
  </si>
  <si>
    <t>4" BUTTERFLY VALVE FASTPIPE  INDUSTRIALcustomer will need to purchase separately (2) FI8002 to connect to pipe</t>
  </si>
  <si>
    <t>4" FLANGE , ANSI 150#, 9.0' OD X 8 BOLT FASTPIPE INDUSTRIAL customer will need to purchase separately (1) FI8002 to connect to pipe</t>
  </si>
  <si>
    <t>4" FASTPIPE FLANGE GASKET AND BOLT SET,  bolts are 3' Long, ANSI 150#, 8 BOLT HOLE</t>
  </si>
  <si>
    <t>6"  ALUMINUM TUBING 19 FT 8 INCHES LONG,  non returnable</t>
  </si>
  <si>
    <t>6" UNION FASTPIPE INDUSTRIAL</t>
  </si>
  <si>
    <t>6"  90 DEGREE ELBOW FASTPIPE  INDUSTRIAL customer will need to purchase separately (2) FI9002 to connect to pipe</t>
  </si>
  <si>
    <t>6" 45 DEGREE ELBOW FASTPIPE  INDUSTRIAL customer will need to purchase separately (2) FI9002 to connect to pipe</t>
  </si>
  <si>
    <t>6" EQUAL TEE FASTPIPE  INDUSTRIAL customer will need to purchase separately (3) FI9002 to connect to pipe</t>
  </si>
  <si>
    <t>6" END CAP FASTPIPE INDUSTRIAL customer will need to purchase separately (1) FI9002 to connect to pipe</t>
  </si>
  <si>
    <t>CORDLESS LUGGING TOOL, FASTPIPE, 4" AND 6",  (NEED LUG JAW SET FI9021)non returnable</t>
  </si>
  <si>
    <t>LUG TOOL JAW SET,  4" and 6" FASTPIPE INDUSTRIAL, with HEX DRIVER,  non returnable</t>
  </si>
  <si>
    <t>6" INNER SEAL  FASTPIPE INDUSTRIAL</t>
  </si>
  <si>
    <t>6" UNION PLUG X 2' FEMALE NPT FASTPIPE INDUSTRIAL customer will need to purchase separately (1) FI9002 to connect to pipe</t>
  </si>
  <si>
    <t>6" SADDLE DROP FASTPIPE X 1' FEMALE NPT or 1' Compression FASTPIPE  INDUSTRIAL</t>
  </si>
  <si>
    <t>6" UNION PLUG X 3"  FEMALE NPT FASTPIPE INDUSTRIAL customer will need to purchase separately (1) FI9002 to connect to pipe</t>
  </si>
  <si>
    <t>6" X 4" REDUCER FASTPIPE  INDUSTRIAL customer will need to purchase separately (1) FI9002 and (1) FI8002 to connect to pipe</t>
  </si>
  <si>
    <t>6" FLANGE, ANSI 150#, 11.0' OD X 8 BOLT FASTPIPE INDUSTRIAL (NEED (1) FI9002 TO COMPLETE ASSEMBLY)</t>
  </si>
  <si>
    <t>6" FASTPIPE FLANGE GASKET AND BOLT SET,  bolts are 3-1/4' Long, 8 BOLT HOLE</t>
  </si>
  <si>
    <t>6" BUTTERFLY VALVE FASTPIPE  INDUSTRIAL customer will need to purchase separately (2) FI9002 to connect to pipe</t>
  </si>
  <si>
    <t>FT-2005T</t>
  </si>
  <si>
    <t>TRANSAIR 6604 25 00 25MM EQUAL TEE</t>
  </si>
  <si>
    <t>FT-2218T</t>
  </si>
  <si>
    <t>TRANSAIR 6605 25 35 25MM X 1" MALE NPT</t>
  </si>
  <si>
    <t>H-100-75-3</t>
  </si>
  <si>
    <t>1” MANIFOLD X (3) 3/4 OUTLETS</t>
  </si>
  <si>
    <t>H-100-75-4</t>
  </si>
  <si>
    <t>1” MANIFOLD X (4) 3/4 OUTLETS</t>
  </si>
  <si>
    <t>H-100-75-5</t>
  </si>
  <si>
    <t>1” MANIFOLD X (5) 3/4 OUTLETS</t>
  </si>
  <si>
    <t>H-50-25-4</t>
  </si>
  <si>
    <t>1/2 MANIFOLD X (4) 1/4 OUTLETS</t>
  </si>
  <si>
    <t>H-50-25-5</t>
  </si>
  <si>
    <t>1/2 MANIFOLD X (5) 1/4 OUTLETS</t>
  </si>
  <si>
    <t>H-50-50-4</t>
  </si>
  <si>
    <t>1/2 MANIFOLD X (4) 1/2 OUTLETS</t>
  </si>
  <si>
    <t>H-50-50-5</t>
  </si>
  <si>
    <t>1/2 MANIFOLD X (5) 1/2 OUTLETS</t>
  </si>
  <si>
    <t>H-50B-50-2</t>
  </si>
  <si>
    <t>1/2 MANIFOLD X (2) 1/2 OUTLETS,  one end blank, inert gas, wall spacing for Fastpipe 3/4 and 1"</t>
  </si>
  <si>
    <t>H-75-50-3</t>
  </si>
  <si>
    <t>3/4 MANIFOLD X (3) 1/2 OUTLETS</t>
  </si>
  <si>
    <t>H-75-50-4</t>
  </si>
  <si>
    <t>3/4 MANIFOLD X (4) 1/2 OUTLETS</t>
  </si>
  <si>
    <t>H-75-50-5</t>
  </si>
  <si>
    <t>3/4 MANIFOLD X (5) 1/2 OUTLETS</t>
  </si>
  <si>
    <t>H-75-75-3</t>
  </si>
  <si>
    <t>3/4 MANIFOLD X (3) 3/4 OUTLETS</t>
  </si>
  <si>
    <t>H-75-75-4</t>
  </si>
  <si>
    <t>3/4 MANIFOLD X (4) 3/4 OUTLETS</t>
  </si>
  <si>
    <t>H-75-75-5</t>
  </si>
  <si>
    <t>3/4 MANIFOLD X (5) 3/4 OUTLETS</t>
  </si>
  <si>
    <t>K215-218 GAUGE</t>
  </si>
  <si>
    <t>SQUARE PRESSUE GAUGE FOR K93215-K93218, K96075 FILTER REGULATOR</t>
  </si>
  <si>
    <t>K215-BOWL</t>
  </si>
  <si>
    <t>BOWL FOR 3/8" K93215</t>
  </si>
  <si>
    <t>K215-CAP</t>
  </si>
  <si>
    <t>ADJUSTMENT CAP FOR K93215 FILTER REGULATOR</t>
  </si>
  <si>
    <t>K215-FILTER</t>
  </si>
  <si>
    <t>FILTER ONLY FOR K93215 3/8</t>
  </si>
  <si>
    <t>K215-PLUNGER</t>
  </si>
  <si>
    <t>PLUNGER DIAPHRAGM  FOR 3/8" K93215</t>
  </si>
  <si>
    <t>K216-217 FILTER</t>
  </si>
  <si>
    <t>FILTER ONLY FOR K93216 AND K93217 and K96075 Vert</t>
  </si>
  <si>
    <t>K216-218 BOWL</t>
  </si>
  <si>
    <t>BOWL FOR 1/2" K93216 THRU K93218 and  K96075 Vert</t>
  </si>
  <si>
    <t>K216-218 CAP</t>
  </si>
  <si>
    <t>ADJUSTMENT CAP FOR K93216-218 FILTER REGULATOR and K96075 Vert</t>
  </si>
  <si>
    <t>K216-218 PLUNGER</t>
  </si>
  <si>
    <t>PLUNGER DIAPHRAGM  FOR K93216-218 and K96075 Vert</t>
  </si>
  <si>
    <t>K218-FILTER</t>
  </si>
  <si>
    <t>FILTER ONLY FOR K93218  1"</t>
  </si>
  <si>
    <t>K2951-FILTER</t>
  </si>
  <si>
    <t>REPLACEMENT FILTER FOR K95150  1-1/2"</t>
  </si>
  <si>
    <t>K2952-FILTER</t>
  </si>
  <si>
    <t>REPLACEMENT FILTER FOR K95200  2"</t>
  </si>
  <si>
    <t>K3000</t>
  </si>
  <si>
    <t>AUTO TIRE INFLATOR</t>
  </si>
  <si>
    <t>K3020</t>
  </si>
  <si>
    <t>AUTO TIRE INFLATOR..+20 psi  OPTION..Get  SERIAL NUMBER  hold +20  for 5 SECONDS..Get NUMBER OF CYCLES hold P1 FOR 5 SECONDS..To DEFLATE when in use  PUSH (-) this will deflate the tire if a problem with the tire occurs.</t>
  </si>
  <si>
    <t>K30T</t>
  </si>
  <si>
    <t>REGULATOR TO LUBRICATOR MOUNT BRACKET 3000 SERIES</t>
  </si>
  <si>
    <t>K35050</t>
  </si>
  <si>
    <t>1/2" NPT BALL VALVE, BRASS, FEMALE X FEMALE</t>
  </si>
  <si>
    <t>K35050M</t>
  </si>
  <si>
    <t>1/2" NPT BALL VALVE, BRASS, MALE X FEMALE</t>
  </si>
  <si>
    <t>K35075</t>
  </si>
  <si>
    <t>3/4" NPT BALL VALVE, BRASS, FEMALE X FEMALE</t>
  </si>
  <si>
    <t>K35075M</t>
  </si>
  <si>
    <t>3/4" NPT BALL VALVE, BRASS, MALE X FEMALE</t>
  </si>
  <si>
    <t>K35100</t>
  </si>
  <si>
    <t>1" NPT BALL VALVE, BRASS, FEMALE X FEMALE</t>
  </si>
  <si>
    <t>K35100M</t>
  </si>
  <si>
    <t>1" NPT BALL VALVE, BRASS, MALE X FEMALE</t>
  </si>
  <si>
    <t>K35150</t>
  </si>
  <si>
    <t>1-1/2" NPT BALL VALVE, BRASS, FEMALE X FEMALE</t>
  </si>
  <si>
    <t>K35200</t>
  </si>
  <si>
    <t>2" NPT BALL VALVE, BRASS, FEMALE X FEMALE  600WOG</t>
  </si>
  <si>
    <t>K35300</t>
  </si>
  <si>
    <t>3" NPT BALL VALVE, BRASS, FEMALE X FEMALE  400WOG</t>
  </si>
  <si>
    <t>K40T</t>
  </si>
  <si>
    <t>REGULATOR TO LUBRICATOR MOUNT BRACKET 4000 SERIES</t>
  </si>
  <si>
    <t>K50T</t>
  </si>
  <si>
    <t>REGULATOR TO LUBRICATOR MOUNT BRACKET 4000-06  SERIES</t>
  </si>
  <si>
    <t>K5220</t>
  </si>
  <si>
    <t>PLUG, 1/4" FEMALE NPT, INDUSTRIAL STYLE, FITS 30 CFM BODY</t>
  </si>
  <si>
    <t>K5221</t>
  </si>
  <si>
    <t>PLUG, 1/4" MALE NPT, INDUSTRIAL STYLE, FITS 30 CFM BODY</t>
  </si>
  <si>
    <t>QUICK COUPLER PACK (3) K5220 1/4 FEMALE, (3) K5221 1/4 MALE, FITS 30 CFM BODY</t>
  </si>
  <si>
    <t>K6220</t>
  </si>
  <si>
    <t>COUPLER, 1/4" FEMALE NPT PUSH TO CONNECT INDUSTRIAL STYLE 30 CFM BODY</t>
  </si>
  <si>
    <t>K6221</t>
  </si>
  <si>
    <t>COUPLER, 1/4" MALE NPT PUSH TO CONNECT INDUSTRIAL STYLE 30 CFM BODY</t>
  </si>
  <si>
    <t>K6241</t>
  </si>
  <si>
    <t>COUPLER, 1/2" MALE NPT PUSH TO CONNECT INDUSTRIAL STYLE 30 CFM BODY</t>
  </si>
  <si>
    <t>COUPLER,  1/4" FEMALE NPT THREAD, SAFETY PUSH BUTTON, INDUSTRIAL STYLE, 30 CFM BODY</t>
  </si>
  <si>
    <t>COUPLER,  1/4" MALE NPT THREAD, SAFETY PUSH BUTTON, INDUSTRIAL STYLE, 30 CFM BODY</t>
  </si>
  <si>
    <t>COUPLER,  1/2" MALE NPT THREAD, SAFETY PUSH BUTTON, INDUSTRIAL STYLE, 30 CFM BODY</t>
  </si>
  <si>
    <t>K8220</t>
  </si>
  <si>
    <t>PLUG,  1/4" FEMALE NPT THREAD, SAFETY PUSH BUTTON, INDUSTRIAL STYLE, 70 CFM BODY</t>
  </si>
  <si>
    <t>K8221</t>
  </si>
  <si>
    <t>PLUG,  1/4" MALE NPT THREAD, SAFETY PUSH BUTTON, INDUSTRIAL STYLE, 70 CFM BODY</t>
  </si>
  <si>
    <t>K8230</t>
  </si>
  <si>
    <t>PLUG,  3/8" FEMALE NPT THREAD, SAFETY PUSH BUTTON, INDUSTRIAL STYLE, 70 CFM BODY</t>
  </si>
  <si>
    <t>K8231</t>
  </si>
  <si>
    <t>PLUG,  3/8" MALE NPT THREAD, SAFETY PUSH BUTTON, INDUSTRIAL STYLE, 70 CFM BODY</t>
  </si>
  <si>
    <t>K8240</t>
  </si>
  <si>
    <t>PLUG,  1/2" FEMALE NPT THREAD, SAFETY PUSH BUTTON, INDUSTRIAL STYLE, 70 CFM BODY</t>
  </si>
  <si>
    <t>K8241</t>
  </si>
  <si>
    <t>PLUG,  1/2" MALE NPT THREAD, SAFETY PUSH BUTTON, INDUSTRIAL STYLE, 70 CFM BODY</t>
  </si>
  <si>
    <t>K90215</t>
  </si>
  <si>
    <t>AIR FILTER UNIT , 3/8"  NPT PORTS  (AF3000-03) with bracket</t>
  </si>
  <si>
    <t>K90216</t>
  </si>
  <si>
    <t>AIR FILTER UNIT , 1/2"  NPT PORTS  (AF4000-04) with bracket</t>
  </si>
  <si>
    <t>K90217</t>
  </si>
  <si>
    <t>AIR FILTER UNIT , 3/4"  NPT PORTS  (AF4000-06) with bracket</t>
  </si>
  <si>
    <t>K91215</t>
  </si>
  <si>
    <t>LUBRICATOR UNIT , 3/8"  NPT PORTS  (AIL3000-03)  with bracket</t>
  </si>
  <si>
    <t>K91216</t>
  </si>
  <si>
    <t>LUBRICATOR UNIT , 1/2"  NPT PORTS  (AIL4000-04) with bracket</t>
  </si>
  <si>
    <t>K91217</t>
  </si>
  <si>
    <t>LUBRICATOR UNIT , 3/4"  NPT PORTS  (AIL4000-06)  with bracket</t>
  </si>
  <si>
    <t>K9230</t>
  </si>
  <si>
    <t>COUPLER,  3/8" FEMALE NPT THREAD, SAFETY PUSH BUTTON, INDUSTRIAL STYLE, 70 CFM BODY</t>
  </si>
  <si>
    <t>K9231</t>
  </si>
  <si>
    <t>COUPLER,  3/8" MALE NPT THREAD, SAFETY PUSH BUTTON, INDUSTRIAL STYLE, 70 CFM BODY</t>
  </si>
  <si>
    <t>K9240</t>
  </si>
  <si>
    <t>COUPLER,  1/2" FEMALE NPT THREAD, SAFETY PUSH BUTTON, INDUSTRIAL STYLE, 70 CFM BODY</t>
  </si>
  <si>
    <t>COUPLER,  1/2" MALE NPT THREAD, SAFETY PUSH BUTTON, INDUSTRIAL STYLE, 70 CFM BODY</t>
  </si>
  <si>
    <t>K93210</t>
  </si>
  <si>
    <t>1/4" INLINE REGULATOR WITH GAUGE, 1/4" NPT PORTS (AIR2000-02)</t>
  </si>
  <si>
    <t>K93211</t>
  </si>
  <si>
    <t>3/8" INLINE REGULATOR WITH GAUGE, 3/8" NPT PORTS (AIR 3000-03)</t>
  </si>
  <si>
    <t>K93212</t>
  </si>
  <si>
    <t>low stock check quantity....1/2" INLINE REGULATOR WITH GAUGE, 1/2" NPT PORTS (AIR4000-04)</t>
  </si>
  <si>
    <t>3/8" FILTER REGULATOR UNIT WITH GAUGE, 3/8"  NPT PORTS</t>
  </si>
  <si>
    <t>1/2" FILTER REGULATOR UNIT WITH GAUGE, 1/2"  NPT PORTS</t>
  </si>
  <si>
    <t>3/4" FILTER REGULATOR UNIT WITH GAUGE, 3/4"  NPT PORTS</t>
  </si>
  <si>
    <t>1" FILTER REGULATOR UNIT WITH GAUGE, 1"  NPT PORTS</t>
  </si>
  <si>
    <t>K94038</t>
  </si>
  <si>
    <t>AUTO DRAIN UNIT WITH 3/8 NPT FEMALE THREADS</t>
  </si>
  <si>
    <t>K94150</t>
  </si>
  <si>
    <t>do not sell  1-1/2" NPT REGULATOR  AR-15    WITH NPT GAUGE THREAD,  PSI GAUGE....include extra diaphragm set, large and small</t>
  </si>
  <si>
    <t>K94200</t>
  </si>
  <si>
    <t xml:space="preserve"> do not sell    2" NPT REGULATOR  AR-20    WITH NPT GAUGE..include extra diaphragm set, large and small</t>
  </si>
  <si>
    <t>K95150</t>
  </si>
  <si>
    <t>1-1/2" NPT FILTER  AF-15  with auto drain..(include MOUNT BRACKET and 4" PIPE NIPPLE)</t>
  </si>
  <si>
    <t>K95200</t>
  </si>
  <si>
    <t>2" NPT FILTER  AF-20  with auto drain..(include MOUNT BRACKET and 5" PIPE NIPPLE)</t>
  </si>
  <si>
    <t xml:space="preserve">1/2" VERTICAL FILTER REGULATOR UNIT </t>
  </si>
  <si>
    <t xml:space="preserve">3/4" VERTICAL FILTER REGULATOR UNIT </t>
  </si>
  <si>
    <t>M_3800-10</t>
  </si>
  <si>
    <t>BOXED KIT  M3800 MASTER KIT..ASSEMBLE WITH PARTS FROM RICH FLUID..1/2" (1216MM) TUBING 100 FT..(6) M8001 1/2" TUBING X 3/8" MNPT..(1) M8002 1/2" TUBING X 1/2" MNPT..(1) M8010 TEE..(5) M8080 ELBOW..(1) CUTTER..(1) BEVEL TOOL..(1) INSTRUCTION SHEET M3800...</t>
  </si>
  <si>
    <t>M_3800-20</t>
  </si>
  <si>
    <t>BOXED KIT ..(1) M38220 ALUM MANIFOLD BLOCK..(3) 90120 ALUM BLOCK..(4) 50135 PLUG..(3) 50120 VALVE..(3) 50130  45 DEG BRASS..PARTS FOR M3800 MADE BY RICH FLUID, SHIPPED TO EFIELD</t>
  </si>
  <si>
    <t>M3810</t>
  </si>
  <si>
    <t>1/2" MAXLINE SINGLE PORT OUTLET IN CLAMSHELL 1/4" NPT OUTLET PORT</t>
  </si>
  <si>
    <t>M38220</t>
  </si>
  <si>
    <t>MANIFOLD BLOCK ONLY 3/8" PORTS, MAXLINE LONG</t>
  </si>
  <si>
    <t>1/2" MAXLINE TUBING 100FT ROLL</t>
  </si>
  <si>
    <t>M6026G</t>
  </si>
  <si>
    <t>1/2" MAXLINE TUBING 100FT ROLL, GREEN</t>
  </si>
  <si>
    <t>1/2" MAXLINE TUBING 300FT ROLL</t>
  </si>
  <si>
    <t>M6027G</t>
  </si>
  <si>
    <t>1/2" MAXLINE TUBING 300FT ROLL,  GREEN</t>
  </si>
  <si>
    <t>3/4" MAXLINE TUBING 100FT ROLL</t>
  </si>
  <si>
    <t>M6030G</t>
  </si>
  <si>
    <t>3/4" MAXLINE TUBING 100FT ROLL,  GREEN</t>
  </si>
  <si>
    <t>3/4" MAXLINE TUBING 300FT ROLL</t>
  </si>
  <si>
    <t>M6031G</t>
  </si>
  <si>
    <t>3/4" MAXLINE TUBING 300FT ROLL, GREEN</t>
  </si>
  <si>
    <t>M6032</t>
  </si>
  <si>
    <t xml:space="preserve">1" MAXLINE TUBING 100FT ROLL  </t>
  </si>
  <si>
    <t>M6032G</t>
  </si>
  <si>
    <t>1" MAXLINE TUBING 100FT ROLL, GREEN</t>
  </si>
  <si>
    <t>M6033</t>
  </si>
  <si>
    <t>1" MAXLINE TUBING 300FT ROLL</t>
  </si>
  <si>
    <t>M6033G</t>
  </si>
  <si>
    <t xml:space="preserve">1" MAXLINE TUBING 300FT ROLL, GREEN </t>
  </si>
  <si>
    <t>M6520</t>
  </si>
  <si>
    <t>2" MAXLINE TUBING 200FT ROLL</t>
  </si>
  <si>
    <t>M7510</t>
  </si>
  <si>
    <t>3/4" MAXLINE SINGLE PORT OUTLET KIT IN CLAMSHELL, 1/2" NPT OUTLET PORT</t>
  </si>
  <si>
    <t>M7510-SPACER</t>
  </si>
  <si>
    <t>SPACER PLATE FOR M81010 BLOCK, 1/4" THICK</t>
  </si>
  <si>
    <t>M7600-10</t>
  </si>
  <si>
    <t>BOXED KIT--FOR M7500 MASTER KIT..ASSEMBLE WITH PARTS FROM RICH FLUID..3/4" (2025MM) X 100 FT TUBING..(3) M8005 3/4" TUBING X 1/2" MNPT..(1) M8003 3/4" TUBING X 3/4" MNPT..(2) M8011  TEE..(20) 3/4" CLIPS..(1) CUTTER..(1) BEVEL TOOL..(1) INSTRUCTION SHEE...</t>
  </si>
  <si>
    <t>M7600-20</t>
  </si>
  <si>
    <t>(3) M81010 ALUM BLOCKS, (3) 50136 1/2" PLUGS, (3) 50120 DRAIN VALVES..PARTS FOR M7500 MADE BY RICH FLUID, SHIPPED TO EFIELD</t>
  </si>
  <si>
    <t>M7680-80</t>
  </si>
  <si>
    <t>BOXED KIT--  M7580 inner parts</t>
  </si>
  <si>
    <t>M8001</t>
  </si>
  <si>
    <t>1/2" MAXLINE X 3/8 MALE NPT STRAIGHT FITTING</t>
  </si>
  <si>
    <t>1/2" MAXLINE X 1/2" MALE NPT STRAIGHT FITTING</t>
  </si>
  <si>
    <t>3/4" MAXLINE X 3/4" MALE NPT FITTING</t>
  </si>
  <si>
    <t>M8004</t>
  </si>
  <si>
    <t>1" MAXLINE X 1" MALE NPT STRAIGHT FITTING</t>
  </si>
  <si>
    <t>3/4" MAXLINE X 1/2" MALE NPT FITTING</t>
  </si>
  <si>
    <t>M8006</t>
  </si>
  <si>
    <t>1/2" MAXLINE X 1/2" FEMALE NPT STRAIGHT FITTING</t>
  </si>
  <si>
    <t>M8007</t>
  </si>
  <si>
    <t>3/4" MAXLINE X 3/4" FEMALE NPT STRAIGHT FITTING</t>
  </si>
  <si>
    <t>M8009</t>
  </si>
  <si>
    <t>1/2" MAXLINE SINGLE PORT ELBOW, 1/2" FEMALE NPT</t>
  </si>
  <si>
    <t>1/2"  EQUAL TEE MAXLINE</t>
  </si>
  <si>
    <t>3/4" EQUAL TEE MAXLINE</t>
  </si>
  <si>
    <t>M8012</t>
  </si>
  <si>
    <t>1"  EQUAL TEE  MAXLINE</t>
  </si>
  <si>
    <t>M8014</t>
  </si>
  <si>
    <t>3/4" REDUCING TEE FITTING, DROP LEG 1/2" MAXLINE</t>
  </si>
  <si>
    <t>M8015</t>
  </si>
  <si>
    <t>1" MAXLINE X 3/4" MALE NPT STRAIGHT FITTING</t>
  </si>
  <si>
    <t>M8016</t>
  </si>
  <si>
    <t>1" REDUCING TEE FITTING, DROP LEG 1/2" MAXLINE</t>
  </si>
  <si>
    <t>M8018</t>
  </si>
  <si>
    <t>1" REDUCING TEE FITTING, DROP LEG 3/4" MAXLINE</t>
  </si>
  <si>
    <t>1/2" REDUCING TEE X 1/2" FEMALE NPT MAXLINE</t>
  </si>
  <si>
    <t>M8020</t>
  </si>
  <si>
    <t>1" X 1/2"  REDUCING UNION FITTING  MAXLINE</t>
  </si>
  <si>
    <t>M8021</t>
  </si>
  <si>
    <t>1/2" UNION FITTING MAXLINE</t>
  </si>
  <si>
    <t>M8022</t>
  </si>
  <si>
    <t>3/4" UNION FITTING MAXLINE</t>
  </si>
  <si>
    <t>M8023</t>
  </si>
  <si>
    <t>1" UNION FITTING MAXLINE</t>
  </si>
  <si>
    <t>M8024</t>
  </si>
  <si>
    <t>3/4" X 1/2"  REDUCING UNION FITTING  MAXLINE</t>
  </si>
  <si>
    <t>M8025</t>
  </si>
  <si>
    <t>1" X 3/4" REDUCING UNION FITTING  MAXLINE</t>
  </si>
  <si>
    <t>M8026</t>
  </si>
  <si>
    <t>1/2"  END CAP FITTING MAXLINE</t>
  </si>
  <si>
    <t>M8027</t>
  </si>
  <si>
    <t>3/4"  END CAP FITTING MAXLINE</t>
  </si>
  <si>
    <t>M8028</t>
  </si>
  <si>
    <t>1"  END CAP FITTING MAXLINE</t>
  </si>
  <si>
    <t>M8030</t>
  </si>
  <si>
    <t>1/2" MAXLINE X 1/2" MALE NPT FITTING Stainless Steel</t>
  </si>
  <si>
    <t>M8031</t>
  </si>
  <si>
    <t>3/4" MAXLINE X 3/4" MALE NPT FITTING Stainless Steel</t>
  </si>
  <si>
    <t>M8032</t>
  </si>
  <si>
    <t>1" MAXLINE X 1" MALE NPT FITTING Stainless Steel</t>
  </si>
  <si>
    <t>M8033</t>
  </si>
  <si>
    <t>1/2" EQUAL TEE MAXLINE  Stainless Steel</t>
  </si>
  <si>
    <t>M8034</t>
  </si>
  <si>
    <t>3/4" EQUAL TEE MAXLINE  Stainless Steel</t>
  </si>
  <si>
    <t>M8035</t>
  </si>
  <si>
    <t>1" EQUAL TEE MAXLINE Stainless Steel</t>
  </si>
  <si>
    <t>M8038</t>
  </si>
  <si>
    <t>1/2" INLINE HAND VALVE MAXLINE standard handle</t>
  </si>
  <si>
    <t>M8038TEE</t>
  </si>
  <si>
    <t>1/2" INLINE HAND VALVE MAXLINE     blue tee handle design</t>
  </si>
  <si>
    <t>M8039</t>
  </si>
  <si>
    <t>3/4" INLINE HAND VALVE MAXLINE</t>
  </si>
  <si>
    <t>M8040</t>
  </si>
  <si>
    <t>1" INLINE HAND VALVE MAXLINE</t>
  </si>
  <si>
    <t>M8041</t>
  </si>
  <si>
    <t>1/2" CROSS FITTING MAXLINE</t>
  </si>
  <si>
    <t>M8042</t>
  </si>
  <si>
    <t>3/4" CROSS FITTING MAXLINE</t>
  </si>
  <si>
    <t>M8043</t>
  </si>
  <si>
    <t>1" CROSS FITTING MAXLINE</t>
  </si>
  <si>
    <t>M8047</t>
  </si>
  <si>
    <t>1/2" SPLIT RING MAXLINE</t>
  </si>
  <si>
    <t>M8048</t>
  </si>
  <si>
    <t>3/4" SPLIT RING MAXLINE</t>
  </si>
  <si>
    <t>M8049</t>
  </si>
  <si>
    <t>1"  SPLIT RING MAXLINE</t>
  </si>
  <si>
    <t>M8051</t>
  </si>
  <si>
    <t>1", 3/4", 1/2" MAXLINE-DURATEC TUBING CUTTER (RED), non returnable</t>
  </si>
  <si>
    <t>M8054</t>
  </si>
  <si>
    <t>1/2" ORING MAXLINE</t>
  </si>
  <si>
    <t>M8055</t>
  </si>
  <si>
    <t>3/4"  O-RING MAXLINE</t>
  </si>
  <si>
    <t>M8056</t>
  </si>
  <si>
    <t>1"  ORING MAXLINE</t>
  </si>
  <si>
    <t>1/2" PIPE CLIP MAXLINE 10/PACK</t>
  </si>
  <si>
    <t>3/4" PIPE CLIP MAXLINE 10/PACK</t>
  </si>
  <si>
    <t>M8066</t>
  </si>
  <si>
    <t>1" PIPE CLIP MAXLINE 10/PACK</t>
  </si>
  <si>
    <t>M8067</t>
  </si>
  <si>
    <t>3/4" ELBOW MAXLINE</t>
  </si>
  <si>
    <t>M8068</t>
  </si>
  <si>
    <t>1" ELBOW MAXLINE</t>
  </si>
  <si>
    <t>3/4" REDUCING TEE, 1/2" FEMALE NPT DROP LEG  MAXLINE</t>
  </si>
  <si>
    <t>M8080</t>
  </si>
  <si>
    <t>1/2"  ELBOW FITTING MAXLINE</t>
  </si>
  <si>
    <t>M8085</t>
  </si>
  <si>
    <t>1/2" MAXLINE X 1/2" MALE NPT ELBOW FITTING</t>
  </si>
  <si>
    <t>M8086</t>
  </si>
  <si>
    <t>3/4" MAXLINE X 1/2" MALE NPT ELBOW FITTING</t>
  </si>
  <si>
    <t>M8088</t>
  </si>
  <si>
    <t>3/4" MAXLINE X 3/4" MALE NPT ELBOW FITTING</t>
  </si>
  <si>
    <t>M8089</t>
  </si>
  <si>
    <t>1"  REDUCING TEE, 3/4" FEMALE NPT DROP LEG,   MAXLINE</t>
  </si>
  <si>
    <t>M8090</t>
  </si>
  <si>
    <t>1" MAXLINE X 1" MALE NPT ELBOW FITTING</t>
  </si>
  <si>
    <t>M8091</t>
  </si>
  <si>
    <t>TUBING CUTTER MAXLINE 1/2" AND 3/4", non returnable</t>
  </si>
  <si>
    <t>M8095</t>
  </si>
  <si>
    <t>1/2-3/4-1"  MAXLINE BEVELING TOOL, non returnable</t>
  </si>
  <si>
    <t>M8096</t>
  </si>
  <si>
    <t>MAXLINE BENDER TOOL KIT, WITH DIES FOR 1/2, 3/4, 1", non returnable</t>
  </si>
  <si>
    <t>M8097</t>
  </si>
  <si>
    <t>MAXLINE STRAIGHTENING TOOL, 7 WHEEL, non returnable</t>
  </si>
  <si>
    <t>M8098</t>
  </si>
  <si>
    <t>PIPE WRAP TAPE 2" X 100 FT  10 MIL, non returnable</t>
  </si>
  <si>
    <t>M81010</t>
  </si>
  <si>
    <t>SINGLE PORT OUTLET, 1/2" npt outlet BLOCK ONLY</t>
  </si>
  <si>
    <t>M8525</t>
  </si>
  <si>
    <t xml:space="preserve"> 2" UNION FITTING MAXLINE</t>
  </si>
  <si>
    <t>M8530</t>
  </si>
  <si>
    <t>2" TEE FITTING MAXLINE</t>
  </si>
  <si>
    <t>M8531</t>
  </si>
  <si>
    <t>2" REDUCING TEE X 1" FEMALE NPT FITTING MAXLINE</t>
  </si>
  <si>
    <t>M8535</t>
  </si>
  <si>
    <t>2" ELBOW FITTING MAXLINE</t>
  </si>
  <si>
    <t>M8541</t>
  </si>
  <si>
    <t>2" MAXLINE X 1" MALE NPTF STRAIGHT FITTING</t>
  </si>
  <si>
    <t>M8542</t>
  </si>
  <si>
    <t>2" MAXLINE X 2" MALE NPTF STRAIGHT FITTING</t>
  </si>
  <si>
    <t>M8549</t>
  </si>
  <si>
    <t>2" MAXLINE CRIMP SLEEVE</t>
  </si>
  <si>
    <t>M8551</t>
  </si>
  <si>
    <t>2" MAXLINE CUTTER, non returnable</t>
  </si>
  <si>
    <t>M8559</t>
  </si>
  <si>
    <t>2" MAXLINE ORING</t>
  </si>
  <si>
    <t>M8590</t>
  </si>
  <si>
    <t>2" MAXLINE CRIMPING TOOL, non returnable if purchased as new</t>
  </si>
  <si>
    <t>M8595</t>
  </si>
  <si>
    <t>2" MAXLINE DEBURR TOOL, non returnable</t>
  </si>
  <si>
    <t>P-ALR TU63L6</t>
  </si>
  <si>
    <t>must check price before selling 2-1/2" ALUMINUM TUBING 19 FT 8 INCHES LONG  ALR</t>
  </si>
  <si>
    <t>HOSE REEL,  3/8 X 50 FT, 1/2" INLET X 1/4" NPT OUTLET</t>
  </si>
  <si>
    <t>HOSE REEL,  3/8 X 75 FT, 1/2" INLET X 1/4" NPT OUTLET</t>
  </si>
  <si>
    <t>HOSE REEL,  1/2 X 50 FT, 1/2" INLET X 1/2" NPT OUTLET</t>
  </si>
  <si>
    <t>HOSE REEL,  1/2 X 100 FT, 1/2" INLET X 1/2" NPT OUTLET</t>
  </si>
  <si>
    <t>R-7650-OLP_</t>
  </si>
  <si>
    <t>ONLY 9 LEFT AT THIS PRICE HOSE REEL, HEAVY DUTY 3/8" x 50 FT  REELCRAFT MADE IN USA, 48 LBS, 1/2" FEM INLET, 1/4" MALE NPT OUTLET</t>
  </si>
  <si>
    <t>R-82100-OLP_</t>
  </si>
  <si>
    <t>ONLY 3 LEFT AT THIS PRICEHOSE REEL, HEAVY DUTY 1/2" x 100 FT  REELCRAFT MADE IN USA, 101 LBS, 1/2" FEM INLET, 1/2" MALE NPT OUTLET</t>
  </si>
  <si>
    <t>ST010T062</t>
  </si>
  <si>
    <t>1/2" MAXLINE STRUT CUSHION CLAMP   .62 O.D  5/8" TUBING</t>
  </si>
  <si>
    <t>ST035NP100</t>
  </si>
  <si>
    <t>1" MAXLINE STRUT CUSHION CLAMP       1" N. PIPE  1.31 O.D.</t>
  </si>
  <si>
    <t>ST068T250</t>
  </si>
  <si>
    <t>2" MAXLINE STRUT CUSHION CLAMP     63MM -2-1/2" ALUM PIPE</t>
  </si>
  <si>
    <t>T0102</t>
  </si>
  <si>
    <t>THERMAL PEX (2) 1' PEX LINES, BY THE FOOT                                       (add sales tax)</t>
  </si>
  <si>
    <t>RAPIDAIR MASTER KIT 100FT</t>
  </si>
  <si>
    <t>90500_NORTHERN</t>
  </si>
  <si>
    <t>RAPIDAIR MASTER KIT ( 1 MANIFOLD, 2 OUTLETS, 100 FT TUBING)  NORTHERN TOOL ONLY</t>
  </si>
  <si>
    <t>90500_TSC</t>
  </si>
  <si>
    <t>RAPIDAIR MASTER KIT (1 MANIFOLD, 2 OUTLETS, 100 FT TUBING) PLUS 2 U. ELBOWS, 2 TEES, 1 PKG PIPE CLIPS  - EASTWOOD COMPANY ONLY</t>
  </si>
  <si>
    <t>D8064-10</t>
  </si>
  <si>
    <t>1/2" DURATEC PIPE CLIP    PACK OF 10</t>
  </si>
  <si>
    <t>D8065-10</t>
  </si>
  <si>
    <t>3/4" DURATEC PIPE CLIP  PACK OF 10</t>
  </si>
  <si>
    <t>D8066-10</t>
  </si>
  <si>
    <t>1" DURATEC PIPE CLIP  PACK OF 10</t>
  </si>
  <si>
    <t>D8101</t>
  </si>
  <si>
    <t>1/2" DURATEC OUTLET KIT, 1/2" OUTLET PORT..M81010 ALUM BLOCK, 1/2" BRASS PLUG.. 3/8"' DRAIN, D8002  STR FITTING</t>
  </si>
  <si>
    <t>D8101V</t>
  </si>
  <si>
    <t>1/2" DURATEC OUTLET KIT, 1/2" OUTLET PORT  WITH SHUTOFF..M81010 ALUM BLOCK, 1/2" BRASS PLUG.. 3/8" DRAIN, D8002  STR FITTING,   SHUTOFF VALVE</t>
  </si>
  <si>
    <t>D8200</t>
  </si>
  <si>
    <t>1/2" DUAL PORT OUTLET  (F2025 (1/2")  + D8002) DURATEC</t>
  </si>
  <si>
    <t>D8200V</t>
  </si>
  <si>
    <t>1/2" DUAL PORT OUTLET  W/ SHUTOFF ( F2025 (1/2")  + D8002 + 1/2 M X F BALL VALVE)  DURATEC</t>
  </si>
  <si>
    <t>D8201</t>
  </si>
  <si>
    <t>3/4" DUAL PORT OUTLET  (F2026 (3/4")  + D8003)  DURATEC</t>
  </si>
  <si>
    <t>D8201V</t>
  </si>
  <si>
    <t>3/4" DUAL PORT OUTLET  W/ SHUTOFF ( F2026 (3/4")  + D8003 + 3/4 M X F BALL VALVE)  DURATEC</t>
  </si>
  <si>
    <t>3/4" TOOL KIT FASTPIPE  (2) F1020 SPANNER, F0140 CUTTER, F0142 DEBURR, SPRAY BOTTLE,  non returnable</t>
  </si>
  <si>
    <t>1" TOOL KIT FASTPIPE  (2) F2020 SPANNER, F0140 CUTTER, F0142 DEBURR, SPRAY BOTTLE, non returnable</t>
  </si>
  <si>
    <t>1-1/2" TOOL KIT FASTPIPE, (2) F4020 SPANNER, F0140 CUTTER, F0141 LARGE DEBURR, SPRAY BOTTLE, non returnable</t>
  </si>
  <si>
    <t>2" TOOL KIT FASTPIPE, (2) F5020 SPANNER, F0140 CUTTER, F0141 LARGE DEBURR, SPRAY BOTTLE, non returnable</t>
  </si>
  <si>
    <t>F0230</t>
  </si>
  <si>
    <t>3/8 PUSH ON JUMPER HOSE, 3 FT  (1-50610 1/4 nipple, 1-F0243 1/4 fem, 1-F0242 1/2 male, instructions)</t>
  </si>
  <si>
    <t>3/8 PUSH ON RUBBER AIR HOSE, BLACK, 160 ft  ROLL</t>
  </si>
  <si>
    <t>3/8 PUSH ON RUBBER AIR HOSE, BLACK  SOLD BY THE FOOT</t>
  </si>
  <si>
    <t>1/2 PUSH ON RUBBER AIR HOSE, BLACK  160 ft roll</t>
  </si>
  <si>
    <t>1/2 PUSH ON RUBBER AIR HOSE, BLACK  sold by the foot</t>
  </si>
  <si>
    <t>3/4"  REDUCING TEE X 1/4" FEMALE NPT  (F1005-1/4") FASTPIPE</t>
  </si>
  <si>
    <t>3/4"  REDUCING TEE X 1/2" FEMALE NPT  (F1005-1/2") FASTPIPE</t>
  </si>
  <si>
    <t>F1014</t>
  </si>
  <si>
    <t>3/4" FASTPIPE SINGLE PORT OUTLET KIT  (M81010, F1018, 50136, 50120, M7510-SPACER, Yellow Inst Sheet)</t>
  </si>
  <si>
    <t>F1024 TOP KIT</t>
  </si>
  <si>
    <t>FASTPIPE 3/4 OUTLET KIT CONVERSION TO SHUTOFF  (F3400-F3411-F3450-F1018-K35050M)</t>
  </si>
  <si>
    <t>3/4" WALL OUTLET WITH SHUTOFF, 1/2" NPT OUTLET PORT (2X) (F2025 (1/2" NPT) +1/2 M X F BALL VALVE + F1018 )  FASTPIPE</t>
  </si>
  <si>
    <t>3/4" THRU WALL OUTLET KIT (M81010+50136+50120+F1018+50607 ELBOW 1/2 X 1/2 brass)</t>
  </si>
  <si>
    <t>3/4" 90 DEGREE REDUCING ELBOW X 1/4" FEMALE NPT  (F1003-1/4") FASTPIPE</t>
  </si>
  <si>
    <t>3/4" 90 DEGREE REDUCING ELBOW X 1/2" FEMALE NPT  (F1003-1/2") FASTPIPE</t>
  </si>
  <si>
    <t>3/4" VALVE KIT (3/4" BALL VALVE + (2) F1118) FASTPIPE  LOCKABLE</t>
  </si>
  <si>
    <t>3/4" REDUCING UNION X 1/2" FEMALE NPT  (F1002-1/2")  FASTPIPE</t>
  </si>
  <si>
    <t>F1863CAN</t>
  </si>
  <si>
    <t>3/4" BLUE ALUMINUM TUBING - USA - 7"6" SECTION</t>
  </si>
  <si>
    <t>F2000-12</t>
  </si>
  <si>
    <t>1" ALUMINUM TUBING 19 FT 8 INCHES LONG FASTPIPE  12 PACK</t>
  </si>
  <si>
    <t>1"  REDUCING TEE X 1/4" FEMALE NPT  (F2005-1/4") FASTPIPE</t>
  </si>
  <si>
    <t>1" REDUCING TEE X 3/4" FEMALE NPT  (F2005-3/4")  FASTPIPE</t>
  </si>
  <si>
    <t>1"  REDUCING TEE X 1/2" FEMALE NPT  (F2005-1/2") FASTPIPE</t>
  </si>
  <si>
    <t>1" SADDLE DROP X 1/4" FEMALE NPT  (F2210-1/4") FASTPIPE</t>
  </si>
  <si>
    <t>1" SADDLE DROP X 1/2" FEMALE NPT  (F2210-1/2") FASTPIPE</t>
  </si>
  <si>
    <t>F2014</t>
  </si>
  <si>
    <t>1"  FASTPIPE SINGLE PORT OUTLET KIT   (M81010, F2018, 50136, 50120, M7510-SPACER, Yellow Inst Sheet)</t>
  </si>
  <si>
    <t>F2021</t>
  </si>
  <si>
    <t>1" TOOLSET FASTPIPE,  (2) F2020 SPANNER, DEBURR TOOL</t>
  </si>
  <si>
    <t>F2024 TOP KIT</t>
  </si>
  <si>
    <t>FASTPIPE OUTLET KIT CONVERSION TO SHUTOFF  (F3100-F3111-F3175-F2118-K35075M)</t>
  </si>
  <si>
    <t>1" WALL OUTLET WITH SHUTOFF, 1/2" NPT OUTLET PORT (2X) (F2026 (3/4' NPT) +3/4 M X F BALL VALVE + F2118 )  FASTPIPE</t>
  </si>
  <si>
    <t>1" THRU WALL OUTLET KIT (M81010+50136+50120+F2018+50607 ELBOW 1/2 X 1/2 brass)</t>
  </si>
  <si>
    <t>1" 90 DEGREE REDUCING ELBOW X 1/4" FEMALE NPT  (F2003-1/4") FASTPIPE</t>
  </si>
  <si>
    <t>1" 90 DEGREE REDUCING ELBOW X 3/4" FEMALE NPT  (F2003-3/4") FASTPIPE</t>
  </si>
  <si>
    <t>1" 90 DEGREE REDUCING ELBOW X 1/2" FEMALE NPT  (F2003-1/2") FASTPIPE</t>
  </si>
  <si>
    <t>1" SADDLE DROP X 3/4" FEMALE NPT (F2210-3/4") FASTPIPE</t>
  </si>
  <si>
    <t>1" REDUCING UNION X 1/2" FEMALE NPT  (F2002-1/2")  FASTPIPE</t>
  </si>
  <si>
    <t>1" VALVE KIT (1" BALL VALVE + (2) F2218) FASTPIPE</t>
  </si>
  <si>
    <t>1" REDUCING UNION X 3/4" FEMALE NPT  (F2002-3/4")  FASTPIPE</t>
  </si>
  <si>
    <t xml:space="preserve">3/4" FASTPIPE MASTER KIT 90 FT, 3 OUTLETS  </t>
  </si>
  <si>
    <t>F28070 fitting box only</t>
  </si>
  <si>
    <t>3/4" FASTPIPE MASTER KIT 90 FT,             fitting box only</t>
  </si>
  <si>
    <t xml:space="preserve">1" FASTPIPE MASTER KIT 90FT, 3 OUTLETS   </t>
  </si>
  <si>
    <t>F28090 fitting box only</t>
  </si>
  <si>
    <t>1" FASTPIPE MASTER KIT 90FT,    fitting box only</t>
  </si>
  <si>
    <t>3/4" FASTPIPE MASTER KIT 235FT, 5 OUTLETS</t>
  </si>
  <si>
    <t xml:space="preserve">1" FASTPIPE MASTER KIT 235FT, 5 OUTLETS </t>
  </si>
  <si>
    <t>F28235 fitting box only</t>
  </si>
  <si>
    <t>1" FASTPIPE MASTER KIT 235FT, fitting box only</t>
  </si>
  <si>
    <t>F2863-12</t>
  </si>
  <si>
    <t>1" ALUMINUM PIPE (7" 6") FASTPIPE 12 PACK</t>
  </si>
  <si>
    <t>F2863CAN</t>
  </si>
  <si>
    <t>1" BLUE ALUMINUM TUBING - USA - 7"6" SECTION</t>
  </si>
  <si>
    <t>1-1/2" REDUCING TEE X 3/4" FEMALE NPT  (F4207-3/4")  FASTPIPE</t>
  </si>
  <si>
    <t>1-1/2" REDUCING TEE X 1/2" FEMALE NPT  (F4207-1/2")  FASTPIPE</t>
  </si>
  <si>
    <t>1-1/2" SADDLE DROP X 1/4" FEMALE NPT FASTPIPE (F4210-1/4") FASTPIPE</t>
  </si>
  <si>
    <t>1-1/2" SADDLE DROP X 1/2" FEMALE NPT FASTPIPE (F4210-1/2") FASTPIPE</t>
  </si>
  <si>
    <t>1-1/2" FASTPIPE PARTS KIT  (1) O-RING  (1) SS BITE RING</t>
  </si>
  <si>
    <t>F41005-15.5</t>
  </si>
  <si>
    <t>1-1/2" TUBE ASSEMBLY  (2 END CAPS , NO MOUNT CLIPS , 15-1/2 INCH PIECE PIPE 1-1/2" FASTPIPE)        ..END CAP #1 ( 1/4' NPT OFFSET)..END CAP #2 ((2) 1/4' NPT, #10 TAP)..VITON SEALS</t>
  </si>
  <si>
    <t>F41005-34.5</t>
  </si>
  <si>
    <t>1-1/2" TUBE ASSEMBLY  (2 END CAPS , NO MOUNT CLIPS , 34-1/2 INCH PIECE PIPE 1-1/2"  FASTPIPE)        ..END CAP #1 ( 1/4" NPT OFFSET)..END CAP #2 ((2) 1/4" NPT, #10 TAP)..VITON SEALS</t>
  </si>
  <si>
    <t>1-1/2" SADDLE DROP X 3/4" FEMALE NPT FASTPIPE (F4210 + F3175  + F3111 + F3100)</t>
  </si>
  <si>
    <t>1-1/2" REDUCING UNION X 3/4" FEMALE NPT  (F4221-3/4")  FASTPIPE</t>
  </si>
  <si>
    <t>1-1/2" VALVE KIT (1-1/2" BALL VALVE + (2) F4418) FASTPIPE  LOCKABLE</t>
  </si>
  <si>
    <t>1-1/2" ALUMINUM PIPE (7" 6") FASTPIPE EACH</t>
  </si>
  <si>
    <t>2" REDUCING TEE X 3/4" FEMALE NPT  (F5207-3/4")  FASTPIPE</t>
  </si>
  <si>
    <t>2" REDUCING TEE X 1/2" FEMALE NPT  (F5207-1/2")  FASTPIPE</t>
  </si>
  <si>
    <t>2" SADDLE DROP X 1/4" FEMALE NPT FASTPIPE (F5210-1/4") FASTPIPE</t>
  </si>
  <si>
    <t>2" SADDLE DROP X 1/2" FEMALE NPT FASTPIPE (F5210-1/2") FASTPIPE</t>
  </si>
  <si>
    <t>2" FASTPIPE PARTS KIT  (1) O-RING  (1) SS BITE RING</t>
  </si>
  <si>
    <t>2" SADDLE DROP X 3/4" FEMALE NPT FASTPIPE (F5210-3/4") FASTPIPE</t>
  </si>
  <si>
    <t>2" VALVE KIT (2" BALL VALVE + (2) F5518) FASTPIPE  LOCKABLE</t>
  </si>
  <si>
    <t>3" TOOL KIT FASTPIPE INDUSTRIAL (CUTTER, DEBURR TOOL, 2 SPANNERS, SPRAY BOTTLE)</t>
  </si>
  <si>
    <t>3" PARTS KIT FASTPIPE  INDUSTRIAL  (1) O-RING  (1) SS BITE RING</t>
  </si>
  <si>
    <t>3" VALVE KIT FASTPIPE  INDUSTRIAL (3" BALL VALVE + (2) F7718)</t>
  </si>
  <si>
    <t>K92215</t>
  </si>
  <si>
    <t>3/8" FILTER REGULATOR LUBRICATOR UNIT 3/8" NPT PORTS..(K93215, K30T, K91215)</t>
  </si>
  <si>
    <t>K92216</t>
  </si>
  <si>
    <t>1/2" FILTER REGULATOR LUBRICATOR UNIT 1/2" NPT PORTS..(K93216, K40T, K91216)</t>
  </si>
  <si>
    <t>K92217</t>
  </si>
  <si>
    <t>3/4" FILTER REGULATOR LUBRICATOR UNIT 3/4" NPT PORTS..(K93217,K50T, K91217)</t>
  </si>
  <si>
    <t>1/2" MAXLINE MASTER KIT 100 FT</t>
  </si>
  <si>
    <t>M3810V</t>
  </si>
  <si>
    <t>1/2" MAXLINE OUTLET KIT, 1/4" OUTLET PORT  (CLAMSHELL WITH 3/8" M X F SHUTOFF VALVE 50120)</t>
  </si>
  <si>
    <t>M3810W</t>
  </si>
  <si>
    <t>1/2" MAXLINE THRU WALL OUTLET KIT, 1/4" OUTLET PORT (CLAMSHELL WITH 3/8 BRASS ELBOW)</t>
  </si>
  <si>
    <t>M3820</t>
  </si>
  <si>
    <t>1/2" MAXLINE MANIFOLD KIT: ..M38220 ALUM BLOCK, 3/8" BRASS PLUG, (3) M8001 3/8" NPT STR FITTING,  (1) M8002 1/2" ST FITTING</t>
  </si>
  <si>
    <t>M6026-25</t>
  </si>
  <si>
    <t>MAXLINE 1/2 TUBING X 25 FT  with instruction sheet, non returnable</t>
  </si>
  <si>
    <t>M6026-50</t>
  </si>
  <si>
    <t>MAXLINE 1/2 TUBING X 50 FT  with instruction sheet, non returnable</t>
  </si>
  <si>
    <t>M6030-25</t>
  </si>
  <si>
    <t>MAXLINE 3/4 TUBING X 25 FT  with instruction sheet, non returnable</t>
  </si>
  <si>
    <t>M6030-50</t>
  </si>
  <si>
    <t>MAXLINE 3/4 TUBING X 50 FT with instruction sheet, non returnable</t>
  </si>
  <si>
    <t>M6032-25</t>
  </si>
  <si>
    <t>MAXLINE 1" TUBING X 25 FT  with instruction sheet, non returnable</t>
  </si>
  <si>
    <t>M6032-50</t>
  </si>
  <si>
    <t>MAXLINE 1" TUBING X 50 FT with instruction sheet, non returnable</t>
  </si>
  <si>
    <t>M6520-100</t>
  </si>
  <si>
    <t>2" MAXLINE 100 FT ROLL  does not include deburr tool, crimp tool or cutter, non returnable</t>
  </si>
  <si>
    <t>3/4" MAXLINE MASTER KIT COMPLETE 100FT</t>
  </si>
  <si>
    <t>M7500/M7580 fitting box only</t>
  </si>
  <si>
    <t>FITTING BOX ONLY FOR M7500/M7580..- (3) M81010 Aluminum Blocks..- (3) M8005 ¾” Tubing x 1/2” NPT fittings..- (3) 50136 ½” npt Plugs..- (3) 50120 3/8” npt Drain Valves..- (1) M8003 ¾” Tubing x ¾” NPT Fitting..- (2) M8011 Tee Fittings..- (20) Tubing Clip...</t>
  </si>
  <si>
    <t>M7500__NORTHERN ONLY</t>
  </si>
  <si>
    <t>3/4" MAXLINE MASTER KIT COMPLETE 100FT  NORTHERN TOOL ONLY</t>
  </si>
  <si>
    <t>M7510-2</t>
  </si>
  <si>
    <t>3/4" MAXLINE OUTLET KIT IN CLAMSHELL, 1/2" NPT OUTLET PORT           with TWO holes on the face,  1/2 npt and 1/4 npt</t>
  </si>
  <si>
    <t>M7510-2V</t>
  </si>
  <si>
    <t>3/4" MAXLINE OUTLET KIT IN CLAMSHELL    with TWO holes on the face,  1/2 npt and 1/4 npt, with shutoff valve K35050M</t>
  </si>
  <si>
    <t>M7510V</t>
  </si>
  <si>
    <t>3/4" MAXLINE SINGLE PORT OUTLET KIT WITH SHUTOFF, 1/2" NPT OUTLET PORT (CLAMSHELL WITH 1/2" MXF BALL VALVE)</t>
  </si>
  <si>
    <t>M7510W</t>
  </si>
  <si>
    <t>3/4" MAXLINE  THRU WALL OUTLET KIT, 1/2" NPT OUTLET PORT (CLAMSHELL WITH 1/2' BRASS ELBOW)</t>
  </si>
  <si>
    <t>3/4" MAXLINE MASTER KIT 300 FT</t>
  </si>
  <si>
    <t>M8101</t>
  </si>
  <si>
    <t>1/2" MAXLINE OUTLET KIT, 1/2" OUTLET PORT,..M81010 ALUM BLOCK, 1/2" BRASS PLUG.. 3/8" DRAIN, M8002 STR FITTING</t>
  </si>
  <si>
    <t>M81010-THRU</t>
  </si>
  <si>
    <t>M81010 MAXLINE BLOCK WITH 1/2 FEMALE NPT BOTH ENDS</t>
  </si>
  <si>
    <t>M8101V</t>
  </si>
  <si>
    <t>1/2" MAXLINE OUTLET KIT, WITH SHUTOFF, 1/2" NPT OUTLET PORT..(M81010 ALUM BLOCK, 1/2" BRASS PLUG.. 3/8" DRAIN, M8002 STR FITTING, 1/2" BALL VALVE M X F</t>
  </si>
  <si>
    <t>M8200</t>
  </si>
  <si>
    <t xml:space="preserve">1/2" DUAL PORT OUTLET </t>
  </si>
  <si>
    <t>1/2"  DUAL PORT OUTLET  W/ SHUTOFF</t>
  </si>
  <si>
    <t>M8201</t>
  </si>
  <si>
    <t>3/4" DUAL PORT OUTLET</t>
  </si>
  <si>
    <t xml:space="preserve">3/4" DUAL PORT OUTLET  W/ SHUTOFF  </t>
  </si>
  <si>
    <t>M8203</t>
  </si>
  <si>
    <t>1" DUAL PORT OUTLET</t>
  </si>
  <si>
    <t>M8203V</t>
  </si>
  <si>
    <t>1" DUAL PORT OUTLET  W/ SHUTOFF</t>
  </si>
  <si>
    <t>M8590-RENTAL</t>
  </si>
  <si>
    <t>2" MAXLINE CRIMPING TOOL....Cost includes the $110 rental fee and the purchase price as a deposit.  If returned within 60 days in good condition, all but the $110 rental fee will be refunded, customer is responsible for return shipping.</t>
  </si>
  <si>
    <t>50120-HANDLE</t>
  </si>
  <si>
    <t>BLACK HANDLE FOR 50120 DRAIN VALVE</t>
  </si>
  <si>
    <t>(1) Bottle Pipe Sealant, (1) roll of Teflon Tape</t>
  </si>
  <si>
    <t>check stop only 7 left  COMPRESSOR MANIFOLD MOUNTING BRACKET WITH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</si>
</sst>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#\ ####\ ##"/>
    <numFmt numFmtId="165" formatCode="&quot;$&quot;#,##0.00"/>
    <numFmt numFmtId="166" formatCode="0.000"/>
    <numFmt numFmtId="167" formatCode="[$-409]mmmm\ d\,\ yyyy;@"/>
  </numFmts>
  <fonts count="14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name val="Times New Roman"/>
      <family val="1"/>
    </font>
    <font>
      <sz val="10"/>
      <color theme="5"/>
      <name val="Times New Roman"/>
      <family val="1"/>
    </font>
    <font>
      <b/>
      <sz val="10"/>
      <name val="Arial"/>
      <family val="2"/>
    </font>
    <font>
      <b/>
      <sz val="10"/>
      <color theme="1"/>
      <name val="Times New Roman"/>
      <family val="1"/>
    </font>
    <font>
      <b/>
      <sz val="8"/>
      <color rgb="FF323232"/>
      <name val="Arial"/>
      <family val="2"/>
    </font>
    <font>
      <sz val="8"/>
      <color rgb="FF3232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36">
    <xf numFmtId="0" fontId="0" fillId="0" borderId="0" xfId="0"/>
    <xf numFmtId="3" fontId="6" fillId="0" borderId="3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37" xfId="0" applyNumberFormat="1" applyFont="1" applyBorder="1" applyAlignment="1" applyProtection="1">
      <alignment horizontal="center" vertical="center"/>
      <protection locked="0"/>
    </xf>
    <xf numFmtId="3" fontId="6" fillId="0" borderId="30" xfId="0" applyNumberFormat="1" applyFont="1" applyBorder="1" applyAlignment="1" applyProtection="1">
      <alignment horizontal="center" vertical="center"/>
      <protection locked="0"/>
    </xf>
    <xf numFmtId="165" fontId="6" fillId="0" borderId="30" xfId="0" applyNumberFormat="1" applyFont="1" applyBorder="1" applyProtection="1">
      <protection locked="0"/>
    </xf>
    <xf numFmtId="165" fontId="4" fillId="2" borderId="38" xfId="0" applyNumberFormat="1" applyFont="1" applyFill="1" applyBorder="1" applyAlignment="1">
      <alignment horizontal="center" vertical="center"/>
    </xf>
    <xf numFmtId="3" fontId="6" fillId="4" borderId="35" xfId="0" applyNumberFormat="1" applyFont="1" applyFill="1" applyBorder="1" applyAlignment="1" applyProtection="1">
      <alignment horizontal="center" vertical="center"/>
      <protection locked="0"/>
    </xf>
    <xf numFmtId="3" fontId="6" fillId="4" borderId="36" xfId="0" applyNumberFormat="1" applyFont="1" applyFill="1" applyBorder="1" applyAlignment="1" applyProtection="1">
      <alignment horizontal="center" vertical="center"/>
      <protection locked="0"/>
    </xf>
    <xf numFmtId="3" fontId="6" fillId="4" borderId="37" xfId="0" applyNumberFormat="1" applyFont="1" applyFill="1" applyBorder="1" applyAlignment="1" applyProtection="1">
      <alignment horizontal="center" vertical="center"/>
      <protection locked="0"/>
    </xf>
    <xf numFmtId="3" fontId="6" fillId="4" borderId="41" xfId="0" applyNumberFormat="1" applyFont="1" applyFill="1" applyBorder="1" applyAlignment="1" applyProtection="1">
      <alignment horizontal="center" vertical="center"/>
      <protection locked="0"/>
    </xf>
    <xf numFmtId="3" fontId="6" fillId="5" borderId="36" xfId="0" applyNumberFormat="1" applyFont="1" applyFill="1" applyBorder="1" applyAlignment="1">
      <alignment horizontal="center" vertical="center"/>
    </xf>
    <xf numFmtId="3" fontId="6" fillId="5" borderId="37" xfId="0" applyNumberFormat="1" applyFont="1" applyFill="1" applyBorder="1" applyAlignment="1">
      <alignment horizontal="center" vertical="center"/>
    </xf>
    <xf numFmtId="165" fontId="6" fillId="4" borderId="35" xfId="0" applyNumberFormat="1" applyFont="1" applyFill="1" applyBorder="1" applyProtection="1">
      <protection locked="0"/>
    </xf>
    <xf numFmtId="165" fontId="6" fillId="4" borderId="37" xfId="0" applyNumberFormat="1" applyFont="1" applyFill="1" applyBorder="1" applyProtection="1">
      <protection locked="0"/>
    </xf>
    <xf numFmtId="165" fontId="6" fillId="4" borderId="36" xfId="0" applyNumberFormat="1" applyFont="1" applyFill="1" applyBorder="1" applyProtection="1"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3" fontId="6" fillId="4" borderId="40" xfId="0" applyNumberFormat="1" applyFont="1" applyFill="1" applyBorder="1" applyAlignment="1" applyProtection="1">
      <alignment horizontal="center" vertical="center"/>
      <protection locked="0"/>
    </xf>
    <xf numFmtId="3" fontId="6" fillId="4" borderId="38" xfId="0" applyNumberFormat="1" applyFont="1" applyFill="1" applyBorder="1" applyAlignment="1" applyProtection="1">
      <alignment horizontal="center" vertical="center"/>
      <protection locked="0"/>
    </xf>
    <xf numFmtId="165" fontId="4" fillId="2" borderId="0" xfId="0" applyNumberFormat="1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0" fontId="4" fillId="0" borderId="0" xfId="0" applyFont="1"/>
    <xf numFmtId="0" fontId="5" fillId="2" borderId="0" xfId="1" applyFont="1" applyFill="1" applyAlignment="1" applyProtection="1"/>
    <xf numFmtId="165" fontId="4" fillId="0" borderId="0" xfId="0" applyNumberFormat="1" applyFont="1"/>
    <xf numFmtId="165" fontId="6" fillId="0" borderId="0" xfId="0" applyNumberFormat="1" applyFont="1"/>
    <xf numFmtId="165" fontId="5" fillId="0" borderId="12" xfId="1" applyNumberFormat="1" applyFont="1" applyBorder="1" applyAlignment="1" applyProtection="1"/>
    <xf numFmtId="0" fontId="4" fillId="0" borderId="31" xfId="0" applyFont="1" applyBorder="1" applyAlignment="1">
      <alignment horizontal="center"/>
    </xf>
    <xf numFmtId="0" fontId="4" fillId="2" borderId="32" xfId="0" applyFont="1" applyFill="1" applyBorder="1" applyAlignment="1">
      <alignment horizontal="left"/>
    </xf>
    <xf numFmtId="166" fontId="4" fillId="2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left"/>
    </xf>
    <xf numFmtId="0" fontId="4" fillId="2" borderId="0" xfId="0" applyFont="1" applyFill="1"/>
    <xf numFmtId="165" fontId="5" fillId="0" borderId="16" xfId="1" applyNumberFormat="1" applyFont="1" applyBorder="1" applyAlignment="1" applyProtection="1"/>
    <xf numFmtId="0" fontId="4" fillId="0" borderId="0" xfId="0" applyFont="1" applyAlignment="1">
      <alignment horizontal="center"/>
    </xf>
    <xf numFmtId="10" fontId="4" fillId="0" borderId="0" xfId="0" applyNumberFormat="1" applyFont="1"/>
    <xf numFmtId="10" fontId="6" fillId="0" borderId="0" xfId="0" applyNumberFormat="1" applyFont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/>
    <xf numFmtId="4" fontId="4" fillId="0" borderId="0" xfId="0" applyNumberFormat="1" applyFont="1" applyAlignment="1">
      <alignment horizontal="center"/>
    </xf>
    <xf numFmtId="165" fontId="4" fillId="0" borderId="19" xfId="0" applyNumberFormat="1" applyFont="1" applyBorder="1" applyAlignment="1">
      <alignment horizontal="left"/>
    </xf>
    <xf numFmtId="0" fontId="4" fillId="0" borderId="6" xfId="0" applyFont="1" applyBorder="1"/>
    <xf numFmtId="0" fontId="8" fillId="0" borderId="48" xfId="0" applyFont="1" applyBorder="1" applyAlignment="1">
      <alignment horizontal="left"/>
    </xf>
    <xf numFmtId="4" fontId="6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Font="1"/>
    <xf numFmtId="0" fontId="4" fillId="0" borderId="38" xfId="0" applyFont="1" applyBorder="1"/>
    <xf numFmtId="164" fontId="4" fillId="2" borderId="27" xfId="0" applyNumberFormat="1" applyFont="1" applyFill="1" applyBorder="1" applyAlignment="1">
      <alignment horizontal="left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0" borderId="49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66" fontId="4" fillId="2" borderId="2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4" fillId="0" borderId="39" xfId="0" applyFont="1" applyBorder="1"/>
    <xf numFmtId="164" fontId="4" fillId="2" borderId="28" xfId="0" applyNumberFormat="1" applyFont="1" applyFill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50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2" borderId="50" xfId="0" applyNumberFormat="1" applyFont="1" applyFill="1" applyBorder="1" applyAlignment="1">
      <alignment horizontal="center" vertical="center"/>
    </xf>
    <xf numFmtId="0" fontId="4" fillId="2" borderId="28" xfId="0" applyFont="1" applyFill="1" applyBorder="1"/>
    <xf numFmtId="0" fontId="4" fillId="0" borderId="40" xfId="0" applyFont="1" applyBorder="1"/>
    <xf numFmtId="0" fontId="4" fillId="0" borderId="12" xfId="0" applyFont="1" applyBorder="1"/>
    <xf numFmtId="0" fontId="4" fillId="0" borderId="16" xfId="0" applyFont="1" applyBorder="1"/>
    <xf numFmtId="0" fontId="4" fillId="2" borderId="27" xfId="0" applyFont="1" applyFill="1" applyBorder="1"/>
    <xf numFmtId="0" fontId="4" fillId="0" borderId="23" xfId="0" applyFont="1" applyBorder="1"/>
    <xf numFmtId="0" fontId="4" fillId="0" borderId="16" xfId="0" applyFont="1" applyBorder="1" applyAlignment="1">
      <alignment horizontal="center"/>
    </xf>
    <xf numFmtId="0" fontId="4" fillId="0" borderId="24" xfId="0" applyFont="1" applyBorder="1"/>
    <xf numFmtId="166" fontId="6" fillId="2" borderId="2" xfId="0" applyNumberFormat="1" applyFont="1" applyFill="1" applyBorder="1" applyAlignment="1">
      <alignment horizontal="center"/>
    </xf>
    <xf numFmtId="0" fontId="4" fillId="0" borderId="16" xfId="0" applyFont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2" borderId="29" xfId="0" applyFont="1" applyFill="1" applyBorder="1"/>
    <xf numFmtId="165" fontId="4" fillId="0" borderId="21" xfId="0" applyNumberFormat="1" applyFont="1" applyBorder="1" applyAlignment="1">
      <alignment horizontal="center" vertical="center"/>
    </xf>
    <xf numFmtId="165" fontId="4" fillId="0" borderId="51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25" xfId="0" applyFont="1" applyBorder="1"/>
    <xf numFmtId="0" fontId="4" fillId="2" borderId="30" xfId="0" applyFont="1" applyFill="1" applyBorder="1"/>
    <xf numFmtId="165" fontId="4" fillId="2" borderId="30" xfId="0" applyNumberFormat="1" applyFont="1" applyFill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165" fontId="4" fillId="0" borderId="30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8" fillId="0" borderId="9" xfId="0" applyFont="1" applyBorder="1"/>
    <xf numFmtId="0" fontId="4" fillId="2" borderId="33" xfId="0" applyFont="1" applyFill="1" applyBorder="1"/>
    <xf numFmtId="165" fontId="4" fillId="0" borderId="7" xfId="0" applyNumberFormat="1" applyFont="1" applyBorder="1" applyAlignment="1">
      <alignment horizontal="center" vertical="center"/>
    </xf>
    <xf numFmtId="165" fontId="4" fillId="0" borderId="52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34" xfId="0" applyFont="1" applyBorder="1"/>
    <xf numFmtId="0" fontId="8" fillId="0" borderId="23" xfId="0" applyFont="1" applyBorder="1"/>
    <xf numFmtId="165" fontId="4" fillId="0" borderId="14" xfId="0" applyNumberFormat="1" applyFont="1" applyBorder="1"/>
    <xf numFmtId="165" fontId="4" fillId="0" borderId="49" xfId="0" applyNumberFormat="1" applyFont="1" applyBorder="1"/>
    <xf numFmtId="0" fontId="4" fillId="0" borderId="19" xfId="0" applyFont="1" applyBorder="1"/>
    <xf numFmtId="165" fontId="4" fillId="0" borderId="21" xfId="0" applyNumberFormat="1" applyFont="1" applyBorder="1"/>
    <xf numFmtId="165" fontId="4" fillId="0" borderId="51" xfId="0" applyNumberFormat="1" applyFont="1" applyBorder="1"/>
    <xf numFmtId="0" fontId="4" fillId="2" borderId="8" xfId="0" applyFont="1" applyFill="1" applyBorder="1"/>
    <xf numFmtId="165" fontId="4" fillId="0" borderId="30" xfId="0" applyNumberFormat="1" applyFont="1" applyBorder="1"/>
    <xf numFmtId="0" fontId="4" fillId="0" borderId="23" xfId="2" applyFont="1" applyBorder="1" applyAlignment="1">
      <alignment vertical="center"/>
    </xf>
    <xf numFmtId="166" fontId="4" fillId="2" borderId="4" xfId="0" applyNumberFormat="1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 vertical="center"/>
    </xf>
    <xf numFmtId="0" fontId="4" fillId="0" borderId="17" xfId="2" applyFont="1" applyBorder="1" applyAlignment="1">
      <alignment vertical="center"/>
    </xf>
    <xf numFmtId="165" fontId="4" fillId="0" borderId="42" xfId="0" applyNumberFormat="1" applyFont="1" applyBorder="1" applyAlignment="1">
      <alignment horizontal="center" vertical="center"/>
    </xf>
    <xf numFmtId="0" fontId="4" fillId="0" borderId="22" xfId="2" applyFont="1" applyBorder="1" applyAlignment="1">
      <alignment vertical="center"/>
    </xf>
    <xf numFmtId="0" fontId="4" fillId="0" borderId="15" xfId="2" applyFont="1" applyBorder="1" applyAlignment="1">
      <alignment vertical="center"/>
    </xf>
    <xf numFmtId="165" fontId="4" fillId="0" borderId="1" xfId="0" applyNumberFormat="1" applyFont="1" applyBorder="1"/>
    <xf numFmtId="165" fontId="4" fillId="0" borderId="50" xfId="0" applyNumberFormat="1" applyFont="1" applyBorder="1"/>
    <xf numFmtId="0" fontId="4" fillId="2" borderId="4" xfId="0" applyFont="1" applyFill="1" applyBorder="1"/>
    <xf numFmtId="165" fontId="4" fillId="0" borderId="3" xfId="0" applyNumberFormat="1" applyFont="1" applyBorder="1" applyAlignment="1">
      <alignment horizontal="center" vertical="center"/>
    </xf>
    <xf numFmtId="165" fontId="4" fillId="0" borderId="5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2" applyFont="1" applyBorder="1" applyAlignment="1">
      <alignment vertical="center"/>
    </xf>
    <xf numFmtId="166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/>
    <xf numFmtId="0" fontId="4" fillId="0" borderId="2" xfId="2" applyFont="1" applyBorder="1" applyAlignment="1">
      <alignment vertical="center"/>
    </xf>
    <xf numFmtId="0" fontId="4" fillId="2" borderId="5" xfId="0" applyFont="1" applyFill="1" applyBorder="1"/>
    <xf numFmtId="165" fontId="4" fillId="0" borderId="26" xfId="0" applyNumberFormat="1" applyFont="1" applyBorder="1" applyAlignment="1">
      <alignment horizontal="center" vertical="center"/>
    </xf>
    <xf numFmtId="0" fontId="4" fillId="0" borderId="5" xfId="2" applyFont="1" applyBorder="1" applyAlignment="1">
      <alignment vertical="center"/>
    </xf>
    <xf numFmtId="0" fontId="4" fillId="0" borderId="24" xfId="2" applyFont="1" applyBorder="1" applyAlignment="1">
      <alignment vertical="center"/>
    </xf>
    <xf numFmtId="0" fontId="4" fillId="0" borderId="25" xfId="2" applyFont="1" applyBorder="1" applyAlignment="1">
      <alignment vertical="center"/>
    </xf>
    <xf numFmtId="0" fontId="4" fillId="0" borderId="44" xfId="2" applyFont="1" applyBorder="1" applyAlignment="1">
      <alignment vertical="center"/>
    </xf>
    <xf numFmtId="0" fontId="8" fillId="0" borderId="9" xfId="2" applyFont="1" applyBorder="1" applyAlignment="1">
      <alignment vertical="center"/>
    </xf>
    <xf numFmtId="0" fontId="4" fillId="2" borderId="45" xfId="0" applyFont="1" applyFill="1" applyBorder="1"/>
    <xf numFmtId="0" fontId="4" fillId="0" borderId="18" xfId="2" applyFont="1" applyBorder="1" applyAlignment="1">
      <alignment vertical="center"/>
    </xf>
    <xf numFmtId="0" fontId="4" fillId="2" borderId="19" xfId="0" applyFont="1" applyFill="1" applyBorder="1"/>
    <xf numFmtId="165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165" fontId="4" fillId="0" borderId="31" xfId="0" applyNumberFormat="1" applyFont="1" applyBorder="1" applyAlignment="1">
      <alignment horizontal="center" vertical="center"/>
    </xf>
    <xf numFmtId="0" fontId="4" fillId="2" borderId="16" xfId="0" applyFont="1" applyFill="1" applyBorder="1"/>
    <xf numFmtId="165" fontId="4" fillId="0" borderId="0" xfId="0" applyNumberFormat="1" applyFont="1" applyAlignment="1">
      <alignment horizontal="center" vertical="center"/>
    </xf>
    <xf numFmtId="0" fontId="4" fillId="0" borderId="7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2" applyFont="1" applyBorder="1" applyAlignment="1">
      <alignment vertical="center"/>
    </xf>
    <xf numFmtId="166" fontId="4" fillId="2" borderId="5" xfId="0" applyNumberFormat="1" applyFont="1" applyFill="1" applyBorder="1" applyAlignment="1">
      <alignment horizontal="center"/>
    </xf>
    <xf numFmtId="166" fontId="4" fillId="2" borderId="3" xfId="0" applyNumberFormat="1" applyFont="1" applyFill="1" applyBorder="1" applyAlignment="1">
      <alignment horizontal="center"/>
    </xf>
    <xf numFmtId="165" fontId="4" fillId="2" borderId="21" xfId="0" applyNumberFormat="1" applyFont="1" applyFill="1" applyBorder="1" applyAlignment="1">
      <alignment horizontal="center" vertical="center"/>
    </xf>
    <xf numFmtId="165" fontId="4" fillId="2" borderId="51" xfId="0" applyNumberFormat="1" applyFont="1" applyFill="1" applyBorder="1" applyAlignment="1">
      <alignment horizontal="center" vertical="center"/>
    </xf>
    <xf numFmtId="165" fontId="4" fillId="2" borderId="14" xfId="0" applyNumberFormat="1" applyFont="1" applyFill="1" applyBorder="1" applyAlignment="1">
      <alignment horizontal="center" vertical="center"/>
    </xf>
    <xf numFmtId="165" fontId="4" fillId="2" borderId="49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4" xfId="2" applyFont="1" applyFill="1" applyBorder="1" applyAlignment="1">
      <alignment vertical="center"/>
    </xf>
    <xf numFmtId="0" fontId="4" fillId="0" borderId="34" xfId="2" applyFont="1" applyBorder="1" applyAlignment="1">
      <alignment vertical="center"/>
    </xf>
    <xf numFmtId="0" fontId="6" fillId="2" borderId="33" xfId="0" applyFont="1" applyFill="1" applyBorder="1"/>
    <xf numFmtId="0" fontId="4" fillId="2" borderId="13" xfId="0" applyFont="1" applyFill="1" applyBorder="1"/>
    <xf numFmtId="0" fontId="4" fillId="2" borderId="20" xfId="0" applyFont="1" applyFill="1" applyBorder="1"/>
    <xf numFmtId="0" fontId="4" fillId="0" borderId="27" xfId="2" applyFont="1" applyBorder="1" applyAlignment="1">
      <alignment vertical="center"/>
    </xf>
    <xf numFmtId="0" fontId="4" fillId="0" borderId="28" xfId="2" applyFont="1" applyBorder="1" applyAlignment="1">
      <alignment vertical="center"/>
    </xf>
    <xf numFmtId="0" fontId="8" fillId="0" borderId="17" xfId="2" applyFont="1" applyBorder="1" applyAlignment="1">
      <alignment vertical="center"/>
    </xf>
    <xf numFmtId="166" fontId="4" fillId="3" borderId="2" xfId="0" applyNumberFormat="1" applyFont="1" applyFill="1" applyBorder="1" applyAlignment="1">
      <alignment horizontal="center"/>
    </xf>
    <xf numFmtId="0" fontId="4" fillId="0" borderId="25" xfId="0" applyFont="1" applyBorder="1" applyAlignment="1">
      <alignment vertical="center"/>
    </xf>
    <xf numFmtId="0" fontId="4" fillId="2" borderId="39" xfId="0" applyFont="1" applyFill="1" applyBorder="1"/>
    <xf numFmtId="0" fontId="4" fillId="2" borderId="40" xfId="0" applyFont="1" applyFill="1" applyBorder="1"/>
    <xf numFmtId="0" fontId="4" fillId="2" borderId="38" xfId="0" applyFont="1" applyFill="1" applyBorder="1"/>
    <xf numFmtId="0" fontId="4" fillId="2" borderId="25" xfId="2" applyFont="1" applyFill="1" applyBorder="1" applyAlignment="1">
      <alignment vertical="center"/>
    </xf>
    <xf numFmtId="164" fontId="4" fillId="2" borderId="33" xfId="0" applyNumberFormat="1" applyFont="1" applyFill="1" applyBorder="1" applyAlignment="1">
      <alignment horizontal="left" vertical="center"/>
    </xf>
    <xf numFmtId="0" fontId="4" fillId="0" borderId="34" xfId="0" applyFont="1" applyBorder="1" applyAlignment="1">
      <alignment vertical="center"/>
    </xf>
    <xf numFmtId="164" fontId="4" fillId="2" borderId="29" xfId="0" applyNumberFormat="1" applyFont="1" applyFill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165" fontId="4" fillId="0" borderId="46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0" fontId="4" fillId="2" borderId="28" xfId="0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166" fontId="4" fillId="2" borderId="0" xfId="0" applyNumberFormat="1" applyFont="1" applyFill="1" applyAlignment="1">
      <alignment horizontal="left"/>
    </xf>
    <xf numFmtId="165" fontId="4" fillId="0" borderId="40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40" xfId="0" applyNumberFormat="1" applyFont="1" applyBorder="1"/>
    <xf numFmtId="165" fontId="4" fillId="0" borderId="8" xfId="0" applyNumberFormat="1" applyFont="1" applyBorder="1"/>
    <xf numFmtId="0" fontId="4" fillId="0" borderId="1" xfId="0" applyFont="1" applyBorder="1" applyAlignment="1">
      <alignment horizontal="right"/>
    </xf>
    <xf numFmtId="166" fontId="4" fillId="2" borderId="1" xfId="0" applyNumberFormat="1" applyFont="1" applyFill="1" applyBorder="1"/>
    <xf numFmtId="166" fontId="4" fillId="2" borderId="7" xfId="0" applyNumberFormat="1" applyFont="1" applyFill="1" applyBorder="1"/>
    <xf numFmtId="0" fontId="4" fillId="0" borderId="11" xfId="0" applyFont="1" applyBorder="1" applyAlignment="1">
      <alignment horizontal="right"/>
    </xf>
    <xf numFmtId="166" fontId="4" fillId="2" borderId="10" xfId="0" applyNumberFormat="1" applyFont="1" applyFill="1" applyBorder="1"/>
    <xf numFmtId="166" fontId="4" fillId="0" borderId="7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8" fillId="0" borderId="0" xfId="2" applyFont="1" applyAlignment="1">
      <alignment vertical="center"/>
    </xf>
    <xf numFmtId="165" fontId="4" fillId="0" borderId="54" xfId="0" applyNumberFormat="1" applyFont="1" applyBorder="1" applyAlignment="1">
      <alignment horizontal="center" vertical="center"/>
    </xf>
    <xf numFmtId="0" fontId="8" fillId="0" borderId="47" xfId="2" applyFont="1" applyBorder="1" applyAlignment="1">
      <alignment vertical="center"/>
    </xf>
    <xf numFmtId="0" fontId="4" fillId="2" borderId="31" xfId="0" applyFont="1" applyFill="1" applyBorder="1"/>
    <xf numFmtId="0" fontId="4" fillId="2" borderId="3" xfId="0" applyFont="1" applyFill="1" applyBorder="1"/>
    <xf numFmtId="0" fontId="4" fillId="2" borderId="55" xfId="0" applyFont="1" applyFill="1" applyBorder="1"/>
    <xf numFmtId="165" fontId="4" fillId="0" borderId="56" xfId="0" applyNumberFormat="1" applyFont="1" applyBorder="1" applyAlignment="1">
      <alignment horizontal="center" vertical="center"/>
    </xf>
    <xf numFmtId="165" fontId="4" fillId="0" borderId="57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horizontal="center"/>
    </xf>
    <xf numFmtId="0" fontId="8" fillId="0" borderId="32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2" borderId="29" xfId="0" applyFont="1" applyFill="1" applyBorder="1" applyAlignment="1">
      <alignment horizontal="left"/>
    </xf>
    <xf numFmtId="0" fontId="4" fillId="0" borderId="59" xfId="0" applyFont="1" applyBorder="1" applyAlignment="1">
      <alignment horizontal="center"/>
    </xf>
    <xf numFmtId="0" fontId="4" fillId="0" borderId="48" xfId="0" applyFont="1" applyBorder="1" applyAlignment="1">
      <alignment vertical="center"/>
    </xf>
    <xf numFmtId="3" fontId="6" fillId="0" borderId="0" xfId="0" applyNumberFormat="1" applyFont="1" applyAlignment="1" applyProtection="1">
      <alignment horizontal="center" vertical="center"/>
      <protection locked="0"/>
    </xf>
    <xf numFmtId="14" fontId="4" fillId="2" borderId="47" xfId="0" applyNumberFormat="1" applyFont="1" applyFill="1" applyBorder="1" applyAlignment="1" applyProtection="1">
      <alignment horizontal="left"/>
      <protection locked="0"/>
    </xf>
    <xf numFmtId="0" fontId="4" fillId="3" borderId="47" xfId="0" applyFont="1" applyFill="1" applyBorder="1" applyAlignment="1" applyProtection="1">
      <alignment horizontal="left"/>
      <protection locked="0"/>
    </xf>
    <xf numFmtId="0" fontId="4" fillId="2" borderId="10" xfId="0" applyFont="1" applyFill="1" applyBorder="1" applyProtection="1">
      <protection locked="0"/>
    </xf>
    <xf numFmtId="0" fontId="0" fillId="0" borderId="0" xfId="0" applyAlignment="1">
      <alignment horizontal="center"/>
    </xf>
    <xf numFmtId="165" fontId="0" fillId="0" borderId="0" xfId="0" applyNumberFormat="1"/>
    <xf numFmtId="49" fontId="12" fillId="0" borderId="60" xfId="0" applyNumberFormat="1" applyFont="1" applyBorder="1" applyAlignment="1">
      <alignment horizontal="center"/>
    </xf>
    <xf numFmtId="165" fontId="12" fillId="0" borderId="6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49" fontId="13" fillId="0" borderId="0" xfId="0" applyNumberFormat="1" applyFont="1"/>
    <xf numFmtId="165" fontId="13" fillId="0" borderId="0" xfId="0" applyNumberFormat="1" applyFont="1"/>
    <xf numFmtId="49" fontId="13" fillId="0" borderId="0" xfId="0" applyNumberFormat="1" applyFont="1" applyAlignment="1">
      <alignment horizontal="center"/>
    </xf>
    <xf numFmtId="0" fontId="4" fillId="2" borderId="1" xfId="0" applyFont="1" applyFill="1" applyBorder="1"/>
    <xf numFmtId="165" fontId="4" fillId="4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2" borderId="39" xfId="0" applyNumberFormat="1" applyFont="1" applyFill="1" applyBorder="1" applyAlignment="1">
      <alignment horizontal="center" vertical="center"/>
    </xf>
    <xf numFmtId="165" fontId="4" fillId="2" borderId="10" xfId="0" applyNumberFormat="1" applyFont="1" applyFill="1" applyBorder="1" applyAlignment="1">
      <alignment horizontal="center" vertical="center"/>
    </xf>
    <xf numFmtId="165" fontId="4" fillId="2" borderId="23" xfId="0" applyNumberFormat="1" applyFont="1" applyFill="1" applyBorder="1" applyAlignment="1">
      <alignment horizontal="center" vertical="center"/>
    </xf>
    <xf numFmtId="3" fontId="6" fillId="2" borderId="35" xfId="0" applyNumberFormat="1" applyFont="1" applyFill="1" applyBorder="1" applyAlignment="1">
      <alignment horizontal="center" vertical="center"/>
    </xf>
    <xf numFmtId="3" fontId="6" fillId="2" borderId="36" xfId="0" applyNumberFormat="1" applyFont="1" applyFill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0" fontId="4" fillId="0" borderId="28" xfId="0" applyFont="1" applyBorder="1"/>
    <xf numFmtId="0" fontId="4" fillId="0" borderId="29" xfId="0" applyFont="1" applyBorder="1"/>
    <xf numFmtId="0" fontId="4" fillId="2" borderId="21" xfId="0" applyFont="1" applyFill="1" applyBorder="1"/>
    <xf numFmtId="0" fontId="8" fillId="2" borderId="8" xfId="0" applyFont="1" applyFill="1" applyBorder="1" applyAlignment="1"/>
    <xf numFmtId="0" fontId="0" fillId="0" borderId="30" xfId="0" applyBorder="1" applyAlignment="1"/>
    <xf numFmtId="0" fontId="0" fillId="0" borderId="9" xfId="0" applyBorder="1" applyAlignment="1"/>
    <xf numFmtId="0" fontId="10" fillId="0" borderId="30" xfId="0" applyFont="1" applyBorder="1" applyAlignment="1"/>
    <xf numFmtId="0" fontId="10" fillId="0" borderId="9" xfId="0" applyFont="1" applyBorder="1" applyAlignment="1"/>
    <xf numFmtId="0" fontId="8" fillId="2" borderId="30" xfId="0" applyFont="1" applyFill="1" applyBorder="1" applyAlignment="1"/>
    <xf numFmtId="0" fontId="4" fillId="2" borderId="30" xfId="0" applyFont="1" applyFill="1" applyBorder="1" applyAlignment="1"/>
    <xf numFmtId="0" fontId="4" fillId="2" borderId="8" xfId="0" applyFont="1" applyFill="1" applyBorder="1" applyAlignment="1"/>
    <xf numFmtId="0" fontId="4" fillId="2" borderId="12" xfId="0" applyFont="1" applyFill="1" applyBorder="1" applyAlignment="1"/>
    <xf numFmtId="0" fontId="0" fillId="0" borderId="31" xfId="0" applyBorder="1" applyAlignment="1"/>
    <xf numFmtId="0" fontId="0" fillId="0" borderId="32" xfId="0" applyBorder="1" applyAlignment="1"/>
    <xf numFmtId="0" fontId="11" fillId="2" borderId="8" xfId="0" applyFont="1" applyFill="1" applyBorder="1" applyAlignment="1"/>
    <xf numFmtId="0" fontId="8" fillId="2" borderId="31" xfId="0" applyFont="1" applyFill="1" applyBorder="1" applyAlignment="1"/>
    <xf numFmtId="0" fontId="10" fillId="0" borderId="31" xfId="0" applyFont="1" applyBorder="1" applyAlignment="1"/>
    <xf numFmtId="0" fontId="10" fillId="0" borderId="32" xfId="0" applyFont="1" applyBorder="1" applyAlignment="1"/>
    <xf numFmtId="0" fontId="8" fillId="2" borderId="9" xfId="0" applyFont="1" applyFill="1" applyBorder="1" applyAlignmen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png"/><Relationship Id="rId85" Type="http://schemas.openxmlformats.org/officeDocument/2006/relationships/image" Target="../media/image85.jpeg"/><Relationship Id="rId93" Type="http://schemas.openxmlformats.org/officeDocument/2006/relationships/image" Target="../media/image93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359333</xdr:colOff>
      <xdr:row>34</xdr:row>
      <xdr:rowOff>161740</xdr:rowOff>
    </xdr:from>
    <xdr:to>
      <xdr:col>0</xdr:col>
      <xdr:colOff>815040</xdr:colOff>
      <xdr:row>39</xdr:row>
      <xdr:rowOff>35675</xdr:rowOff>
    </xdr:to>
    <xdr:pic>
      <xdr:nvPicPr>
        <xdr:cNvPr id="23" name="Picture 22" descr="FASTPIPE 064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-2760000">
          <a:off x="245407" y="6295466"/>
          <a:ext cx="683560" cy="455707"/>
        </a:xfrm>
        <a:prstGeom prst="rect">
          <a:avLst/>
        </a:prstGeom>
      </xdr:spPr>
    </xdr:pic>
    <xdr:clientData/>
  </xdr:twoCellAnchor>
  <xdr:twoCellAnchor editAs="oneCell">
    <xdr:from>
      <xdr:col>0</xdr:col>
      <xdr:colOff>604559</xdr:colOff>
      <xdr:row>62</xdr:row>
      <xdr:rowOff>7283</xdr:rowOff>
    </xdr:from>
    <xdr:to>
      <xdr:col>0</xdr:col>
      <xdr:colOff>1557059</xdr:colOff>
      <xdr:row>65</xdr:row>
      <xdr:rowOff>156508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559" y="11113433"/>
          <a:ext cx="952500" cy="635000"/>
        </a:xfrm>
        <a:prstGeom prst="ellipse">
          <a:avLst/>
        </a:prstGeom>
      </xdr:spPr>
    </xdr:pic>
    <xdr:clientData/>
  </xdr:twoCellAnchor>
  <xdr:twoCellAnchor editAs="oneCell">
    <xdr:from>
      <xdr:col>0</xdr:col>
      <xdr:colOff>403977</xdr:colOff>
      <xdr:row>95</xdr:row>
      <xdr:rowOff>90767</xdr:rowOff>
    </xdr:from>
    <xdr:to>
      <xdr:col>0</xdr:col>
      <xdr:colOff>1535770</xdr:colOff>
      <xdr:row>100</xdr:row>
      <xdr:rowOff>26146</xdr:rowOff>
    </xdr:to>
    <xdr:pic>
      <xdr:nvPicPr>
        <xdr:cNvPr id="29" name="Picture 28" descr="IMG_0170r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03977" y="15464117"/>
          <a:ext cx="1131793" cy="754529"/>
        </a:xfrm>
        <a:prstGeom prst="ellipse">
          <a:avLst/>
        </a:prstGeom>
      </xdr:spPr>
    </xdr:pic>
    <xdr:clientData/>
  </xdr:twoCellAnchor>
  <xdr:twoCellAnchor editAs="oneCell">
    <xdr:from>
      <xdr:col>0</xdr:col>
      <xdr:colOff>558335</xdr:colOff>
      <xdr:row>126</xdr:row>
      <xdr:rowOff>136152</xdr:rowOff>
    </xdr:from>
    <xdr:to>
      <xdr:col>0</xdr:col>
      <xdr:colOff>1634101</xdr:colOff>
      <xdr:row>131</xdr:row>
      <xdr:rowOff>34179</xdr:rowOff>
    </xdr:to>
    <xdr:pic>
      <xdr:nvPicPr>
        <xdr:cNvPr id="31" name="Picture 30" descr="FASTPIPE 021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8335" y="20252952"/>
          <a:ext cx="1075766" cy="736227"/>
        </a:xfrm>
        <a:prstGeom prst="ellipse">
          <a:avLst/>
        </a:prstGeom>
      </xdr:spPr>
    </xdr:pic>
    <xdr:clientData/>
  </xdr:twoCellAnchor>
  <xdr:twoCellAnchor editAs="oneCell">
    <xdr:from>
      <xdr:col>0</xdr:col>
      <xdr:colOff>457761</xdr:colOff>
      <xdr:row>147</xdr:row>
      <xdr:rowOff>72278</xdr:rowOff>
    </xdr:from>
    <xdr:to>
      <xdr:col>0</xdr:col>
      <xdr:colOff>1477496</xdr:colOff>
      <xdr:row>151</xdr:row>
      <xdr:rowOff>94877</xdr:rowOff>
    </xdr:to>
    <xdr:pic>
      <xdr:nvPicPr>
        <xdr:cNvPr id="16" name="Picture 15" descr="FASTPIPE 029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57761" y="23179928"/>
          <a:ext cx="1019735" cy="679824"/>
        </a:xfrm>
        <a:prstGeom prst="rect">
          <a:avLst/>
        </a:prstGeom>
      </xdr:spPr>
    </xdr:pic>
    <xdr:clientData/>
  </xdr:twoCellAnchor>
  <xdr:twoCellAnchor editAs="oneCell">
    <xdr:from>
      <xdr:col>0</xdr:col>
      <xdr:colOff>616327</xdr:colOff>
      <xdr:row>162</xdr:row>
      <xdr:rowOff>56031</xdr:rowOff>
    </xdr:from>
    <xdr:to>
      <xdr:col>0</xdr:col>
      <xdr:colOff>1792942</xdr:colOff>
      <xdr:row>166</xdr:row>
      <xdr:rowOff>160939</xdr:rowOff>
    </xdr:to>
    <xdr:pic>
      <xdr:nvPicPr>
        <xdr:cNvPr id="17" name="Picture 16" descr="FASTPIPE 031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16327" y="33404737"/>
          <a:ext cx="1176615" cy="752608"/>
        </a:xfrm>
        <a:prstGeom prst="ellipse">
          <a:avLst/>
        </a:prstGeom>
      </xdr:spPr>
    </xdr:pic>
    <xdr:clientData/>
  </xdr:twoCellAnchor>
  <xdr:twoCellAnchor editAs="oneCell">
    <xdr:from>
      <xdr:col>0</xdr:col>
      <xdr:colOff>313208</xdr:colOff>
      <xdr:row>176</xdr:row>
      <xdr:rowOff>66675</xdr:rowOff>
    </xdr:from>
    <xdr:to>
      <xdr:col>0</xdr:col>
      <xdr:colOff>1758768</xdr:colOff>
      <xdr:row>182</xdr:row>
      <xdr:rowOff>58831</xdr:rowOff>
    </xdr:to>
    <xdr:pic>
      <xdr:nvPicPr>
        <xdr:cNvPr id="18" name="Picture 17" descr="FASTPIPE 033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13208" y="27946350"/>
          <a:ext cx="1445560" cy="963706"/>
        </a:xfrm>
        <a:prstGeom prst="ellipse">
          <a:avLst/>
        </a:prstGeom>
      </xdr:spPr>
    </xdr:pic>
    <xdr:clientData/>
  </xdr:twoCellAnchor>
  <xdr:twoCellAnchor editAs="oneCell">
    <xdr:from>
      <xdr:col>0</xdr:col>
      <xdr:colOff>245409</xdr:colOff>
      <xdr:row>355</xdr:row>
      <xdr:rowOff>85725</xdr:rowOff>
    </xdr:from>
    <xdr:to>
      <xdr:col>0</xdr:col>
      <xdr:colOff>1713379</xdr:colOff>
      <xdr:row>361</xdr:row>
      <xdr:rowOff>83296</xdr:rowOff>
    </xdr:to>
    <xdr:pic>
      <xdr:nvPicPr>
        <xdr:cNvPr id="39" name="Picture 38" descr="FASTPIPE 047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45409" y="57273825"/>
          <a:ext cx="1467970" cy="978646"/>
        </a:xfrm>
        <a:prstGeom prst="rect">
          <a:avLst/>
        </a:prstGeom>
      </xdr:spPr>
    </xdr:pic>
    <xdr:clientData/>
  </xdr:twoCellAnchor>
  <xdr:twoCellAnchor editAs="oneCell">
    <xdr:from>
      <xdr:col>0</xdr:col>
      <xdr:colOff>900953</xdr:colOff>
      <xdr:row>388</xdr:row>
      <xdr:rowOff>63873</xdr:rowOff>
    </xdr:from>
    <xdr:to>
      <xdr:col>0</xdr:col>
      <xdr:colOff>1752601</xdr:colOff>
      <xdr:row>396</xdr:row>
      <xdr:rowOff>36420</xdr:rowOff>
    </xdr:to>
    <xdr:pic>
      <xdr:nvPicPr>
        <xdr:cNvPr id="44" name="Picture 43" descr="IMG_0009r64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900953" y="62671698"/>
          <a:ext cx="851648" cy="1277472"/>
        </a:xfrm>
        <a:prstGeom prst="rect">
          <a:avLst/>
        </a:prstGeom>
      </xdr:spPr>
    </xdr:pic>
    <xdr:clientData/>
  </xdr:twoCellAnchor>
  <xdr:twoCellAnchor editAs="oneCell">
    <xdr:from>
      <xdr:col>0</xdr:col>
      <xdr:colOff>628087</xdr:colOff>
      <xdr:row>85</xdr:row>
      <xdr:rowOff>81181</xdr:rowOff>
    </xdr:from>
    <xdr:to>
      <xdr:col>0</xdr:col>
      <xdr:colOff>1580589</xdr:colOff>
      <xdr:row>89</xdr:row>
      <xdr:rowOff>121399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087" y="13816231"/>
          <a:ext cx="952502" cy="687918"/>
        </a:xfrm>
        <a:prstGeom prst="ellipse">
          <a:avLst/>
        </a:prstGeom>
      </xdr:spPr>
    </xdr:pic>
    <xdr:clientData/>
  </xdr:twoCellAnchor>
  <xdr:twoCellAnchor editAs="oneCell">
    <xdr:from>
      <xdr:col>0</xdr:col>
      <xdr:colOff>52670</xdr:colOff>
      <xdr:row>335</xdr:row>
      <xdr:rowOff>109816</xdr:rowOff>
    </xdr:from>
    <xdr:to>
      <xdr:col>0</xdr:col>
      <xdr:colOff>1281395</xdr:colOff>
      <xdr:row>340</xdr:row>
      <xdr:rowOff>109816</xdr:rowOff>
    </xdr:to>
    <xdr:pic>
      <xdr:nvPicPr>
        <xdr:cNvPr id="40" name="Picture 39" descr="PIC FOR MAXLINE  TUBING.jp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2670" y="54040366"/>
          <a:ext cx="122872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194692</xdr:colOff>
      <xdr:row>44</xdr:row>
      <xdr:rowOff>15528</xdr:rowOff>
    </xdr:from>
    <xdr:to>
      <xdr:col>0</xdr:col>
      <xdr:colOff>972805</xdr:colOff>
      <xdr:row>47</xdr:row>
      <xdr:rowOff>121464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65" t="3161" r="13059" b="9860"/>
        <a:stretch/>
      </xdr:blipFill>
      <xdr:spPr>
        <a:xfrm rot="1694501">
          <a:off x="194692" y="7006878"/>
          <a:ext cx="778113" cy="591711"/>
        </a:xfrm>
        <a:prstGeom prst="ellipse">
          <a:avLst/>
        </a:prstGeom>
      </xdr:spPr>
    </xdr:pic>
    <xdr:clientData/>
  </xdr:twoCellAnchor>
  <xdr:twoCellAnchor editAs="oneCell">
    <xdr:from>
      <xdr:col>0</xdr:col>
      <xdr:colOff>546287</xdr:colOff>
      <xdr:row>53</xdr:row>
      <xdr:rowOff>39222</xdr:rowOff>
    </xdr:from>
    <xdr:to>
      <xdr:col>0</xdr:col>
      <xdr:colOff>1444718</xdr:colOff>
      <xdr:row>56</xdr:row>
      <xdr:rowOff>152401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287" y="9488022"/>
          <a:ext cx="898431" cy="598954"/>
        </a:xfrm>
        <a:prstGeom prst="ellipse">
          <a:avLst/>
        </a:prstGeom>
      </xdr:spPr>
    </xdr:pic>
    <xdr:clientData/>
  </xdr:twoCellAnchor>
  <xdr:twoCellAnchor editAs="oneCell">
    <xdr:from>
      <xdr:col>0</xdr:col>
      <xdr:colOff>531159</xdr:colOff>
      <xdr:row>75</xdr:row>
      <xdr:rowOff>17367</xdr:rowOff>
    </xdr:from>
    <xdr:to>
      <xdr:col>0</xdr:col>
      <xdr:colOff>1438834</xdr:colOff>
      <xdr:row>78</xdr:row>
      <xdr:rowOff>136709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159" y="12114117"/>
          <a:ext cx="907675" cy="605117"/>
        </a:xfrm>
        <a:prstGeom prst="ellipse">
          <a:avLst/>
        </a:prstGeom>
      </xdr:spPr>
    </xdr:pic>
    <xdr:clientData/>
  </xdr:twoCellAnchor>
  <xdr:twoCellAnchor editAs="oneCell">
    <xdr:from>
      <xdr:col>0</xdr:col>
      <xdr:colOff>553010</xdr:colOff>
      <xdr:row>106</xdr:row>
      <xdr:rowOff>47625</xdr:rowOff>
    </xdr:from>
    <xdr:to>
      <xdr:col>0</xdr:col>
      <xdr:colOff>1653147</xdr:colOff>
      <xdr:row>110</xdr:row>
      <xdr:rowOff>133350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010" y="17230725"/>
          <a:ext cx="1100137" cy="733425"/>
        </a:xfrm>
        <a:prstGeom prst="ellipse">
          <a:avLst/>
        </a:prstGeom>
      </xdr:spPr>
    </xdr:pic>
    <xdr:clientData/>
  </xdr:twoCellAnchor>
  <xdr:twoCellAnchor editAs="oneCell">
    <xdr:from>
      <xdr:col>0</xdr:col>
      <xdr:colOff>472325</xdr:colOff>
      <xdr:row>142</xdr:row>
      <xdr:rowOff>29136</xdr:rowOff>
    </xdr:from>
    <xdr:to>
      <xdr:col>0</xdr:col>
      <xdr:colOff>1614484</xdr:colOff>
      <xdr:row>146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325" y="22317636"/>
          <a:ext cx="1142159" cy="761439"/>
        </a:xfrm>
        <a:prstGeom prst="ellipse">
          <a:avLst/>
        </a:prstGeom>
      </xdr:spPr>
    </xdr:pic>
    <xdr:clientData/>
  </xdr:twoCellAnchor>
  <xdr:twoCellAnchor editAs="oneCell">
    <xdr:from>
      <xdr:col>0</xdr:col>
      <xdr:colOff>610723</xdr:colOff>
      <xdr:row>152</xdr:row>
      <xdr:rowOff>39222</xdr:rowOff>
    </xdr:from>
    <xdr:to>
      <xdr:col>0</xdr:col>
      <xdr:colOff>1524001</xdr:colOff>
      <xdr:row>155</xdr:row>
      <xdr:rowOff>162299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723" y="23975547"/>
          <a:ext cx="913278" cy="608852"/>
        </a:xfrm>
        <a:prstGeom prst="ellipse">
          <a:avLst/>
        </a:prstGeom>
      </xdr:spPr>
    </xdr:pic>
    <xdr:clientData/>
  </xdr:twoCellAnchor>
  <xdr:twoCellAnchor editAs="oneCell">
    <xdr:from>
      <xdr:col>0</xdr:col>
      <xdr:colOff>321318</xdr:colOff>
      <xdr:row>167</xdr:row>
      <xdr:rowOff>9525</xdr:rowOff>
    </xdr:from>
    <xdr:to>
      <xdr:col>0</xdr:col>
      <xdr:colOff>1230396</xdr:colOff>
      <xdr:row>171</xdr:row>
      <xdr:rowOff>89087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318" y="26412825"/>
          <a:ext cx="909078" cy="727262"/>
        </a:xfrm>
        <a:prstGeom prst="ellipse">
          <a:avLst/>
        </a:prstGeom>
      </xdr:spPr>
    </xdr:pic>
    <xdr:clientData/>
  </xdr:twoCellAnchor>
  <xdr:twoCellAnchor editAs="oneCell">
    <xdr:from>
      <xdr:col>0</xdr:col>
      <xdr:colOff>95254</xdr:colOff>
      <xdr:row>184</xdr:row>
      <xdr:rowOff>53788</xdr:rowOff>
    </xdr:from>
    <xdr:to>
      <xdr:col>0</xdr:col>
      <xdr:colOff>1266826</xdr:colOff>
      <xdr:row>189</xdr:row>
      <xdr:rowOff>25211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4" y="29238388"/>
          <a:ext cx="1171572" cy="781048"/>
        </a:xfrm>
        <a:prstGeom prst="ellipse">
          <a:avLst/>
        </a:prstGeom>
      </xdr:spPr>
    </xdr:pic>
    <xdr:clientData/>
  </xdr:twoCellAnchor>
  <xdr:twoCellAnchor editAs="oneCell">
    <xdr:from>
      <xdr:col>0</xdr:col>
      <xdr:colOff>621367</xdr:colOff>
      <xdr:row>204</xdr:row>
      <xdr:rowOff>44264</xdr:rowOff>
    </xdr:from>
    <xdr:to>
      <xdr:col>0</xdr:col>
      <xdr:colOff>1504950</xdr:colOff>
      <xdr:row>207</xdr:row>
      <xdr:rowOff>138020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367" y="32495939"/>
          <a:ext cx="883583" cy="589056"/>
        </a:xfrm>
        <a:prstGeom prst="ellipse">
          <a:avLst/>
        </a:prstGeom>
      </xdr:spPr>
    </xdr:pic>
    <xdr:clientData/>
  </xdr:twoCellAnchor>
  <xdr:twoCellAnchor editAs="oneCell">
    <xdr:from>
      <xdr:col>0</xdr:col>
      <xdr:colOff>304800</xdr:colOff>
      <xdr:row>259</xdr:row>
      <xdr:rowOff>73958</xdr:rowOff>
    </xdr:from>
    <xdr:to>
      <xdr:col>0</xdr:col>
      <xdr:colOff>944880</xdr:colOff>
      <xdr:row>267</xdr:row>
      <xdr:rowOff>77135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CDF8EF8-D2D4-46D3-A187-29148466A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r="25786"/>
        <a:stretch/>
      </xdr:blipFill>
      <xdr:spPr>
        <a:xfrm>
          <a:off x="304800" y="41574383"/>
          <a:ext cx="640080" cy="1308102"/>
        </a:xfrm>
        <a:prstGeom prst="rect">
          <a:avLst/>
        </a:prstGeom>
      </xdr:spPr>
    </xdr:pic>
    <xdr:clientData/>
  </xdr:twoCellAnchor>
  <xdr:twoCellAnchor editAs="oneCell">
    <xdr:from>
      <xdr:col>0</xdr:col>
      <xdr:colOff>1099858</xdr:colOff>
      <xdr:row>263</xdr:row>
      <xdr:rowOff>87966</xdr:rowOff>
    </xdr:from>
    <xdr:to>
      <xdr:col>0</xdr:col>
      <xdr:colOff>1806137</xdr:colOff>
      <xdr:row>270</xdr:row>
      <xdr:rowOff>153522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7EE7A69-9093-4BFA-8857-1DC1D85F06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84" r="26992" b="454"/>
        <a:stretch/>
      </xdr:blipFill>
      <xdr:spPr>
        <a:xfrm>
          <a:off x="1099858" y="42236091"/>
          <a:ext cx="706279" cy="1199031"/>
        </a:xfrm>
        <a:prstGeom prst="rect">
          <a:avLst/>
        </a:prstGeom>
      </xdr:spPr>
    </xdr:pic>
    <xdr:clientData/>
  </xdr:twoCellAnchor>
  <xdr:twoCellAnchor editAs="oneCell">
    <xdr:from>
      <xdr:col>0</xdr:col>
      <xdr:colOff>705410</xdr:colOff>
      <xdr:row>278</xdr:row>
      <xdr:rowOff>56590</xdr:rowOff>
    </xdr:from>
    <xdr:to>
      <xdr:col>0</xdr:col>
      <xdr:colOff>1210942</xdr:colOff>
      <xdr:row>283</xdr:row>
      <xdr:rowOff>104775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BB6722-515B-4A2F-BE3E-91AD962A42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73" r="30424"/>
        <a:stretch/>
      </xdr:blipFill>
      <xdr:spPr>
        <a:xfrm>
          <a:off x="705410" y="44671690"/>
          <a:ext cx="505532" cy="867335"/>
        </a:xfrm>
        <a:prstGeom prst="rect">
          <a:avLst/>
        </a:prstGeom>
      </xdr:spPr>
    </xdr:pic>
    <xdr:clientData/>
  </xdr:twoCellAnchor>
  <xdr:twoCellAnchor editAs="oneCell">
    <xdr:from>
      <xdr:col>0</xdr:col>
      <xdr:colOff>697007</xdr:colOff>
      <xdr:row>241</xdr:row>
      <xdr:rowOff>76201</xdr:rowOff>
    </xdr:from>
    <xdr:to>
      <xdr:col>0</xdr:col>
      <xdr:colOff>1638300</xdr:colOff>
      <xdr:row>245</xdr:row>
      <xdr:rowOff>124946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0A54C8B-4C10-468A-B2AE-CB8CB5AF9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007" y="38623876"/>
          <a:ext cx="941293" cy="705970"/>
        </a:xfrm>
        <a:prstGeom prst="rect">
          <a:avLst/>
        </a:prstGeom>
      </xdr:spPr>
    </xdr:pic>
    <xdr:clientData/>
  </xdr:twoCellAnchor>
  <xdr:twoCellAnchor editAs="oneCell">
    <xdr:from>
      <xdr:col>0</xdr:col>
      <xdr:colOff>468409</xdr:colOff>
      <xdr:row>57</xdr:row>
      <xdr:rowOff>57150</xdr:rowOff>
    </xdr:from>
    <xdr:to>
      <xdr:col>0</xdr:col>
      <xdr:colOff>1539973</xdr:colOff>
      <xdr:row>61</xdr:row>
      <xdr:rowOff>123825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5B8B6C1-F378-4175-8E31-56E552BE7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409" y="9191625"/>
          <a:ext cx="1071564" cy="714375"/>
        </a:xfrm>
        <a:prstGeom prst="ellipse">
          <a:avLst/>
        </a:prstGeom>
      </xdr:spPr>
    </xdr:pic>
    <xdr:clientData/>
  </xdr:twoCellAnchor>
  <xdr:twoCellAnchor editAs="oneCell">
    <xdr:from>
      <xdr:col>0</xdr:col>
      <xdr:colOff>475131</xdr:colOff>
      <xdr:row>48</xdr:row>
      <xdr:rowOff>85725</xdr:rowOff>
    </xdr:from>
    <xdr:to>
      <xdr:col>0</xdr:col>
      <xdr:colOff>1419225</xdr:colOff>
      <xdr:row>52</xdr:row>
      <xdr:rowOff>57897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1208B2D-96D3-4D3A-9FAE-E8C974460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131" y="8705850"/>
          <a:ext cx="944094" cy="629397"/>
        </a:xfrm>
        <a:prstGeom prst="ellipse">
          <a:avLst/>
        </a:prstGeom>
      </xdr:spPr>
    </xdr:pic>
    <xdr:clientData/>
  </xdr:twoCellAnchor>
  <xdr:twoCellAnchor editAs="oneCell">
    <xdr:from>
      <xdr:col>0</xdr:col>
      <xdr:colOff>556933</xdr:colOff>
      <xdr:row>70</xdr:row>
      <xdr:rowOff>95813</xdr:rowOff>
    </xdr:from>
    <xdr:to>
      <xdr:col>0</xdr:col>
      <xdr:colOff>1466850</xdr:colOff>
      <xdr:row>74</xdr:row>
      <xdr:rowOff>54724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36634F1-E490-4F6E-8D3C-485EC9AFE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933" y="11373413"/>
          <a:ext cx="909917" cy="606611"/>
        </a:xfrm>
        <a:prstGeom prst="ellipse">
          <a:avLst/>
        </a:prstGeom>
      </xdr:spPr>
    </xdr:pic>
    <xdr:clientData/>
  </xdr:twoCellAnchor>
  <xdr:twoCellAnchor editAs="oneCell">
    <xdr:from>
      <xdr:col>0</xdr:col>
      <xdr:colOff>629210</xdr:colOff>
      <xdr:row>102</xdr:row>
      <xdr:rowOff>28575</xdr:rowOff>
    </xdr:from>
    <xdr:to>
      <xdr:col>0</xdr:col>
      <xdr:colOff>1543050</xdr:colOff>
      <xdr:row>105</xdr:row>
      <xdr:rowOff>152027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EBC2B74-5ED1-473D-8589-51660681F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210" y="16392525"/>
          <a:ext cx="913840" cy="609227"/>
        </a:xfrm>
        <a:prstGeom prst="ellipse">
          <a:avLst/>
        </a:prstGeom>
      </xdr:spPr>
    </xdr:pic>
    <xdr:clientData/>
  </xdr:twoCellAnchor>
  <xdr:twoCellAnchor editAs="oneCell">
    <xdr:from>
      <xdr:col>0</xdr:col>
      <xdr:colOff>221318</xdr:colOff>
      <xdr:row>133</xdr:row>
      <xdr:rowOff>145677</xdr:rowOff>
    </xdr:from>
    <xdr:to>
      <xdr:col>0</xdr:col>
      <xdr:colOff>1689288</xdr:colOff>
      <xdr:row>139</xdr:row>
      <xdr:rowOff>152774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255FD99B-4D2C-461B-BFC7-1B977E33B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18" y="20967327"/>
          <a:ext cx="1467970" cy="978647"/>
        </a:xfrm>
        <a:prstGeom prst="ellipse">
          <a:avLst/>
        </a:prstGeom>
      </xdr:spPr>
    </xdr:pic>
    <xdr:clientData/>
  </xdr:twoCellAnchor>
  <xdr:twoCellAnchor editAs="oneCell">
    <xdr:from>
      <xdr:col>0</xdr:col>
      <xdr:colOff>753067</xdr:colOff>
      <xdr:row>66</xdr:row>
      <xdr:rowOff>29895</xdr:rowOff>
    </xdr:from>
    <xdr:to>
      <xdr:col>0</xdr:col>
      <xdr:colOff>1642433</xdr:colOff>
      <xdr:row>69</xdr:row>
      <xdr:rowOff>127505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F45F437-6DC1-4196-80F3-AA6CA5DB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19924">
          <a:off x="753067" y="10831245"/>
          <a:ext cx="889366" cy="592910"/>
        </a:xfrm>
        <a:prstGeom prst="ellipse">
          <a:avLst/>
        </a:prstGeom>
      </xdr:spPr>
    </xdr:pic>
    <xdr:clientData/>
  </xdr:twoCellAnchor>
  <xdr:twoCellAnchor editAs="oneCell">
    <xdr:from>
      <xdr:col>0</xdr:col>
      <xdr:colOff>551330</xdr:colOff>
      <xdr:row>90</xdr:row>
      <xdr:rowOff>38662</xdr:rowOff>
    </xdr:from>
    <xdr:to>
      <xdr:col>0</xdr:col>
      <xdr:colOff>1694330</xdr:colOff>
      <xdr:row>94</xdr:row>
      <xdr:rowOff>152962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CE1C1DF-CB2D-4119-9992-CBEBE8861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330" y="14592862"/>
          <a:ext cx="1143000" cy="762000"/>
        </a:xfrm>
        <a:prstGeom prst="ellipse">
          <a:avLst/>
        </a:prstGeom>
      </xdr:spPr>
    </xdr:pic>
    <xdr:clientData/>
  </xdr:twoCellAnchor>
  <xdr:twoCellAnchor editAs="oneCell">
    <xdr:from>
      <xdr:col>0</xdr:col>
      <xdr:colOff>428628</xdr:colOff>
      <xdr:row>79</xdr:row>
      <xdr:rowOff>79562</xdr:rowOff>
    </xdr:from>
    <xdr:to>
      <xdr:col>0</xdr:col>
      <xdr:colOff>1533526</xdr:colOff>
      <xdr:row>84</xdr:row>
      <xdr:rowOff>6535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F867B47-36CE-48CC-BFE2-D5B95C7D6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8" y="12833537"/>
          <a:ext cx="1104898" cy="736598"/>
        </a:xfrm>
        <a:prstGeom prst="ellipse">
          <a:avLst/>
        </a:prstGeom>
      </xdr:spPr>
    </xdr:pic>
    <xdr:clientData/>
  </xdr:twoCellAnchor>
  <xdr:twoCellAnchor editAs="oneCell">
    <xdr:from>
      <xdr:col>0</xdr:col>
      <xdr:colOff>532840</xdr:colOff>
      <xdr:row>111</xdr:row>
      <xdr:rowOff>47625</xdr:rowOff>
    </xdr:from>
    <xdr:to>
      <xdr:col>0</xdr:col>
      <xdr:colOff>1657350</xdr:colOff>
      <xdr:row>115</xdr:row>
      <xdr:rowOff>140072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1E600B-EB91-4552-BA60-D8134F484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840" y="17887950"/>
          <a:ext cx="1124510" cy="749672"/>
        </a:xfrm>
        <a:prstGeom prst="ellipse">
          <a:avLst/>
        </a:prstGeom>
      </xdr:spPr>
    </xdr:pic>
    <xdr:clientData/>
  </xdr:twoCellAnchor>
  <xdr:twoCellAnchor editAs="oneCell">
    <xdr:from>
      <xdr:col>0</xdr:col>
      <xdr:colOff>400609</xdr:colOff>
      <xdr:row>156</xdr:row>
      <xdr:rowOff>46505</xdr:rowOff>
    </xdr:from>
    <xdr:to>
      <xdr:col>0</xdr:col>
      <xdr:colOff>1801345</xdr:colOff>
      <xdr:row>161</xdr:row>
      <xdr:rowOff>161179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A5B1B2-9479-4F31-A218-85CA989D9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609" y="24640055"/>
          <a:ext cx="1400736" cy="933824"/>
        </a:xfrm>
        <a:prstGeom prst="ellipse">
          <a:avLst/>
        </a:prstGeom>
      </xdr:spPr>
    </xdr:pic>
    <xdr:clientData/>
  </xdr:twoCellAnchor>
  <xdr:twoCellAnchor editAs="oneCell">
    <xdr:from>
      <xdr:col>0</xdr:col>
      <xdr:colOff>615203</xdr:colOff>
      <xdr:row>121</xdr:row>
      <xdr:rowOff>19051</xdr:rowOff>
    </xdr:from>
    <xdr:to>
      <xdr:col>0</xdr:col>
      <xdr:colOff>1597470</xdr:colOff>
      <xdr:row>125</xdr:row>
      <xdr:rowOff>152401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8C529-A40F-4E31-AE7E-F3659763EE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0" t="-54" r="-1022" b="19455"/>
        <a:stretch/>
      </xdr:blipFill>
      <xdr:spPr>
        <a:xfrm>
          <a:off x="615203" y="18678526"/>
          <a:ext cx="982267" cy="781050"/>
        </a:xfrm>
        <a:prstGeom prst="ellipse">
          <a:avLst/>
        </a:prstGeom>
      </xdr:spPr>
    </xdr:pic>
    <xdr:clientData/>
  </xdr:twoCellAnchor>
  <xdr:twoCellAnchor editAs="oneCell">
    <xdr:from>
      <xdr:col>0</xdr:col>
      <xdr:colOff>821392</xdr:colOff>
      <xdr:row>170</xdr:row>
      <xdr:rowOff>47625</xdr:rowOff>
    </xdr:from>
    <xdr:to>
      <xdr:col>0</xdr:col>
      <xdr:colOff>1943100</xdr:colOff>
      <xdr:row>174</xdr:row>
      <xdr:rowOff>138205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71F7AF6-8F96-4E38-A013-A22437665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392" y="26936700"/>
          <a:ext cx="1121708" cy="747805"/>
        </a:xfrm>
        <a:prstGeom prst="ellipse">
          <a:avLst/>
        </a:prstGeom>
      </xdr:spPr>
    </xdr:pic>
    <xdr:clientData/>
  </xdr:twoCellAnchor>
  <xdr:twoCellAnchor editAs="oneCell">
    <xdr:from>
      <xdr:col>0</xdr:col>
      <xdr:colOff>674595</xdr:colOff>
      <xdr:row>188</xdr:row>
      <xdr:rowOff>41462</xdr:rowOff>
    </xdr:from>
    <xdr:to>
      <xdr:col>0</xdr:col>
      <xdr:colOff>2030507</xdr:colOff>
      <xdr:row>193</xdr:row>
      <xdr:rowOff>135778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E08C5BB-13EA-4A34-85A4-B6775B0E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95" y="29873762"/>
          <a:ext cx="1355912" cy="903941"/>
        </a:xfrm>
        <a:prstGeom prst="ellipse">
          <a:avLst/>
        </a:prstGeom>
      </xdr:spPr>
    </xdr:pic>
    <xdr:clientData/>
  </xdr:twoCellAnchor>
  <xdr:twoCellAnchor editAs="oneCell">
    <xdr:from>
      <xdr:col>0</xdr:col>
      <xdr:colOff>628650</xdr:colOff>
      <xdr:row>226</xdr:row>
      <xdr:rowOff>57150</xdr:rowOff>
    </xdr:from>
    <xdr:to>
      <xdr:col>0</xdr:col>
      <xdr:colOff>1562100</xdr:colOff>
      <xdr:row>230</xdr:row>
      <xdr:rowOff>144445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CF546A7-8C7C-40EB-A7BB-2479D7BD9F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35" t="6757" r="14549" b="8041"/>
        <a:stretch/>
      </xdr:blipFill>
      <xdr:spPr>
        <a:xfrm>
          <a:off x="628650" y="35956875"/>
          <a:ext cx="933450" cy="744520"/>
        </a:xfrm>
        <a:prstGeom prst="ellipse">
          <a:avLst/>
        </a:prstGeom>
      </xdr:spPr>
    </xdr:pic>
    <xdr:clientData/>
  </xdr:twoCellAnchor>
  <xdr:twoCellAnchor editAs="oneCell">
    <xdr:from>
      <xdr:col>0</xdr:col>
      <xdr:colOff>723900</xdr:colOff>
      <xdr:row>235</xdr:row>
      <xdr:rowOff>47626</xdr:rowOff>
    </xdr:from>
    <xdr:to>
      <xdr:col>0</xdr:col>
      <xdr:colOff>1485900</xdr:colOff>
      <xdr:row>240</xdr:row>
      <xdr:rowOff>76202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1B37644-9C88-4D52-A86E-6FAF67548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37604701"/>
          <a:ext cx="762000" cy="838201"/>
        </a:xfrm>
        <a:prstGeom prst="rect">
          <a:avLst/>
        </a:prstGeom>
      </xdr:spPr>
    </xdr:pic>
    <xdr:clientData/>
  </xdr:twoCellAnchor>
  <xdr:oneCellAnchor>
    <xdr:from>
      <xdr:col>0</xdr:col>
      <xdr:colOff>695326</xdr:colOff>
      <xdr:row>377</xdr:row>
      <xdr:rowOff>28575</xdr:rowOff>
    </xdr:from>
    <xdr:ext cx="762000" cy="752475"/>
    <xdr:pic>
      <xdr:nvPicPr>
        <xdr:cNvPr id="67" name="Picture 66">
          <a:extLst>
            <a:ext uri="{FF2B5EF4-FFF2-40B4-BE49-F238E27FC236}">
              <a16:creationId xmlns:a16="http://schemas.microsoft.com/office/drawing/2014/main" id="{2F7E0D9A-ADE3-4ED9-8FD5-72DC0530A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6" y="60817125"/>
          <a:ext cx="762000" cy="752475"/>
        </a:xfrm>
        <a:prstGeom prst="rect">
          <a:avLst/>
        </a:prstGeom>
      </xdr:spPr>
    </xdr:pic>
    <xdr:clientData/>
  </xdr:oneCellAnchor>
  <xdr:oneCellAnchor>
    <xdr:from>
      <xdr:col>0</xdr:col>
      <xdr:colOff>123825</xdr:colOff>
      <xdr:row>346</xdr:row>
      <xdr:rowOff>85725</xdr:rowOff>
    </xdr:from>
    <xdr:ext cx="986118" cy="657412"/>
    <xdr:pic>
      <xdr:nvPicPr>
        <xdr:cNvPr id="84" name="Picture 83">
          <a:extLst>
            <a:ext uri="{FF2B5EF4-FFF2-40B4-BE49-F238E27FC236}">
              <a16:creationId xmlns:a16="http://schemas.microsoft.com/office/drawing/2014/main" id="{094595AA-EDF5-4E8F-8F19-2A024C2BB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55806975"/>
          <a:ext cx="986118" cy="657412"/>
        </a:xfrm>
        <a:prstGeom prst="rect">
          <a:avLst/>
        </a:prstGeom>
      </xdr:spPr>
    </xdr:pic>
    <xdr:clientData/>
  </xdr:oneCellAnchor>
  <xdr:oneCellAnchor>
    <xdr:from>
      <xdr:col>0</xdr:col>
      <xdr:colOff>981075</xdr:colOff>
      <xdr:row>346</xdr:row>
      <xdr:rowOff>57150</xdr:rowOff>
    </xdr:from>
    <xdr:ext cx="994745" cy="1320971"/>
    <xdr:pic>
      <xdr:nvPicPr>
        <xdr:cNvPr id="85" name="Picture 84">
          <a:extLst>
            <a:ext uri="{FF2B5EF4-FFF2-40B4-BE49-F238E27FC236}">
              <a16:creationId xmlns:a16="http://schemas.microsoft.com/office/drawing/2014/main" id="{7B58CC53-EA31-4D56-8D47-363D3559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55778400"/>
          <a:ext cx="994745" cy="1320971"/>
        </a:xfrm>
        <a:prstGeom prst="rect">
          <a:avLst/>
        </a:prstGeom>
      </xdr:spPr>
    </xdr:pic>
    <xdr:clientData/>
  </xdr:oneCellAnchor>
  <xdr:oneCellAnchor>
    <xdr:from>
      <xdr:col>0</xdr:col>
      <xdr:colOff>419100</xdr:colOff>
      <xdr:row>382</xdr:row>
      <xdr:rowOff>104775</xdr:rowOff>
    </xdr:from>
    <xdr:ext cx="1295400" cy="752475"/>
    <xdr:pic>
      <xdr:nvPicPr>
        <xdr:cNvPr id="26" name="Picture 25">
          <a:extLst>
            <a:ext uri="{FF2B5EF4-FFF2-40B4-BE49-F238E27FC236}">
              <a16:creationId xmlns:a16="http://schemas.microsoft.com/office/drawing/2014/main" id="{5235EDE1-97B0-430A-B677-E3A0549947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-12397" b="5397"/>
        <a:stretch/>
      </xdr:blipFill>
      <xdr:spPr>
        <a:xfrm>
          <a:off x="419100" y="61731525"/>
          <a:ext cx="1295400" cy="752475"/>
        </a:xfrm>
        <a:prstGeom prst="ellipse">
          <a:avLst/>
        </a:prstGeom>
      </xdr:spPr>
    </xdr:pic>
    <xdr:clientData/>
  </xdr:oneCellAnchor>
  <xdr:twoCellAnchor editAs="oneCell">
    <xdr:from>
      <xdr:col>0</xdr:col>
      <xdr:colOff>66675</xdr:colOff>
      <xdr:row>39</xdr:row>
      <xdr:rowOff>123824</xdr:rowOff>
    </xdr:from>
    <xdr:to>
      <xdr:col>0</xdr:col>
      <xdr:colOff>1023938</xdr:colOff>
      <xdr:row>43</xdr:row>
      <xdr:rowOff>114299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B4BCF6D-C857-479C-ABD4-9E8F294D8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305549"/>
          <a:ext cx="957263" cy="638175"/>
        </a:xfrm>
        <a:prstGeom prst="ellipse">
          <a:avLst/>
        </a:prstGeom>
      </xdr:spPr>
    </xdr:pic>
    <xdr:clientData/>
  </xdr:twoCellAnchor>
  <xdr:oneCellAnchor>
    <xdr:from>
      <xdr:col>0</xdr:col>
      <xdr:colOff>693644</xdr:colOff>
      <xdr:row>222</xdr:row>
      <xdr:rowOff>45944</xdr:rowOff>
    </xdr:from>
    <xdr:ext cx="897031" cy="598021"/>
    <xdr:pic>
      <xdr:nvPicPr>
        <xdr:cNvPr id="89" name="Picture 88">
          <a:extLst>
            <a:ext uri="{FF2B5EF4-FFF2-40B4-BE49-F238E27FC236}">
              <a16:creationId xmlns:a16="http://schemas.microsoft.com/office/drawing/2014/main" id="{09F06747-DD88-4259-A486-E87F8663B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644" y="35459894"/>
          <a:ext cx="897031" cy="598021"/>
        </a:xfrm>
        <a:prstGeom prst="ellipse">
          <a:avLst/>
        </a:prstGeom>
      </xdr:spPr>
    </xdr:pic>
    <xdr:clientData/>
  </xdr:oneCellAnchor>
  <xdr:twoCellAnchor editAs="oneCell">
    <xdr:from>
      <xdr:col>0</xdr:col>
      <xdr:colOff>633948</xdr:colOff>
      <xdr:row>284</xdr:row>
      <xdr:rowOff>111068</xdr:rowOff>
    </xdr:from>
    <xdr:to>
      <xdr:col>0</xdr:col>
      <xdr:colOff>1452028</xdr:colOff>
      <xdr:row>287</xdr:row>
      <xdr:rowOff>108004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358D975-3E3C-449E-9031-4A6547CCEC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44" t="774" r="31664" b="5188"/>
        <a:stretch/>
      </xdr:blipFill>
      <xdr:spPr>
        <a:xfrm rot="6340560">
          <a:off x="801632" y="45549084"/>
          <a:ext cx="482711" cy="818080"/>
        </a:xfrm>
        <a:prstGeom prst="ellipse">
          <a:avLst/>
        </a:prstGeom>
      </xdr:spPr>
    </xdr:pic>
    <xdr:clientData/>
  </xdr:twoCellAnchor>
  <xdr:twoCellAnchor editAs="oneCell">
    <xdr:from>
      <xdr:col>0</xdr:col>
      <xdr:colOff>304800</xdr:colOff>
      <xdr:row>252</xdr:row>
      <xdr:rowOff>57149</xdr:rowOff>
    </xdr:from>
    <xdr:to>
      <xdr:col>0</xdr:col>
      <xdr:colOff>1890713</xdr:colOff>
      <xdr:row>258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B13133-7FEE-4403-BC92-63C06542D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0414574"/>
          <a:ext cx="1585913" cy="1057275"/>
        </a:xfrm>
        <a:prstGeom prst="ellipse">
          <a:avLst/>
        </a:prstGeom>
      </xdr:spPr>
    </xdr:pic>
    <xdr:clientData/>
  </xdr:twoCellAnchor>
  <xdr:twoCellAnchor editAs="oneCell">
    <xdr:from>
      <xdr:col>0</xdr:col>
      <xdr:colOff>1000126</xdr:colOff>
      <xdr:row>366</xdr:row>
      <xdr:rowOff>142875</xdr:rowOff>
    </xdr:from>
    <xdr:to>
      <xdr:col>0</xdr:col>
      <xdr:colOff>1971676</xdr:colOff>
      <xdr:row>370</xdr:row>
      <xdr:rowOff>142676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FD518CC-EF37-421F-8182-083351FD8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6" y="59140725"/>
          <a:ext cx="971550" cy="64750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285751</xdr:colOff>
      <xdr:row>13</xdr:row>
      <xdr:rowOff>76200</xdr:rowOff>
    </xdr:from>
    <xdr:to>
      <xdr:col>0</xdr:col>
      <xdr:colOff>1695451</xdr:colOff>
      <xdr:row>19</xdr:row>
      <xdr:rowOff>15754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F9E127-8BD8-4FC9-9D18-104590F17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1" y="2028825"/>
          <a:ext cx="1409700" cy="91110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</xdr:colOff>
      <xdr:row>31</xdr:row>
      <xdr:rowOff>0</xdr:rowOff>
    </xdr:from>
    <xdr:to>
      <xdr:col>0</xdr:col>
      <xdr:colOff>871536</xdr:colOff>
      <xdr:row>34</xdr:row>
      <xdr:rowOff>61913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FEE7E29-0DEE-46BD-95E0-856FEE2D2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5014913"/>
          <a:ext cx="842962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164607</xdr:colOff>
      <xdr:row>35</xdr:row>
      <xdr:rowOff>61059</xdr:rowOff>
    </xdr:from>
    <xdr:to>
      <xdr:col>0</xdr:col>
      <xdr:colOff>990972</xdr:colOff>
      <xdr:row>38</xdr:row>
      <xdr:rowOff>111907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7D4E248-1EA9-408A-A9C6-9416EDFB4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071997">
          <a:off x="164607" y="5742722"/>
          <a:ext cx="826365" cy="55091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43</xdr:row>
      <xdr:rowOff>107949</xdr:rowOff>
    </xdr:from>
    <xdr:to>
      <xdr:col>0</xdr:col>
      <xdr:colOff>952500</xdr:colOff>
      <xdr:row>47</xdr:row>
      <xdr:rowOff>28574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85C0F5F6-B64A-45FA-BF3E-319D91526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818006">
          <a:off x="71437" y="6937374"/>
          <a:ext cx="881063" cy="568325"/>
        </a:xfrm>
        <a:prstGeom prst="rect">
          <a:avLst/>
        </a:prstGeom>
      </xdr:spPr>
    </xdr:pic>
    <xdr:clientData/>
  </xdr:twoCellAnchor>
  <xdr:twoCellAnchor editAs="oneCell">
    <xdr:from>
      <xdr:col>0</xdr:col>
      <xdr:colOff>645317</xdr:colOff>
      <xdr:row>62</xdr:row>
      <xdr:rowOff>28573</xdr:rowOff>
    </xdr:from>
    <xdr:to>
      <xdr:col>0</xdr:col>
      <xdr:colOff>1566863</xdr:colOff>
      <xdr:row>65</xdr:row>
      <xdr:rowOff>142875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4013001-2254-4456-999A-B852BF3A6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317" y="10234611"/>
          <a:ext cx="921546" cy="614364"/>
        </a:xfrm>
        <a:prstGeom prst="rect">
          <a:avLst/>
        </a:prstGeom>
      </xdr:spPr>
    </xdr:pic>
    <xdr:clientData/>
  </xdr:twoCellAnchor>
  <xdr:twoCellAnchor editAs="oneCell">
    <xdr:from>
      <xdr:col>0</xdr:col>
      <xdr:colOff>319088</xdr:colOff>
      <xdr:row>95</xdr:row>
      <xdr:rowOff>42864</xdr:rowOff>
    </xdr:from>
    <xdr:to>
      <xdr:col>0</xdr:col>
      <xdr:colOff>1662113</xdr:colOff>
      <xdr:row>100</xdr:row>
      <xdr:rowOff>100014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16F1B6B-15D0-4524-8956-CAEFC4AE8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8" y="15416214"/>
          <a:ext cx="134302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757237</xdr:colOff>
      <xdr:row>121</xdr:row>
      <xdr:rowOff>38100</xdr:rowOff>
    </xdr:from>
    <xdr:to>
      <xdr:col>0</xdr:col>
      <xdr:colOff>1557338</xdr:colOff>
      <xdr:row>125</xdr:row>
      <xdr:rowOff>140913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0E82983-9288-43EA-8792-EE33495762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84" t="14718" r="24193" b="9072"/>
        <a:stretch/>
      </xdr:blipFill>
      <xdr:spPr>
        <a:xfrm>
          <a:off x="757237" y="19316700"/>
          <a:ext cx="800101" cy="769563"/>
        </a:xfrm>
        <a:prstGeom prst="rect">
          <a:avLst/>
        </a:prstGeom>
      </xdr:spPr>
    </xdr:pic>
    <xdr:clientData/>
  </xdr:twoCellAnchor>
  <xdr:twoCellAnchor editAs="oneCell">
    <xdr:from>
      <xdr:col>0</xdr:col>
      <xdr:colOff>404814</xdr:colOff>
      <xdr:row>126</xdr:row>
      <xdr:rowOff>80961</xdr:rowOff>
    </xdr:from>
    <xdr:to>
      <xdr:col>0</xdr:col>
      <xdr:colOff>1747838</xdr:colOff>
      <xdr:row>131</xdr:row>
      <xdr:rowOff>138110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2035FBDD-4AFF-4CF8-B521-AFD09D2A5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4" y="20197761"/>
          <a:ext cx="1343024" cy="895349"/>
        </a:xfrm>
        <a:prstGeom prst="rect">
          <a:avLst/>
        </a:prstGeom>
      </xdr:spPr>
    </xdr:pic>
    <xdr:clientData/>
  </xdr:twoCellAnchor>
  <xdr:twoCellAnchor editAs="oneCell">
    <xdr:from>
      <xdr:col>0</xdr:col>
      <xdr:colOff>423864</xdr:colOff>
      <xdr:row>147</xdr:row>
      <xdr:rowOff>30162</xdr:rowOff>
    </xdr:from>
    <xdr:to>
      <xdr:col>0</xdr:col>
      <xdr:colOff>1566864</xdr:colOff>
      <xdr:row>151</xdr:row>
      <xdr:rowOff>120649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57F8963B-2EA5-4FAC-ACD3-4130B3BD7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4" y="23671212"/>
          <a:ext cx="114300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642937</xdr:colOff>
      <xdr:row>162</xdr:row>
      <xdr:rowOff>52388</xdr:rowOff>
    </xdr:from>
    <xdr:to>
      <xdr:col>0</xdr:col>
      <xdr:colOff>1809750</xdr:colOff>
      <xdr:row>166</xdr:row>
      <xdr:rowOff>163513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06F166E-EA20-4EAF-9A0F-154F1A547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" y="26217563"/>
          <a:ext cx="1166813" cy="777875"/>
        </a:xfrm>
        <a:prstGeom prst="rect">
          <a:avLst/>
        </a:prstGeom>
      </xdr:spPr>
    </xdr:pic>
    <xdr:clientData/>
  </xdr:twoCellAnchor>
  <xdr:twoCellAnchor editAs="oneCell">
    <xdr:from>
      <xdr:col>0</xdr:col>
      <xdr:colOff>223839</xdr:colOff>
      <xdr:row>175</xdr:row>
      <xdr:rowOff>142875</xdr:rowOff>
    </xdr:from>
    <xdr:to>
      <xdr:col>0</xdr:col>
      <xdr:colOff>1957388</xdr:colOff>
      <xdr:row>182</xdr:row>
      <xdr:rowOff>131761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A33AF21-66AA-45BD-BB21-82567FADE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9" y="28489275"/>
          <a:ext cx="1733549" cy="1155699"/>
        </a:xfrm>
        <a:prstGeom prst="rect">
          <a:avLst/>
        </a:prstGeom>
      </xdr:spPr>
    </xdr:pic>
    <xdr:clientData/>
  </xdr:twoCellAnchor>
  <xdr:twoCellAnchor editAs="oneCell">
    <xdr:from>
      <xdr:col>0</xdr:col>
      <xdr:colOff>280989</xdr:colOff>
      <xdr:row>195</xdr:row>
      <xdr:rowOff>128587</xdr:rowOff>
    </xdr:from>
    <xdr:to>
      <xdr:col>0</xdr:col>
      <xdr:colOff>1790701</xdr:colOff>
      <xdr:row>201</xdr:row>
      <xdr:rowOff>136825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37A046D4-FD70-4501-84C1-CABD71646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9" y="31113412"/>
          <a:ext cx="1509712" cy="979788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714376</xdr:colOff>
      <xdr:row>208</xdr:row>
      <xdr:rowOff>41275</xdr:rowOff>
    </xdr:from>
    <xdr:to>
      <xdr:col>0</xdr:col>
      <xdr:colOff>1571626</xdr:colOff>
      <xdr:row>211</xdr:row>
      <xdr:rowOff>114456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263693A-AB96-4801-AC08-FD5B62F77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6" y="33159700"/>
          <a:ext cx="857250" cy="55895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217</xdr:row>
      <xdr:rowOff>22222</xdr:rowOff>
    </xdr:from>
    <xdr:to>
      <xdr:col>0</xdr:col>
      <xdr:colOff>1757363</xdr:colOff>
      <xdr:row>221</xdr:row>
      <xdr:rowOff>146048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2CC2861A-F6EA-4679-AFE8-9B0178CBF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34626547"/>
          <a:ext cx="1185863" cy="771526"/>
        </a:xfrm>
        <a:prstGeom prst="rect">
          <a:avLst/>
        </a:prstGeom>
      </xdr:spPr>
    </xdr:pic>
    <xdr:clientData/>
  </xdr:twoCellAnchor>
  <xdr:twoCellAnchor editAs="oneCell">
    <xdr:from>
      <xdr:col>0</xdr:col>
      <xdr:colOff>328611</xdr:colOff>
      <xdr:row>235</xdr:row>
      <xdr:rowOff>76200</xdr:rowOff>
    </xdr:from>
    <xdr:to>
      <xdr:col>0</xdr:col>
      <xdr:colOff>1814512</xdr:colOff>
      <xdr:row>240</xdr:row>
      <xdr:rowOff>119063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A357BC56-0CCB-4662-8B0E-C298383ADC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46" b="7692"/>
        <a:stretch/>
      </xdr:blipFill>
      <xdr:spPr>
        <a:xfrm>
          <a:off x="328611" y="37642800"/>
          <a:ext cx="1485901" cy="852488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241</xdr:row>
      <xdr:rowOff>23812</xdr:rowOff>
    </xdr:from>
    <xdr:to>
      <xdr:col>0</xdr:col>
      <xdr:colOff>1809173</xdr:colOff>
      <xdr:row>245</xdr:row>
      <xdr:rowOff>142876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20FA14B4-7FDD-4ACF-B8CB-7332CCC30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484" b="9678"/>
        <a:stretch/>
      </xdr:blipFill>
      <xdr:spPr>
        <a:xfrm>
          <a:off x="323850" y="39443025"/>
          <a:ext cx="1485323" cy="790576"/>
        </a:xfrm>
        <a:prstGeom prst="rect">
          <a:avLst/>
        </a:prstGeom>
      </xdr:spPr>
    </xdr:pic>
    <xdr:clientData/>
  </xdr:twoCellAnchor>
  <xdr:twoCellAnchor editAs="oneCell">
    <xdr:from>
      <xdr:col>0</xdr:col>
      <xdr:colOff>385764</xdr:colOff>
      <xdr:row>246</xdr:row>
      <xdr:rowOff>60323</xdr:rowOff>
    </xdr:from>
    <xdr:to>
      <xdr:col>0</xdr:col>
      <xdr:colOff>1762125</xdr:colOff>
      <xdr:row>251</xdr:row>
      <xdr:rowOff>145409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D62136DB-40AD-4800-BE66-B4D826623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4" y="39436673"/>
          <a:ext cx="1376361" cy="894711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271</xdr:row>
      <xdr:rowOff>45271</xdr:rowOff>
    </xdr:from>
    <xdr:to>
      <xdr:col>0</xdr:col>
      <xdr:colOff>1724026</xdr:colOff>
      <xdr:row>277</xdr:row>
      <xdr:rowOff>147638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C4D6B4EB-8DED-4596-A9E0-2875E84A82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406" b="19841"/>
        <a:stretch/>
      </xdr:blipFill>
      <xdr:spPr>
        <a:xfrm>
          <a:off x="400050" y="43507846"/>
          <a:ext cx="1323976" cy="108344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288</xdr:row>
      <xdr:rowOff>85722</xdr:rowOff>
    </xdr:from>
    <xdr:to>
      <xdr:col>0</xdr:col>
      <xdr:colOff>2000252</xdr:colOff>
      <xdr:row>296</xdr:row>
      <xdr:rowOff>138112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EA255C37-C582-48D1-9586-70A31B713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6339122"/>
          <a:ext cx="1962152" cy="1357315"/>
        </a:xfrm>
        <a:prstGeom prst="rect">
          <a:avLst/>
        </a:prstGeom>
      </xdr:spPr>
    </xdr:pic>
    <xdr:clientData/>
  </xdr:twoCellAnchor>
  <xdr:twoCellAnchor editAs="oneCell">
    <xdr:from>
      <xdr:col>0</xdr:col>
      <xdr:colOff>608735</xdr:colOff>
      <xdr:row>313</xdr:row>
      <xdr:rowOff>119927</xdr:rowOff>
    </xdr:from>
    <xdr:to>
      <xdr:col>0</xdr:col>
      <xdr:colOff>1827964</xdr:colOff>
      <xdr:row>320</xdr:row>
      <xdr:rowOff>90609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D47F4452-EC5B-4A5B-A810-71EF305EB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64" r="12880"/>
        <a:stretch/>
      </xdr:blipFill>
      <xdr:spPr>
        <a:xfrm rot="1223645">
          <a:off x="608735" y="50621477"/>
          <a:ext cx="1219229" cy="110415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318</xdr:row>
      <xdr:rowOff>79373</xdr:rowOff>
    </xdr:from>
    <xdr:to>
      <xdr:col>0</xdr:col>
      <xdr:colOff>1371600</xdr:colOff>
      <xdr:row>323</xdr:row>
      <xdr:rowOff>85723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87FAA804-4445-4950-97F7-DC9AE3511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51219098"/>
          <a:ext cx="1266825" cy="8255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324</xdr:row>
      <xdr:rowOff>104775</xdr:rowOff>
    </xdr:from>
    <xdr:to>
      <xdr:col>0</xdr:col>
      <xdr:colOff>1676400</xdr:colOff>
      <xdr:row>330</xdr:row>
      <xdr:rowOff>88526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70BE86AD-7458-4AA8-820A-E092E8F30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2244625"/>
          <a:ext cx="1476375" cy="95530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355</xdr:row>
      <xdr:rowOff>85725</xdr:rowOff>
    </xdr:from>
    <xdr:to>
      <xdr:col>0</xdr:col>
      <xdr:colOff>1895477</xdr:colOff>
      <xdr:row>362</xdr:row>
      <xdr:rowOff>50801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6361B64C-BC5E-4AC0-ABE9-16BEF5E4A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58597800"/>
          <a:ext cx="1704976" cy="1136651"/>
        </a:xfrm>
        <a:prstGeom prst="rect">
          <a:avLst/>
        </a:prstGeom>
      </xdr:spPr>
    </xdr:pic>
    <xdr:clientData/>
  </xdr:twoCellAnchor>
  <xdr:twoCellAnchor editAs="oneCell">
    <xdr:from>
      <xdr:col>0</xdr:col>
      <xdr:colOff>303397</xdr:colOff>
      <xdr:row>368</xdr:row>
      <xdr:rowOff>159165</xdr:rowOff>
    </xdr:from>
    <xdr:to>
      <xdr:col>0</xdr:col>
      <xdr:colOff>1079683</xdr:colOff>
      <xdr:row>376</xdr:row>
      <xdr:rowOff>45624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D3BB637B-8360-4A6A-8794-4A548FEA8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91173">
          <a:off x="95848" y="59688414"/>
          <a:ext cx="1191384" cy="776286"/>
        </a:xfrm>
        <a:prstGeom prst="rect">
          <a:avLst/>
        </a:prstGeom>
      </xdr:spPr>
    </xdr:pic>
    <xdr:clientData/>
  </xdr:twoCellAnchor>
  <xdr:twoCellAnchor editAs="oneCell">
    <xdr:from>
      <xdr:col>0</xdr:col>
      <xdr:colOff>876301</xdr:colOff>
      <xdr:row>388</xdr:row>
      <xdr:rowOff>38100</xdr:rowOff>
    </xdr:from>
    <xdr:to>
      <xdr:col>0</xdr:col>
      <xdr:colOff>1766889</xdr:colOff>
      <xdr:row>396</xdr:row>
      <xdr:rowOff>35719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7C949D0F-CE09-4D0E-A593-FBC289DCE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1" y="64093725"/>
          <a:ext cx="890588" cy="1335882"/>
        </a:xfrm>
        <a:prstGeom prst="rect">
          <a:avLst/>
        </a:prstGeom>
      </xdr:spPr>
    </xdr:pic>
    <xdr:clientData/>
  </xdr:twoCellAnchor>
  <xdr:twoCellAnchor editAs="oneCell">
    <xdr:from>
      <xdr:col>0</xdr:col>
      <xdr:colOff>481853</xdr:colOff>
      <xdr:row>6</xdr:row>
      <xdr:rowOff>97491</xdr:rowOff>
    </xdr:from>
    <xdr:to>
      <xdr:col>1</xdr:col>
      <xdr:colOff>2801</xdr:colOff>
      <xdr:row>13</xdr:row>
      <xdr:rowOff>9898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CAC56907-CF58-4E0E-8C2A-F44D94A78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853" y="916641"/>
          <a:ext cx="1568823" cy="1045882"/>
        </a:xfrm>
        <a:prstGeom prst="ellipse">
          <a:avLst/>
        </a:prstGeom>
      </xdr:spPr>
    </xdr:pic>
    <xdr:clientData/>
  </xdr:twoCellAnchor>
  <xdr:twoCellAnchor editAs="oneCell">
    <xdr:from>
      <xdr:col>0</xdr:col>
      <xdr:colOff>623888</xdr:colOff>
      <xdr:row>231</xdr:row>
      <xdr:rowOff>57150</xdr:rowOff>
    </xdr:from>
    <xdr:to>
      <xdr:col>0</xdr:col>
      <xdr:colOff>1647825</xdr:colOff>
      <xdr:row>234</xdr:row>
      <xdr:rowOff>111792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E6E478C-3986-4197-869A-5902B5D1C3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88" t="10147" r="588" b="8677"/>
        <a:stretch/>
      </xdr:blipFill>
      <xdr:spPr>
        <a:xfrm>
          <a:off x="623888" y="36966525"/>
          <a:ext cx="1023937" cy="540417"/>
        </a:xfrm>
        <a:prstGeom prst="rect">
          <a:avLst/>
        </a:prstGeom>
      </xdr:spPr>
    </xdr:pic>
    <xdr:clientData/>
  </xdr:twoCellAnchor>
  <xdr:twoCellAnchor editAs="oneCell">
    <xdr:from>
      <xdr:col>0</xdr:col>
      <xdr:colOff>1085850</xdr:colOff>
      <xdr:row>339</xdr:row>
      <xdr:rowOff>22225</xdr:rowOff>
    </xdr:from>
    <xdr:to>
      <xdr:col>0</xdr:col>
      <xdr:colOff>2019300</xdr:colOff>
      <xdr:row>343</xdr:row>
      <xdr:rowOff>9525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9B035EE8-2696-4D33-808A-885ABEA9E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54610000"/>
          <a:ext cx="933450" cy="635000"/>
        </a:xfrm>
        <a:prstGeom prst="rect">
          <a:avLst/>
        </a:prstGeom>
      </xdr:spPr>
    </xdr:pic>
    <xdr:clientData/>
  </xdr:twoCellAnchor>
  <xdr:twoCellAnchor editAs="oneCell">
    <xdr:from>
      <xdr:col>0</xdr:col>
      <xdr:colOff>157163</xdr:colOff>
      <xdr:row>342</xdr:row>
      <xdr:rowOff>28573</xdr:rowOff>
    </xdr:from>
    <xdr:to>
      <xdr:col>0</xdr:col>
      <xdr:colOff>1143001</xdr:colOff>
      <xdr:row>346</xdr:row>
      <xdr:rowOff>19049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7CFF3B1-E8C5-43FF-971E-9FB913FF2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3" y="55102123"/>
          <a:ext cx="985838" cy="638176"/>
        </a:xfrm>
        <a:prstGeom prst="rect">
          <a:avLst/>
        </a:prstGeom>
      </xdr:spPr>
    </xdr:pic>
    <xdr:clientData/>
  </xdr:twoCellAnchor>
  <xdr:twoCellAnchor editAs="oneCell">
    <xdr:from>
      <xdr:col>0</xdr:col>
      <xdr:colOff>366712</xdr:colOff>
      <xdr:row>412</xdr:row>
      <xdr:rowOff>100012</xdr:rowOff>
    </xdr:from>
    <xdr:to>
      <xdr:col>0</xdr:col>
      <xdr:colOff>1547813</xdr:colOff>
      <xdr:row>418</xdr:row>
      <xdr:rowOff>109537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F78A87-921A-4603-973F-E66018197D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760"/>
        <a:stretch/>
      </xdr:blipFill>
      <xdr:spPr>
        <a:xfrm>
          <a:off x="366712" y="65489137"/>
          <a:ext cx="1181101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741688</xdr:colOff>
      <xdr:row>212</xdr:row>
      <xdr:rowOff>62525</xdr:rowOff>
    </xdr:from>
    <xdr:to>
      <xdr:col>0</xdr:col>
      <xdr:colOff>1479689</xdr:colOff>
      <xdr:row>216</xdr:row>
      <xdr:rowOff>145901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B80B039-25B5-4852-BB15-82EEDBEA6C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30" t="-3670" r="17651" b="3294"/>
        <a:stretch/>
      </xdr:blipFill>
      <xdr:spPr>
        <a:xfrm rot="15090619">
          <a:off x="740388" y="33839475"/>
          <a:ext cx="740601" cy="738001"/>
        </a:xfrm>
        <a:prstGeom prst="ellipse">
          <a:avLst/>
        </a:prstGeom>
      </xdr:spPr>
    </xdr:pic>
    <xdr:clientData/>
  </xdr:twoCellAnchor>
  <xdr:oneCellAnchor>
    <xdr:from>
      <xdr:col>0</xdr:col>
      <xdr:colOff>142875</xdr:colOff>
      <xdr:row>363</xdr:row>
      <xdr:rowOff>57150</xdr:rowOff>
    </xdr:from>
    <xdr:ext cx="1065579" cy="694463"/>
    <xdr:pic>
      <xdr:nvPicPr>
        <xdr:cNvPr id="98" name="Picture 97">
          <a:extLst>
            <a:ext uri="{FF2B5EF4-FFF2-40B4-BE49-F238E27FC236}">
              <a16:creationId xmlns:a16="http://schemas.microsoft.com/office/drawing/2014/main" id="{4AECC1C3-1ABB-407B-8F02-7E4387061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142875" y="58559700"/>
          <a:ext cx="1065579" cy="694463"/>
        </a:xfrm>
        <a:prstGeom prst="rect">
          <a:avLst/>
        </a:prstGeom>
      </xdr:spPr>
    </xdr:pic>
    <xdr:clientData/>
  </xdr:oneCellAnchor>
  <xdr:twoCellAnchor editAs="oneCell">
    <xdr:from>
      <xdr:col>0</xdr:col>
      <xdr:colOff>1151409</xdr:colOff>
      <xdr:row>17</xdr:row>
      <xdr:rowOff>114292</xdr:rowOff>
    </xdr:from>
    <xdr:to>
      <xdr:col>0</xdr:col>
      <xdr:colOff>1856177</xdr:colOff>
      <xdr:row>21</xdr:row>
      <xdr:rowOff>122052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4A0EFB4-F226-4BB3-95E2-ACD95130D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0" r="27155" b="19489"/>
        <a:stretch/>
      </xdr:blipFill>
      <xdr:spPr>
        <a:xfrm rot="19188079">
          <a:off x="1151409" y="2714617"/>
          <a:ext cx="704768" cy="655460"/>
        </a:xfrm>
        <a:prstGeom prst="ellipse">
          <a:avLst/>
        </a:prstGeom>
      </xdr:spPr>
    </xdr:pic>
    <xdr:clientData/>
  </xdr:twoCellAnchor>
  <xdr:twoCellAnchor editAs="oneCell">
    <xdr:from>
      <xdr:col>0</xdr:col>
      <xdr:colOff>685800</xdr:colOff>
      <xdr:row>305</xdr:row>
      <xdr:rowOff>38100</xdr:rowOff>
    </xdr:from>
    <xdr:to>
      <xdr:col>0</xdr:col>
      <xdr:colOff>1328738</xdr:colOff>
      <xdr:row>307</xdr:row>
      <xdr:rowOff>142875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9D43E25-E6A5-44EB-A273-A7DD4BF03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9072800"/>
          <a:ext cx="642938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331</xdr:row>
      <xdr:rowOff>66675</xdr:rowOff>
    </xdr:from>
    <xdr:to>
      <xdr:col>0</xdr:col>
      <xdr:colOff>1273547</xdr:colOff>
      <xdr:row>334</xdr:row>
      <xdr:rowOff>57149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30F18A7-0A65-4080-8BA3-C70021C3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53340000"/>
          <a:ext cx="616322" cy="476249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300</xdr:row>
      <xdr:rowOff>66677</xdr:rowOff>
    </xdr:from>
    <xdr:to>
      <xdr:col>0</xdr:col>
      <xdr:colOff>1580999</xdr:colOff>
      <xdr:row>303</xdr:row>
      <xdr:rowOff>85725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27E26BB-3725-4B62-8B85-1437E2997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48272702"/>
          <a:ext cx="780898" cy="504823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504826</xdr:colOff>
      <xdr:row>308</xdr:row>
      <xdr:rowOff>133351</xdr:rowOff>
    </xdr:from>
    <xdr:to>
      <xdr:col>0</xdr:col>
      <xdr:colOff>1181292</xdr:colOff>
      <xdr:row>313</xdr:row>
      <xdr:rowOff>28575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E2CD88-286E-4488-AECF-BC8BA3C81C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80" t="4242" r="22490" b="5454"/>
        <a:stretch/>
      </xdr:blipFill>
      <xdr:spPr>
        <a:xfrm>
          <a:off x="504826" y="49825276"/>
          <a:ext cx="676466" cy="704849"/>
        </a:xfrm>
        <a:prstGeom prst="flowChartMagneticTape">
          <a:avLst/>
        </a:prstGeom>
      </xdr:spPr>
    </xdr:pic>
    <xdr:clientData/>
  </xdr:twoCellAnchor>
  <xdr:twoCellAnchor editAs="oneCell">
    <xdr:from>
      <xdr:col>0</xdr:col>
      <xdr:colOff>1201401</xdr:colOff>
      <xdr:row>27</xdr:row>
      <xdr:rowOff>151147</xdr:rowOff>
    </xdr:from>
    <xdr:to>
      <xdr:col>0</xdr:col>
      <xdr:colOff>1932323</xdr:colOff>
      <xdr:row>32</xdr:row>
      <xdr:rowOff>17797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18B83F1-DB28-4CCD-AE40-D7C20D13F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57" r="20560"/>
        <a:stretch/>
      </xdr:blipFill>
      <xdr:spPr>
        <a:xfrm rot="3227894">
          <a:off x="1228724" y="4362449"/>
          <a:ext cx="676275" cy="73092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23</xdr:row>
      <xdr:rowOff>123826</xdr:rowOff>
    </xdr:from>
    <xdr:to>
      <xdr:col>0</xdr:col>
      <xdr:colOff>1009650</xdr:colOff>
      <xdr:row>27</xdr:row>
      <xdr:rowOff>47380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4699FF2-9E0D-4F2A-A948-EE7B4337C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714751"/>
          <a:ext cx="942975" cy="571254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22</xdr:row>
      <xdr:rowOff>76201</xdr:rowOff>
    </xdr:from>
    <xdr:to>
      <xdr:col>0</xdr:col>
      <xdr:colOff>1704975</xdr:colOff>
      <xdr:row>28</xdr:row>
      <xdr:rowOff>136012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BA736D9-A9EB-4779-AC49-60032842E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495676"/>
          <a:ext cx="638175" cy="1040886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116</xdr:row>
      <xdr:rowOff>9525</xdr:rowOff>
    </xdr:from>
    <xdr:to>
      <xdr:col>0</xdr:col>
      <xdr:colOff>1628775</xdr:colOff>
      <xdr:row>120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A77131-A76D-42DC-BF41-1C52BB91C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9021425"/>
          <a:ext cx="1181100" cy="787400"/>
        </a:xfrm>
        <a:prstGeom prst="rect">
          <a:avLst/>
        </a:prstGeom>
      </xdr:spPr>
    </xdr:pic>
    <xdr:clientData/>
  </xdr:twoCellAnchor>
  <xdr:twoCellAnchor editAs="oneCell">
    <xdr:from>
      <xdr:col>0</xdr:col>
      <xdr:colOff>147915</xdr:colOff>
      <xdr:row>398</xdr:row>
      <xdr:rowOff>47625</xdr:rowOff>
    </xdr:from>
    <xdr:to>
      <xdr:col>0</xdr:col>
      <xdr:colOff>920511</xdr:colOff>
      <xdr:row>404</xdr:row>
      <xdr:rowOff>75906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143F669-76B6-4251-9954-11DA2E199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915" y="65312925"/>
          <a:ext cx="772596" cy="99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1077156</xdr:colOff>
      <xdr:row>398</xdr:row>
      <xdr:rowOff>57150</xdr:rowOff>
    </xdr:from>
    <xdr:to>
      <xdr:col>0</xdr:col>
      <xdr:colOff>1849752</xdr:colOff>
      <xdr:row>404</xdr:row>
      <xdr:rowOff>85431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36285E9-101F-45D9-A655-98D13863B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77156" y="65322450"/>
          <a:ext cx="772596" cy="99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406</xdr:row>
      <xdr:rowOff>47625</xdr:rowOff>
    </xdr:from>
    <xdr:to>
      <xdr:col>0</xdr:col>
      <xdr:colOff>1213515</xdr:colOff>
      <xdr:row>411</xdr:row>
      <xdr:rowOff>34309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532812D-EC0E-4C47-B956-FCFBF8B7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50" y="66608325"/>
          <a:ext cx="1194465" cy="79630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406</xdr:row>
      <xdr:rowOff>30162</xdr:rowOff>
    </xdr:from>
    <xdr:to>
      <xdr:col>0</xdr:col>
      <xdr:colOff>2009775</xdr:colOff>
      <xdr:row>410</xdr:row>
      <xdr:rowOff>135910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B5C932-92A7-47E6-9815-1E99C1423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0600" y="66590862"/>
          <a:ext cx="1019175" cy="753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3"/>
  <sheetViews>
    <sheetView tabSelected="1" zoomScaleNormal="100" workbookViewId="0">
      <pane ySplit="6" topLeftCell="A421" activePane="bottomLeft" state="frozen"/>
      <selection pane="bottomLeft" activeCell="C424" sqref="C424"/>
    </sheetView>
  </sheetViews>
  <sheetFormatPr defaultColWidth="9.140625" defaultRowHeight="12.75"/>
  <cols>
    <col min="1" max="1" width="30.7109375" style="21" customWidth="1"/>
    <col min="2" max="2" width="11.140625" style="31" customWidth="1"/>
    <col min="3" max="4" width="9.7109375" style="23" customWidth="1"/>
    <col min="5" max="5" width="7.28515625" style="24" customWidth="1"/>
    <col min="6" max="6" width="11.85546875" style="23" customWidth="1"/>
    <col min="7" max="7" width="5.5703125" style="33" customWidth="1"/>
    <col min="8" max="8" width="53.5703125" style="21" customWidth="1"/>
    <col min="9" max="9" width="17.85546875" style="28" hidden="1" customWidth="1"/>
    <col min="10" max="10" width="28.42578125" style="29" hidden="1" customWidth="1"/>
    <col min="11" max="12" width="9.140625" style="21" hidden="1" customWidth="1"/>
    <col min="13" max="16384" width="9.140625" style="21"/>
  </cols>
  <sheetData>
    <row r="1" spans="1:11">
      <c r="A1" s="21" t="s">
        <v>0</v>
      </c>
      <c r="B1" s="22"/>
      <c r="F1" s="25"/>
      <c r="G1" s="26" t="s">
        <v>1</v>
      </c>
      <c r="H1" s="27" t="s">
        <v>2</v>
      </c>
    </row>
    <row r="2" spans="1:11">
      <c r="A2" s="30" t="s">
        <v>3</v>
      </c>
      <c r="F2" s="32"/>
      <c r="G2" s="33" t="s">
        <v>4</v>
      </c>
      <c r="H2" s="196">
        <v>44228</v>
      </c>
    </row>
    <row r="3" spans="1:11">
      <c r="A3" s="21" t="s">
        <v>5</v>
      </c>
      <c r="C3" s="34"/>
      <c r="D3" s="34"/>
      <c r="E3" s="35"/>
      <c r="F3" s="36"/>
      <c r="G3" s="37" t="s">
        <v>6</v>
      </c>
      <c r="H3" s="197" t="s">
        <v>7</v>
      </c>
    </row>
    <row r="4" spans="1:11" ht="13.5" thickBot="1">
      <c r="A4" s="38" t="s">
        <v>8</v>
      </c>
      <c r="B4" s="22"/>
      <c r="C4" s="39"/>
      <c r="D4" s="39"/>
      <c r="E4" s="35" t="s">
        <v>9</v>
      </c>
      <c r="F4" s="40" t="s">
        <v>10</v>
      </c>
      <c r="G4" s="41"/>
      <c r="H4" s="42">
        <v>0.65</v>
      </c>
    </row>
    <row r="5" spans="1:11">
      <c r="A5" s="38"/>
      <c r="B5" s="22"/>
      <c r="C5" s="39" t="s">
        <v>11</v>
      </c>
      <c r="D5" s="39" t="s">
        <v>12</v>
      </c>
      <c r="E5" s="43" t="s">
        <v>13</v>
      </c>
      <c r="F5" s="44"/>
      <c r="G5" s="33" t="s">
        <v>14</v>
      </c>
    </row>
    <row r="6" spans="1:11" ht="13.5" thickBot="1">
      <c r="A6" s="38"/>
      <c r="B6" s="31" t="s">
        <v>15</v>
      </c>
      <c r="C6" s="39" t="s">
        <v>16</v>
      </c>
      <c r="D6" s="39" t="s">
        <v>17</v>
      </c>
      <c r="E6" s="45" t="s">
        <v>18</v>
      </c>
      <c r="F6" s="44" t="s">
        <v>19</v>
      </c>
      <c r="G6" s="33" t="s">
        <v>20</v>
      </c>
      <c r="H6" s="46"/>
      <c r="I6" s="28" t="s">
        <v>21</v>
      </c>
      <c r="J6" s="29" t="s">
        <v>19</v>
      </c>
      <c r="K6" s="21" t="s">
        <v>22</v>
      </c>
    </row>
    <row r="7" spans="1:11">
      <c r="A7" s="47"/>
      <c r="B7" s="48" t="s">
        <v>23</v>
      </c>
      <c r="C7" s="49">
        <v>34.99</v>
      </c>
      <c r="D7" s="50">
        <f>ROUND(C7*$H$4,2)</f>
        <v>22.74</v>
      </c>
      <c r="E7" s="7">
        <v>61</v>
      </c>
      <c r="F7" s="51">
        <f>D7*E7</f>
        <v>1387.1399999999999</v>
      </c>
      <c r="G7" s="52" t="s">
        <v>24</v>
      </c>
      <c r="H7" s="53" t="s">
        <v>25</v>
      </c>
      <c r="I7" s="54">
        <v>3</v>
      </c>
      <c r="J7" s="55">
        <f>I7*E7</f>
        <v>183</v>
      </c>
      <c r="K7" s="23">
        <f>E7*C7</f>
        <v>2134.3900000000003</v>
      </c>
    </row>
    <row r="8" spans="1:11">
      <c r="A8" s="56"/>
      <c r="B8" s="57" t="s">
        <v>26</v>
      </c>
      <c r="C8" s="58">
        <v>54.99</v>
      </c>
      <c r="D8" s="59">
        <f t="shared" ref="D8:D11" si="0">ROUND(C8*$H$4,2)</f>
        <v>35.74</v>
      </c>
      <c r="E8" s="8">
        <v>119</v>
      </c>
      <c r="F8" s="60">
        <f t="shared" ref="F8:F11" si="1">D8*E8</f>
        <v>4253.0600000000004</v>
      </c>
      <c r="G8" s="61" t="s">
        <v>27</v>
      </c>
      <c r="H8" s="62" t="s">
        <v>28</v>
      </c>
      <c r="I8" s="54">
        <v>4.2</v>
      </c>
      <c r="J8" s="55">
        <f t="shared" ref="J8:J71" si="2">I8*E8</f>
        <v>499.8</v>
      </c>
      <c r="K8" s="23">
        <f t="shared" ref="K8:K71" si="3">E8*C8</f>
        <v>6543.81</v>
      </c>
    </row>
    <row r="9" spans="1:11">
      <c r="A9" s="56"/>
      <c r="B9" s="57" t="s">
        <v>29</v>
      </c>
      <c r="C9" s="63">
        <v>79.989999999999995</v>
      </c>
      <c r="D9" s="64">
        <f t="shared" si="0"/>
        <v>51.99</v>
      </c>
      <c r="E9" s="8"/>
      <c r="F9" s="60">
        <f t="shared" si="1"/>
        <v>0</v>
      </c>
      <c r="G9" s="61" t="s">
        <v>30</v>
      </c>
      <c r="H9" s="62" t="s">
        <v>31</v>
      </c>
      <c r="I9" s="54">
        <v>8.8000000000000007</v>
      </c>
      <c r="J9" s="55">
        <f t="shared" si="2"/>
        <v>0</v>
      </c>
      <c r="K9" s="23">
        <f t="shared" si="3"/>
        <v>0</v>
      </c>
    </row>
    <row r="10" spans="1:11">
      <c r="A10" s="56"/>
      <c r="B10" s="57" t="s">
        <v>32</v>
      </c>
      <c r="C10" s="58">
        <v>104.99</v>
      </c>
      <c r="D10" s="59">
        <f t="shared" si="0"/>
        <v>68.239999999999995</v>
      </c>
      <c r="E10" s="8">
        <v>22</v>
      </c>
      <c r="F10" s="60">
        <f t="shared" si="1"/>
        <v>1501.28</v>
      </c>
      <c r="G10" s="61" t="s">
        <v>33</v>
      </c>
      <c r="H10" s="62" t="s">
        <v>34</v>
      </c>
      <c r="I10" s="54">
        <v>10.5</v>
      </c>
      <c r="J10" s="55">
        <f t="shared" si="2"/>
        <v>231</v>
      </c>
      <c r="K10" s="23">
        <f t="shared" si="3"/>
        <v>2309.7799999999997</v>
      </c>
    </row>
    <row r="11" spans="1:11">
      <c r="A11" s="56"/>
      <c r="B11" s="57" t="s">
        <v>35</v>
      </c>
      <c r="C11" s="58">
        <v>179.99</v>
      </c>
      <c r="D11" s="59">
        <f t="shared" si="0"/>
        <v>116.99</v>
      </c>
      <c r="E11" s="8">
        <v>127</v>
      </c>
      <c r="F11" s="60">
        <f t="shared" si="1"/>
        <v>14857.73</v>
      </c>
      <c r="G11" s="61" t="s">
        <v>36</v>
      </c>
      <c r="H11" s="62" t="s">
        <v>37</v>
      </c>
      <c r="I11" s="54">
        <v>23</v>
      </c>
      <c r="J11" s="55">
        <f t="shared" si="2"/>
        <v>2921</v>
      </c>
      <c r="K11" s="23">
        <f t="shared" si="3"/>
        <v>22858.73</v>
      </c>
    </row>
    <row r="12" spans="1:11">
      <c r="A12" s="56"/>
      <c r="B12" s="57"/>
      <c r="C12" s="58"/>
      <c r="D12" s="59"/>
      <c r="E12" s="8"/>
      <c r="F12" s="60"/>
      <c r="G12" s="61"/>
      <c r="H12" s="62"/>
      <c r="I12" s="54"/>
      <c r="J12" s="55">
        <f t="shared" si="2"/>
        <v>0</v>
      </c>
      <c r="K12" s="23">
        <f t="shared" si="3"/>
        <v>0</v>
      </c>
    </row>
    <row r="13" spans="1:11">
      <c r="A13" s="56"/>
      <c r="B13" s="65" t="s">
        <v>38</v>
      </c>
      <c r="C13" s="58">
        <v>17.989999999999998</v>
      </c>
      <c r="D13" s="59">
        <f t="shared" ref="D13:D15" si="4">ROUND(C13*$H$4,2)</f>
        <v>11.69</v>
      </c>
      <c r="E13" s="8"/>
      <c r="F13" s="60">
        <f t="shared" ref="F13:F15" si="5">D13*E13</f>
        <v>0</v>
      </c>
      <c r="G13" s="61" t="s">
        <v>24</v>
      </c>
      <c r="H13" s="62" t="s">
        <v>39</v>
      </c>
      <c r="I13" s="54">
        <v>1.4</v>
      </c>
      <c r="J13" s="55">
        <f t="shared" si="2"/>
        <v>0</v>
      </c>
      <c r="K13" s="23">
        <f t="shared" si="3"/>
        <v>0</v>
      </c>
    </row>
    <row r="14" spans="1:11">
      <c r="A14" s="56"/>
      <c r="B14" s="65" t="s">
        <v>40</v>
      </c>
      <c r="C14" s="58">
        <v>26.99</v>
      </c>
      <c r="D14" s="59">
        <f t="shared" si="4"/>
        <v>17.54</v>
      </c>
      <c r="E14" s="8"/>
      <c r="F14" s="60">
        <f t="shared" si="5"/>
        <v>0</v>
      </c>
      <c r="G14" s="61" t="s">
        <v>27</v>
      </c>
      <c r="H14" s="62" t="s">
        <v>41</v>
      </c>
      <c r="I14" s="54">
        <v>2</v>
      </c>
      <c r="J14" s="55">
        <f t="shared" si="2"/>
        <v>0</v>
      </c>
      <c r="K14" s="23">
        <f t="shared" si="3"/>
        <v>0</v>
      </c>
    </row>
    <row r="15" spans="1:11">
      <c r="A15" s="56"/>
      <c r="B15" s="65" t="s">
        <v>42</v>
      </c>
      <c r="C15" s="58">
        <v>43.589999999999996</v>
      </c>
      <c r="D15" s="59">
        <f t="shared" si="4"/>
        <v>28.33</v>
      </c>
      <c r="E15" s="8"/>
      <c r="F15" s="60">
        <f t="shared" si="5"/>
        <v>0</v>
      </c>
      <c r="G15" s="61" t="s">
        <v>30</v>
      </c>
      <c r="H15" s="62" t="s">
        <v>43</v>
      </c>
      <c r="I15" s="54">
        <v>5</v>
      </c>
      <c r="J15" s="55">
        <f t="shared" si="2"/>
        <v>0</v>
      </c>
      <c r="K15" s="23">
        <f t="shared" si="3"/>
        <v>0</v>
      </c>
    </row>
    <row r="16" spans="1:11">
      <c r="A16" s="56"/>
      <c r="B16" s="65"/>
      <c r="C16" s="58"/>
      <c r="D16" s="59"/>
      <c r="E16" s="8"/>
      <c r="F16" s="60"/>
      <c r="G16" s="61"/>
      <c r="H16" s="62"/>
      <c r="I16" s="54"/>
      <c r="J16" s="55">
        <f t="shared" si="2"/>
        <v>0</v>
      </c>
      <c r="K16" s="23">
        <f t="shared" si="3"/>
        <v>0</v>
      </c>
    </row>
    <row r="17" spans="1:11">
      <c r="A17" s="56"/>
      <c r="B17" s="57" t="s">
        <v>44</v>
      </c>
      <c r="C17" s="58">
        <v>34.99</v>
      </c>
      <c r="D17" s="59">
        <f t="shared" ref="D17:D20" si="6">ROUND(C17*$H$4,2)</f>
        <v>22.74</v>
      </c>
      <c r="E17" s="8"/>
      <c r="F17" s="60">
        <f t="shared" ref="F17:F20" si="7">D17*E17</f>
        <v>0</v>
      </c>
      <c r="G17" s="61" t="s">
        <v>24</v>
      </c>
      <c r="H17" s="62" t="s">
        <v>45</v>
      </c>
      <c r="I17" s="54">
        <v>3</v>
      </c>
      <c r="J17" s="55">
        <f t="shared" si="2"/>
        <v>0</v>
      </c>
      <c r="K17" s="23">
        <f t="shared" si="3"/>
        <v>0</v>
      </c>
    </row>
    <row r="18" spans="1:11">
      <c r="A18" s="56"/>
      <c r="B18" s="57" t="s">
        <v>46</v>
      </c>
      <c r="C18" s="58">
        <v>54.99</v>
      </c>
      <c r="D18" s="59">
        <f t="shared" si="6"/>
        <v>35.74</v>
      </c>
      <c r="E18" s="8"/>
      <c r="F18" s="60">
        <f t="shared" si="7"/>
        <v>0</v>
      </c>
      <c r="G18" s="61" t="s">
        <v>27</v>
      </c>
      <c r="H18" s="62" t="s">
        <v>47</v>
      </c>
      <c r="I18" s="54">
        <v>4.2</v>
      </c>
      <c r="J18" s="55">
        <f t="shared" si="2"/>
        <v>0</v>
      </c>
      <c r="K18" s="23">
        <f t="shared" si="3"/>
        <v>0</v>
      </c>
    </row>
    <row r="19" spans="1:11">
      <c r="A19" s="56"/>
      <c r="B19" s="57" t="s">
        <v>48</v>
      </c>
      <c r="C19" s="63">
        <v>79.989999999999995</v>
      </c>
      <c r="D19" s="64">
        <f t="shared" si="6"/>
        <v>51.99</v>
      </c>
      <c r="E19" s="8"/>
      <c r="F19" s="60">
        <f t="shared" si="7"/>
        <v>0</v>
      </c>
      <c r="G19" s="61" t="s">
        <v>30</v>
      </c>
      <c r="H19" s="62" t="s">
        <v>49</v>
      </c>
      <c r="I19" s="54">
        <v>8.8000000000000007</v>
      </c>
      <c r="J19" s="55">
        <f t="shared" si="2"/>
        <v>0</v>
      </c>
      <c r="K19" s="23">
        <f t="shared" si="3"/>
        <v>0</v>
      </c>
    </row>
    <row r="20" spans="1:11">
      <c r="A20" s="56"/>
      <c r="B20" s="57" t="s">
        <v>50</v>
      </c>
      <c r="C20" s="58">
        <v>104.99</v>
      </c>
      <c r="D20" s="59">
        <f t="shared" si="6"/>
        <v>68.239999999999995</v>
      </c>
      <c r="E20" s="8"/>
      <c r="F20" s="60">
        <f t="shared" si="7"/>
        <v>0</v>
      </c>
      <c r="G20" s="61" t="s">
        <v>33</v>
      </c>
      <c r="H20" s="62" t="s">
        <v>51</v>
      </c>
      <c r="I20" s="54">
        <v>10.5</v>
      </c>
      <c r="J20" s="55">
        <f t="shared" ref="J20" si="8">I20*E20</f>
        <v>0</v>
      </c>
      <c r="K20" s="23">
        <f t="shared" ref="K20" si="9">E20*C20</f>
        <v>0</v>
      </c>
    </row>
    <row r="21" spans="1:11">
      <c r="A21" s="56"/>
      <c r="B21" s="57" t="s">
        <v>52</v>
      </c>
      <c r="C21" s="58">
        <v>299.99</v>
      </c>
      <c r="D21" s="59">
        <f t="shared" ref="D21:D22" si="10">ROUND(C21*$H$4,2)</f>
        <v>194.99</v>
      </c>
      <c r="E21" s="8"/>
      <c r="F21" s="60">
        <f t="shared" ref="F21:F22" si="11">D21*E21</f>
        <v>0</v>
      </c>
      <c r="G21" s="61" t="s">
        <v>53</v>
      </c>
      <c r="H21" s="62" t="s">
        <v>54</v>
      </c>
      <c r="I21" s="54">
        <v>33.5</v>
      </c>
      <c r="J21" s="55">
        <f t="shared" si="2"/>
        <v>0</v>
      </c>
      <c r="K21" s="23">
        <f t="shared" si="3"/>
        <v>0</v>
      </c>
    </row>
    <row r="22" spans="1:11" ht="13.5" thickBot="1">
      <c r="A22" s="66"/>
      <c r="B22" s="57" t="s">
        <v>55</v>
      </c>
      <c r="C22" s="58">
        <v>599.99</v>
      </c>
      <c r="D22" s="59">
        <f t="shared" si="10"/>
        <v>389.99</v>
      </c>
      <c r="E22" s="8"/>
      <c r="F22" s="60">
        <f t="shared" si="11"/>
        <v>0</v>
      </c>
      <c r="G22" s="61" t="s">
        <v>56</v>
      </c>
      <c r="H22" s="62" t="s">
        <v>57</v>
      </c>
      <c r="I22" s="54">
        <v>64.5</v>
      </c>
      <c r="J22" s="55">
        <f t="shared" si="2"/>
        <v>0</v>
      </c>
      <c r="K22" s="23">
        <f t="shared" si="3"/>
        <v>0</v>
      </c>
    </row>
    <row r="23" spans="1:11" ht="13.5" thickBot="1">
      <c r="A23" s="67" t="s">
        <v>58</v>
      </c>
      <c r="B23" s="220" t="s">
        <v>59</v>
      </c>
      <c r="C23" s="221"/>
      <c r="D23" s="221"/>
      <c r="E23" s="221"/>
      <c r="F23" s="221"/>
      <c r="G23" s="221"/>
      <c r="H23" s="222"/>
      <c r="I23" s="54"/>
      <c r="J23" s="55">
        <f t="shared" si="2"/>
        <v>0</v>
      </c>
      <c r="K23" s="23">
        <f t="shared" si="3"/>
        <v>0</v>
      </c>
    </row>
    <row r="24" spans="1:11">
      <c r="A24" s="68"/>
      <c r="B24" s="69" t="s">
        <v>60</v>
      </c>
      <c r="C24" s="49">
        <v>16.34</v>
      </c>
      <c r="D24" s="50">
        <f t="shared" ref="D24:D28" si="12">ROUND(C24*$H$4,2)</f>
        <v>10.62</v>
      </c>
      <c r="E24" s="7">
        <v>26</v>
      </c>
      <c r="F24" s="51">
        <f t="shared" ref="F24:F28" si="13">D24*E24</f>
        <v>276.12</v>
      </c>
      <c r="G24" s="52" t="s">
        <v>24</v>
      </c>
      <c r="H24" s="70" t="s">
        <v>61</v>
      </c>
      <c r="I24" s="54">
        <v>0.44</v>
      </c>
      <c r="J24" s="55">
        <f t="shared" si="2"/>
        <v>11.44</v>
      </c>
      <c r="K24" s="23">
        <f t="shared" si="3"/>
        <v>424.84</v>
      </c>
    </row>
    <row r="25" spans="1:11">
      <c r="A25" s="71"/>
      <c r="B25" s="65" t="s">
        <v>62</v>
      </c>
      <c r="C25" s="58">
        <v>19.610000000000003</v>
      </c>
      <c r="D25" s="59">
        <f t="shared" si="12"/>
        <v>12.75</v>
      </c>
      <c r="E25" s="8"/>
      <c r="F25" s="60">
        <f t="shared" si="13"/>
        <v>0</v>
      </c>
      <c r="G25" s="61" t="s">
        <v>27</v>
      </c>
      <c r="H25" s="72" t="s">
        <v>61</v>
      </c>
      <c r="I25" s="54">
        <v>1</v>
      </c>
      <c r="J25" s="55">
        <f t="shared" si="2"/>
        <v>0</v>
      </c>
      <c r="K25" s="23">
        <f t="shared" si="3"/>
        <v>0</v>
      </c>
    </row>
    <row r="26" spans="1:11">
      <c r="A26" s="68"/>
      <c r="B26" s="65" t="s">
        <v>63</v>
      </c>
      <c r="C26" s="58">
        <v>30.51</v>
      </c>
      <c r="D26" s="59">
        <f t="shared" si="12"/>
        <v>19.829999999999998</v>
      </c>
      <c r="E26" s="8"/>
      <c r="F26" s="60">
        <f t="shared" si="13"/>
        <v>0</v>
      </c>
      <c r="G26" s="61" t="s">
        <v>30</v>
      </c>
      <c r="H26" s="72" t="s">
        <v>61</v>
      </c>
      <c r="I26" s="54">
        <v>2</v>
      </c>
      <c r="J26" s="55">
        <f t="shared" si="2"/>
        <v>0</v>
      </c>
      <c r="K26" s="23">
        <f t="shared" si="3"/>
        <v>0</v>
      </c>
    </row>
    <row r="27" spans="1:11">
      <c r="A27" s="68"/>
      <c r="B27" s="65" t="s">
        <v>64</v>
      </c>
      <c r="C27" s="58">
        <v>38.14</v>
      </c>
      <c r="D27" s="59">
        <f t="shared" si="12"/>
        <v>24.79</v>
      </c>
      <c r="E27" s="8"/>
      <c r="F27" s="60">
        <f t="shared" si="13"/>
        <v>0</v>
      </c>
      <c r="G27" s="61" t="s">
        <v>33</v>
      </c>
      <c r="H27" s="72" t="s">
        <v>61</v>
      </c>
      <c r="I27" s="54">
        <v>2.5</v>
      </c>
      <c r="J27" s="55">
        <f t="shared" si="2"/>
        <v>0</v>
      </c>
      <c r="K27" s="23">
        <f t="shared" si="3"/>
        <v>0</v>
      </c>
    </row>
    <row r="28" spans="1:11">
      <c r="A28" s="68"/>
      <c r="B28" s="65" t="s">
        <v>65</v>
      </c>
      <c r="C28" s="58">
        <v>5.99</v>
      </c>
      <c r="D28" s="59">
        <f t="shared" si="12"/>
        <v>3.89</v>
      </c>
      <c r="E28" s="8"/>
      <c r="F28" s="60">
        <f t="shared" si="13"/>
        <v>0</v>
      </c>
      <c r="G28" s="61" t="s">
        <v>36</v>
      </c>
      <c r="H28" s="72" t="s">
        <v>66</v>
      </c>
      <c r="I28" s="54">
        <v>0.4</v>
      </c>
      <c r="J28" s="55">
        <f t="shared" si="2"/>
        <v>0</v>
      </c>
      <c r="K28" s="23">
        <f t="shared" si="3"/>
        <v>0</v>
      </c>
    </row>
    <row r="29" spans="1:11">
      <c r="A29" s="68"/>
      <c r="B29" s="65"/>
      <c r="C29" s="58"/>
      <c r="D29" s="59"/>
      <c r="E29" s="8"/>
      <c r="F29" s="60"/>
      <c r="G29" s="61"/>
      <c r="H29" s="72"/>
      <c r="I29" s="54"/>
      <c r="J29" s="55">
        <f t="shared" si="2"/>
        <v>0</v>
      </c>
      <c r="K29" s="23">
        <f t="shared" si="3"/>
        <v>0</v>
      </c>
    </row>
    <row r="30" spans="1:11">
      <c r="A30" s="68" t="s">
        <v>67</v>
      </c>
      <c r="B30" s="65" t="s">
        <v>68</v>
      </c>
      <c r="C30" s="63">
        <v>6.1</v>
      </c>
      <c r="D30" s="64">
        <f t="shared" ref="D30:D31" si="14">ROUND(C30*$H$4,2)</f>
        <v>3.97</v>
      </c>
      <c r="E30" s="8"/>
      <c r="F30" s="60">
        <f t="shared" ref="F30:F31" si="15">D30*E30</f>
        <v>0</v>
      </c>
      <c r="G30" s="61"/>
      <c r="H30" s="72" t="s">
        <v>69</v>
      </c>
      <c r="I30" s="73">
        <v>1.69</v>
      </c>
      <c r="J30" s="55">
        <f t="shared" si="2"/>
        <v>0</v>
      </c>
      <c r="K30" s="23">
        <f t="shared" si="3"/>
        <v>0</v>
      </c>
    </row>
    <row r="31" spans="1:11">
      <c r="A31" s="68"/>
      <c r="B31" s="65" t="s">
        <v>70</v>
      </c>
      <c r="C31" s="63">
        <v>9.7999999999999989</v>
      </c>
      <c r="D31" s="64">
        <f t="shared" si="14"/>
        <v>6.37</v>
      </c>
      <c r="E31" s="8">
        <v>8</v>
      </c>
      <c r="F31" s="60">
        <f t="shared" si="15"/>
        <v>50.96</v>
      </c>
      <c r="G31" s="61"/>
      <c r="H31" s="72" t="s">
        <v>71</v>
      </c>
      <c r="I31" s="73">
        <v>1.63</v>
      </c>
      <c r="J31" s="55">
        <f t="shared" si="2"/>
        <v>13.04</v>
      </c>
      <c r="K31" s="23">
        <f t="shared" si="3"/>
        <v>78.399999999999991</v>
      </c>
    </row>
    <row r="32" spans="1:11">
      <c r="A32" s="68"/>
      <c r="B32" s="65"/>
      <c r="C32" s="58"/>
      <c r="D32" s="59"/>
      <c r="E32" s="8"/>
      <c r="F32" s="60"/>
      <c r="G32" s="61"/>
      <c r="H32" s="72"/>
      <c r="I32" s="54"/>
      <c r="J32" s="55">
        <f t="shared" si="2"/>
        <v>0</v>
      </c>
      <c r="K32" s="23">
        <f t="shared" si="3"/>
        <v>0</v>
      </c>
    </row>
    <row r="33" spans="1:11">
      <c r="A33" s="68"/>
      <c r="B33" s="65" t="s">
        <v>72</v>
      </c>
      <c r="C33" s="58">
        <v>3.3699999999999997</v>
      </c>
      <c r="D33" s="59">
        <f t="shared" ref="D33:D39" si="16">ROUND(C33*$H$4,2)</f>
        <v>2.19</v>
      </c>
      <c r="E33" s="8">
        <v>400</v>
      </c>
      <c r="F33" s="60">
        <f t="shared" ref="F33:F39" si="17">D33*E33</f>
        <v>876</v>
      </c>
      <c r="G33" s="61"/>
      <c r="H33" s="72" t="s">
        <v>73</v>
      </c>
      <c r="I33" s="54">
        <v>0.2</v>
      </c>
      <c r="J33" s="55">
        <f t="shared" si="2"/>
        <v>80</v>
      </c>
      <c r="K33" s="23">
        <f t="shared" si="3"/>
        <v>1347.9999999999998</v>
      </c>
    </row>
    <row r="34" spans="1:11">
      <c r="A34" s="68" t="s">
        <v>74</v>
      </c>
      <c r="B34" s="65" t="s">
        <v>75</v>
      </c>
      <c r="C34" s="58">
        <v>1.3</v>
      </c>
      <c r="D34" s="59">
        <f t="shared" si="16"/>
        <v>0.85</v>
      </c>
      <c r="E34" s="8">
        <v>235</v>
      </c>
      <c r="F34" s="60">
        <f t="shared" si="17"/>
        <v>199.75</v>
      </c>
      <c r="G34" s="61" t="s">
        <v>76</v>
      </c>
      <c r="H34" s="72" t="s">
        <v>77</v>
      </c>
      <c r="I34" s="54">
        <v>0.1</v>
      </c>
      <c r="J34" s="55">
        <f t="shared" si="2"/>
        <v>23.5</v>
      </c>
      <c r="K34" s="23">
        <f t="shared" si="3"/>
        <v>305.5</v>
      </c>
    </row>
    <row r="35" spans="1:11">
      <c r="A35" s="68"/>
      <c r="B35" s="65" t="s">
        <v>78</v>
      </c>
      <c r="C35" s="58">
        <v>1.6300000000000001</v>
      </c>
      <c r="D35" s="59">
        <f t="shared" si="16"/>
        <v>1.06</v>
      </c>
      <c r="E35" s="8"/>
      <c r="F35" s="60">
        <f t="shared" si="17"/>
        <v>0</v>
      </c>
      <c r="G35" s="61" t="s">
        <v>30</v>
      </c>
      <c r="H35" s="72" t="s">
        <v>79</v>
      </c>
      <c r="I35" s="54">
        <v>0.15</v>
      </c>
      <c r="J35" s="55">
        <f t="shared" si="2"/>
        <v>0</v>
      </c>
      <c r="K35" s="23">
        <f t="shared" si="3"/>
        <v>0</v>
      </c>
    </row>
    <row r="36" spans="1:11">
      <c r="A36" s="68"/>
      <c r="B36" s="65" t="s">
        <v>80</v>
      </c>
      <c r="C36" s="63">
        <v>1.85</v>
      </c>
      <c r="D36" s="64">
        <f t="shared" si="16"/>
        <v>1.2</v>
      </c>
      <c r="E36" s="8">
        <v>44</v>
      </c>
      <c r="F36" s="60">
        <f t="shared" si="17"/>
        <v>52.8</v>
      </c>
      <c r="G36" s="61" t="s">
        <v>33</v>
      </c>
      <c r="H36" s="72" t="s">
        <v>79</v>
      </c>
      <c r="I36" s="54">
        <v>0.2</v>
      </c>
      <c r="J36" s="55">
        <f t="shared" si="2"/>
        <v>8.8000000000000007</v>
      </c>
      <c r="K36" s="23">
        <f t="shared" si="3"/>
        <v>81.400000000000006</v>
      </c>
    </row>
    <row r="37" spans="1:11">
      <c r="A37" s="71" t="s">
        <v>81</v>
      </c>
      <c r="B37" s="65" t="s">
        <v>82</v>
      </c>
      <c r="C37" s="63">
        <v>2.7199999999999998</v>
      </c>
      <c r="D37" s="64">
        <f t="shared" si="16"/>
        <v>1.77</v>
      </c>
      <c r="E37" s="8">
        <v>120</v>
      </c>
      <c r="F37" s="60">
        <f t="shared" si="17"/>
        <v>212.4</v>
      </c>
      <c r="G37" s="61" t="s">
        <v>36</v>
      </c>
      <c r="H37" s="72" t="s">
        <v>79</v>
      </c>
      <c r="I37" s="54">
        <v>0.25</v>
      </c>
      <c r="J37" s="55">
        <f t="shared" si="2"/>
        <v>30</v>
      </c>
      <c r="K37" s="23">
        <f t="shared" si="3"/>
        <v>326.39999999999998</v>
      </c>
    </row>
    <row r="38" spans="1:11">
      <c r="A38" s="68"/>
      <c r="B38" s="65" t="s">
        <v>83</v>
      </c>
      <c r="C38" s="63">
        <v>4.3499999999999996</v>
      </c>
      <c r="D38" s="64">
        <f t="shared" si="16"/>
        <v>2.83</v>
      </c>
      <c r="E38" s="8"/>
      <c r="F38" s="60">
        <f t="shared" si="17"/>
        <v>0</v>
      </c>
      <c r="G38" s="61" t="s">
        <v>53</v>
      </c>
      <c r="H38" s="72" t="s">
        <v>79</v>
      </c>
      <c r="I38" s="54">
        <v>0.25</v>
      </c>
      <c r="J38" s="55">
        <f t="shared" si="2"/>
        <v>0</v>
      </c>
      <c r="K38" s="23">
        <f t="shared" si="3"/>
        <v>0</v>
      </c>
    </row>
    <row r="39" spans="1:11">
      <c r="A39" s="68"/>
      <c r="B39" s="65" t="s">
        <v>84</v>
      </c>
      <c r="C39" s="63">
        <v>6.5299999999999994</v>
      </c>
      <c r="D39" s="64">
        <f t="shared" si="16"/>
        <v>4.24</v>
      </c>
      <c r="E39" s="8"/>
      <c r="F39" s="60">
        <f t="shared" si="17"/>
        <v>0</v>
      </c>
      <c r="G39" s="61" t="s">
        <v>56</v>
      </c>
      <c r="H39" s="72" t="s">
        <v>79</v>
      </c>
      <c r="I39" s="54">
        <v>0.75</v>
      </c>
      <c r="J39" s="55">
        <f t="shared" si="2"/>
        <v>0</v>
      </c>
      <c r="K39" s="23">
        <f t="shared" si="3"/>
        <v>0</v>
      </c>
    </row>
    <row r="40" spans="1:11">
      <c r="A40" s="68"/>
      <c r="B40" s="65"/>
      <c r="C40" s="63"/>
      <c r="D40" s="64"/>
      <c r="E40" s="8"/>
      <c r="F40" s="60"/>
      <c r="G40" s="61"/>
      <c r="H40" s="72"/>
      <c r="I40" s="54"/>
      <c r="J40" s="55">
        <f t="shared" si="2"/>
        <v>0</v>
      </c>
      <c r="K40" s="23">
        <f t="shared" si="3"/>
        <v>0</v>
      </c>
    </row>
    <row r="41" spans="1:11">
      <c r="A41" s="68"/>
      <c r="B41" s="65" t="s">
        <v>85</v>
      </c>
      <c r="C41" s="58">
        <v>2.3899999999999997</v>
      </c>
      <c r="D41" s="59">
        <f t="shared" ref="D41:D48" si="18">ROUND(C41*$H$4,2)</f>
        <v>1.55</v>
      </c>
      <c r="E41" s="8"/>
      <c r="F41" s="60">
        <f t="shared" ref="F41:F48" si="19">D41*E41</f>
        <v>0</v>
      </c>
      <c r="G41" s="61" t="s">
        <v>24</v>
      </c>
      <c r="H41" s="72" t="s">
        <v>86</v>
      </c>
      <c r="I41" s="54">
        <v>0.2</v>
      </c>
      <c r="J41" s="55">
        <f t="shared" si="2"/>
        <v>0</v>
      </c>
      <c r="K41" s="23">
        <f t="shared" si="3"/>
        <v>0</v>
      </c>
    </row>
    <row r="42" spans="1:11">
      <c r="A42" s="68"/>
      <c r="B42" s="65" t="s">
        <v>87</v>
      </c>
      <c r="C42" s="58">
        <v>2.7199999999999998</v>
      </c>
      <c r="D42" s="59">
        <f t="shared" si="18"/>
        <v>1.77</v>
      </c>
      <c r="E42" s="8"/>
      <c r="F42" s="60">
        <f t="shared" si="19"/>
        <v>0</v>
      </c>
      <c r="G42" s="61" t="s">
        <v>27</v>
      </c>
      <c r="H42" s="72" t="s">
        <v>86</v>
      </c>
      <c r="I42" s="54">
        <v>0.3</v>
      </c>
      <c r="J42" s="55">
        <f t="shared" si="2"/>
        <v>0</v>
      </c>
      <c r="K42" s="23">
        <f t="shared" si="3"/>
        <v>0</v>
      </c>
    </row>
    <row r="43" spans="1:11">
      <c r="A43" s="74" t="s">
        <v>88</v>
      </c>
      <c r="B43" s="65" t="s">
        <v>89</v>
      </c>
      <c r="C43" s="58">
        <v>3.3699999999999997</v>
      </c>
      <c r="D43" s="59">
        <f t="shared" si="18"/>
        <v>2.19</v>
      </c>
      <c r="E43" s="8"/>
      <c r="F43" s="60">
        <f t="shared" si="19"/>
        <v>0</v>
      </c>
      <c r="G43" s="61" t="s">
        <v>30</v>
      </c>
      <c r="H43" s="72" t="s">
        <v>86</v>
      </c>
      <c r="I43" s="54">
        <v>0.4</v>
      </c>
      <c r="J43" s="55">
        <f t="shared" si="2"/>
        <v>0</v>
      </c>
      <c r="K43" s="23">
        <f t="shared" si="3"/>
        <v>0</v>
      </c>
    </row>
    <row r="44" spans="1:11">
      <c r="A44" s="74"/>
      <c r="B44" s="65" t="s">
        <v>90</v>
      </c>
      <c r="C44" s="58">
        <v>4.25</v>
      </c>
      <c r="D44" s="59">
        <f t="shared" si="18"/>
        <v>2.76</v>
      </c>
      <c r="E44" s="8"/>
      <c r="F44" s="60">
        <f t="shared" si="19"/>
        <v>0</v>
      </c>
      <c r="G44" s="61" t="s">
        <v>33</v>
      </c>
      <c r="H44" s="72" t="s">
        <v>86</v>
      </c>
      <c r="I44" s="54">
        <v>0.5</v>
      </c>
      <c r="J44" s="55">
        <f t="shared" si="2"/>
        <v>0</v>
      </c>
      <c r="K44" s="23">
        <f t="shared" si="3"/>
        <v>0</v>
      </c>
    </row>
    <row r="45" spans="1:11">
      <c r="A45" s="68"/>
      <c r="B45" s="65" t="s">
        <v>91</v>
      </c>
      <c r="C45" s="58">
        <v>4.5699999999999994</v>
      </c>
      <c r="D45" s="59">
        <f t="shared" si="18"/>
        <v>2.97</v>
      </c>
      <c r="E45" s="8"/>
      <c r="F45" s="60">
        <f t="shared" si="19"/>
        <v>0</v>
      </c>
      <c r="G45" s="61" t="s">
        <v>36</v>
      </c>
      <c r="H45" s="72" t="s">
        <v>86</v>
      </c>
      <c r="I45" s="54">
        <v>0.5</v>
      </c>
      <c r="J45" s="55">
        <f t="shared" si="2"/>
        <v>0</v>
      </c>
      <c r="K45" s="23">
        <f t="shared" si="3"/>
        <v>0</v>
      </c>
    </row>
    <row r="46" spans="1:11">
      <c r="A46" s="68"/>
      <c r="B46" s="65" t="s">
        <v>92</v>
      </c>
      <c r="C46" s="63">
        <v>7.3</v>
      </c>
      <c r="D46" s="64">
        <f t="shared" si="18"/>
        <v>4.75</v>
      </c>
      <c r="E46" s="8"/>
      <c r="F46" s="60">
        <f t="shared" si="19"/>
        <v>0</v>
      </c>
      <c r="G46" s="61" t="s">
        <v>53</v>
      </c>
      <c r="H46" s="72" t="s">
        <v>86</v>
      </c>
      <c r="I46" s="54">
        <v>0.94</v>
      </c>
      <c r="J46" s="55">
        <f t="shared" si="2"/>
        <v>0</v>
      </c>
      <c r="K46" s="23">
        <f t="shared" si="3"/>
        <v>0</v>
      </c>
    </row>
    <row r="47" spans="1:11">
      <c r="A47" s="68"/>
      <c r="B47" s="65" t="s">
        <v>93</v>
      </c>
      <c r="C47" s="63">
        <v>11.98</v>
      </c>
      <c r="D47" s="64">
        <f t="shared" si="18"/>
        <v>7.79</v>
      </c>
      <c r="E47" s="8"/>
      <c r="F47" s="60">
        <f t="shared" si="19"/>
        <v>0</v>
      </c>
      <c r="G47" s="61" t="s">
        <v>56</v>
      </c>
      <c r="H47" s="72" t="s">
        <v>86</v>
      </c>
      <c r="I47" s="54">
        <v>1.25</v>
      </c>
      <c r="J47" s="55">
        <f t="shared" si="2"/>
        <v>0</v>
      </c>
      <c r="K47" s="23">
        <f t="shared" si="3"/>
        <v>0</v>
      </c>
    </row>
    <row r="48" spans="1:11" ht="13.5" thickBot="1">
      <c r="A48" s="75" t="s">
        <v>94</v>
      </c>
      <c r="B48" s="76" t="s">
        <v>95</v>
      </c>
      <c r="C48" s="77">
        <v>15.799999999999999</v>
      </c>
      <c r="D48" s="78">
        <f t="shared" si="18"/>
        <v>10.27</v>
      </c>
      <c r="E48" s="9"/>
      <c r="F48" s="79">
        <f t="shared" si="19"/>
        <v>0</v>
      </c>
      <c r="G48" s="80"/>
      <c r="H48" s="81" t="s">
        <v>96</v>
      </c>
      <c r="I48" s="54">
        <v>3</v>
      </c>
      <c r="J48" s="55">
        <f t="shared" si="2"/>
        <v>0</v>
      </c>
      <c r="K48" s="23">
        <f t="shared" si="3"/>
        <v>0</v>
      </c>
    </row>
    <row r="49" spans="1:11" ht="13.5" thickBot="1">
      <c r="A49" s="47"/>
      <c r="B49" s="82"/>
      <c r="C49" s="83"/>
      <c r="D49" s="83"/>
      <c r="E49" s="84"/>
      <c r="F49" s="85"/>
      <c r="G49" s="86"/>
      <c r="H49" s="87" t="s">
        <v>97</v>
      </c>
      <c r="I49" s="54"/>
      <c r="J49" s="55">
        <f t="shared" si="2"/>
        <v>0</v>
      </c>
      <c r="K49" s="23">
        <f t="shared" si="3"/>
        <v>0</v>
      </c>
    </row>
    <row r="50" spans="1:11">
      <c r="A50" s="56"/>
      <c r="B50" s="65" t="s">
        <v>98</v>
      </c>
      <c r="C50" s="58">
        <v>11.98</v>
      </c>
      <c r="D50" s="59">
        <f t="shared" ref="D50:D53" si="20">ROUND(C50*$H$4,2)</f>
        <v>7.79</v>
      </c>
      <c r="E50" s="8">
        <v>105</v>
      </c>
      <c r="F50" s="60">
        <f t="shared" ref="F50:F53" si="21">D50*E50</f>
        <v>817.95</v>
      </c>
      <c r="G50" s="61" t="s">
        <v>24</v>
      </c>
      <c r="H50" s="72" t="s">
        <v>99</v>
      </c>
      <c r="I50" s="54">
        <v>0.17</v>
      </c>
      <c r="J50" s="55">
        <f t="shared" si="2"/>
        <v>17.850000000000001</v>
      </c>
      <c r="K50" s="23">
        <f t="shared" si="3"/>
        <v>1257.9000000000001</v>
      </c>
    </row>
    <row r="51" spans="1:11">
      <c r="A51" s="56"/>
      <c r="B51" s="65" t="s">
        <v>100</v>
      </c>
      <c r="C51" s="58">
        <v>19.180000000000003</v>
      </c>
      <c r="D51" s="59">
        <f t="shared" si="20"/>
        <v>12.47</v>
      </c>
      <c r="E51" s="8"/>
      <c r="F51" s="60">
        <f t="shared" si="21"/>
        <v>0</v>
      </c>
      <c r="G51" s="61" t="s">
        <v>27</v>
      </c>
      <c r="H51" s="72" t="s">
        <v>99</v>
      </c>
      <c r="I51" s="54">
        <v>0.4</v>
      </c>
      <c r="J51" s="55">
        <f t="shared" si="2"/>
        <v>0</v>
      </c>
      <c r="K51" s="23">
        <f t="shared" si="3"/>
        <v>0</v>
      </c>
    </row>
    <row r="52" spans="1:11">
      <c r="A52" s="56"/>
      <c r="B52" s="65" t="s">
        <v>101</v>
      </c>
      <c r="C52" s="58">
        <v>30.51</v>
      </c>
      <c r="D52" s="59">
        <f t="shared" si="20"/>
        <v>19.829999999999998</v>
      </c>
      <c r="E52" s="8"/>
      <c r="F52" s="60">
        <f t="shared" si="21"/>
        <v>0</v>
      </c>
      <c r="G52" s="61" t="s">
        <v>30</v>
      </c>
      <c r="H52" s="72" t="s">
        <v>99</v>
      </c>
      <c r="I52" s="54">
        <v>1</v>
      </c>
      <c r="J52" s="55">
        <f t="shared" si="2"/>
        <v>0</v>
      </c>
      <c r="K52" s="23">
        <f t="shared" si="3"/>
        <v>0</v>
      </c>
    </row>
    <row r="53" spans="1:11" ht="13.5" thickBot="1">
      <c r="A53" s="56"/>
      <c r="B53" s="88" t="s">
        <v>102</v>
      </c>
      <c r="C53" s="89">
        <v>37.049999999999997</v>
      </c>
      <c r="D53" s="90">
        <f t="shared" si="20"/>
        <v>24.08</v>
      </c>
      <c r="E53" s="10">
        <v>10</v>
      </c>
      <c r="F53" s="91">
        <f t="shared" si="21"/>
        <v>240.79999999999998</v>
      </c>
      <c r="G53" s="92" t="s">
        <v>33</v>
      </c>
      <c r="H53" s="93" t="s">
        <v>99</v>
      </c>
      <c r="I53" s="54">
        <v>2</v>
      </c>
      <c r="J53" s="55">
        <f t="shared" si="2"/>
        <v>20</v>
      </c>
      <c r="K53" s="23">
        <f t="shared" si="3"/>
        <v>370.5</v>
      </c>
    </row>
    <row r="54" spans="1:11">
      <c r="A54" s="47"/>
      <c r="B54" s="69"/>
      <c r="C54" s="49"/>
      <c r="D54" s="50"/>
      <c r="E54" s="7"/>
      <c r="F54" s="51"/>
      <c r="G54" s="52"/>
      <c r="H54" s="94"/>
      <c r="I54" s="54"/>
      <c r="J54" s="55">
        <f t="shared" si="2"/>
        <v>0</v>
      </c>
      <c r="K54" s="23">
        <f t="shared" si="3"/>
        <v>0</v>
      </c>
    </row>
    <row r="55" spans="1:11">
      <c r="A55" s="56"/>
      <c r="B55" s="65"/>
      <c r="C55" s="58"/>
      <c r="D55" s="59"/>
      <c r="E55" s="8"/>
      <c r="F55" s="60"/>
      <c r="G55" s="61"/>
      <c r="H55" s="72"/>
      <c r="I55" s="54"/>
      <c r="J55" s="55">
        <f t="shared" si="2"/>
        <v>0</v>
      </c>
      <c r="K55" s="23">
        <f t="shared" si="3"/>
        <v>0</v>
      </c>
    </row>
    <row r="56" spans="1:11">
      <c r="A56" s="56"/>
      <c r="B56" s="65" t="s">
        <v>103</v>
      </c>
      <c r="C56" s="58">
        <v>80.650000000000006</v>
      </c>
      <c r="D56" s="59">
        <f>ROUND(C56*$H$4,2)</f>
        <v>52.42</v>
      </c>
      <c r="E56" s="8">
        <v>120</v>
      </c>
      <c r="F56" s="60">
        <f>D56*E56</f>
        <v>6290.4000000000005</v>
      </c>
      <c r="G56" s="61" t="s">
        <v>36</v>
      </c>
      <c r="H56" s="72" t="s">
        <v>99</v>
      </c>
      <c r="I56" s="54">
        <v>4.0999999999999996</v>
      </c>
      <c r="J56" s="55">
        <f t="shared" si="2"/>
        <v>491.99999999999994</v>
      </c>
      <c r="K56" s="23">
        <f t="shared" si="3"/>
        <v>9678</v>
      </c>
    </row>
    <row r="57" spans="1:11" ht="13.5" thickBot="1">
      <c r="A57" s="66"/>
      <c r="B57" s="76"/>
      <c r="C57" s="77"/>
      <c r="D57" s="78"/>
      <c r="E57" s="9"/>
      <c r="F57" s="79"/>
      <c r="G57" s="80"/>
      <c r="H57" s="81"/>
      <c r="I57" s="54"/>
      <c r="J57" s="55">
        <f t="shared" si="2"/>
        <v>0</v>
      </c>
      <c r="K57" s="23">
        <f t="shared" si="3"/>
        <v>0</v>
      </c>
    </row>
    <row r="58" spans="1:11">
      <c r="A58" s="56"/>
      <c r="B58" s="69" t="s">
        <v>104</v>
      </c>
      <c r="C58" s="49">
        <v>87.190000000000012</v>
      </c>
      <c r="D58" s="50">
        <f t="shared" ref="D58:D59" si="22">ROUND(C58*$H$4,2)</f>
        <v>56.67</v>
      </c>
      <c r="E58" s="7"/>
      <c r="F58" s="51">
        <f t="shared" ref="F58:F59" si="23">D58*E58</f>
        <v>0</v>
      </c>
      <c r="G58" s="52" t="s">
        <v>53</v>
      </c>
      <c r="H58" s="70" t="s">
        <v>99</v>
      </c>
      <c r="I58" s="54">
        <v>6</v>
      </c>
      <c r="J58" s="55">
        <f t="shared" si="2"/>
        <v>0</v>
      </c>
      <c r="K58" s="23">
        <f t="shared" si="3"/>
        <v>0</v>
      </c>
    </row>
    <row r="59" spans="1:11">
      <c r="A59" s="56"/>
      <c r="B59" s="65" t="s">
        <v>105</v>
      </c>
      <c r="C59" s="58">
        <v>119.89</v>
      </c>
      <c r="D59" s="59">
        <f t="shared" si="22"/>
        <v>77.930000000000007</v>
      </c>
      <c r="E59" s="8"/>
      <c r="F59" s="60">
        <f t="shared" si="23"/>
        <v>0</v>
      </c>
      <c r="G59" s="61" t="s">
        <v>56</v>
      </c>
      <c r="H59" s="72" t="s">
        <v>99</v>
      </c>
      <c r="I59" s="54">
        <v>9</v>
      </c>
      <c r="J59" s="55">
        <f t="shared" si="2"/>
        <v>0</v>
      </c>
      <c r="K59" s="23">
        <f t="shared" si="3"/>
        <v>0</v>
      </c>
    </row>
    <row r="60" spans="1:11">
      <c r="A60" s="56"/>
      <c r="B60" s="65"/>
      <c r="C60" s="58"/>
      <c r="D60" s="59"/>
      <c r="E60" s="2"/>
      <c r="F60" s="60"/>
      <c r="G60" s="61"/>
      <c r="H60" s="72"/>
      <c r="I60" s="54"/>
      <c r="J60" s="55">
        <f t="shared" si="2"/>
        <v>0</v>
      </c>
      <c r="K60" s="23">
        <f t="shared" si="3"/>
        <v>0</v>
      </c>
    </row>
    <row r="61" spans="1:11">
      <c r="A61" s="56"/>
      <c r="B61" s="65" t="s">
        <v>104</v>
      </c>
      <c r="C61" s="58">
        <v>87.190000000000012</v>
      </c>
      <c r="D61" s="59">
        <f t="shared" ref="D61:D62" si="24">ROUND(C61*$H$4,2)</f>
        <v>56.67</v>
      </c>
      <c r="E61" s="11">
        <f>(E68)+(E81*2)+(E92*2)+(E113*3)+(E158*2)+(E228)+(E249)+(E385)+(E238*2)</f>
        <v>0</v>
      </c>
      <c r="F61" s="60">
        <f t="shared" ref="F61:F62" si="25">D61*E61</f>
        <v>0</v>
      </c>
      <c r="G61" s="61" t="s">
        <v>53</v>
      </c>
      <c r="H61" s="72" t="s">
        <v>106</v>
      </c>
      <c r="I61" s="54">
        <v>3.9</v>
      </c>
      <c r="J61" s="55">
        <f t="shared" si="2"/>
        <v>0</v>
      </c>
      <c r="K61" s="23">
        <f t="shared" si="3"/>
        <v>0</v>
      </c>
    </row>
    <row r="62" spans="1:11" ht="13.5" thickBot="1">
      <c r="A62" s="66"/>
      <c r="B62" s="76" t="s">
        <v>105</v>
      </c>
      <c r="C62" s="77">
        <v>119.89</v>
      </c>
      <c r="D62" s="78">
        <f t="shared" si="24"/>
        <v>77.930000000000007</v>
      </c>
      <c r="E62" s="12">
        <f>(E68)+(E82*2)+(E93*2)+(E114*3)+(E159*2)+(E229)+(E250)+(E386)+(E239*2)</f>
        <v>0</v>
      </c>
      <c r="F62" s="79">
        <f t="shared" si="25"/>
        <v>0</v>
      </c>
      <c r="G62" s="80" t="s">
        <v>56</v>
      </c>
      <c r="H62" s="81" t="s">
        <v>106</v>
      </c>
      <c r="I62" s="54">
        <v>7.2</v>
      </c>
      <c r="J62" s="55">
        <f t="shared" si="2"/>
        <v>0</v>
      </c>
      <c r="K62" s="23">
        <f t="shared" si="3"/>
        <v>0</v>
      </c>
    </row>
    <row r="63" spans="1:11">
      <c r="A63" s="67"/>
      <c r="B63" s="69"/>
      <c r="C63" s="95"/>
      <c r="D63" s="96"/>
      <c r="E63" s="13"/>
      <c r="F63" s="51"/>
      <c r="G63" s="52"/>
      <c r="H63" s="94"/>
      <c r="I63" s="54"/>
      <c r="J63" s="55">
        <f t="shared" si="2"/>
        <v>0</v>
      </c>
      <c r="K63" s="23">
        <f t="shared" si="3"/>
        <v>0</v>
      </c>
    </row>
    <row r="64" spans="1:11">
      <c r="A64" s="68"/>
      <c r="B64" s="65" t="s">
        <v>107</v>
      </c>
      <c r="C64" s="58">
        <v>19.610000000000003</v>
      </c>
      <c r="D64" s="59">
        <f t="shared" ref="D64:D66" si="26">ROUND(C64*$H$4,2)</f>
        <v>12.75</v>
      </c>
      <c r="E64" s="8"/>
      <c r="F64" s="60">
        <f t="shared" ref="F64:F66" si="27">D64*E64</f>
        <v>0</v>
      </c>
      <c r="G64" s="61" t="s">
        <v>27</v>
      </c>
      <c r="H64" s="72" t="s">
        <v>108</v>
      </c>
      <c r="I64" s="54">
        <v>0.27</v>
      </c>
      <c r="J64" s="55">
        <f t="shared" si="2"/>
        <v>0</v>
      </c>
      <c r="K64" s="23">
        <f t="shared" si="3"/>
        <v>0</v>
      </c>
    </row>
    <row r="65" spans="1:11">
      <c r="A65" s="68"/>
      <c r="B65" s="65" t="s">
        <v>109</v>
      </c>
      <c r="C65" s="58">
        <v>29.42</v>
      </c>
      <c r="D65" s="59">
        <f t="shared" si="26"/>
        <v>19.12</v>
      </c>
      <c r="E65" s="8"/>
      <c r="F65" s="60">
        <f t="shared" si="27"/>
        <v>0</v>
      </c>
      <c r="G65" s="61" t="s">
        <v>30</v>
      </c>
      <c r="H65" s="72" t="s">
        <v>110</v>
      </c>
      <c r="I65" s="54">
        <v>0.8</v>
      </c>
      <c r="J65" s="55">
        <f t="shared" si="2"/>
        <v>0</v>
      </c>
      <c r="K65" s="23">
        <f t="shared" si="3"/>
        <v>0</v>
      </c>
    </row>
    <row r="66" spans="1:11" ht="13.5" thickBot="1">
      <c r="A66" s="97"/>
      <c r="B66" s="76" t="s">
        <v>111</v>
      </c>
      <c r="C66" s="77">
        <v>40.32</v>
      </c>
      <c r="D66" s="78">
        <f t="shared" si="26"/>
        <v>26.21</v>
      </c>
      <c r="E66" s="9"/>
      <c r="F66" s="79">
        <f t="shared" si="27"/>
        <v>0</v>
      </c>
      <c r="G66" s="80" t="s">
        <v>33</v>
      </c>
      <c r="H66" s="81" t="s">
        <v>112</v>
      </c>
      <c r="I66" s="54">
        <v>1.6</v>
      </c>
      <c r="J66" s="55">
        <f t="shared" si="2"/>
        <v>0</v>
      </c>
      <c r="K66" s="23">
        <f t="shared" si="3"/>
        <v>0</v>
      </c>
    </row>
    <row r="67" spans="1:11">
      <c r="A67" s="67"/>
      <c r="B67" s="69"/>
      <c r="C67" s="95"/>
      <c r="D67" s="96"/>
      <c r="E67" s="13"/>
      <c r="F67" s="51"/>
      <c r="G67" s="52"/>
      <c r="H67" s="94"/>
      <c r="J67" s="55">
        <f t="shared" si="2"/>
        <v>0</v>
      </c>
      <c r="K67" s="23">
        <f t="shared" si="3"/>
        <v>0</v>
      </c>
    </row>
    <row r="68" spans="1:11">
      <c r="A68" s="68"/>
      <c r="B68" s="65" t="s">
        <v>113</v>
      </c>
      <c r="C68" s="58">
        <v>326.99</v>
      </c>
      <c r="D68" s="59">
        <f>ROUND(C68*$H$4,2)</f>
        <v>212.54</v>
      </c>
      <c r="E68" s="8"/>
      <c r="F68" s="60">
        <f>D68*E68</f>
        <v>0</v>
      </c>
      <c r="G68" s="61"/>
      <c r="H68" s="72" t="s">
        <v>114</v>
      </c>
      <c r="I68" s="54">
        <v>1.82</v>
      </c>
      <c r="J68" s="55">
        <f t="shared" si="2"/>
        <v>0</v>
      </c>
      <c r="K68" s="23">
        <f t="shared" si="3"/>
        <v>0</v>
      </c>
    </row>
    <row r="69" spans="1:11" ht="13.5" thickBot="1">
      <c r="A69" s="68"/>
      <c r="B69" s="76"/>
      <c r="C69" s="98"/>
      <c r="D69" s="99"/>
      <c r="E69" s="14"/>
      <c r="F69" s="79"/>
      <c r="G69" s="80"/>
      <c r="H69" s="81"/>
      <c r="J69" s="55">
        <f t="shared" si="2"/>
        <v>0</v>
      </c>
      <c r="K69" s="23">
        <f t="shared" si="3"/>
        <v>0</v>
      </c>
    </row>
    <row r="70" spans="1:11" ht="13.5" thickBot="1">
      <c r="A70" s="97"/>
      <c r="B70" s="100"/>
      <c r="C70" s="101"/>
      <c r="D70" s="101"/>
      <c r="E70" s="5"/>
      <c r="F70" s="85"/>
      <c r="G70" s="86"/>
      <c r="H70" s="87" t="s">
        <v>115</v>
      </c>
      <c r="J70" s="55">
        <f t="shared" si="2"/>
        <v>0</v>
      </c>
      <c r="K70" s="23">
        <f t="shared" si="3"/>
        <v>0</v>
      </c>
    </row>
    <row r="71" spans="1:11">
      <c r="A71" s="47"/>
      <c r="B71" s="69" t="s">
        <v>116</v>
      </c>
      <c r="C71" s="49">
        <v>13.07</v>
      </c>
      <c r="D71" s="50">
        <f t="shared" ref="D71:D74" si="28">ROUND(C71*$H$4,2)</f>
        <v>8.5</v>
      </c>
      <c r="E71" s="7">
        <v>42</v>
      </c>
      <c r="F71" s="51">
        <f t="shared" ref="F71:F74" si="29">D71*E71</f>
        <v>357</v>
      </c>
      <c r="G71" s="52" t="s">
        <v>24</v>
      </c>
      <c r="H71" s="102" t="s">
        <v>117</v>
      </c>
      <c r="I71" s="103">
        <v>0.19</v>
      </c>
      <c r="J71" s="55">
        <f t="shared" si="2"/>
        <v>7.98</v>
      </c>
      <c r="K71" s="23">
        <f t="shared" si="3"/>
        <v>548.94000000000005</v>
      </c>
    </row>
    <row r="72" spans="1:11">
      <c r="A72" s="56"/>
      <c r="B72" s="65" t="s">
        <v>118</v>
      </c>
      <c r="C72" s="58">
        <v>20.380000000000003</v>
      </c>
      <c r="D72" s="59">
        <f t="shared" si="28"/>
        <v>13.25</v>
      </c>
      <c r="E72" s="8"/>
      <c r="F72" s="104">
        <f t="shared" si="29"/>
        <v>0</v>
      </c>
      <c r="G72" s="61" t="s">
        <v>27</v>
      </c>
      <c r="H72" s="105" t="s">
        <v>117</v>
      </c>
      <c r="I72" s="54">
        <v>0.4</v>
      </c>
      <c r="J72" s="55">
        <f t="shared" ref="J72:J140" si="30">I72*E72</f>
        <v>0</v>
      </c>
      <c r="K72" s="23">
        <f t="shared" ref="K72:K140" si="31">E72*C72</f>
        <v>0</v>
      </c>
    </row>
    <row r="73" spans="1:11">
      <c r="A73" s="56"/>
      <c r="B73" s="65" t="s">
        <v>119</v>
      </c>
      <c r="C73" s="58">
        <v>31.6</v>
      </c>
      <c r="D73" s="59">
        <f t="shared" si="28"/>
        <v>20.54</v>
      </c>
      <c r="E73" s="8"/>
      <c r="F73" s="104">
        <f t="shared" si="29"/>
        <v>0</v>
      </c>
      <c r="G73" s="61" t="s">
        <v>30</v>
      </c>
      <c r="H73" s="105" t="s">
        <v>117</v>
      </c>
      <c r="I73" s="54">
        <v>1.4</v>
      </c>
      <c r="J73" s="55">
        <f t="shared" si="30"/>
        <v>0</v>
      </c>
      <c r="K73" s="23">
        <f t="shared" si="31"/>
        <v>0</v>
      </c>
    </row>
    <row r="74" spans="1:11">
      <c r="A74" s="56"/>
      <c r="B74" s="65" t="s">
        <v>120</v>
      </c>
      <c r="C74" s="58">
        <v>43.589999999999996</v>
      </c>
      <c r="D74" s="59">
        <f t="shared" si="28"/>
        <v>28.33</v>
      </c>
      <c r="E74" s="8">
        <v>5</v>
      </c>
      <c r="F74" s="104">
        <f t="shared" si="29"/>
        <v>141.64999999999998</v>
      </c>
      <c r="G74" s="61" t="s">
        <v>33</v>
      </c>
      <c r="H74" s="105" t="s">
        <v>117</v>
      </c>
      <c r="I74" s="54">
        <v>2.5</v>
      </c>
      <c r="J74" s="55">
        <f t="shared" si="30"/>
        <v>12.5</v>
      </c>
      <c r="K74" s="23">
        <f t="shared" si="31"/>
        <v>217.95</v>
      </c>
    </row>
    <row r="75" spans="1:11" ht="13.5" thickBot="1">
      <c r="A75" s="66"/>
      <c r="B75" s="76"/>
      <c r="C75" s="77"/>
      <c r="D75" s="78"/>
      <c r="E75" s="9"/>
      <c r="F75" s="106"/>
      <c r="G75" s="80"/>
      <c r="H75" s="107"/>
      <c r="I75" s="54"/>
      <c r="J75" s="55">
        <f t="shared" si="30"/>
        <v>0</v>
      </c>
      <c r="K75" s="23">
        <f t="shared" si="31"/>
        <v>0</v>
      </c>
    </row>
    <row r="76" spans="1:11">
      <c r="A76" s="47"/>
      <c r="B76" s="69"/>
      <c r="C76" s="49"/>
      <c r="D76" s="50"/>
      <c r="E76" s="7"/>
      <c r="F76" s="51"/>
      <c r="G76" s="52"/>
      <c r="H76" s="108"/>
      <c r="I76" s="54"/>
      <c r="J76" s="55">
        <f t="shared" si="30"/>
        <v>0</v>
      </c>
      <c r="K76" s="23">
        <f t="shared" si="31"/>
        <v>0</v>
      </c>
    </row>
    <row r="77" spans="1:11">
      <c r="A77" s="56"/>
      <c r="B77" s="65" t="s">
        <v>121</v>
      </c>
      <c r="C77" s="58">
        <v>93.73</v>
      </c>
      <c r="D77" s="59">
        <f>ROUND(C77*$H$4,2)</f>
        <v>60.92</v>
      </c>
      <c r="E77" s="8">
        <v>10</v>
      </c>
      <c r="F77" s="104">
        <f>D77*E77</f>
        <v>609.20000000000005</v>
      </c>
      <c r="G77" s="61" t="s">
        <v>36</v>
      </c>
      <c r="H77" s="105" t="s">
        <v>117</v>
      </c>
      <c r="I77" s="54">
        <v>5.0999999999999996</v>
      </c>
      <c r="J77" s="55">
        <f t="shared" si="30"/>
        <v>51</v>
      </c>
      <c r="K77" s="23">
        <f t="shared" si="31"/>
        <v>937.30000000000007</v>
      </c>
    </row>
    <row r="78" spans="1:11">
      <c r="A78" s="56"/>
      <c r="B78" s="65"/>
      <c r="C78" s="109"/>
      <c r="D78" s="110"/>
      <c r="E78" s="15"/>
      <c r="F78" s="104"/>
      <c r="G78" s="61"/>
      <c r="H78" s="105"/>
      <c r="I78" s="54"/>
      <c r="J78" s="55">
        <f t="shared" si="30"/>
        <v>0</v>
      </c>
      <c r="K78" s="23">
        <f t="shared" si="31"/>
        <v>0</v>
      </c>
    </row>
    <row r="79" spans="1:11" ht="13.5" thickBot="1">
      <c r="A79" s="66"/>
      <c r="B79" s="76"/>
      <c r="C79" s="98"/>
      <c r="D79" s="99"/>
      <c r="E79" s="14"/>
      <c r="F79" s="106"/>
      <c r="G79" s="80"/>
      <c r="H79" s="107"/>
      <c r="I79" s="54"/>
      <c r="J79" s="55">
        <f t="shared" si="30"/>
        <v>0</v>
      </c>
      <c r="K79" s="23">
        <f t="shared" si="31"/>
        <v>0</v>
      </c>
    </row>
    <row r="80" spans="1:11">
      <c r="A80" s="47"/>
      <c r="B80" s="69"/>
      <c r="C80" s="95"/>
      <c r="D80" s="96"/>
      <c r="E80" s="13"/>
      <c r="F80" s="51"/>
      <c r="G80" s="52"/>
      <c r="H80" s="108"/>
      <c r="I80" s="54"/>
      <c r="J80" s="55">
        <f t="shared" si="30"/>
        <v>0</v>
      </c>
      <c r="K80" s="23">
        <f t="shared" si="31"/>
        <v>0</v>
      </c>
    </row>
    <row r="81" spans="1:11">
      <c r="A81" s="56"/>
      <c r="B81" s="65" t="s">
        <v>122</v>
      </c>
      <c r="C81" s="58">
        <v>76.290000000000006</v>
      </c>
      <c r="D81" s="59">
        <f t="shared" ref="D81:D82" si="32">ROUND(C81*$H$4,2)</f>
        <v>49.59</v>
      </c>
      <c r="E81" s="8"/>
      <c r="F81" s="104">
        <f t="shared" ref="F81:F82" si="33">D81*E81</f>
        <v>0</v>
      </c>
      <c r="G81" s="61" t="s">
        <v>53</v>
      </c>
      <c r="H81" s="105" t="s">
        <v>123</v>
      </c>
      <c r="I81" s="54">
        <v>2.2000000000000002</v>
      </c>
      <c r="J81" s="55">
        <f t="shared" si="30"/>
        <v>0</v>
      </c>
      <c r="K81" s="23">
        <f t="shared" si="31"/>
        <v>0</v>
      </c>
    </row>
    <row r="82" spans="1:11">
      <c r="A82" s="56"/>
      <c r="B82" s="65" t="s">
        <v>124</v>
      </c>
      <c r="C82" s="58">
        <v>152.59</v>
      </c>
      <c r="D82" s="59">
        <f t="shared" si="32"/>
        <v>99.18</v>
      </c>
      <c r="E82" s="8"/>
      <c r="F82" s="104">
        <f t="shared" si="33"/>
        <v>0</v>
      </c>
      <c r="G82" s="61" t="s">
        <v>56</v>
      </c>
      <c r="H82" s="105" t="s">
        <v>125</v>
      </c>
      <c r="I82" s="54">
        <v>4.9000000000000004</v>
      </c>
      <c r="J82" s="55">
        <f t="shared" si="30"/>
        <v>0</v>
      </c>
      <c r="K82" s="23">
        <f t="shared" si="31"/>
        <v>0</v>
      </c>
    </row>
    <row r="83" spans="1:11">
      <c r="A83" s="56"/>
      <c r="B83" s="65"/>
      <c r="C83" s="109"/>
      <c r="D83" s="110"/>
      <c r="E83" s="15"/>
      <c r="F83" s="104"/>
      <c r="G83" s="61"/>
      <c r="H83" s="105"/>
      <c r="I83" s="54"/>
      <c r="J83" s="55">
        <f t="shared" si="30"/>
        <v>0</v>
      </c>
      <c r="K83" s="23">
        <f t="shared" si="31"/>
        <v>0</v>
      </c>
    </row>
    <row r="84" spans="1:11">
      <c r="A84" s="56"/>
      <c r="B84" s="65"/>
      <c r="C84" s="109"/>
      <c r="D84" s="110"/>
      <c r="E84" s="15"/>
      <c r="F84" s="104"/>
      <c r="G84" s="61"/>
      <c r="H84" s="105"/>
      <c r="I84" s="54"/>
      <c r="J84" s="55">
        <f t="shared" si="30"/>
        <v>0</v>
      </c>
      <c r="K84" s="23">
        <f t="shared" si="31"/>
        <v>0</v>
      </c>
    </row>
    <row r="85" spans="1:11" ht="13.5" thickBot="1">
      <c r="A85" s="66"/>
      <c r="B85" s="76"/>
      <c r="C85" s="98"/>
      <c r="D85" s="99"/>
      <c r="E85" s="14"/>
      <c r="F85" s="106"/>
      <c r="G85" s="80"/>
      <c r="H85" s="107"/>
      <c r="I85" s="54"/>
      <c r="J85" s="55">
        <f t="shared" si="30"/>
        <v>0</v>
      </c>
      <c r="K85" s="23">
        <f t="shared" si="31"/>
        <v>0</v>
      </c>
    </row>
    <row r="86" spans="1:11">
      <c r="A86" s="47"/>
      <c r="B86" s="111"/>
      <c r="C86" s="112"/>
      <c r="D86" s="113"/>
      <c r="E86" s="16"/>
      <c r="F86" s="104"/>
      <c r="G86" s="114" t="s">
        <v>24</v>
      </c>
      <c r="H86" s="115" t="s">
        <v>126</v>
      </c>
      <c r="I86" s="116"/>
      <c r="J86" s="55">
        <f t="shared" si="30"/>
        <v>0</v>
      </c>
      <c r="K86" s="23">
        <f t="shared" si="31"/>
        <v>0</v>
      </c>
    </row>
    <row r="87" spans="1:11">
      <c r="A87" s="56"/>
      <c r="B87" s="117" t="s">
        <v>127</v>
      </c>
      <c r="C87" s="58">
        <v>20.700000000000003</v>
      </c>
      <c r="D87" s="59">
        <f t="shared" ref="D87:D89" si="34">ROUND(C87*$H$4,2)</f>
        <v>13.46</v>
      </c>
      <c r="E87" s="8"/>
      <c r="F87" s="104">
        <f t="shared" ref="F87:F89" si="35">D87*E87</f>
        <v>0</v>
      </c>
      <c r="G87" s="61" t="s">
        <v>27</v>
      </c>
      <c r="H87" s="118" t="s">
        <v>128</v>
      </c>
      <c r="I87" s="116">
        <v>0.4</v>
      </c>
      <c r="J87" s="55">
        <f t="shared" si="30"/>
        <v>0</v>
      </c>
      <c r="K87" s="23">
        <f t="shared" si="31"/>
        <v>0</v>
      </c>
    </row>
    <row r="88" spans="1:11">
      <c r="A88" s="56"/>
      <c r="B88" s="117" t="s">
        <v>129</v>
      </c>
      <c r="C88" s="58">
        <v>37.049999999999997</v>
      </c>
      <c r="D88" s="59">
        <f t="shared" si="34"/>
        <v>24.08</v>
      </c>
      <c r="E88" s="8"/>
      <c r="F88" s="104">
        <f t="shared" si="35"/>
        <v>0</v>
      </c>
      <c r="G88" s="61" t="s">
        <v>130</v>
      </c>
      <c r="H88" s="118" t="s">
        <v>128</v>
      </c>
      <c r="I88" s="116">
        <v>1.2</v>
      </c>
      <c r="J88" s="55">
        <f t="shared" si="30"/>
        <v>0</v>
      </c>
      <c r="K88" s="23">
        <f t="shared" si="31"/>
        <v>0</v>
      </c>
    </row>
    <row r="89" spans="1:11">
      <c r="A89" s="56"/>
      <c r="B89" s="117" t="s">
        <v>131</v>
      </c>
      <c r="C89" s="58">
        <v>49.04</v>
      </c>
      <c r="D89" s="59">
        <f t="shared" si="34"/>
        <v>31.88</v>
      </c>
      <c r="E89" s="8"/>
      <c r="F89" s="104">
        <f t="shared" si="35"/>
        <v>0</v>
      </c>
      <c r="G89" s="61" t="s">
        <v>33</v>
      </c>
      <c r="H89" s="118" t="s">
        <v>128</v>
      </c>
      <c r="I89" s="116">
        <v>2.2000000000000002</v>
      </c>
      <c r="J89" s="55">
        <f t="shared" si="30"/>
        <v>0</v>
      </c>
      <c r="K89" s="23">
        <f t="shared" si="31"/>
        <v>0</v>
      </c>
    </row>
    <row r="90" spans="1:11" ht="13.5" thickBot="1">
      <c r="A90" s="66"/>
      <c r="B90" s="119"/>
      <c r="C90" s="89"/>
      <c r="D90" s="90"/>
      <c r="E90" s="10"/>
      <c r="F90" s="120"/>
      <c r="G90" s="92"/>
      <c r="H90" s="121"/>
      <c r="I90" s="116"/>
      <c r="J90" s="55">
        <f t="shared" si="30"/>
        <v>0</v>
      </c>
      <c r="K90" s="23">
        <f t="shared" si="31"/>
        <v>0</v>
      </c>
    </row>
    <row r="91" spans="1:11">
      <c r="A91" s="67"/>
      <c r="B91" s="69"/>
      <c r="C91" s="49"/>
      <c r="D91" s="50"/>
      <c r="E91" s="7"/>
      <c r="F91" s="51"/>
      <c r="G91" s="52"/>
      <c r="H91" s="102"/>
      <c r="I91" s="54"/>
      <c r="J91" s="55">
        <f t="shared" si="30"/>
        <v>0</v>
      </c>
      <c r="K91" s="23">
        <f t="shared" si="31"/>
        <v>0</v>
      </c>
    </row>
    <row r="92" spans="1:11">
      <c r="A92" s="68"/>
      <c r="B92" s="65" t="s">
        <v>132</v>
      </c>
      <c r="C92" s="58">
        <v>76.290000000000006</v>
      </c>
      <c r="D92" s="59">
        <f t="shared" ref="D92:D93" si="36">ROUND(C92*$H$4,2)</f>
        <v>49.59</v>
      </c>
      <c r="E92" s="8"/>
      <c r="F92" s="60">
        <f t="shared" ref="F92:F93" si="37">D92*E92</f>
        <v>0</v>
      </c>
      <c r="G92" s="61" t="s">
        <v>53</v>
      </c>
      <c r="H92" s="122" t="s">
        <v>133</v>
      </c>
      <c r="I92" s="54">
        <v>1.9</v>
      </c>
      <c r="J92" s="55">
        <f t="shared" si="30"/>
        <v>0</v>
      </c>
      <c r="K92" s="23">
        <f t="shared" si="31"/>
        <v>0</v>
      </c>
    </row>
    <row r="93" spans="1:11">
      <c r="A93" s="68"/>
      <c r="B93" s="65" t="s">
        <v>134</v>
      </c>
      <c r="C93" s="58">
        <v>152.59</v>
      </c>
      <c r="D93" s="59">
        <f t="shared" si="36"/>
        <v>99.18</v>
      </c>
      <c r="E93" s="8"/>
      <c r="F93" s="60">
        <f t="shared" si="37"/>
        <v>0</v>
      </c>
      <c r="G93" s="61" t="s">
        <v>56</v>
      </c>
      <c r="H93" s="122" t="s">
        <v>135</v>
      </c>
      <c r="I93" s="54">
        <v>4.0999999999999996</v>
      </c>
      <c r="J93" s="55">
        <f t="shared" si="30"/>
        <v>0</v>
      </c>
      <c r="K93" s="23">
        <f t="shared" si="31"/>
        <v>0</v>
      </c>
    </row>
    <row r="94" spans="1:11">
      <c r="A94" s="68"/>
      <c r="B94" s="65"/>
      <c r="C94" s="58"/>
      <c r="D94" s="59"/>
      <c r="E94" s="8"/>
      <c r="F94" s="60"/>
      <c r="G94" s="61"/>
      <c r="H94" s="122"/>
      <c r="I94" s="54"/>
      <c r="J94" s="55">
        <f t="shared" si="30"/>
        <v>0</v>
      </c>
      <c r="K94" s="23">
        <f t="shared" si="31"/>
        <v>0</v>
      </c>
    </row>
    <row r="95" spans="1:11" ht="13.5" thickBot="1">
      <c r="A95" s="97"/>
      <c r="B95" s="76"/>
      <c r="C95" s="77"/>
      <c r="D95" s="78"/>
      <c r="E95" s="9"/>
      <c r="F95" s="79"/>
      <c r="G95" s="80"/>
      <c r="H95" s="123"/>
      <c r="I95" s="54"/>
      <c r="J95" s="55">
        <f t="shared" si="30"/>
        <v>0</v>
      </c>
      <c r="K95" s="23">
        <f t="shared" si="31"/>
        <v>0</v>
      </c>
    </row>
    <row r="96" spans="1:11" ht="13.5" thickBot="1">
      <c r="A96" s="47"/>
      <c r="B96" s="220" t="s">
        <v>136</v>
      </c>
      <c r="C96" s="223"/>
      <c r="D96" s="223"/>
      <c r="E96" s="223"/>
      <c r="F96" s="223"/>
      <c r="G96" s="223"/>
      <c r="H96" s="224"/>
      <c r="I96" s="54"/>
      <c r="J96" s="55">
        <f t="shared" si="30"/>
        <v>0</v>
      </c>
      <c r="K96" s="23">
        <f t="shared" si="31"/>
        <v>0</v>
      </c>
    </row>
    <row r="97" spans="1:11">
      <c r="A97" s="56"/>
      <c r="B97" s="69" t="s">
        <v>137</v>
      </c>
      <c r="C97" s="49">
        <v>26.060000000000002</v>
      </c>
      <c r="D97" s="50">
        <f t="shared" ref="D97:D101" si="38">ROUND(C97*$H$4,2)</f>
        <v>16.940000000000001</v>
      </c>
      <c r="E97" s="7"/>
      <c r="F97" s="51">
        <f t="shared" ref="F97:F101" si="39">D97*E97</f>
        <v>0</v>
      </c>
      <c r="G97" s="52" t="s">
        <v>24</v>
      </c>
      <c r="H97" s="102" t="s">
        <v>138</v>
      </c>
      <c r="I97" s="54">
        <v>0.54</v>
      </c>
      <c r="J97" s="55">
        <f t="shared" si="30"/>
        <v>0</v>
      </c>
      <c r="K97" s="23">
        <f t="shared" si="31"/>
        <v>0</v>
      </c>
    </row>
    <row r="98" spans="1:11">
      <c r="A98" s="56"/>
      <c r="B98" s="65" t="s">
        <v>139</v>
      </c>
      <c r="C98" s="58">
        <v>27.200000000000003</v>
      </c>
      <c r="D98" s="59">
        <f t="shared" si="38"/>
        <v>17.68</v>
      </c>
      <c r="E98" s="8"/>
      <c r="F98" s="104">
        <f t="shared" si="39"/>
        <v>0</v>
      </c>
      <c r="G98" s="61" t="s">
        <v>24</v>
      </c>
      <c r="H98" s="122" t="s">
        <v>140</v>
      </c>
      <c r="I98" s="54">
        <v>0.47</v>
      </c>
      <c r="J98" s="55">
        <f t="shared" si="30"/>
        <v>0</v>
      </c>
      <c r="K98" s="23">
        <f t="shared" si="31"/>
        <v>0</v>
      </c>
    </row>
    <row r="99" spans="1:11">
      <c r="A99" s="56"/>
      <c r="B99" s="65" t="s">
        <v>141</v>
      </c>
      <c r="C99" s="58">
        <v>32.6</v>
      </c>
      <c r="D99" s="59">
        <f t="shared" si="38"/>
        <v>21.19</v>
      </c>
      <c r="E99" s="8"/>
      <c r="F99" s="104">
        <f t="shared" si="39"/>
        <v>0</v>
      </c>
      <c r="G99" s="61" t="s">
        <v>27</v>
      </c>
      <c r="H99" s="122" t="s">
        <v>138</v>
      </c>
      <c r="I99" s="54">
        <v>1</v>
      </c>
      <c r="J99" s="55">
        <f t="shared" si="30"/>
        <v>0</v>
      </c>
      <c r="K99" s="23">
        <f t="shared" si="31"/>
        <v>0</v>
      </c>
    </row>
    <row r="100" spans="1:11">
      <c r="A100" s="56"/>
      <c r="B100" s="65" t="s">
        <v>142</v>
      </c>
      <c r="C100" s="58">
        <v>32.65</v>
      </c>
      <c r="D100" s="59">
        <f t="shared" si="38"/>
        <v>21.22</v>
      </c>
      <c r="E100" s="8"/>
      <c r="F100" s="104">
        <f t="shared" si="39"/>
        <v>0</v>
      </c>
      <c r="G100" s="61" t="s">
        <v>27</v>
      </c>
      <c r="H100" s="105" t="s">
        <v>140</v>
      </c>
      <c r="I100" s="54">
        <v>1</v>
      </c>
      <c r="J100" s="55">
        <f t="shared" si="30"/>
        <v>0</v>
      </c>
      <c r="K100" s="23">
        <f t="shared" si="31"/>
        <v>0</v>
      </c>
    </row>
    <row r="101" spans="1:11" ht="13.5" thickBot="1">
      <c r="A101" s="66"/>
      <c r="B101" s="88" t="s">
        <v>143</v>
      </c>
      <c r="C101" s="89">
        <v>32.69</v>
      </c>
      <c r="D101" s="90">
        <f t="shared" si="38"/>
        <v>21.25</v>
      </c>
      <c r="E101" s="9"/>
      <c r="F101" s="120">
        <f t="shared" si="39"/>
        <v>0</v>
      </c>
      <c r="G101" s="92" t="s">
        <v>27</v>
      </c>
      <c r="H101" s="124" t="s">
        <v>144</v>
      </c>
      <c r="I101" s="54">
        <v>2</v>
      </c>
      <c r="J101" s="55">
        <f t="shared" si="30"/>
        <v>0</v>
      </c>
      <c r="K101" s="23">
        <f t="shared" si="31"/>
        <v>0</v>
      </c>
    </row>
    <row r="102" spans="1:11" ht="13.5" thickBot="1">
      <c r="A102" s="68"/>
      <c r="B102" s="100"/>
      <c r="C102" s="85"/>
      <c r="D102" s="85"/>
      <c r="E102" s="4"/>
      <c r="F102" s="85"/>
      <c r="G102" s="86"/>
      <c r="H102" s="125" t="s">
        <v>145</v>
      </c>
      <c r="I102" s="54"/>
      <c r="J102" s="55">
        <f t="shared" si="30"/>
        <v>0</v>
      </c>
      <c r="K102" s="23">
        <f t="shared" si="31"/>
        <v>0</v>
      </c>
    </row>
    <row r="103" spans="1:11">
      <c r="A103" s="56"/>
      <c r="B103" s="126" t="s">
        <v>146</v>
      </c>
      <c r="C103" s="112">
        <v>16.34</v>
      </c>
      <c r="D103" s="113">
        <f t="shared" ref="D103:D106" si="40">ROUND(C103*$H$4,2)</f>
        <v>10.62</v>
      </c>
      <c r="E103" s="7">
        <v>10</v>
      </c>
      <c r="F103" s="104">
        <f t="shared" ref="F103:F106" si="41">D103*E103</f>
        <v>106.19999999999999</v>
      </c>
      <c r="G103" s="114" t="s">
        <v>24</v>
      </c>
      <c r="H103" s="127" t="s">
        <v>147</v>
      </c>
      <c r="I103" s="54">
        <v>0.28000000000000003</v>
      </c>
      <c r="J103" s="55">
        <f t="shared" si="30"/>
        <v>2.8000000000000003</v>
      </c>
      <c r="K103" s="23">
        <f t="shared" si="31"/>
        <v>163.4</v>
      </c>
    </row>
    <row r="104" spans="1:11">
      <c r="A104" s="56"/>
      <c r="B104" s="65" t="s">
        <v>148</v>
      </c>
      <c r="C104" s="58">
        <v>23.970000000000002</v>
      </c>
      <c r="D104" s="59">
        <f t="shared" si="40"/>
        <v>15.58</v>
      </c>
      <c r="E104" s="8"/>
      <c r="F104" s="104">
        <f t="shared" si="41"/>
        <v>0</v>
      </c>
      <c r="G104" s="61" t="s">
        <v>27</v>
      </c>
      <c r="H104" s="105" t="s">
        <v>147</v>
      </c>
      <c r="I104" s="54">
        <v>0.6</v>
      </c>
      <c r="J104" s="55">
        <f t="shared" si="30"/>
        <v>0</v>
      </c>
      <c r="K104" s="23">
        <f t="shared" si="31"/>
        <v>0</v>
      </c>
    </row>
    <row r="105" spans="1:11">
      <c r="A105" s="56"/>
      <c r="B105" s="65" t="s">
        <v>149</v>
      </c>
      <c r="C105" s="58">
        <v>47.949999999999996</v>
      </c>
      <c r="D105" s="59">
        <f t="shared" si="40"/>
        <v>31.17</v>
      </c>
      <c r="E105" s="8"/>
      <c r="F105" s="104">
        <f t="shared" si="41"/>
        <v>0</v>
      </c>
      <c r="G105" s="61" t="s">
        <v>30</v>
      </c>
      <c r="H105" s="105" t="s">
        <v>147</v>
      </c>
      <c r="I105" s="54">
        <v>2</v>
      </c>
      <c r="J105" s="55">
        <f t="shared" si="30"/>
        <v>0</v>
      </c>
      <c r="K105" s="23">
        <f t="shared" si="31"/>
        <v>0</v>
      </c>
    </row>
    <row r="106" spans="1:11" ht="13.5" thickBot="1">
      <c r="A106" s="66"/>
      <c r="B106" s="76" t="s">
        <v>150</v>
      </c>
      <c r="C106" s="77">
        <v>59.94</v>
      </c>
      <c r="D106" s="78">
        <f t="shared" si="40"/>
        <v>38.96</v>
      </c>
      <c r="E106" s="9"/>
      <c r="F106" s="106">
        <f t="shared" si="41"/>
        <v>0</v>
      </c>
      <c r="G106" s="80" t="s">
        <v>33</v>
      </c>
      <c r="H106" s="107" t="s">
        <v>147</v>
      </c>
      <c r="I106" s="54">
        <v>3.375</v>
      </c>
      <c r="J106" s="55">
        <f t="shared" si="30"/>
        <v>0</v>
      </c>
      <c r="K106" s="23">
        <f t="shared" si="31"/>
        <v>0</v>
      </c>
    </row>
    <row r="107" spans="1:11">
      <c r="A107" s="47"/>
      <c r="B107" s="69"/>
      <c r="C107" s="49"/>
      <c r="D107" s="50"/>
      <c r="E107" s="7"/>
      <c r="F107" s="51"/>
      <c r="G107" s="52"/>
      <c r="H107" s="108"/>
      <c r="I107" s="54"/>
      <c r="J107" s="55">
        <f t="shared" si="30"/>
        <v>0</v>
      </c>
      <c r="K107" s="23">
        <f t="shared" si="31"/>
        <v>0</v>
      </c>
    </row>
    <row r="108" spans="1:11">
      <c r="A108" s="56"/>
      <c r="B108" s="65"/>
      <c r="C108" s="58"/>
      <c r="D108" s="59"/>
      <c r="E108" s="8"/>
      <c r="F108" s="104"/>
      <c r="G108" s="61"/>
      <c r="H108" s="105"/>
      <c r="I108" s="54"/>
      <c r="J108" s="55">
        <f t="shared" si="30"/>
        <v>0</v>
      </c>
      <c r="K108" s="23">
        <f t="shared" si="31"/>
        <v>0</v>
      </c>
    </row>
    <row r="109" spans="1:11">
      <c r="A109" s="56"/>
      <c r="B109" s="65" t="s">
        <v>151</v>
      </c>
      <c r="C109" s="58">
        <v>126.43</v>
      </c>
      <c r="D109" s="59">
        <f>ROUND(C109*$H$4,2)</f>
        <v>82.18</v>
      </c>
      <c r="E109" s="8">
        <v>8</v>
      </c>
      <c r="F109" s="104">
        <f>D109*E109</f>
        <v>657.44</v>
      </c>
      <c r="G109" s="61" t="s">
        <v>36</v>
      </c>
      <c r="H109" s="105" t="s">
        <v>147</v>
      </c>
      <c r="I109" s="54">
        <v>7.3</v>
      </c>
      <c r="J109" s="55">
        <f t="shared" si="30"/>
        <v>58.4</v>
      </c>
      <c r="K109" s="23">
        <f t="shared" si="31"/>
        <v>1011.44</v>
      </c>
    </row>
    <row r="110" spans="1:11">
      <c r="A110" s="56"/>
      <c r="B110" s="65"/>
      <c r="C110" s="58"/>
      <c r="D110" s="59"/>
      <c r="E110" s="8"/>
      <c r="F110" s="104"/>
      <c r="G110" s="61"/>
      <c r="H110" s="105"/>
      <c r="I110" s="54"/>
      <c r="J110" s="55">
        <f t="shared" si="30"/>
        <v>0</v>
      </c>
      <c r="K110" s="23">
        <f t="shared" si="31"/>
        <v>0</v>
      </c>
    </row>
    <row r="111" spans="1:11" ht="13.5" thickBot="1">
      <c r="A111" s="66"/>
      <c r="B111" s="128"/>
      <c r="C111" s="129"/>
      <c r="D111" s="129"/>
      <c r="E111" s="17"/>
      <c r="F111" s="106"/>
      <c r="G111" s="130"/>
      <c r="H111" s="107"/>
      <c r="I111" s="54"/>
      <c r="J111" s="55">
        <f t="shared" si="30"/>
        <v>0</v>
      </c>
      <c r="K111" s="23">
        <f t="shared" si="31"/>
        <v>0</v>
      </c>
    </row>
    <row r="112" spans="1:11">
      <c r="A112" s="47"/>
      <c r="B112" s="184"/>
      <c r="C112" s="131"/>
      <c r="D112" s="131"/>
      <c r="E112" s="18"/>
      <c r="F112" s="51"/>
      <c r="G112" s="26"/>
      <c r="H112" s="108"/>
      <c r="I112" s="54"/>
      <c r="J112" s="55">
        <f t="shared" si="30"/>
        <v>0</v>
      </c>
      <c r="K112" s="23">
        <f t="shared" si="31"/>
        <v>0</v>
      </c>
    </row>
    <row r="113" spans="1:11">
      <c r="A113" s="56"/>
      <c r="B113" s="117" t="s">
        <v>152</v>
      </c>
      <c r="C113" s="58">
        <v>98.09</v>
      </c>
      <c r="D113" s="59">
        <f t="shared" ref="D113:D114" si="42">ROUND(C113*$H$4,2)</f>
        <v>63.76</v>
      </c>
      <c r="E113" s="8"/>
      <c r="F113" s="104">
        <f t="shared" ref="F113:F114" si="43">D113*E113</f>
        <v>0</v>
      </c>
      <c r="G113" s="61" t="s">
        <v>53</v>
      </c>
      <c r="H113" s="105" t="s">
        <v>153</v>
      </c>
      <c r="I113" s="54">
        <v>3.3</v>
      </c>
      <c r="J113" s="55">
        <f t="shared" si="30"/>
        <v>0</v>
      </c>
      <c r="K113" s="23">
        <f t="shared" si="31"/>
        <v>0</v>
      </c>
    </row>
    <row r="114" spans="1:11">
      <c r="A114" s="56"/>
      <c r="B114" s="117" t="s">
        <v>154</v>
      </c>
      <c r="C114" s="58">
        <v>217.98999999999998</v>
      </c>
      <c r="D114" s="59">
        <f t="shared" si="42"/>
        <v>141.69</v>
      </c>
      <c r="E114" s="8"/>
      <c r="F114" s="104">
        <f t="shared" si="43"/>
        <v>0</v>
      </c>
      <c r="G114" s="61" t="s">
        <v>56</v>
      </c>
      <c r="H114" s="105" t="s">
        <v>155</v>
      </c>
      <c r="I114" s="54">
        <v>7.3</v>
      </c>
      <c r="J114" s="55">
        <f t="shared" si="30"/>
        <v>0</v>
      </c>
      <c r="K114" s="23">
        <f t="shared" si="31"/>
        <v>0</v>
      </c>
    </row>
    <row r="115" spans="1:11" ht="13.5" thickBot="1">
      <c r="A115" s="56"/>
      <c r="B115" s="149"/>
      <c r="C115" s="77"/>
      <c r="D115" s="182"/>
      <c r="E115" s="9"/>
      <c r="F115" s="79"/>
      <c r="G115" s="80"/>
      <c r="H115" s="123"/>
      <c r="I115" s="137"/>
      <c r="J115" s="179">
        <f t="shared" si="30"/>
        <v>0</v>
      </c>
      <c r="K115" s="23">
        <f t="shared" si="31"/>
        <v>0</v>
      </c>
    </row>
    <row r="116" spans="1:11" ht="13.5" thickBot="1">
      <c r="A116" s="66"/>
      <c r="C116" s="133"/>
      <c r="D116" s="133"/>
      <c r="E116" s="195"/>
      <c r="F116" s="133"/>
      <c r="H116" s="181" t="s">
        <v>156</v>
      </c>
      <c r="J116" s="29">
        <f t="shared" si="30"/>
        <v>0</v>
      </c>
      <c r="K116" s="23">
        <f t="shared" si="31"/>
        <v>0</v>
      </c>
    </row>
    <row r="117" spans="1:11">
      <c r="A117" s="47"/>
      <c r="B117" s="69" t="s">
        <v>157</v>
      </c>
      <c r="C117" s="49">
        <v>17.430000000000003</v>
      </c>
      <c r="D117" s="50">
        <f t="shared" ref="D117:D120" si="44">ROUND(C117*$H$4,2)</f>
        <v>11.33</v>
      </c>
      <c r="E117" s="7"/>
      <c r="F117" s="51">
        <f t="shared" ref="F117:F120" si="45">D117*E117</f>
        <v>0</v>
      </c>
      <c r="G117" s="52" t="s">
        <v>24</v>
      </c>
      <c r="H117" s="108" t="s">
        <v>158</v>
      </c>
      <c r="I117" s="54">
        <v>0.28000000000000003</v>
      </c>
      <c r="J117" s="55">
        <f t="shared" ref="J117:J120" si="46">I117*E117</f>
        <v>0</v>
      </c>
      <c r="K117" s="23">
        <f t="shared" ref="K117:K120" si="47">E117*C117</f>
        <v>0</v>
      </c>
    </row>
    <row r="118" spans="1:11">
      <c r="A118" s="56"/>
      <c r="B118" s="65" t="s">
        <v>159</v>
      </c>
      <c r="C118" s="58">
        <v>27.240000000000002</v>
      </c>
      <c r="D118" s="59">
        <f t="shared" si="44"/>
        <v>17.71</v>
      </c>
      <c r="E118" s="8"/>
      <c r="F118" s="104">
        <f t="shared" si="45"/>
        <v>0</v>
      </c>
      <c r="G118" s="61" t="s">
        <v>27</v>
      </c>
      <c r="H118" s="105" t="s">
        <v>158</v>
      </c>
      <c r="I118" s="54">
        <v>0.6</v>
      </c>
      <c r="J118" s="55">
        <f t="shared" si="46"/>
        <v>0</v>
      </c>
      <c r="K118" s="23">
        <f t="shared" si="47"/>
        <v>0</v>
      </c>
    </row>
    <row r="119" spans="1:11">
      <c r="A119" s="56"/>
      <c r="B119" s="65" t="s">
        <v>160</v>
      </c>
      <c r="C119" s="58">
        <v>54.489999999999995</v>
      </c>
      <c r="D119" s="59">
        <f t="shared" si="44"/>
        <v>35.42</v>
      </c>
      <c r="E119" s="8"/>
      <c r="F119" s="104">
        <f t="shared" si="45"/>
        <v>0</v>
      </c>
      <c r="G119" s="61" t="s">
        <v>30</v>
      </c>
      <c r="H119" s="105" t="s">
        <v>158</v>
      </c>
      <c r="I119" s="54">
        <v>2</v>
      </c>
      <c r="J119" s="55">
        <f t="shared" si="46"/>
        <v>0</v>
      </c>
      <c r="K119" s="23">
        <f t="shared" si="47"/>
        <v>0</v>
      </c>
    </row>
    <row r="120" spans="1:11" ht="13.5" thickBot="1">
      <c r="A120" s="56"/>
      <c r="B120" s="76" t="s">
        <v>161</v>
      </c>
      <c r="C120" s="77">
        <v>70.84</v>
      </c>
      <c r="D120" s="78">
        <f t="shared" si="44"/>
        <v>46.05</v>
      </c>
      <c r="E120" s="9"/>
      <c r="F120" s="106">
        <f t="shared" si="45"/>
        <v>0</v>
      </c>
      <c r="G120" s="80" t="s">
        <v>33</v>
      </c>
      <c r="H120" s="107" t="s">
        <v>158</v>
      </c>
      <c r="I120" s="54">
        <v>3.375</v>
      </c>
      <c r="J120" s="55">
        <f t="shared" si="46"/>
        <v>0</v>
      </c>
      <c r="K120" s="23">
        <f t="shared" si="47"/>
        <v>0</v>
      </c>
    </row>
    <row r="121" spans="1:11" ht="13.5" thickBot="1">
      <c r="A121" s="66"/>
      <c r="B121" s="132"/>
      <c r="C121" s="133"/>
      <c r="D121" s="133"/>
      <c r="E121" s="195"/>
      <c r="F121" s="133"/>
      <c r="H121" s="183" t="s">
        <v>162</v>
      </c>
      <c r="K121" s="23"/>
    </row>
    <row r="122" spans="1:11">
      <c r="A122" s="68"/>
      <c r="B122" s="69" t="s">
        <v>163</v>
      </c>
      <c r="C122" s="49">
        <v>54.489999999999995</v>
      </c>
      <c r="D122" s="165">
        <f t="shared" ref="D122:D123" si="48">ROUND(C122*$H$4,2)</f>
        <v>35.42</v>
      </c>
      <c r="E122" s="7"/>
      <c r="F122" s="51">
        <f t="shared" ref="F122:F123" si="49">D122*E122</f>
        <v>0</v>
      </c>
      <c r="G122" s="52" t="s">
        <v>53</v>
      </c>
      <c r="H122" s="102" t="s">
        <v>164</v>
      </c>
      <c r="I122" s="103">
        <v>2</v>
      </c>
      <c r="J122" s="180">
        <f t="shared" si="30"/>
        <v>0</v>
      </c>
      <c r="K122" s="23">
        <f t="shared" si="31"/>
        <v>0</v>
      </c>
    </row>
    <row r="123" spans="1:11">
      <c r="A123" s="68"/>
      <c r="B123" s="65" t="s">
        <v>165</v>
      </c>
      <c r="C123" s="58">
        <v>55.58</v>
      </c>
      <c r="D123" s="166">
        <f t="shared" si="48"/>
        <v>36.130000000000003</v>
      </c>
      <c r="E123" s="8"/>
      <c r="F123" s="60">
        <f t="shared" si="49"/>
        <v>0</v>
      </c>
      <c r="G123" s="61" t="s">
        <v>53</v>
      </c>
      <c r="H123" s="122" t="s">
        <v>166</v>
      </c>
      <c r="I123" s="54">
        <v>1.9</v>
      </c>
      <c r="J123" s="55">
        <f t="shared" si="30"/>
        <v>0</v>
      </c>
      <c r="K123" s="23">
        <f t="shared" si="31"/>
        <v>0</v>
      </c>
    </row>
    <row r="124" spans="1:11">
      <c r="A124" s="68"/>
      <c r="B124" s="65"/>
      <c r="C124" s="58"/>
      <c r="D124" s="166"/>
      <c r="E124" s="8"/>
      <c r="F124" s="60"/>
      <c r="G124" s="61"/>
      <c r="H124" s="122"/>
      <c r="I124" s="54"/>
      <c r="J124" s="55">
        <f t="shared" si="30"/>
        <v>0</v>
      </c>
      <c r="K124" s="23">
        <f t="shared" si="31"/>
        <v>0</v>
      </c>
    </row>
    <row r="125" spans="1:11">
      <c r="A125" s="68"/>
      <c r="B125" s="65" t="s">
        <v>167</v>
      </c>
      <c r="C125" s="58">
        <v>108.99000000000001</v>
      </c>
      <c r="D125" s="166">
        <f t="shared" ref="D125:D126" si="50">ROUND(C125*$H$4,2)</f>
        <v>70.84</v>
      </c>
      <c r="E125" s="8"/>
      <c r="F125" s="60">
        <f t="shared" ref="F125:F126" si="51">D125*E125</f>
        <v>0</v>
      </c>
      <c r="G125" s="61" t="s">
        <v>56</v>
      </c>
      <c r="H125" s="122" t="s">
        <v>164</v>
      </c>
      <c r="I125" s="54">
        <v>4</v>
      </c>
      <c r="J125" s="55">
        <f t="shared" si="30"/>
        <v>0</v>
      </c>
      <c r="K125" s="23">
        <f t="shared" si="31"/>
        <v>0</v>
      </c>
    </row>
    <row r="126" spans="1:11" ht="13.5" thickBot="1">
      <c r="A126" s="97"/>
      <c r="B126" s="76" t="s">
        <v>168</v>
      </c>
      <c r="C126" s="77">
        <v>111.17</v>
      </c>
      <c r="D126" s="78">
        <f t="shared" si="50"/>
        <v>72.260000000000005</v>
      </c>
      <c r="E126" s="9"/>
      <c r="F126" s="106">
        <f t="shared" si="51"/>
        <v>0</v>
      </c>
      <c r="G126" s="80" t="s">
        <v>56</v>
      </c>
      <c r="H126" s="107" t="s">
        <v>166</v>
      </c>
      <c r="I126" s="54">
        <v>3.9</v>
      </c>
      <c r="J126" s="55">
        <f t="shared" si="30"/>
        <v>0</v>
      </c>
      <c r="K126" s="23">
        <f t="shared" si="31"/>
        <v>0</v>
      </c>
    </row>
    <row r="127" spans="1:11" ht="13.5" thickBot="1">
      <c r="A127" s="47"/>
      <c r="B127" s="225" t="s">
        <v>169</v>
      </c>
      <c r="C127" s="221"/>
      <c r="D127" s="221"/>
      <c r="E127" s="221"/>
      <c r="F127" s="221"/>
      <c r="G127" s="221"/>
      <c r="H127" s="222"/>
      <c r="I127" s="54"/>
      <c r="J127" s="55">
        <f t="shared" si="30"/>
        <v>0</v>
      </c>
      <c r="K127" s="23">
        <f t="shared" si="31"/>
        <v>0</v>
      </c>
    </row>
    <row r="128" spans="1:11">
      <c r="A128" s="56"/>
      <c r="B128" s="111" t="s">
        <v>170</v>
      </c>
      <c r="C128" s="112">
        <v>23.970000000000002</v>
      </c>
      <c r="D128" s="113">
        <f t="shared" ref="D128:D132" si="52">ROUND(C128*$H$4,2)</f>
        <v>15.58</v>
      </c>
      <c r="E128" s="16"/>
      <c r="F128" s="104">
        <f t="shared" ref="F128:F132" si="53">D128*E128</f>
        <v>0</v>
      </c>
      <c r="G128" s="114" t="s">
        <v>27</v>
      </c>
      <c r="H128" s="115" t="s">
        <v>171</v>
      </c>
      <c r="I128" s="116">
        <v>0.44</v>
      </c>
      <c r="J128" s="55">
        <f t="shared" si="30"/>
        <v>0</v>
      </c>
      <c r="K128" s="23">
        <f t="shared" si="31"/>
        <v>0</v>
      </c>
    </row>
    <row r="129" spans="1:11">
      <c r="A129" s="56"/>
      <c r="B129" s="117" t="s">
        <v>172</v>
      </c>
      <c r="C129" s="58">
        <v>45.769999999999996</v>
      </c>
      <c r="D129" s="59">
        <f t="shared" si="52"/>
        <v>29.75</v>
      </c>
      <c r="E129" s="8"/>
      <c r="F129" s="104">
        <f t="shared" si="53"/>
        <v>0</v>
      </c>
      <c r="G129" s="61" t="s">
        <v>30</v>
      </c>
      <c r="H129" s="118" t="s">
        <v>173</v>
      </c>
      <c r="I129" s="116">
        <v>2</v>
      </c>
      <c r="J129" s="55">
        <f t="shared" si="30"/>
        <v>0</v>
      </c>
      <c r="K129" s="23">
        <f t="shared" si="31"/>
        <v>0</v>
      </c>
    </row>
    <row r="130" spans="1:11">
      <c r="A130" s="56"/>
      <c r="B130" s="117" t="s">
        <v>174</v>
      </c>
      <c r="C130" s="58">
        <v>46.86</v>
      </c>
      <c r="D130" s="59">
        <f t="shared" si="52"/>
        <v>30.46</v>
      </c>
      <c r="E130" s="8"/>
      <c r="F130" s="104">
        <f t="shared" si="53"/>
        <v>0</v>
      </c>
      <c r="G130" s="61" t="s">
        <v>30</v>
      </c>
      <c r="H130" s="118" t="s">
        <v>175</v>
      </c>
      <c r="I130" s="116">
        <v>2</v>
      </c>
      <c r="J130" s="55">
        <f t="shared" si="30"/>
        <v>0</v>
      </c>
      <c r="K130" s="23">
        <f t="shared" si="31"/>
        <v>0</v>
      </c>
    </row>
    <row r="131" spans="1:11">
      <c r="A131" s="56"/>
      <c r="B131" s="117" t="s">
        <v>176</v>
      </c>
      <c r="C131" s="58">
        <v>58.85</v>
      </c>
      <c r="D131" s="59">
        <f t="shared" si="52"/>
        <v>38.25</v>
      </c>
      <c r="E131" s="8"/>
      <c r="F131" s="104">
        <f t="shared" si="53"/>
        <v>0</v>
      </c>
      <c r="G131" s="61" t="s">
        <v>33</v>
      </c>
      <c r="H131" s="118" t="s">
        <v>177</v>
      </c>
      <c r="I131" s="116">
        <v>2.5</v>
      </c>
      <c r="J131" s="55">
        <f t="shared" si="30"/>
        <v>0</v>
      </c>
      <c r="K131" s="23">
        <f t="shared" si="31"/>
        <v>0</v>
      </c>
    </row>
    <row r="132" spans="1:11" ht="13.5" thickBot="1">
      <c r="A132" s="66"/>
      <c r="B132" s="119" t="s">
        <v>178</v>
      </c>
      <c r="C132" s="89">
        <v>59.94</v>
      </c>
      <c r="D132" s="90">
        <f t="shared" si="52"/>
        <v>38.96</v>
      </c>
      <c r="E132" s="10"/>
      <c r="F132" s="120">
        <f t="shared" si="53"/>
        <v>0</v>
      </c>
      <c r="G132" s="92" t="s">
        <v>33</v>
      </c>
      <c r="H132" s="134" t="s">
        <v>179</v>
      </c>
      <c r="I132" s="116">
        <v>2.5</v>
      </c>
      <c r="J132" s="55">
        <f t="shared" si="30"/>
        <v>0</v>
      </c>
      <c r="K132" s="23">
        <f t="shared" si="31"/>
        <v>0</v>
      </c>
    </row>
    <row r="133" spans="1:11" ht="13.5" thickBot="1">
      <c r="A133" s="47"/>
      <c r="B133" s="226" t="s">
        <v>180</v>
      </c>
      <c r="C133" s="221"/>
      <c r="D133" s="221"/>
      <c r="E133" s="221"/>
      <c r="F133" s="221"/>
      <c r="G133" s="221"/>
      <c r="H133" s="222"/>
      <c r="I133" s="54"/>
      <c r="J133" s="55">
        <f t="shared" si="30"/>
        <v>0</v>
      </c>
      <c r="K133" s="23">
        <f t="shared" si="31"/>
        <v>0</v>
      </c>
    </row>
    <row r="134" spans="1:11">
      <c r="A134" s="56"/>
      <c r="B134" s="69" t="s">
        <v>181</v>
      </c>
      <c r="C134" s="49">
        <v>29.330000000000002</v>
      </c>
      <c r="D134" s="50">
        <f t="shared" ref="D134:D142" si="54">ROUND(C134*$H$4,2)</f>
        <v>19.059999999999999</v>
      </c>
      <c r="E134" s="7"/>
      <c r="F134" s="51">
        <f t="shared" ref="F134:F142" si="55">D134*E134</f>
        <v>0</v>
      </c>
      <c r="G134" s="52" t="s">
        <v>24</v>
      </c>
      <c r="H134" s="102" t="s">
        <v>182</v>
      </c>
      <c r="I134" s="54">
        <v>0.63</v>
      </c>
      <c r="J134" s="55">
        <f t="shared" si="30"/>
        <v>0</v>
      </c>
      <c r="K134" s="23">
        <f t="shared" si="31"/>
        <v>0</v>
      </c>
    </row>
    <row r="135" spans="1:11">
      <c r="A135" s="56"/>
      <c r="B135" s="65" t="s">
        <v>183</v>
      </c>
      <c r="C135" s="58">
        <v>29.380000000000003</v>
      </c>
      <c r="D135" s="59">
        <f t="shared" si="54"/>
        <v>19.100000000000001</v>
      </c>
      <c r="E135" s="8"/>
      <c r="F135" s="104">
        <f t="shared" si="55"/>
        <v>0</v>
      </c>
      <c r="G135" s="61" t="s">
        <v>24</v>
      </c>
      <c r="H135" s="122" t="s">
        <v>184</v>
      </c>
      <c r="I135" s="54">
        <v>0.56000000000000005</v>
      </c>
      <c r="J135" s="55">
        <f t="shared" si="30"/>
        <v>0</v>
      </c>
      <c r="K135" s="23">
        <f t="shared" si="31"/>
        <v>0</v>
      </c>
    </row>
    <row r="136" spans="1:11">
      <c r="A136" s="56"/>
      <c r="B136" s="65" t="s">
        <v>185</v>
      </c>
      <c r="C136" s="58">
        <v>35.869999999999997</v>
      </c>
      <c r="D136" s="59">
        <f t="shared" si="54"/>
        <v>23.32</v>
      </c>
      <c r="E136" s="8"/>
      <c r="F136" s="104">
        <f t="shared" si="55"/>
        <v>0</v>
      </c>
      <c r="G136" s="61" t="s">
        <v>27</v>
      </c>
      <c r="H136" s="105" t="s">
        <v>186</v>
      </c>
      <c r="I136" s="54">
        <v>1.19</v>
      </c>
      <c r="J136" s="55">
        <f t="shared" si="30"/>
        <v>0</v>
      </c>
      <c r="K136" s="23">
        <f t="shared" si="31"/>
        <v>0</v>
      </c>
    </row>
    <row r="137" spans="1:11">
      <c r="A137" s="56"/>
      <c r="B137" s="65" t="s">
        <v>187</v>
      </c>
      <c r="C137" s="58">
        <v>35.919999999999995</v>
      </c>
      <c r="D137" s="59">
        <f t="shared" si="54"/>
        <v>23.35</v>
      </c>
      <c r="E137" s="8"/>
      <c r="F137" s="104">
        <f t="shared" si="55"/>
        <v>0</v>
      </c>
      <c r="G137" s="61" t="s">
        <v>27</v>
      </c>
      <c r="H137" s="105" t="s">
        <v>188</v>
      </c>
      <c r="I137" s="54">
        <v>1.2</v>
      </c>
      <c r="J137" s="55">
        <f t="shared" si="30"/>
        <v>0</v>
      </c>
      <c r="K137" s="23">
        <f t="shared" si="31"/>
        <v>0</v>
      </c>
    </row>
    <row r="138" spans="1:11">
      <c r="A138" s="56"/>
      <c r="B138" s="65" t="s">
        <v>189</v>
      </c>
      <c r="C138" s="58">
        <v>35.96</v>
      </c>
      <c r="D138" s="59">
        <f t="shared" si="54"/>
        <v>23.37</v>
      </c>
      <c r="E138" s="8"/>
      <c r="F138" s="104">
        <f t="shared" si="55"/>
        <v>0</v>
      </c>
      <c r="G138" s="61" t="s">
        <v>27</v>
      </c>
      <c r="H138" s="105" t="s">
        <v>190</v>
      </c>
      <c r="I138" s="54">
        <v>1.2</v>
      </c>
      <c r="J138" s="55">
        <f t="shared" si="30"/>
        <v>0</v>
      </c>
      <c r="K138" s="23">
        <f t="shared" si="31"/>
        <v>0</v>
      </c>
    </row>
    <row r="139" spans="1:11">
      <c r="A139" s="56"/>
      <c r="B139" s="65" t="s">
        <v>191</v>
      </c>
      <c r="C139" s="58">
        <v>51.18</v>
      </c>
      <c r="D139" s="59">
        <f t="shared" si="54"/>
        <v>33.270000000000003</v>
      </c>
      <c r="E139" s="8"/>
      <c r="F139" s="104">
        <f t="shared" si="55"/>
        <v>0</v>
      </c>
      <c r="G139" s="61" t="s">
        <v>30</v>
      </c>
      <c r="H139" s="105" t="s">
        <v>192</v>
      </c>
      <c r="I139" s="54">
        <v>2</v>
      </c>
      <c r="J139" s="55">
        <f t="shared" si="30"/>
        <v>0</v>
      </c>
      <c r="K139" s="23">
        <f t="shared" si="31"/>
        <v>0</v>
      </c>
    </row>
    <row r="140" spans="1:11">
      <c r="A140" s="56"/>
      <c r="B140" s="65" t="s">
        <v>193</v>
      </c>
      <c r="C140" s="58">
        <v>51.22</v>
      </c>
      <c r="D140" s="59">
        <f t="shared" si="54"/>
        <v>33.29</v>
      </c>
      <c r="E140" s="8"/>
      <c r="F140" s="104">
        <f t="shared" si="55"/>
        <v>0</v>
      </c>
      <c r="G140" s="61" t="s">
        <v>30</v>
      </c>
      <c r="H140" s="105" t="s">
        <v>194</v>
      </c>
      <c r="I140" s="54">
        <v>2</v>
      </c>
      <c r="J140" s="55">
        <f t="shared" si="30"/>
        <v>0</v>
      </c>
      <c r="K140" s="23">
        <f t="shared" si="31"/>
        <v>0</v>
      </c>
    </row>
    <row r="141" spans="1:11">
      <c r="A141" s="56"/>
      <c r="B141" s="65" t="s">
        <v>195</v>
      </c>
      <c r="C141" s="58">
        <v>58.809999999999995</v>
      </c>
      <c r="D141" s="59">
        <f t="shared" si="54"/>
        <v>38.229999999999997</v>
      </c>
      <c r="E141" s="8"/>
      <c r="F141" s="104">
        <f t="shared" si="55"/>
        <v>0</v>
      </c>
      <c r="G141" s="61" t="s">
        <v>33</v>
      </c>
      <c r="H141" s="105" t="s">
        <v>196</v>
      </c>
      <c r="I141" s="54">
        <v>3</v>
      </c>
      <c r="J141" s="55">
        <f t="shared" ref="J141:J204" si="56">I141*E141</f>
        <v>0</v>
      </c>
      <c r="K141" s="23">
        <f t="shared" ref="K141:K204" si="57">E141*C141</f>
        <v>0</v>
      </c>
    </row>
    <row r="142" spans="1:11" ht="13.5" thickBot="1">
      <c r="A142" s="66"/>
      <c r="B142" s="76" t="s">
        <v>197</v>
      </c>
      <c r="C142" s="77">
        <v>58.85</v>
      </c>
      <c r="D142" s="78">
        <f t="shared" si="54"/>
        <v>38.25</v>
      </c>
      <c r="E142" s="9"/>
      <c r="F142" s="106">
        <f t="shared" si="55"/>
        <v>0</v>
      </c>
      <c r="G142" s="80" t="s">
        <v>33</v>
      </c>
      <c r="H142" s="123" t="s">
        <v>198</v>
      </c>
      <c r="I142" s="54">
        <v>3</v>
      </c>
      <c r="J142" s="55">
        <f t="shared" si="56"/>
        <v>0</v>
      </c>
      <c r="K142" s="23">
        <f t="shared" si="57"/>
        <v>0</v>
      </c>
    </row>
    <row r="143" spans="1:11">
      <c r="A143" s="67"/>
      <c r="B143" s="69"/>
      <c r="C143" s="49"/>
      <c r="D143" s="50"/>
      <c r="E143" s="1"/>
      <c r="F143" s="51"/>
      <c r="G143" s="52"/>
      <c r="H143" s="102"/>
      <c r="I143" s="54"/>
      <c r="J143" s="55">
        <f t="shared" si="56"/>
        <v>0</v>
      </c>
      <c r="K143" s="23">
        <f t="shared" si="57"/>
        <v>0</v>
      </c>
    </row>
    <row r="144" spans="1:11">
      <c r="A144" s="68"/>
      <c r="B144" s="65"/>
      <c r="C144" s="58"/>
      <c r="D144" s="59"/>
      <c r="E144" s="2"/>
      <c r="F144" s="60"/>
      <c r="G144" s="61"/>
      <c r="H144" s="122"/>
      <c r="I144" s="54"/>
      <c r="J144" s="55">
        <f t="shared" si="56"/>
        <v>0</v>
      </c>
      <c r="K144" s="23">
        <f t="shared" si="57"/>
        <v>0</v>
      </c>
    </row>
    <row r="145" spans="1:11">
      <c r="A145" s="68"/>
      <c r="B145" s="65" t="s">
        <v>199</v>
      </c>
      <c r="C145" s="58">
        <v>130.79</v>
      </c>
      <c r="D145" s="59">
        <f>ROUND(C145*$H$4,2)</f>
        <v>85.01</v>
      </c>
      <c r="E145" s="8">
        <v>2</v>
      </c>
      <c r="F145" s="60">
        <f>D145*E145</f>
        <v>170.02</v>
      </c>
      <c r="G145" s="61" t="s">
        <v>36</v>
      </c>
      <c r="H145" s="122" t="s">
        <v>200</v>
      </c>
      <c r="I145" s="137">
        <v>5.4</v>
      </c>
      <c r="J145" s="55">
        <f t="shared" si="56"/>
        <v>10.8</v>
      </c>
      <c r="K145" s="23">
        <f t="shared" si="57"/>
        <v>261.58</v>
      </c>
    </row>
    <row r="146" spans="1:11">
      <c r="A146" s="68"/>
      <c r="B146" s="65"/>
      <c r="C146" s="58" t="s">
        <v>201</v>
      </c>
      <c r="D146" s="59"/>
      <c r="E146" s="2"/>
      <c r="F146" s="60"/>
      <c r="G146" s="61"/>
      <c r="H146" s="122"/>
      <c r="J146" s="55">
        <f t="shared" si="56"/>
        <v>0</v>
      </c>
      <c r="K146" s="23"/>
    </row>
    <row r="147" spans="1:11" ht="13.5" thickBot="1">
      <c r="A147" s="97"/>
      <c r="B147" s="76"/>
      <c r="C147" s="77"/>
      <c r="D147" s="78"/>
      <c r="E147" s="3"/>
      <c r="F147" s="79"/>
      <c r="G147" s="80"/>
      <c r="H147" s="123"/>
      <c r="J147" s="55">
        <f t="shared" si="56"/>
        <v>0</v>
      </c>
      <c r="K147" s="23">
        <f t="shared" si="57"/>
        <v>0</v>
      </c>
    </row>
    <row r="148" spans="1:11" ht="13.5" thickBot="1">
      <c r="A148" s="47"/>
      <c r="B148" s="220" t="s">
        <v>202</v>
      </c>
      <c r="C148" s="223"/>
      <c r="D148" s="223"/>
      <c r="E148" s="223"/>
      <c r="F148" s="223"/>
      <c r="G148" s="223"/>
      <c r="H148" s="224"/>
      <c r="J148" s="55">
        <f t="shared" si="56"/>
        <v>0</v>
      </c>
      <c r="K148" s="23">
        <f t="shared" si="57"/>
        <v>0</v>
      </c>
    </row>
    <row r="149" spans="1:11">
      <c r="A149" s="68"/>
      <c r="B149" s="69" t="s">
        <v>203</v>
      </c>
      <c r="C149" s="49">
        <v>54.489999999999995</v>
      </c>
      <c r="D149" s="50">
        <f t="shared" ref="D149:D152" si="58">ROUND(C149*$H$4,2)</f>
        <v>35.42</v>
      </c>
      <c r="E149" s="7"/>
      <c r="F149" s="51">
        <f t="shared" ref="F149:F152" si="59">D149*E149</f>
        <v>0</v>
      </c>
      <c r="G149" s="52" t="s">
        <v>24</v>
      </c>
      <c r="H149" s="102" t="s">
        <v>204</v>
      </c>
      <c r="I149" s="54">
        <v>1.07</v>
      </c>
      <c r="J149" s="55">
        <f t="shared" si="56"/>
        <v>0</v>
      </c>
      <c r="K149" s="23">
        <f t="shared" si="57"/>
        <v>0</v>
      </c>
    </row>
    <row r="150" spans="1:11">
      <c r="A150" s="68"/>
      <c r="B150" s="65" t="s">
        <v>205</v>
      </c>
      <c r="C150" s="58">
        <v>68.660000000000011</v>
      </c>
      <c r="D150" s="59">
        <f t="shared" si="58"/>
        <v>44.63</v>
      </c>
      <c r="E150" s="8"/>
      <c r="F150" s="104">
        <f t="shared" si="59"/>
        <v>0</v>
      </c>
      <c r="G150" s="61" t="s">
        <v>27</v>
      </c>
      <c r="H150" s="122" t="s">
        <v>204</v>
      </c>
      <c r="I150" s="103">
        <v>2</v>
      </c>
      <c r="J150" s="55">
        <f t="shared" si="56"/>
        <v>0</v>
      </c>
      <c r="K150" s="23">
        <f t="shared" si="57"/>
        <v>0</v>
      </c>
    </row>
    <row r="151" spans="1:11">
      <c r="A151" s="68"/>
      <c r="B151" s="65" t="s">
        <v>206</v>
      </c>
      <c r="C151" s="58">
        <v>147.13999999999999</v>
      </c>
      <c r="D151" s="59">
        <f t="shared" si="58"/>
        <v>95.64</v>
      </c>
      <c r="E151" s="8"/>
      <c r="F151" s="104">
        <f t="shared" si="59"/>
        <v>0</v>
      </c>
      <c r="G151" s="61" t="s">
        <v>30</v>
      </c>
      <c r="H151" s="122" t="s">
        <v>204</v>
      </c>
      <c r="I151" s="54">
        <v>5</v>
      </c>
      <c r="J151" s="55">
        <f t="shared" si="56"/>
        <v>0</v>
      </c>
      <c r="K151" s="23">
        <f t="shared" si="57"/>
        <v>0</v>
      </c>
    </row>
    <row r="152" spans="1:11" ht="13.5" thickBot="1">
      <c r="A152" s="97"/>
      <c r="B152" s="65" t="s">
        <v>207</v>
      </c>
      <c r="C152" s="63">
        <v>217.98999999999998</v>
      </c>
      <c r="D152" s="64">
        <f t="shared" si="58"/>
        <v>141.69</v>
      </c>
      <c r="E152" s="8"/>
      <c r="F152" s="104">
        <f t="shared" si="59"/>
        <v>0</v>
      </c>
      <c r="G152" s="61" t="s">
        <v>33</v>
      </c>
      <c r="H152" s="122" t="s">
        <v>204</v>
      </c>
      <c r="I152" s="54">
        <v>7.2</v>
      </c>
      <c r="J152" s="55">
        <f t="shared" si="56"/>
        <v>0</v>
      </c>
      <c r="K152" s="23">
        <f t="shared" si="57"/>
        <v>0</v>
      </c>
    </row>
    <row r="153" spans="1:11">
      <c r="A153" s="67"/>
      <c r="B153" s="65"/>
      <c r="C153" s="109"/>
      <c r="D153" s="110"/>
      <c r="E153" s="15"/>
      <c r="F153" s="60"/>
      <c r="G153" s="61"/>
      <c r="H153" s="72"/>
      <c r="I153" s="54"/>
      <c r="J153" s="55">
        <f t="shared" si="56"/>
        <v>0</v>
      </c>
      <c r="K153" s="23">
        <f t="shared" si="57"/>
        <v>0</v>
      </c>
    </row>
    <row r="154" spans="1:11">
      <c r="A154" s="68"/>
      <c r="B154" s="65" t="s">
        <v>208</v>
      </c>
      <c r="C154" s="63">
        <v>359.69</v>
      </c>
      <c r="D154" s="64">
        <f>ROUND(C154*$H$4,2)</f>
        <v>233.8</v>
      </c>
      <c r="E154" s="8"/>
      <c r="F154" s="60">
        <f>D154*E154</f>
        <v>0</v>
      </c>
      <c r="G154" s="61" t="s">
        <v>36</v>
      </c>
      <c r="H154" s="122" t="s">
        <v>204</v>
      </c>
      <c r="I154" s="54">
        <v>17</v>
      </c>
      <c r="J154" s="55">
        <f t="shared" si="56"/>
        <v>0</v>
      </c>
      <c r="K154" s="23">
        <f t="shared" si="57"/>
        <v>0</v>
      </c>
    </row>
    <row r="155" spans="1:11">
      <c r="A155" s="68"/>
      <c r="B155" s="65"/>
      <c r="C155" s="63"/>
      <c r="D155" s="64"/>
      <c r="E155" s="8"/>
      <c r="F155" s="60"/>
      <c r="G155" s="61"/>
      <c r="H155" s="122"/>
      <c r="J155" s="55">
        <f t="shared" si="56"/>
        <v>0</v>
      </c>
      <c r="K155" s="23">
        <f t="shared" si="57"/>
        <v>0</v>
      </c>
    </row>
    <row r="156" spans="1:11" ht="13.5" thickBot="1">
      <c r="A156" s="97"/>
      <c r="B156" s="65"/>
      <c r="C156" s="63"/>
      <c r="D156" s="64"/>
      <c r="E156" s="8"/>
      <c r="F156" s="60"/>
      <c r="G156" s="61"/>
      <c r="H156" s="122"/>
      <c r="J156" s="55">
        <f t="shared" si="56"/>
        <v>0</v>
      </c>
      <c r="K156" s="23">
        <f t="shared" si="57"/>
        <v>0</v>
      </c>
    </row>
    <row r="157" spans="1:11">
      <c r="A157" s="67"/>
      <c r="B157" s="65"/>
      <c r="C157" s="63"/>
      <c r="D157" s="64"/>
      <c r="E157" s="8"/>
      <c r="F157" s="60"/>
      <c r="G157" s="61"/>
      <c r="H157" s="122"/>
      <c r="J157" s="55">
        <f t="shared" si="56"/>
        <v>0</v>
      </c>
      <c r="K157" s="23">
        <f t="shared" si="57"/>
        <v>0</v>
      </c>
    </row>
    <row r="158" spans="1:11">
      <c r="A158" s="68"/>
      <c r="B158" s="65" t="s">
        <v>209</v>
      </c>
      <c r="C158" s="58">
        <v>708.49</v>
      </c>
      <c r="D158" s="59">
        <f t="shared" ref="D158:D159" si="60">ROUND(C158*$H$4,2)</f>
        <v>460.52</v>
      </c>
      <c r="E158" s="8"/>
      <c r="F158" s="60">
        <f t="shared" ref="F158:F159" si="61">D158*E158</f>
        <v>0</v>
      </c>
      <c r="G158" s="61" t="s">
        <v>53</v>
      </c>
      <c r="H158" s="122" t="s">
        <v>210</v>
      </c>
      <c r="I158" s="54">
        <v>28</v>
      </c>
      <c r="J158" s="55">
        <f t="shared" si="56"/>
        <v>0</v>
      </c>
      <c r="K158" s="23">
        <f t="shared" si="57"/>
        <v>0</v>
      </c>
    </row>
    <row r="159" spans="1:11">
      <c r="A159" s="68"/>
      <c r="B159" s="65" t="s">
        <v>211</v>
      </c>
      <c r="C159" s="58">
        <v>965.73</v>
      </c>
      <c r="D159" s="59">
        <f t="shared" si="60"/>
        <v>627.72</v>
      </c>
      <c r="E159" s="8"/>
      <c r="F159" s="60">
        <f t="shared" si="61"/>
        <v>0</v>
      </c>
      <c r="G159" s="61" t="s">
        <v>56</v>
      </c>
      <c r="H159" s="122" t="s">
        <v>212</v>
      </c>
      <c r="I159" s="54">
        <v>44</v>
      </c>
      <c r="J159" s="55">
        <f t="shared" si="56"/>
        <v>0</v>
      </c>
      <c r="K159" s="23">
        <f t="shared" si="57"/>
        <v>0</v>
      </c>
    </row>
    <row r="160" spans="1:11">
      <c r="A160" s="68"/>
      <c r="B160" s="65"/>
      <c r="C160" s="63"/>
      <c r="D160" s="64"/>
      <c r="E160" s="8"/>
      <c r="F160" s="60"/>
      <c r="G160" s="61"/>
      <c r="H160" s="122"/>
      <c r="J160" s="55">
        <f t="shared" si="56"/>
        <v>0</v>
      </c>
      <c r="K160" s="23">
        <f t="shared" si="57"/>
        <v>0</v>
      </c>
    </row>
    <row r="161" spans="1:11" ht="13.5" thickBot="1">
      <c r="A161" s="68"/>
      <c r="B161" s="76"/>
      <c r="C161" s="98"/>
      <c r="D161" s="99"/>
      <c r="E161" s="14"/>
      <c r="F161" s="79"/>
      <c r="G161" s="80"/>
      <c r="H161" s="81"/>
      <c r="J161" s="55">
        <f t="shared" si="56"/>
        <v>0</v>
      </c>
      <c r="K161" s="23">
        <f t="shared" si="57"/>
        <v>0</v>
      </c>
    </row>
    <row r="162" spans="1:11" ht="13.5" thickBot="1">
      <c r="A162" s="66"/>
      <c r="B162" s="227" t="s">
        <v>213</v>
      </c>
      <c r="C162" s="221"/>
      <c r="D162" s="221"/>
      <c r="E162" s="221"/>
      <c r="F162" s="221"/>
      <c r="G162" s="221"/>
      <c r="H162" s="222"/>
      <c r="J162" s="55">
        <f t="shared" si="56"/>
        <v>0</v>
      </c>
      <c r="K162" s="23">
        <f t="shared" si="57"/>
        <v>0</v>
      </c>
    </row>
    <row r="163" spans="1:11">
      <c r="A163" s="47"/>
      <c r="B163" s="111" t="s">
        <v>214</v>
      </c>
      <c r="C163" s="112">
        <v>28.330000000000002</v>
      </c>
      <c r="D163" s="113">
        <f t="shared" ref="D163:D167" si="62">ROUND(C163*$H$4,2)</f>
        <v>18.41</v>
      </c>
      <c r="E163" s="7"/>
      <c r="F163" s="104">
        <f t="shared" ref="F163:F167" si="63">D163*E163</f>
        <v>0</v>
      </c>
      <c r="G163" s="114" t="s">
        <v>27</v>
      </c>
      <c r="H163" s="135" t="s">
        <v>215</v>
      </c>
      <c r="I163" s="138">
        <v>0.7</v>
      </c>
      <c r="J163" s="55">
        <f t="shared" si="56"/>
        <v>0</v>
      </c>
      <c r="K163" s="23">
        <f t="shared" si="57"/>
        <v>0</v>
      </c>
    </row>
    <row r="164" spans="1:11">
      <c r="A164" s="56"/>
      <c r="B164" s="117" t="s">
        <v>216</v>
      </c>
      <c r="C164" s="58">
        <v>34.869999999999997</v>
      </c>
      <c r="D164" s="59">
        <f t="shared" si="62"/>
        <v>22.67</v>
      </c>
      <c r="E164" s="8"/>
      <c r="F164" s="104">
        <f t="shared" si="63"/>
        <v>0</v>
      </c>
      <c r="G164" s="61" t="s">
        <v>30</v>
      </c>
      <c r="H164" s="118" t="s">
        <v>217</v>
      </c>
      <c r="I164" s="116">
        <v>0.5</v>
      </c>
      <c r="J164" s="55">
        <f t="shared" si="56"/>
        <v>0</v>
      </c>
      <c r="K164" s="23">
        <f t="shared" si="57"/>
        <v>0</v>
      </c>
    </row>
    <row r="165" spans="1:11">
      <c r="A165" s="56"/>
      <c r="B165" s="117" t="s">
        <v>218</v>
      </c>
      <c r="C165" s="58">
        <v>34.979999999999997</v>
      </c>
      <c r="D165" s="59">
        <f t="shared" si="62"/>
        <v>22.74</v>
      </c>
      <c r="E165" s="8"/>
      <c r="F165" s="104">
        <f t="shared" si="63"/>
        <v>0</v>
      </c>
      <c r="G165" s="61" t="s">
        <v>30</v>
      </c>
      <c r="H165" s="118" t="s">
        <v>219</v>
      </c>
      <c r="I165" s="116">
        <v>0.8</v>
      </c>
      <c r="J165" s="55">
        <f t="shared" si="56"/>
        <v>0</v>
      </c>
      <c r="K165" s="23">
        <f t="shared" si="57"/>
        <v>0</v>
      </c>
    </row>
    <row r="166" spans="1:11">
      <c r="A166" s="56"/>
      <c r="B166" s="117" t="s">
        <v>220</v>
      </c>
      <c r="C166" s="58">
        <v>35.96</v>
      </c>
      <c r="D166" s="59">
        <f t="shared" si="62"/>
        <v>23.37</v>
      </c>
      <c r="E166" s="8"/>
      <c r="F166" s="104">
        <f t="shared" si="63"/>
        <v>0</v>
      </c>
      <c r="G166" s="61" t="s">
        <v>33</v>
      </c>
      <c r="H166" s="118" t="s">
        <v>221</v>
      </c>
      <c r="I166" s="116">
        <v>0.88</v>
      </c>
      <c r="J166" s="55">
        <f t="shared" si="56"/>
        <v>0</v>
      </c>
      <c r="K166" s="23">
        <f t="shared" si="57"/>
        <v>0</v>
      </c>
    </row>
    <row r="167" spans="1:11" ht="13.5" thickBot="1">
      <c r="A167" s="66"/>
      <c r="B167" s="119" t="s">
        <v>222</v>
      </c>
      <c r="C167" s="89">
        <v>36.07</v>
      </c>
      <c r="D167" s="90">
        <f t="shared" si="62"/>
        <v>23.45</v>
      </c>
      <c r="E167" s="10"/>
      <c r="F167" s="120">
        <f t="shared" si="63"/>
        <v>0</v>
      </c>
      <c r="G167" s="92" t="s">
        <v>33</v>
      </c>
      <c r="H167" s="121" t="s">
        <v>223</v>
      </c>
      <c r="I167" s="116">
        <v>1</v>
      </c>
      <c r="J167" s="55">
        <f t="shared" si="56"/>
        <v>0</v>
      </c>
      <c r="K167" s="23">
        <f t="shared" si="57"/>
        <v>0</v>
      </c>
    </row>
    <row r="168" spans="1:11">
      <c r="A168" s="47"/>
      <c r="B168" s="117"/>
      <c r="C168" s="58"/>
      <c r="D168" s="59"/>
      <c r="E168" s="8"/>
      <c r="F168" s="60"/>
      <c r="G168" s="61"/>
      <c r="H168" s="136"/>
      <c r="I168" s="54"/>
      <c r="J168" s="55">
        <f t="shared" si="56"/>
        <v>0</v>
      </c>
      <c r="K168" s="23">
        <f t="shared" si="57"/>
        <v>0</v>
      </c>
    </row>
    <row r="169" spans="1:11">
      <c r="A169" s="56"/>
      <c r="B169" s="117" t="s">
        <v>224</v>
      </c>
      <c r="C169" s="58">
        <v>46.86</v>
      </c>
      <c r="D169" s="59">
        <f t="shared" ref="D169:D170" si="64">ROUND(C169*$H$4,2)</f>
        <v>30.46</v>
      </c>
      <c r="E169" s="8">
        <v>45</v>
      </c>
      <c r="F169" s="60">
        <f t="shared" ref="F169:F170" si="65">D169*E169</f>
        <v>1370.7</v>
      </c>
      <c r="G169" s="61" t="s">
        <v>36</v>
      </c>
      <c r="H169" s="136" t="s">
        <v>225</v>
      </c>
      <c r="I169" s="54">
        <v>3.1</v>
      </c>
      <c r="J169" s="55">
        <f t="shared" si="56"/>
        <v>139.5</v>
      </c>
      <c r="K169" s="23">
        <f t="shared" si="57"/>
        <v>2108.6999999999998</v>
      </c>
    </row>
    <row r="170" spans="1:11">
      <c r="A170" s="56"/>
      <c r="B170" s="117" t="s">
        <v>226</v>
      </c>
      <c r="C170" s="58">
        <v>46.97</v>
      </c>
      <c r="D170" s="59">
        <f t="shared" si="64"/>
        <v>30.53</v>
      </c>
      <c r="E170" s="8"/>
      <c r="F170" s="60">
        <f t="shared" si="65"/>
        <v>0</v>
      </c>
      <c r="G170" s="61" t="s">
        <v>36</v>
      </c>
      <c r="H170" s="136" t="s">
        <v>227</v>
      </c>
      <c r="I170" s="54">
        <v>3.1</v>
      </c>
      <c r="J170" s="55">
        <f t="shared" si="56"/>
        <v>0</v>
      </c>
      <c r="K170" s="23">
        <f t="shared" si="57"/>
        <v>0</v>
      </c>
    </row>
    <row r="171" spans="1:11">
      <c r="A171" s="56"/>
      <c r="B171" s="117"/>
      <c r="C171" s="58"/>
      <c r="D171" s="59"/>
      <c r="E171" s="8"/>
      <c r="F171" s="60"/>
      <c r="G171" s="61"/>
      <c r="H171" s="136"/>
      <c r="I171" s="54"/>
      <c r="J171" s="55">
        <f t="shared" si="56"/>
        <v>0</v>
      </c>
      <c r="K171" s="23">
        <f t="shared" si="57"/>
        <v>0</v>
      </c>
    </row>
    <row r="172" spans="1:11">
      <c r="A172" s="56"/>
      <c r="B172" s="117"/>
      <c r="C172" s="58"/>
      <c r="D172" s="59"/>
      <c r="E172" s="8"/>
      <c r="F172" s="60"/>
      <c r="G172" s="61"/>
      <c r="H172" s="136"/>
      <c r="I172" s="54"/>
      <c r="J172" s="55">
        <f t="shared" si="56"/>
        <v>0</v>
      </c>
      <c r="K172" s="23">
        <f t="shared" si="57"/>
        <v>0</v>
      </c>
    </row>
    <row r="173" spans="1:11">
      <c r="A173" s="56"/>
      <c r="B173" s="117" t="s">
        <v>228</v>
      </c>
      <c r="C173" s="58">
        <v>76.290000000000006</v>
      </c>
      <c r="D173" s="59">
        <f t="shared" ref="D173:D174" si="66">ROUND(C173*$H$4,2)</f>
        <v>49.59</v>
      </c>
      <c r="E173" s="8"/>
      <c r="F173" s="60">
        <f t="shared" ref="F173:F174" si="67">D173*E173</f>
        <v>0</v>
      </c>
      <c r="G173" s="61" t="s">
        <v>53</v>
      </c>
      <c r="H173" s="136" t="s">
        <v>229</v>
      </c>
      <c r="I173" s="54">
        <v>1.3</v>
      </c>
      <c r="J173" s="55">
        <f t="shared" si="56"/>
        <v>0</v>
      </c>
      <c r="K173" s="23">
        <f t="shared" si="57"/>
        <v>0</v>
      </c>
    </row>
    <row r="174" spans="1:11" ht="13.5" thickBot="1">
      <c r="A174" s="56"/>
      <c r="B174" s="117" t="s">
        <v>230</v>
      </c>
      <c r="C174" s="58">
        <v>87.190000000000012</v>
      </c>
      <c r="D174" s="90">
        <f t="shared" si="66"/>
        <v>56.67</v>
      </c>
      <c r="E174" s="9"/>
      <c r="F174" s="60">
        <f t="shared" si="67"/>
        <v>0</v>
      </c>
      <c r="G174" s="61" t="s">
        <v>56</v>
      </c>
      <c r="H174" s="136" t="s">
        <v>231</v>
      </c>
      <c r="I174" s="54">
        <v>1.4</v>
      </c>
      <c r="J174" s="55">
        <f t="shared" si="56"/>
        <v>0</v>
      </c>
      <c r="K174" s="23">
        <f t="shared" si="57"/>
        <v>0</v>
      </c>
    </row>
    <row r="175" spans="1:11" ht="13.5" thickBot="1">
      <c r="A175" s="66"/>
      <c r="B175" s="228" t="s">
        <v>232</v>
      </c>
      <c r="C175" s="229"/>
      <c r="D175" s="229"/>
      <c r="E175" s="229"/>
      <c r="F175" s="229"/>
      <c r="G175" s="229"/>
      <c r="H175" s="230"/>
      <c r="I175" s="54"/>
      <c r="J175" s="55">
        <f t="shared" si="56"/>
        <v>0</v>
      </c>
      <c r="K175" s="23">
        <f t="shared" si="57"/>
        <v>0</v>
      </c>
    </row>
    <row r="176" spans="1:11">
      <c r="A176" s="47"/>
      <c r="B176" s="69" t="s">
        <v>233</v>
      </c>
      <c r="C176" s="49">
        <v>34.78</v>
      </c>
      <c r="D176" s="50">
        <f t="shared" ref="D176:D184" si="68">ROUND(C176*$H$4,2)</f>
        <v>22.61</v>
      </c>
      <c r="E176" s="7"/>
      <c r="F176" s="51">
        <f t="shared" ref="F176:F184" si="69">D176*E176</f>
        <v>0</v>
      </c>
      <c r="G176" s="52" t="s">
        <v>27</v>
      </c>
      <c r="H176" s="102" t="s">
        <v>234</v>
      </c>
      <c r="I176" s="54">
        <v>1.25</v>
      </c>
      <c r="J176" s="55">
        <f t="shared" si="56"/>
        <v>0</v>
      </c>
      <c r="K176" s="23">
        <f t="shared" si="57"/>
        <v>0</v>
      </c>
    </row>
    <row r="177" spans="1:11">
      <c r="A177" s="56"/>
      <c r="B177" s="65" t="s">
        <v>235</v>
      </c>
      <c r="C177" s="58">
        <v>34.83</v>
      </c>
      <c r="D177" s="59">
        <f t="shared" si="68"/>
        <v>22.64</v>
      </c>
      <c r="E177" s="8"/>
      <c r="F177" s="60">
        <f t="shared" si="69"/>
        <v>0</v>
      </c>
      <c r="G177" s="61" t="s">
        <v>27</v>
      </c>
      <c r="H177" s="122" t="s">
        <v>236</v>
      </c>
      <c r="I177" s="54">
        <v>1.2</v>
      </c>
      <c r="J177" s="55">
        <f t="shared" si="56"/>
        <v>0</v>
      </c>
      <c r="K177" s="23">
        <f t="shared" si="57"/>
        <v>0</v>
      </c>
    </row>
    <row r="178" spans="1:11">
      <c r="A178" s="56"/>
      <c r="B178" s="65" t="s">
        <v>237</v>
      </c>
      <c r="C178" s="58">
        <v>34.869999999999997</v>
      </c>
      <c r="D178" s="59">
        <f t="shared" si="68"/>
        <v>22.67</v>
      </c>
      <c r="E178" s="8"/>
      <c r="F178" s="60">
        <f t="shared" si="69"/>
        <v>0</v>
      </c>
      <c r="G178" s="61" t="s">
        <v>27</v>
      </c>
      <c r="H178" s="122" t="s">
        <v>238</v>
      </c>
      <c r="I178" s="54">
        <v>1.2</v>
      </c>
      <c r="J178" s="55">
        <f t="shared" si="56"/>
        <v>0</v>
      </c>
      <c r="K178" s="23">
        <f t="shared" si="57"/>
        <v>0</v>
      </c>
    </row>
    <row r="179" spans="1:11">
      <c r="A179" s="56"/>
      <c r="B179" s="65" t="s">
        <v>239</v>
      </c>
      <c r="C179" s="58">
        <v>39.14</v>
      </c>
      <c r="D179" s="59">
        <f t="shared" si="68"/>
        <v>25.44</v>
      </c>
      <c r="E179" s="8"/>
      <c r="F179" s="60">
        <f t="shared" si="69"/>
        <v>0</v>
      </c>
      <c r="G179" s="61" t="s">
        <v>30</v>
      </c>
      <c r="H179" s="122" t="s">
        <v>240</v>
      </c>
      <c r="I179" s="54">
        <v>1.25</v>
      </c>
      <c r="J179" s="55">
        <f t="shared" si="56"/>
        <v>0</v>
      </c>
      <c r="K179" s="23">
        <f t="shared" si="57"/>
        <v>0</v>
      </c>
    </row>
    <row r="180" spans="1:11">
      <c r="A180" s="56"/>
      <c r="B180" s="65" t="s">
        <v>241</v>
      </c>
      <c r="C180" s="58">
        <v>39.19</v>
      </c>
      <c r="D180" s="59">
        <f t="shared" si="68"/>
        <v>25.47</v>
      </c>
      <c r="E180" s="8"/>
      <c r="F180" s="60">
        <f t="shared" si="69"/>
        <v>0</v>
      </c>
      <c r="G180" s="61" t="s">
        <v>30</v>
      </c>
      <c r="H180" s="122" t="s">
        <v>242</v>
      </c>
      <c r="I180" s="54">
        <v>1.2</v>
      </c>
      <c r="J180" s="55">
        <f t="shared" si="56"/>
        <v>0</v>
      </c>
      <c r="K180" s="23">
        <f t="shared" si="57"/>
        <v>0</v>
      </c>
    </row>
    <row r="181" spans="1:11">
      <c r="A181" s="56"/>
      <c r="B181" s="65" t="s">
        <v>243</v>
      </c>
      <c r="C181" s="58">
        <v>39.229999999999997</v>
      </c>
      <c r="D181" s="59">
        <f t="shared" si="68"/>
        <v>25.5</v>
      </c>
      <c r="E181" s="8"/>
      <c r="F181" s="60">
        <f t="shared" si="69"/>
        <v>0</v>
      </c>
      <c r="G181" s="61" t="s">
        <v>30</v>
      </c>
      <c r="H181" s="122" t="s">
        <v>244</v>
      </c>
      <c r="I181" s="54">
        <v>1.2</v>
      </c>
      <c r="J181" s="55">
        <f t="shared" si="56"/>
        <v>0</v>
      </c>
      <c r="K181" s="23">
        <f t="shared" si="57"/>
        <v>0</v>
      </c>
    </row>
    <row r="182" spans="1:11">
      <c r="A182" s="56"/>
      <c r="B182" s="65" t="s">
        <v>245</v>
      </c>
      <c r="C182" s="63">
        <v>41.32</v>
      </c>
      <c r="D182" s="64">
        <f t="shared" si="68"/>
        <v>26.86</v>
      </c>
      <c r="E182" s="8"/>
      <c r="F182" s="60">
        <f t="shared" si="69"/>
        <v>0</v>
      </c>
      <c r="G182" s="61" t="s">
        <v>33</v>
      </c>
      <c r="H182" s="122" t="s">
        <v>246</v>
      </c>
      <c r="I182" s="54">
        <v>1.57</v>
      </c>
      <c r="J182" s="55">
        <f t="shared" si="56"/>
        <v>0</v>
      </c>
      <c r="K182" s="23">
        <f t="shared" si="57"/>
        <v>0</v>
      </c>
    </row>
    <row r="183" spans="1:11">
      <c r="A183" s="56"/>
      <c r="B183" s="65" t="s">
        <v>247</v>
      </c>
      <c r="C183" s="63">
        <v>41.37</v>
      </c>
      <c r="D183" s="64">
        <f t="shared" si="68"/>
        <v>26.89</v>
      </c>
      <c r="E183" s="8"/>
      <c r="F183" s="60">
        <f t="shared" si="69"/>
        <v>0</v>
      </c>
      <c r="G183" s="61" t="s">
        <v>33</v>
      </c>
      <c r="H183" s="122" t="s">
        <v>248</v>
      </c>
      <c r="I183" s="54">
        <v>1.5</v>
      </c>
      <c r="J183" s="55">
        <f t="shared" si="56"/>
        <v>0</v>
      </c>
      <c r="K183" s="23">
        <f t="shared" si="57"/>
        <v>0</v>
      </c>
    </row>
    <row r="184" spans="1:11" ht="13.5" thickBot="1">
      <c r="A184" s="66"/>
      <c r="B184" s="76" t="s">
        <v>249</v>
      </c>
      <c r="C184" s="139">
        <v>41.41</v>
      </c>
      <c r="D184" s="140">
        <f t="shared" si="68"/>
        <v>26.92</v>
      </c>
      <c r="E184" s="9"/>
      <c r="F184" s="79">
        <f t="shared" si="69"/>
        <v>0</v>
      </c>
      <c r="G184" s="80" t="s">
        <v>33</v>
      </c>
      <c r="H184" s="123" t="s">
        <v>250</v>
      </c>
      <c r="I184" s="54">
        <v>1.5</v>
      </c>
      <c r="J184" s="55">
        <f t="shared" si="56"/>
        <v>0</v>
      </c>
      <c r="K184" s="23">
        <f t="shared" si="57"/>
        <v>0</v>
      </c>
    </row>
    <row r="185" spans="1:11">
      <c r="A185" s="47"/>
      <c r="B185" s="69"/>
      <c r="C185" s="141"/>
      <c r="D185" s="142"/>
      <c r="E185" s="7"/>
      <c r="F185" s="51"/>
      <c r="G185" s="52"/>
      <c r="H185" s="102"/>
      <c r="I185" s="54"/>
      <c r="J185" s="55">
        <f t="shared" si="56"/>
        <v>0</v>
      </c>
      <c r="K185" s="23">
        <f t="shared" si="57"/>
        <v>0</v>
      </c>
    </row>
    <row r="186" spans="1:11">
      <c r="A186" s="56"/>
      <c r="B186" s="65" t="s">
        <v>251</v>
      </c>
      <c r="C186" s="63">
        <v>47.86</v>
      </c>
      <c r="D186" s="64">
        <f t="shared" ref="D186:D188" si="70">ROUND(C186*$H$4,2)</f>
        <v>31.11</v>
      </c>
      <c r="E186" s="8"/>
      <c r="F186" s="60">
        <f t="shared" ref="F186:F188" si="71">D186*E186</f>
        <v>0</v>
      </c>
      <c r="G186" s="61" t="s">
        <v>36</v>
      </c>
      <c r="H186" s="122" t="s">
        <v>252</v>
      </c>
      <c r="I186" s="54">
        <v>3.1</v>
      </c>
      <c r="J186" s="55">
        <f t="shared" si="56"/>
        <v>0</v>
      </c>
      <c r="K186" s="23">
        <f t="shared" si="57"/>
        <v>0</v>
      </c>
    </row>
    <row r="187" spans="1:11">
      <c r="A187" s="56"/>
      <c r="B187" s="65" t="s">
        <v>253</v>
      </c>
      <c r="C187" s="63">
        <v>47.91</v>
      </c>
      <c r="D187" s="64">
        <f t="shared" si="70"/>
        <v>31.14</v>
      </c>
      <c r="E187" s="8"/>
      <c r="F187" s="60">
        <f t="shared" si="71"/>
        <v>0</v>
      </c>
      <c r="G187" s="61" t="s">
        <v>36</v>
      </c>
      <c r="H187" s="122" t="s">
        <v>254</v>
      </c>
      <c r="I187" s="54">
        <v>3.1</v>
      </c>
      <c r="J187" s="55">
        <f t="shared" si="56"/>
        <v>0</v>
      </c>
      <c r="K187" s="23">
        <f t="shared" si="57"/>
        <v>0</v>
      </c>
    </row>
    <row r="188" spans="1:11">
      <c r="A188" s="56"/>
      <c r="B188" s="65" t="s">
        <v>255</v>
      </c>
      <c r="C188" s="63">
        <v>47.949999999999996</v>
      </c>
      <c r="D188" s="64">
        <f t="shared" si="70"/>
        <v>31.17</v>
      </c>
      <c r="E188" s="8"/>
      <c r="F188" s="60">
        <f t="shared" si="71"/>
        <v>0</v>
      </c>
      <c r="G188" s="61" t="s">
        <v>36</v>
      </c>
      <c r="H188" s="122" t="s">
        <v>256</v>
      </c>
      <c r="I188" s="54">
        <v>3.1</v>
      </c>
      <c r="J188" s="55">
        <f t="shared" si="56"/>
        <v>0</v>
      </c>
      <c r="K188" s="23">
        <f t="shared" si="57"/>
        <v>0</v>
      </c>
    </row>
    <row r="189" spans="1:11">
      <c r="A189" s="56"/>
      <c r="B189" s="65"/>
      <c r="C189" s="63"/>
      <c r="D189" s="64"/>
      <c r="E189" s="8"/>
      <c r="F189" s="60"/>
      <c r="G189" s="61"/>
      <c r="H189" s="122"/>
      <c r="I189" s="54"/>
      <c r="J189" s="55">
        <f t="shared" si="56"/>
        <v>0</v>
      </c>
      <c r="K189" s="23">
        <f t="shared" si="57"/>
        <v>0</v>
      </c>
    </row>
    <row r="190" spans="1:11">
      <c r="A190" s="56"/>
      <c r="B190" s="65"/>
      <c r="C190" s="63"/>
      <c r="D190" s="64"/>
      <c r="E190" s="8"/>
      <c r="F190" s="104"/>
      <c r="G190" s="61"/>
      <c r="H190" s="105"/>
      <c r="I190" s="54"/>
      <c r="J190" s="55">
        <f t="shared" si="56"/>
        <v>0</v>
      </c>
      <c r="K190" s="23">
        <f t="shared" si="57"/>
        <v>0</v>
      </c>
    </row>
    <row r="191" spans="1:11">
      <c r="A191" s="56"/>
      <c r="B191" s="65"/>
      <c r="C191" s="63"/>
      <c r="D191" s="64"/>
      <c r="E191" s="8"/>
      <c r="F191" s="104"/>
      <c r="G191" s="61"/>
      <c r="H191" s="105"/>
      <c r="I191" s="54"/>
      <c r="J191" s="55">
        <f t="shared" si="56"/>
        <v>0</v>
      </c>
      <c r="K191" s="23">
        <f t="shared" si="57"/>
        <v>0</v>
      </c>
    </row>
    <row r="192" spans="1:11">
      <c r="A192" s="56"/>
      <c r="B192" s="65" t="s">
        <v>228</v>
      </c>
      <c r="C192" s="58">
        <v>76.290000000000006</v>
      </c>
      <c r="D192" s="59">
        <f t="shared" ref="D192:D193" si="72">ROUND(C192*$H$4,2)</f>
        <v>49.59</v>
      </c>
      <c r="E192" s="8"/>
      <c r="F192" s="104">
        <f t="shared" ref="F192:F193" si="73">D192*E192</f>
        <v>0</v>
      </c>
      <c r="G192" s="61" t="s">
        <v>53</v>
      </c>
      <c r="H192" s="105" t="s">
        <v>257</v>
      </c>
      <c r="I192" s="54">
        <v>1.3</v>
      </c>
      <c r="J192" s="55">
        <f t="shared" si="56"/>
        <v>0</v>
      </c>
      <c r="K192" s="23">
        <f t="shared" si="57"/>
        <v>0</v>
      </c>
    </row>
    <row r="193" spans="1:11">
      <c r="A193" s="56"/>
      <c r="B193" s="65" t="s">
        <v>230</v>
      </c>
      <c r="C193" s="58">
        <v>87.190000000000012</v>
      </c>
      <c r="D193" s="59">
        <f t="shared" si="72"/>
        <v>56.67</v>
      </c>
      <c r="E193" s="8"/>
      <c r="F193" s="104">
        <f t="shared" si="73"/>
        <v>0</v>
      </c>
      <c r="G193" s="61" t="s">
        <v>56</v>
      </c>
      <c r="H193" s="105" t="s">
        <v>258</v>
      </c>
      <c r="I193" s="54">
        <v>1.4</v>
      </c>
      <c r="J193" s="55">
        <f t="shared" si="56"/>
        <v>0</v>
      </c>
      <c r="K193" s="23">
        <f t="shared" si="57"/>
        <v>0</v>
      </c>
    </row>
    <row r="194" spans="1:11" ht="13.5" thickBot="1">
      <c r="A194" s="66"/>
      <c r="B194" s="76"/>
      <c r="C194" s="139"/>
      <c r="D194" s="140"/>
      <c r="E194" s="9"/>
      <c r="F194" s="106"/>
      <c r="G194" s="80"/>
      <c r="H194" s="107"/>
      <c r="I194" s="54"/>
      <c r="J194" s="55">
        <f t="shared" si="56"/>
        <v>0</v>
      </c>
      <c r="K194" s="23">
        <f t="shared" si="57"/>
        <v>0</v>
      </c>
    </row>
    <row r="195" spans="1:11" ht="13.5" thickBot="1">
      <c r="A195" s="47"/>
      <c r="B195" s="220" t="s">
        <v>259</v>
      </c>
      <c r="C195" s="223"/>
      <c r="D195" s="223"/>
      <c r="E195" s="223"/>
      <c r="F195" s="223"/>
      <c r="G195" s="223"/>
      <c r="H195" s="224"/>
      <c r="I195" s="54"/>
      <c r="J195" s="55">
        <f t="shared" si="56"/>
        <v>0</v>
      </c>
      <c r="K195" s="23">
        <f t="shared" si="57"/>
        <v>0</v>
      </c>
    </row>
    <row r="196" spans="1:11">
      <c r="A196" s="68"/>
      <c r="B196" s="69" t="s">
        <v>260</v>
      </c>
      <c r="C196" s="49">
        <v>18.48</v>
      </c>
      <c r="D196" s="50">
        <f t="shared" ref="D196:D204" si="74">ROUND(C196*$H$4,2)</f>
        <v>12.01</v>
      </c>
      <c r="E196" s="7"/>
      <c r="F196" s="51">
        <f t="shared" ref="F196:F204" si="75">D196*E196</f>
        <v>0</v>
      </c>
      <c r="G196" s="52" t="s">
        <v>24</v>
      </c>
      <c r="H196" s="108" t="s">
        <v>261</v>
      </c>
      <c r="I196" s="54">
        <v>0.19</v>
      </c>
      <c r="J196" s="55">
        <f t="shared" si="56"/>
        <v>0</v>
      </c>
      <c r="K196" s="23">
        <f t="shared" si="57"/>
        <v>0</v>
      </c>
    </row>
    <row r="197" spans="1:11">
      <c r="A197" s="68"/>
      <c r="B197" s="65" t="s">
        <v>262</v>
      </c>
      <c r="C197" s="58">
        <v>18.520000000000003</v>
      </c>
      <c r="D197" s="59">
        <f t="shared" si="74"/>
        <v>12.04</v>
      </c>
      <c r="E197" s="8"/>
      <c r="F197" s="104">
        <f t="shared" si="75"/>
        <v>0</v>
      </c>
      <c r="G197" s="61" t="s">
        <v>24</v>
      </c>
      <c r="H197" s="105" t="s">
        <v>263</v>
      </c>
      <c r="I197" s="54">
        <v>0.19</v>
      </c>
      <c r="J197" s="55">
        <f t="shared" si="56"/>
        <v>0</v>
      </c>
      <c r="K197" s="23">
        <f t="shared" si="57"/>
        <v>0</v>
      </c>
    </row>
    <row r="198" spans="1:11">
      <c r="A198" s="68"/>
      <c r="B198" s="65" t="s">
        <v>264</v>
      </c>
      <c r="C198" s="58">
        <v>23.880000000000003</v>
      </c>
      <c r="D198" s="59">
        <f t="shared" si="74"/>
        <v>15.52</v>
      </c>
      <c r="E198" s="8"/>
      <c r="F198" s="104">
        <f t="shared" si="75"/>
        <v>0</v>
      </c>
      <c r="G198" s="61" t="s">
        <v>27</v>
      </c>
      <c r="H198" s="105" t="s">
        <v>261</v>
      </c>
      <c r="I198" s="54">
        <v>0.5</v>
      </c>
      <c r="J198" s="55">
        <f t="shared" si="56"/>
        <v>0</v>
      </c>
      <c r="K198" s="23">
        <f t="shared" si="57"/>
        <v>0</v>
      </c>
    </row>
    <row r="199" spans="1:11">
      <c r="A199" s="68"/>
      <c r="B199" s="65" t="s">
        <v>265</v>
      </c>
      <c r="C199" s="58">
        <v>23.930000000000003</v>
      </c>
      <c r="D199" s="59">
        <f t="shared" si="74"/>
        <v>15.55</v>
      </c>
      <c r="E199" s="8"/>
      <c r="F199" s="104">
        <f t="shared" si="75"/>
        <v>0</v>
      </c>
      <c r="G199" s="61" t="s">
        <v>27</v>
      </c>
      <c r="H199" s="105" t="s">
        <v>263</v>
      </c>
      <c r="I199" s="54">
        <v>0.5</v>
      </c>
      <c r="J199" s="55">
        <f t="shared" si="56"/>
        <v>0</v>
      </c>
      <c r="K199" s="23">
        <f t="shared" si="57"/>
        <v>0</v>
      </c>
    </row>
    <row r="200" spans="1:11">
      <c r="A200" s="68"/>
      <c r="B200" s="65" t="s">
        <v>266</v>
      </c>
      <c r="C200" s="58">
        <v>23.970000000000002</v>
      </c>
      <c r="D200" s="59">
        <f t="shared" si="74"/>
        <v>15.58</v>
      </c>
      <c r="E200" s="8"/>
      <c r="F200" s="60">
        <f t="shared" si="75"/>
        <v>0</v>
      </c>
      <c r="G200" s="61" t="s">
        <v>27</v>
      </c>
      <c r="H200" s="122" t="s">
        <v>267</v>
      </c>
      <c r="I200" s="54">
        <v>0.5</v>
      </c>
      <c r="J200" s="55">
        <f t="shared" si="56"/>
        <v>0</v>
      </c>
      <c r="K200" s="23">
        <f t="shared" si="57"/>
        <v>0</v>
      </c>
    </row>
    <row r="201" spans="1:11">
      <c r="A201" s="68"/>
      <c r="B201" s="65" t="s">
        <v>268</v>
      </c>
      <c r="C201" s="63">
        <v>43.55</v>
      </c>
      <c r="D201" s="64">
        <f t="shared" si="74"/>
        <v>28.31</v>
      </c>
      <c r="E201" s="8"/>
      <c r="F201" s="143">
        <f t="shared" si="75"/>
        <v>0</v>
      </c>
      <c r="G201" s="144" t="s">
        <v>30</v>
      </c>
      <c r="H201" s="145" t="s">
        <v>269</v>
      </c>
      <c r="I201" s="54">
        <v>1.5</v>
      </c>
      <c r="J201" s="55">
        <f t="shared" si="56"/>
        <v>0</v>
      </c>
      <c r="K201" s="23">
        <f t="shared" si="57"/>
        <v>0</v>
      </c>
    </row>
    <row r="202" spans="1:11">
      <c r="A202" s="68"/>
      <c r="B202" s="65" t="s">
        <v>270</v>
      </c>
      <c r="C202" s="58">
        <v>43.589999999999996</v>
      </c>
      <c r="D202" s="59">
        <f t="shared" si="74"/>
        <v>28.33</v>
      </c>
      <c r="E202" s="8"/>
      <c r="F202" s="60">
        <f t="shared" si="75"/>
        <v>0</v>
      </c>
      <c r="G202" s="61" t="s">
        <v>30</v>
      </c>
      <c r="H202" s="122" t="s">
        <v>271</v>
      </c>
      <c r="I202" s="54">
        <v>1.5</v>
      </c>
      <c r="J202" s="55">
        <f t="shared" si="56"/>
        <v>0</v>
      </c>
      <c r="K202" s="23">
        <f t="shared" si="57"/>
        <v>0</v>
      </c>
    </row>
    <row r="203" spans="1:11">
      <c r="A203" s="68"/>
      <c r="B203" s="65" t="s">
        <v>272</v>
      </c>
      <c r="C203" s="58">
        <v>49</v>
      </c>
      <c r="D203" s="59">
        <f t="shared" si="74"/>
        <v>31.85</v>
      </c>
      <c r="E203" s="8"/>
      <c r="F203" s="60">
        <f t="shared" si="75"/>
        <v>0</v>
      </c>
      <c r="G203" s="61" t="s">
        <v>33</v>
      </c>
      <c r="H203" s="122" t="s">
        <v>271</v>
      </c>
      <c r="I203" s="54">
        <v>1.75</v>
      </c>
      <c r="J203" s="55">
        <f t="shared" si="56"/>
        <v>0</v>
      </c>
      <c r="K203" s="23">
        <f t="shared" si="57"/>
        <v>0</v>
      </c>
    </row>
    <row r="204" spans="1:11" ht="13.5" thickBot="1">
      <c r="A204" s="97"/>
      <c r="B204" s="76" t="s">
        <v>273</v>
      </c>
      <c r="C204" s="77">
        <v>49.04</v>
      </c>
      <c r="D204" s="78">
        <f t="shared" si="74"/>
        <v>31.88</v>
      </c>
      <c r="E204" s="9">
        <v>2</v>
      </c>
      <c r="F204" s="79">
        <f t="shared" si="75"/>
        <v>63.76</v>
      </c>
      <c r="G204" s="80" t="s">
        <v>33</v>
      </c>
      <c r="H204" s="123" t="s">
        <v>274</v>
      </c>
      <c r="I204" s="54">
        <v>2</v>
      </c>
      <c r="J204" s="55">
        <f t="shared" si="56"/>
        <v>4</v>
      </c>
      <c r="K204" s="23">
        <f t="shared" si="57"/>
        <v>98.08</v>
      </c>
    </row>
    <row r="205" spans="1:11">
      <c r="A205" s="67"/>
      <c r="B205" s="69"/>
      <c r="C205" s="49"/>
      <c r="D205" s="50"/>
      <c r="E205" s="7"/>
      <c r="F205" s="51"/>
      <c r="G205" s="52"/>
      <c r="H205" s="102"/>
      <c r="I205" s="54"/>
      <c r="J205" s="55">
        <f t="shared" ref="J205:J268" si="76">I205*E205</f>
        <v>0</v>
      </c>
      <c r="K205" s="23">
        <f t="shared" ref="K205:K268" si="77">E205*C205</f>
        <v>0</v>
      </c>
    </row>
    <row r="206" spans="1:11">
      <c r="A206" s="68"/>
      <c r="B206" s="65" t="s">
        <v>275</v>
      </c>
      <c r="C206" s="58">
        <v>51.22</v>
      </c>
      <c r="D206" s="59">
        <f>ROUND(C206*$H$4,2)</f>
        <v>33.29</v>
      </c>
      <c r="E206" s="8">
        <v>3</v>
      </c>
      <c r="F206" s="60">
        <f>D206*E206</f>
        <v>99.87</v>
      </c>
      <c r="G206" s="61" t="s">
        <v>36</v>
      </c>
      <c r="H206" s="122" t="s">
        <v>276</v>
      </c>
      <c r="I206" s="54">
        <v>3</v>
      </c>
      <c r="J206" s="55">
        <f t="shared" si="76"/>
        <v>9</v>
      </c>
      <c r="K206" s="23">
        <f t="shared" si="77"/>
        <v>153.66</v>
      </c>
    </row>
    <row r="207" spans="1:11" ht="13.5" thickBot="1">
      <c r="A207" s="68"/>
      <c r="B207" s="88"/>
      <c r="C207" s="89"/>
      <c r="D207" s="90"/>
      <c r="E207" s="9"/>
      <c r="F207" s="91"/>
      <c r="G207" s="92"/>
      <c r="H207" s="146"/>
      <c r="I207" s="54"/>
      <c r="J207" s="55">
        <f t="shared" si="76"/>
        <v>0</v>
      </c>
      <c r="K207" s="23">
        <f t="shared" si="77"/>
        <v>0</v>
      </c>
    </row>
    <row r="208" spans="1:11" ht="13.5" thickBot="1">
      <c r="A208" s="97"/>
      <c r="B208" s="227" t="s">
        <v>277</v>
      </c>
      <c r="C208" s="221"/>
      <c r="D208" s="221"/>
      <c r="E208" s="221"/>
      <c r="F208" s="221"/>
      <c r="G208" s="221"/>
      <c r="H208" s="222"/>
      <c r="I208" s="54"/>
      <c r="J208" s="55">
        <f t="shared" si="76"/>
        <v>0</v>
      </c>
      <c r="K208" s="23">
        <f t="shared" si="77"/>
        <v>0</v>
      </c>
    </row>
    <row r="209" spans="1:11">
      <c r="A209" s="47"/>
      <c r="B209" s="69" t="s">
        <v>278</v>
      </c>
      <c r="C209" s="49">
        <v>20.700000000000003</v>
      </c>
      <c r="D209" s="50">
        <f t="shared" ref="D209:D211" si="78">ROUND(C209*$H$4,2)</f>
        <v>13.46</v>
      </c>
      <c r="E209" s="7"/>
      <c r="F209" s="51">
        <f t="shared" ref="F209:F211" si="79">D209*E209</f>
        <v>0</v>
      </c>
      <c r="G209" s="52" t="s">
        <v>24</v>
      </c>
      <c r="H209" s="102" t="s">
        <v>279</v>
      </c>
      <c r="I209" s="54">
        <v>0.19</v>
      </c>
      <c r="J209" s="55">
        <f>I209*E209</f>
        <v>0</v>
      </c>
      <c r="K209" s="23">
        <f t="shared" si="77"/>
        <v>0</v>
      </c>
    </row>
    <row r="210" spans="1:11">
      <c r="A210" s="56"/>
      <c r="B210" s="65" t="s">
        <v>280</v>
      </c>
      <c r="C210" s="58">
        <v>27.240000000000002</v>
      </c>
      <c r="D210" s="59">
        <f t="shared" si="78"/>
        <v>17.71</v>
      </c>
      <c r="E210" s="8"/>
      <c r="F210" s="60">
        <f t="shared" si="79"/>
        <v>0</v>
      </c>
      <c r="G210" s="61" t="s">
        <v>27</v>
      </c>
      <c r="H210" s="122" t="s">
        <v>281</v>
      </c>
      <c r="I210" s="137">
        <v>0.5</v>
      </c>
      <c r="J210" s="55">
        <f>I210*E210</f>
        <v>0</v>
      </c>
      <c r="K210" s="23">
        <f t="shared" si="77"/>
        <v>0</v>
      </c>
    </row>
    <row r="211" spans="1:11">
      <c r="A211" s="56"/>
      <c r="B211" s="65" t="s">
        <v>282</v>
      </c>
      <c r="C211" s="58">
        <v>46.86</v>
      </c>
      <c r="D211" s="59">
        <f t="shared" si="78"/>
        <v>30.46</v>
      </c>
      <c r="E211" s="8"/>
      <c r="F211" s="60">
        <f t="shared" si="79"/>
        <v>0</v>
      </c>
      <c r="G211" s="61" t="s">
        <v>30</v>
      </c>
      <c r="H211" s="122" t="s">
        <v>283</v>
      </c>
      <c r="I211" s="54">
        <v>1.5</v>
      </c>
      <c r="J211" s="55">
        <f>I211*E211</f>
        <v>0</v>
      </c>
      <c r="K211" s="23">
        <f t="shared" si="77"/>
        <v>0</v>
      </c>
    </row>
    <row r="212" spans="1:11" ht="13.5" thickBot="1">
      <c r="A212" s="66"/>
      <c r="B212" s="76"/>
      <c r="C212" s="77"/>
      <c r="D212" s="78"/>
      <c r="E212" s="9"/>
      <c r="F212" s="79"/>
      <c r="G212" s="80"/>
      <c r="H212" s="123"/>
      <c r="J212" s="55">
        <f>I212*E212</f>
        <v>0</v>
      </c>
      <c r="K212" s="23">
        <f t="shared" si="77"/>
        <v>0</v>
      </c>
    </row>
    <row r="213" spans="1:11">
      <c r="A213" s="47"/>
      <c r="B213" s="69" t="s">
        <v>284</v>
      </c>
      <c r="C213" s="49">
        <v>21.790000000000003</v>
      </c>
      <c r="D213" s="50">
        <f t="shared" ref="D213:D216" si="80">ROUND(C213*$H$4,2)</f>
        <v>14.16</v>
      </c>
      <c r="E213" s="7"/>
      <c r="F213" s="51">
        <f t="shared" ref="F213:F216" si="81">D213*E213</f>
        <v>0</v>
      </c>
      <c r="G213" s="52" t="s">
        <v>24</v>
      </c>
      <c r="H213" s="102" t="s">
        <v>285</v>
      </c>
      <c r="I213" s="54">
        <v>0.54</v>
      </c>
      <c r="J213" s="55">
        <f>I213*E213</f>
        <v>0</v>
      </c>
      <c r="K213" s="23">
        <f t="shared" si="77"/>
        <v>0</v>
      </c>
    </row>
    <row r="214" spans="1:11">
      <c r="A214" s="56"/>
      <c r="B214" s="65" t="s">
        <v>286</v>
      </c>
      <c r="C214" s="58">
        <v>28.290000000000003</v>
      </c>
      <c r="D214" s="59">
        <f t="shared" si="80"/>
        <v>18.39</v>
      </c>
      <c r="E214" s="8"/>
      <c r="F214" s="60">
        <f t="shared" si="81"/>
        <v>0</v>
      </c>
      <c r="G214" s="61" t="s">
        <v>27</v>
      </c>
      <c r="H214" s="122" t="s">
        <v>285</v>
      </c>
      <c r="I214" s="137">
        <v>0.94</v>
      </c>
      <c r="J214" s="55">
        <f t="shared" si="76"/>
        <v>0</v>
      </c>
      <c r="K214" s="23">
        <f t="shared" si="77"/>
        <v>0</v>
      </c>
    </row>
    <row r="215" spans="1:11">
      <c r="A215" s="56"/>
      <c r="B215" s="65" t="s">
        <v>287</v>
      </c>
      <c r="C215" s="58">
        <v>28.330000000000002</v>
      </c>
      <c r="D215" s="59">
        <f t="shared" si="80"/>
        <v>18.41</v>
      </c>
      <c r="E215" s="8"/>
      <c r="F215" s="60">
        <f t="shared" si="81"/>
        <v>0</v>
      </c>
      <c r="G215" s="61" t="s">
        <v>27</v>
      </c>
      <c r="H215" s="122" t="s">
        <v>279</v>
      </c>
      <c r="I215" s="137">
        <v>0.9</v>
      </c>
      <c r="J215" s="55">
        <f t="shared" si="76"/>
        <v>0</v>
      </c>
      <c r="K215" s="23">
        <f t="shared" si="77"/>
        <v>0</v>
      </c>
    </row>
    <row r="216" spans="1:11" ht="13.5" thickBot="1">
      <c r="A216" s="56"/>
      <c r="B216" s="147" t="s">
        <v>288</v>
      </c>
      <c r="C216" s="89">
        <v>30.51</v>
      </c>
      <c r="D216" s="90">
        <f t="shared" si="80"/>
        <v>19.829999999999998</v>
      </c>
      <c r="E216" s="10"/>
      <c r="F216" s="91">
        <f t="shared" si="81"/>
        <v>0</v>
      </c>
      <c r="G216" s="92" t="s">
        <v>30</v>
      </c>
      <c r="H216" s="146" t="s">
        <v>289</v>
      </c>
      <c r="I216" s="54">
        <v>1.2</v>
      </c>
      <c r="J216" s="55">
        <f t="shared" si="76"/>
        <v>0</v>
      </c>
      <c r="K216" s="23">
        <f t="shared" si="77"/>
        <v>0</v>
      </c>
    </row>
    <row r="217" spans="1:11" ht="13.5" thickBot="1">
      <c r="A217" s="66"/>
      <c r="B217" s="231" t="s">
        <v>290</v>
      </c>
      <c r="C217" s="223"/>
      <c r="D217" s="223"/>
      <c r="E217" s="223"/>
      <c r="F217" s="223"/>
      <c r="G217" s="223"/>
      <c r="H217" s="224"/>
      <c r="I217" s="54"/>
      <c r="J217" s="55">
        <f t="shared" si="76"/>
        <v>0</v>
      </c>
      <c r="K217" s="23">
        <f t="shared" si="77"/>
        <v>0</v>
      </c>
    </row>
    <row r="218" spans="1:11">
      <c r="A218" s="47"/>
      <c r="B218" s="111" t="s">
        <v>291</v>
      </c>
      <c r="C218" s="112">
        <v>21.790000000000003</v>
      </c>
      <c r="D218" s="113">
        <f t="shared" ref="D218:D221" si="82">ROUND(C218*$H$4,2)</f>
        <v>14.16</v>
      </c>
      <c r="E218" s="7"/>
      <c r="F218" s="104">
        <f t="shared" ref="F218:F221" si="83">D218*E218</f>
        <v>0</v>
      </c>
      <c r="G218" s="114" t="s">
        <v>24</v>
      </c>
      <c r="H218" s="135" t="s">
        <v>292</v>
      </c>
      <c r="I218" s="54">
        <v>0.17</v>
      </c>
      <c r="J218" s="55">
        <f t="shared" si="76"/>
        <v>0</v>
      </c>
      <c r="K218" s="23">
        <f t="shared" si="77"/>
        <v>0</v>
      </c>
    </row>
    <row r="219" spans="1:11">
      <c r="A219" s="56"/>
      <c r="B219" s="117" t="s">
        <v>293</v>
      </c>
      <c r="C219" s="58">
        <v>29.42</v>
      </c>
      <c r="D219" s="59">
        <f t="shared" si="82"/>
        <v>19.12</v>
      </c>
      <c r="E219" s="8"/>
      <c r="F219" s="60">
        <f t="shared" si="83"/>
        <v>0</v>
      </c>
      <c r="G219" s="61" t="s">
        <v>27</v>
      </c>
      <c r="H219" s="136" t="s">
        <v>292</v>
      </c>
      <c r="I219" s="54">
        <v>0.5</v>
      </c>
      <c r="J219" s="55">
        <f t="shared" si="76"/>
        <v>0</v>
      </c>
      <c r="K219" s="23">
        <f t="shared" si="77"/>
        <v>0</v>
      </c>
    </row>
    <row r="220" spans="1:11">
      <c r="A220" s="56"/>
      <c r="B220" s="117" t="s">
        <v>294</v>
      </c>
      <c r="C220" s="58">
        <v>37.049999999999997</v>
      </c>
      <c r="D220" s="59">
        <f t="shared" si="82"/>
        <v>24.08</v>
      </c>
      <c r="E220" s="8"/>
      <c r="F220" s="60">
        <f t="shared" si="83"/>
        <v>0</v>
      </c>
      <c r="G220" s="61" t="s">
        <v>30</v>
      </c>
      <c r="H220" s="136" t="s">
        <v>292</v>
      </c>
      <c r="I220" s="54">
        <v>1.5</v>
      </c>
      <c r="J220" s="55">
        <f t="shared" si="76"/>
        <v>0</v>
      </c>
      <c r="K220" s="23">
        <f t="shared" si="77"/>
        <v>0</v>
      </c>
    </row>
    <row r="221" spans="1:11">
      <c r="A221" s="56"/>
      <c r="B221" s="117" t="s">
        <v>295</v>
      </c>
      <c r="C221" s="58">
        <v>52.309999999999995</v>
      </c>
      <c r="D221" s="59">
        <f t="shared" si="82"/>
        <v>34</v>
      </c>
      <c r="E221" s="8"/>
      <c r="F221" s="60">
        <f t="shared" si="83"/>
        <v>0</v>
      </c>
      <c r="G221" s="61" t="s">
        <v>33</v>
      </c>
      <c r="H221" s="136" t="s">
        <v>292</v>
      </c>
      <c r="I221" s="54">
        <v>2</v>
      </c>
      <c r="J221" s="55">
        <f t="shared" si="76"/>
        <v>0</v>
      </c>
      <c r="K221" s="23">
        <f t="shared" si="77"/>
        <v>0</v>
      </c>
    </row>
    <row r="222" spans="1:11" ht="13.5" thickBot="1">
      <c r="A222" s="66"/>
      <c r="B222" s="117"/>
      <c r="C222" s="58"/>
      <c r="D222" s="59"/>
      <c r="E222" s="8"/>
      <c r="F222" s="60"/>
      <c r="G222" s="61"/>
      <c r="H222" s="136"/>
      <c r="I222" s="54"/>
      <c r="J222" s="55">
        <f t="shared" si="76"/>
        <v>0</v>
      </c>
      <c r="K222" s="23">
        <f t="shared" si="77"/>
        <v>0</v>
      </c>
    </row>
    <row r="223" spans="1:11">
      <c r="A223" s="47"/>
      <c r="B223" s="117"/>
      <c r="C223" s="58"/>
      <c r="D223" s="59"/>
      <c r="E223" s="8"/>
      <c r="F223" s="60"/>
      <c r="G223" s="61"/>
      <c r="H223" s="136"/>
      <c r="I223" s="54"/>
      <c r="J223" s="55">
        <f t="shared" si="76"/>
        <v>0</v>
      </c>
      <c r="K223" s="23">
        <f t="shared" si="77"/>
        <v>0</v>
      </c>
    </row>
    <row r="224" spans="1:11">
      <c r="A224" s="56"/>
      <c r="B224" s="117" t="s">
        <v>296</v>
      </c>
      <c r="C224" s="58">
        <v>79.56</v>
      </c>
      <c r="D224" s="59">
        <f>ROUND(C224*$H$4,2)</f>
        <v>51.71</v>
      </c>
      <c r="E224" s="8"/>
      <c r="F224" s="60">
        <f>D224*E224</f>
        <v>0</v>
      </c>
      <c r="G224" s="61" t="s">
        <v>36</v>
      </c>
      <c r="H224" s="136" t="s">
        <v>292</v>
      </c>
      <c r="I224" s="54">
        <v>4.5</v>
      </c>
      <c r="J224" s="55">
        <f t="shared" si="76"/>
        <v>0</v>
      </c>
      <c r="K224" s="23">
        <f t="shared" si="77"/>
        <v>0</v>
      </c>
    </row>
    <row r="225" spans="1:11">
      <c r="A225" s="56"/>
      <c r="B225" s="117"/>
      <c r="C225" s="58"/>
      <c r="D225" s="59"/>
      <c r="E225" s="8"/>
      <c r="F225" s="60"/>
      <c r="G225" s="61"/>
      <c r="H225" s="136"/>
      <c r="I225" s="54"/>
      <c r="J225" s="55">
        <f t="shared" si="76"/>
        <v>0</v>
      </c>
      <c r="K225" s="23">
        <f t="shared" si="77"/>
        <v>0</v>
      </c>
    </row>
    <row r="226" spans="1:11" ht="13.5" thickBot="1">
      <c r="A226" s="66"/>
      <c r="B226" s="119"/>
      <c r="C226" s="89"/>
      <c r="D226" s="90"/>
      <c r="E226" s="10"/>
      <c r="F226" s="91"/>
      <c r="G226" s="92"/>
      <c r="H226" s="134"/>
      <c r="I226" s="54"/>
      <c r="J226" s="55">
        <f t="shared" si="76"/>
        <v>0</v>
      </c>
      <c r="K226" s="23">
        <f t="shared" si="77"/>
        <v>0</v>
      </c>
    </row>
    <row r="227" spans="1:11">
      <c r="A227" s="47"/>
      <c r="B227" s="148"/>
      <c r="C227" s="49"/>
      <c r="D227" s="50"/>
      <c r="E227" s="7"/>
      <c r="F227" s="51"/>
      <c r="G227" s="52"/>
      <c r="H227" s="102"/>
      <c r="I227" s="54"/>
      <c r="J227" s="55">
        <f t="shared" si="76"/>
        <v>0</v>
      </c>
      <c r="K227" s="23">
        <f t="shared" si="77"/>
        <v>0</v>
      </c>
    </row>
    <row r="228" spans="1:11">
      <c r="A228" s="56"/>
      <c r="B228" s="117" t="s">
        <v>297</v>
      </c>
      <c r="C228" s="58">
        <v>98.09</v>
      </c>
      <c r="D228" s="59">
        <f t="shared" ref="D228:D229" si="84">ROUND(C228*$H$4,2)</f>
        <v>63.76</v>
      </c>
      <c r="E228" s="8"/>
      <c r="F228" s="60">
        <f t="shared" ref="F228:F229" si="85">D228*E228</f>
        <v>0</v>
      </c>
      <c r="G228" s="61" t="s">
        <v>53</v>
      </c>
      <c r="H228" s="122" t="s">
        <v>298</v>
      </c>
      <c r="I228" s="54">
        <v>1.5</v>
      </c>
      <c r="J228" s="55">
        <f t="shared" si="76"/>
        <v>0</v>
      </c>
      <c r="K228" s="23">
        <f t="shared" si="77"/>
        <v>0</v>
      </c>
    </row>
    <row r="229" spans="1:11">
      <c r="A229" s="56"/>
      <c r="B229" s="117" t="s">
        <v>299</v>
      </c>
      <c r="C229" s="58">
        <v>141.69</v>
      </c>
      <c r="D229" s="59">
        <f t="shared" si="84"/>
        <v>92.1</v>
      </c>
      <c r="E229" s="8"/>
      <c r="F229" s="60">
        <f t="shared" si="85"/>
        <v>0</v>
      </c>
      <c r="G229" s="61" t="s">
        <v>56</v>
      </c>
      <c r="H229" s="122" t="s">
        <v>300</v>
      </c>
      <c r="I229" s="54">
        <v>2.2000000000000002</v>
      </c>
      <c r="J229" s="55">
        <f t="shared" si="76"/>
        <v>0</v>
      </c>
      <c r="K229" s="23">
        <f t="shared" si="77"/>
        <v>0</v>
      </c>
    </row>
    <row r="230" spans="1:11" ht="13.5" thickBot="1">
      <c r="A230" s="56"/>
      <c r="B230" s="149"/>
      <c r="C230" s="77"/>
      <c r="D230" s="78"/>
      <c r="E230" s="9"/>
      <c r="F230" s="79"/>
      <c r="G230" s="80"/>
      <c r="H230" s="123"/>
      <c r="I230" s="54"/>
      <c r="J230" s="55">
        <f t="shared" si="76"/>
        <v>0</v>
      </c>
      <c r="K230" s="23">
        <f t="shared" si="77"/>
        <v>0</v>
      </c>
    </row>
    <row r="231" spans="1:11" ht="13.5" thickBot="1">
      <c r="A231" s="66"/>
      <c r="B231" s="225" t="s">
        <v>301</v>
      </c>
      <c r="C231" s="223"/>
      <c r="D231" s="223"/>
      <c r="E231" s="223"/>
      <c r="F231" s="223"/>
      <c r="G231" s="223"/>
      <c r="H231" s="224"/>
      <c r="I231" s="54"/>
      <c r="J231" s="55">
        <f t="shared" si="76"/>
        <v>0</v>
      </c>
      <c r="K231" s="23">
        <f t="shared" si="77"/>
        <v>0</v>
      </c>
    </row>
    <row r="232" spans="1:11">
      <c r="A232" s="56"/>
      <c r="B232" s="150" t="s">
        <v>302</v>
      </c>
      <c r="C232" s="49">
        <v>49.04</v>
      </c>
      <c r="D232" s="50">
        <f t="shared" ref="D232:D235" si="86">ROUND(C232*$H$4,2)</f>
        <v>31.88</v>
      </c>
      <c r="E232" s="7"/>
      <c r="F232" s="51">
        <f t="shared" ref="F232:F235" si="87">D232*E232</f>
        <v>0</v>
      </c>
      <c r="G232" s="52" t="s">
        <v>27</v>
      </c>
      <c r="H232" s="108" t="s">
        <v>303</v>
      </c>
      <c r="I232" s="54">
        <v>2.5</v>
      </c>
      <c r="J232" s="55">
        <f t="shared" si="76"/>
        <v>0</v>
      </c>
      <c r="K232" s="23">
        <f t="shared" si="77"/>
        <v>0</v>
      </c>
    </row>
    <row r="233" spans="1:11">
      <c r="A233" s="56"/>
      <c r="B233" s="151" t="s">
        <v>304</v>
      </c>
      <c r="C233" s="58">
        <v>73.02000000000001</v>
      </c>
      <c r="D233" s="59">
        <f t="shared" si="86"/>
        <v>47.46</v>
      </c>
      <c r="E233" s="8"/>
      <c r="F233" s="104">
        <f t="shared" si="87"/>
        <v>0</v>
      </c>
      <c r="G233" s="61" t="s">
        <v>30</v>
      </c>
      <c r="H233" s="105" t="s">
        <v>305</v>
      </c>
      <c r="I233" s="54">
        <v>5</v>
      </c>
      <c r="J233" s="55">
        <f t="shared" si="76"/>
        <v>0</v>
      </c>
      <c r="K233" s="23">
        <f t="shared" si="77"/>
        <v>0</v>
      </c>
    </row>
    <row r="234" spans="1:11">
      <c r="A234" s="56"/>
      <c r="B234" s="151" t="s">
        <v>306</v>
      </c>
      <c r="C234" s="58">
        <v>85.01</v>
      </c>
      <c r="D234" s="59">
        <f t="shared" si="86"/>
        <v>55.26</v>
      </c>
      <c r="E234" s="8"/>
      <c r="F234" s="104">
        <f t="shared" si="87"/>
        <v>0</v>
      </c>
      <c r="G234" s="61" t="s">
        <v>33</v>
      </c>
      <c r="H234" s="105" t="s">
        <v>307</v>
      </c>
      <c r="I234" s="54">
        <v>7.2</v>
      </c>
      <c r="J234" s="55">
        <f t="shared" si="76"/>
        <v>0</v>
      </c>
      <c r="K234" s="23">
        <f t="shared" si="77"/>
        <v>0</v>
      </c>
    </row>
    <row r="235" spans="1:11" ht="13.5" thickBot="1">
      <c r="A235" s="66"/>
      <c r="B235" s="76" t="s">
        <v>308</v>
      </c>
      <c r="C235" s="77">
        <v>152.59</v>
      </c>
      <c r="D235" s="78">
        <f t="shared" si="86"/>
        <v>99.18</v>
      </c>
      <c r="E235" s="9"/>
      <c r="F235" s="106">
        <f t="shared" si="87"/>
        <v>0</v>
      </c>
      <c r="G235" s="80" t="s">
        <v>36</v>
      </c>
      <c r="H235" s="107" t="s">
        <v>309</v>
      </c>
      <c r="I235" s="54">
        <v>13</v>
      </c>
      <c r="J235" s="55">
        <f t="shared" si="76"/>
        <v>0</v>
      </c>
      <c r="K235" s="23">
        <f t="shared" si="77"/>
        <v>0</v>
      </c>
    </row>
    <row r="236" spans="1:11">
      <c r="A236" s="47"/>
      <c r="B236" s="69"/>
      <c r="C236" s="49"/>
      <c r="D236" s="50"/>
      <c r="E236" s="7"/>
      <c r="F236" s="51"/>
      <c r="G236" s="52"/>
      <c r="H236" s="108"/>
      <c r="I236" s="54"/>
      <c r="J236" s="55">
        <f t="shared" si="76"/>
        <v>0</v>
      </c>
      <c r="K236" s="23">
        <f t="shared" si="77"/>
        <v>0</v>
      </c>
    </row>
    <row r="237" spans="1:11">
      <c r="A237" s="56"/>
      <c r="B237" s="65"/>
      <c r="C237" s="58"/>
      <c r="D237" s="59"/>
      <c r="E237" s="8"/>
      <c r="F237" s="104"/>
      <c r="G237" s="61"/>
      <c r="H237" s="152"/>
      <c r="I237" s="54"/>
      <c r="J237" s="55">
        <f t="shared" si="76"/>
        <v>0</v>
      </c>
      <c r="K237" s="23">
        <f t="shared" si="77"/>
        <v>0</v>
      </c>
    </row>
    <row r="238" spans="1:11">
      <c r="A238" s="56"/>
      <c r="B238" s="151" t="s">
        <v>310</v>
      </c>
      <c r="C238" s="58">
        <v>108.99000000000001</v>
      </c>
      <c r="D238" s="59">
        <f t="shared" ref="D238:D239" si="88">ROUND(C238*$H$4,2)</f>
        <v>70.84</v>
      </c>
      <c r="E238" s="8"/>
      <c r="F238" s="104">
        <f t="shared" ref="F238:F239" si="89">D238*E238</f>
        <v>0</v>
      </c>
      <c r="G238" s="61" t="s">
        <v>53</v>
      </c>
      <c r="H238" s="105" t="s">
        <v>311</v>
      </c>
      <c r="I238" s="153">
        <v>15</v>
      </c>
      <c r="J238" s="55">
        <f t="shared" si="76"/>
        <v>0</v>
      </c>
      <c r="K238" s="23">
        <f t="shared" si="77"/>
        <v>0</v>
      </c>
    </row>
    <row r="239" spans="1:11">
      <c r="A239" s="56"/>
      <c r="B239" s="151" t="s">
        <v>312</v>
      </c>
      <c r="C239" s="58">
        <v>185.29</v>
      </c>
      <c r="D239" s="59">
        <f t="shared" si="88"/>
        <v>120.44</v>
      </c>
      <c r="E239" s="8"/>
      <c r="F239" s="104">
        <f t="shared" si="89"/>
        <v>0</v>
      </c>
      <c r="G239" s="61" t="s">
        <v>56</v>
      </c>
      <c r="H239" s="105" t="s">
        <v>313</v>
      </c>
      <c r="I239" s="153">
        <v>18</v>
      </c>
      <c r="J239" s="55">
        <f t="shared" si="76"/>
        <v>0</v>
      </c>
      <c r="K239" s="23">
        <f t="shared" si="77"/>
        <v>0</v>
      </c>
    </row>
    <row r="240" spans="1:11">
      <c r="A240" s="56"/>
      <c r="B240" s="65"/>
      <c r="C240" s="58"/>
      <c r="D240" s="59"/>
      <c r="E240" s="8"/>
      <c r="F240" s="104"/>
      <c r="G240" s="61"/>
      <c r="H240" s="105"/>
      <c r="I240" s="54"/>
      <c r="J240" s="55">
        <f t="shared" si="76"/>
        <v>0</v>
      </c>
      <c r="K240" s="23">
        <f t="shared" si="77"/>
        <v>0</v>
      </c>
    </row>
    <row r="241" spans="1:11" ht="13.5" thickBot="1">
      <c r="A241" s="66"/>
      <c r="B241" s="76"/>
      <c r="C241" s="77"/>
      <c r="D241" s="78"/>
      <c r="E241" s="9"/>
      <c r="F241" s="106"/>
      <c r="G241" s="80"/>
      <c r="H241" s="107"/>
      <c r="I241" s="54"/>
      <c r="J241" s="55">
        <f t="shared" si="76"/>
        <v>0</v>
      </c>
      <c r="K241" s="23">
        <f t="shared" si="77"/>
        <v>0</v>
      </c>
    </row>
    <row r="242" spans="1:11" ht="13.5" thickBot="1">
      <c r="A242" s="47"/>
      <c r="B242" s="220" t="s">
        <v>314</v>
      </c>
      <c r="C242" s="223"/>
      <c r="D242" s="223"/>
      <c r="E242" s="223"/>
      <c r="F242" s="223"/>
      <c r="G242" s="223"/>
      <c r="H242" s="224"/>
      <c r="I242" s="54"/>
      <c r="J242" s="55">
        <f t="shared" si="76"/>
        <v>0</v>
      </c>
      <c r="K242" s="23">
        <f t="shared" si="77"/>
        <v>0</v>
      </c>
    </row>
    <row r="243" spans="1:11">
      <c r="A243" s="56"/>
      <c r="B243" s="69"/>
      <c r="C243" s="49"/>
      <c r="D243" s="50"/>
      <c r="E243" s="7"/>
      <c r="F243" s="51"/>
      <c r="G243" s="52"/>
      <c r="H243" s="108"/>
      <c r="I243" s="54"/>
      <c r="J243" s="55">
        <f t="shared" si="76"/>
        <v>0</v>
      </c>
      <c r="K243" s="23">
        <f t="shared" si="77"/>
        <v>0</v>
      </c>
    </row>
    <row r="244" spans="1:11">
      <c r="A244" s="56"/>
      <c r="B244" s="65" t="s">
        <v>315</v>
      </c>
      <c r="C244" s="58">
        <v>108.99000000000001</v>
      </c>
      <c r="D244" s="59">
        <f>ROUND(C244*$H$4,2)</f>
        <v>70.84</v>
      </c>
      <c r="E244" s="8"/>
      <c r="F244" s="104">
        <f>D244*E244</f>
        <v>0</v>
      </c>
      <c r="G244" s="61" t="s">
        <v>36</v>
      </c>
      <c r="H244" s="105" t="s">
        <v>316</v>
      </c>
      <c r="I244" s="54">
        <v>5.5</v>
      </c>
      <c r="J244" s="55">
        <f t="shared" si="76"/>
        <v>0</v>
      </c>
      <c r="K244" s="23">
        <f t="shared" si="77"/>
        <v>0</v>
      </c>
    </row>
    <row r="245" spans="1:11">
      <c r="A245" s="56"/>
      <c r="B245" s="65"/>
      <c r="C245" s="58"/>
      <c r="D245" s="59"/>
      <c r="E245" s="8"/>
      <c r="F245" s="104"/>
      <c r="G245" s="61"/>
      <c r="H245" s="105"/>
      <c r="I245" s="54"/>
      <c r="J245" s="55">
        <f t="shared" si="76"/>
        <v>0</v>
      </c>
      <c r="K245" s="23">
        <f t="shared" si="77"/>
        <v>0</v>
      </c>
    </row>
    <row r="246" spans="1:11" ht="13.5" thickBot="1">
      <c r="A246" s="56"/>
      <c r="B246" s="65"/>
      <c r="C246" s="58"/>
      <c r="D246" s="59"/>
      <c r="E246" s="8"/>
      <c r="F246" s="104"/>
      <c r="G246" s="61"/>
      <c r="H246" s="105"/>
      <c r="I246" s="54"/>
      <c r="J246" s="55">
        <f t="shared" si="76"/>
        <v>0</v>
      </c>
      <c r="K246" s="23">
        <f t="shared" si="77"/>
        <v>0</v>
      </c>
    </row>
    <row r="247" spans="1:11">
      <c r="A247" s="67"/>
      <c r="B247" s="69"/>
      <c r="C247" s="49"/>
      <c r="D247" s="50"/>
      <c r="E247" s="7"/>
      <c r="F247" s="51"/>
      <c r="G247" s="52"/>
      <c r="H247" s="102"/>
      <c r="I247" s="54"/>
      <c r="J247" s="55">
        <f t="shared" si="76"/>
        <v>0</v>
      </c>
      <c r="K247" s="23">
        <f t="shared" si="77"/>
        <v>0</v>
      </c>
    </row>
    <row r="248" spans="1:11">
      <c r="A248" s="68"/>
      <c r="B248" s="65"/>
      <c r="C248" s="58"/>
      <c r="D248" s="59"/>
      <c r="E248" s="8"/>
      <c r="F248" s="60"/>
      <c r="G248" s="61"/>
      <c r="H248" s="122"/>
      <c r="I248" s="54"/>
      <c r="J248" s="55">
        <f t="shared" si="76"/>
        <v>0</v>
      </c>
      <c r="K248" s="23">
        <f t="shared" si="77"/>
        <v>0</v>
      </c>
    </row>
    <row r="249" spans="1:11">
      <c r="A249" s="68"/>
      <c r="B249" s="65" t="s">
        <v>317</v>
      </c>
      <c r="C249" s="58">
        <v>119.89</v>
      </c>
      <c r="D249" s="59">
        <f t="shared" ref="D249:D250" si="90">ROUND(C249*$H$4,2)</f>
        <v>77.930000000000007</v>
      </c>
      <c r="E249" s="8"/>
      <c r="F249" s="60">
        <f t="shared" ref="F249:F250" si="91">D249*E249</f>
        <v>0</v>
      </c>
      <c r="G249" s="61" t="s">
        <v>53</v>
      </c>
      <c r="H249" s="122" t="s">
        <v>318</v>
      </c>
      <c r="I249" s="54">
        <v>5.2</v>
      </c>
      <c r="J249" s="55">
        <f t="shared" si="76"/>
        <v>0</v>
      </c>
      <c r="K249" s="23">
        <f t="shared" si="77"/>
        <v>0</v>
      </c>
    </row>
    <row r="250" spans="1:11">
      <c r="A250" s="68"/>
      <c r="B250" s="65" t="s">
        <v>319</v>
      </c>
      <c r="C250" s="58">
        <v>163.48999999999998</v>
      </c>
      <c r="D250" s="59">
        <f t="shared" si="90"/>
        <v>106.27</v>
      </c>
      <c r="E250" s="8"/>
      <c r="F250" s="60">
        <f t="shared" si="91"/>
        <v>0</v>
      </c>
      <c r="G250" s="61" t="s">
        <v>56</v>
      </c>
      <c r="H250" s="122" t="s">
        <v>320</v>
      </c>
      <c r="I250" s="153">
        <v>7.2</v>
      </c>
      <c r="J250" s="55">
        <f t="shared" si="76"/>
        <v>0</v>
      </c>
      <c r="K250" s="23">
        <f t="shared" si="77"/>
        <v>0</v>
      </c>
    </row>
    <row r="251" spans="1:11">
      <c r="A251" s="68"/>
      <c r="B251" s="65"/>
      <c r="C251" s="58"/>
      <c r="D251" s="59"/>
      <c r="E251" s="8"/>
      <c r="F251" s="60"/>
      <c r="G251" s="61"/>
      <c r="H251" s="122"/>
      <c r="I251" s="54"/>
      <c r="J251" s="55">
        <f t="shared" si="76"/>
        <v>0</v>
      </c>
      <c r="K251" s="23">
        <f t="shared" si="77"/>
        <v>0</v>
      </c>
    </row>
    <row r="252" spans="1:11" ht="13.5" thickBot="1">
      <c r="A252" s="97"/>
      <c r="B252" s="76"/>
      <c r="C252" s="77"/>
      <c r="D252" s="78"/>
      <c r="E252" s="9"/>
      <c r="F252" s="79"/>
      <c r="G252" s="80"/>
      <c r="H252" s="123"/>
      <c r="I252" s="54"/>
      <c r="J252" s="55">
        <f t="shared" si="76"/>
        <v>0</v>
      </c>
      <c r="K252" s="23">
        <f t="shared" si="77"/>
        <v>0</v>
      </c>
    </row>
    <row r="253" spans="1:11">
      <c r="A253" s="47"/>
      <c r="B253" s="69"/>
      <c r="C253" s="49"/>
      <c r="D253" s="50"/>
      <c r="E253" s="7"/>
      <c r="F253" s="51"/>
      <c r="G253" s="52"/>
      <c r="H253" s="108"/>
      <c r="I253" s="54"/>
      <c r="J253" s="55">
        <f t="shared" si="76"/>
        <v>0</v>
      </c>
      <c r="K253" s="23">
        <f t="shared" si="77"/>
        <v>0</v>
      </c>
    </row>
    <row r="254" spans="1:11">
      <c r="A254" s="56"/>
      <c r="B254" s="65"/>
      <c r="C254" s="58"/>
      <c r="D254" s="59"/>
      <c r="E254" s="8"/>
      <c r="F254" s="104"/>
      <c r="G254" s="61"/>
      <c r="H254" s="105"/>
      <c r="I254" s="54"/>
      <c r="J254" s="55">
        <f t="shared" si="76"/>
        <v>0</v>
      </c>
      <c r="K254" s="23">
        <f t="shared" si="77"/>
        <v>0</v>
      </c>
    </row>
    <row r="255" spans="1:11">
      <c r="A255" s="56"/>
      <c r="B255" s="65" t="s">
        <v>321</v>
      </c>
      <c r="C255" s="58">
        <v>28.330000000000002</v>
      </c>
      <c r="D255" s="59">
        <f t="shared" ref="D255:D257" si="92">ROUND(C255*$H$4,2)</f>
        <v>18.41</v>
      </c>
      <c r="E255" s="8"/>
      <c r="F255" s="104">
        <f t="shared" ref="F255:F257" si="93">D255*E255</f>
        <v>0</v>
      </c>
      <c r="G255" s="61" t="s">
        <v>36</v>
      </c>
      <c r="H255" s="105" t="s">
        <v>322</v>
      </c>
      <c r="I255" s="153">
        <v>2</v>
      </c>
      <c r="J255" s="55">
        <f t="shared" si="76"/>
        <v>0</v>
      </c>
      <c r="K255" s="23">
        <f t="shared" si="77"/>
        <v>0</v>
      </c>
    </row>
    <row r="256" spans="1:11">
      <c r="A256" s="56"/>
      <c r="B256" s="65" t="s">
        <v>323</v>
      </c>
      <c r="C256" s="58">
        <v>46.86</v>
      </c>
      <c r="D256" s="59">
        <f t="shared" si="92"/>
        <v>30.46</v>
      </c>
      <c r="E256" s="8"/>
      <c r="F256" s="104">
        <f t="shared" si="93"/>
        <v>0</v>
      </c>
      <c r="G256" s="61" t="s">
        <v>53</v>
      </c>
      <c r="H256" s="105" t="s">
        <v>324</v>
      </c>
      <c r="I256" s="153">
        <v>3</v>
      </c>
      <c r="J256" s="55">
        <f t="shared" si="76"/>
        <v>0</v>
      </c>
      <c r="K256" s="23">
        <f t="shared" si="77"/>
        <v>0</v>
      </c>
    </row>
    <row r="257" spans="1:11">
      <c r="A257" s="56"/>
      <c r="B257" s="65" t="s">
        <v>325</v>
      </c>
      <c r="C257" s="58">
        <v>57.76</v>
      </c>
      <c r="D257" s="59">
        <f t="shared" si="92"/>
        <v>37.54</v>
      </c>
      <c r="E257" s="8"/>
      <c r="F257" s="104">
        <f t="shared" si="93"/>
        <v>0</v>
      </c>
      <c r="G257" s="61" t="s">
        <v>56</v>
      </c>
      <c r="H257" s="105" t="s">
        <v>326</v>
      </c>
      <c r="I257" s="153">
        <v>3</v>
      </c>
      <c r="J257" s="55">
        <f t="shared" si="76"/>
        <v>0</v>
      </c>
      <c r="K257" s="23">
        <f t="shared" si="77"/>
        <v>0</v>
      </c>
    </row>
    <row r="258" spans="1:11">
      <c r="A258" s="56"/>
      <c r="B258" s="65"/>
      <c r="C258" s="58"/>
      <c r="D258" s="59"/>
      <c r="E258" s="8"/>
      <c r="F258" s="104"/>
      <c r="G258" s="61"/>
      <c r="H258" s="105"/>
      <c r="I258" s="54"/>
      <c r="J258" s="55">
        <f t="shared" si="76"/>
        <v>0</v>
      </c>
      <c r="K258" s="23">
        <f t="shared" si="77"/>
        <v>0</v>
      </c>
    </row>
    <row r="259" spans="1:11" ht="13.5" thickBot="1">
      <c r="A259" s="66"/>
      <c r="B259" s="76"/>
      <c r="C259" s="77"/>
      <c r="D259" s="78"/>
      <c r="E259" s="9"/>
      <c r="F259" s="106"/>
      <c r="G259" s="80"/>
      <c r="H259" s="107"/>
      <c r="I259" s="54"/>
      <c r="J259" s="55">
        <f t="shared" si="76"/>
        <v>0</v>
      </c>
      <c r="K259" s="23">
        <f t="shared" si="77"/>
        <v>0</v>
      </c>
    </row>
    <row r="260" spans="1:11" ht="13.5" thickBot="1">
      <c r="A260" s="47"/>
      <c r="B260" s="220" t="s">
        <v>327</v>
      </c>
      <c r="C260" s="223"/>
      <c r="D260" s="223"/>
      <c r="E260" s="223"/>
      <c r="F260" s="223"/>
      <c r="G260" s="223"/>
      <c r="H260" s="224"/>
      <c r="I260" s="54"/>
      <c r="J260" s="55">
        <f t="shared" si="76"/>
        <v>0</v>
      </c>
      <c r="K260" s="23">
        <f t="shared" si="77"/>
        <v>0</v>
      </c>
    </row>
    <row r="261" spans="1:11">
      <c r="A261" s="56"/>
      <c r="B261" s="126" t="s">
        <v>328</v>
      </c>
      <c r="C261" s="112">
        <v>35.49</v>
      </c>
      <c r="D261" s="113">
        <f t="shared" ref="D261" si="94">ROUND(C261*$H$4,2)</f>
        <v>23.07</v>
      </c>
      <c r="E261" s="7"/>
      <c r="F261" s="104">
        <f t="shared" ref="F261:F262" si="95">D261*E261</f>
        <v>0</v>
      </c>
      <c r="G261" s="114" t="s">
        <v>24</v>
      </c>
      <c r="H261" s="122" t="s">
        <v>329</v>
      </c>
      <c r="I261" s="54">
        <v>1.17</v>
      </c>
      <c r="J261" s="55">
        <f t="shared" si="76"/>
        <v>0</v>
      </c>
      <c r="K261" s="23">
        <f t="shared" si="77"/>
        <v>0</v>
      </c>
    </row>
    <row r="262" spans="1:11">
      <c r="A262" s="56"/>
      <c r="B262" s="65" t="s">
        <v>330</v>
      </c>
      <c r="C262" s="58">
        <v>35.99</v>
      </c>
      <c r="D262" s="59">
        <f>ROUND(C262*$H$4,2)</f>
        <v>23.39</v>
      </c>
      <c r="E262" s="8"/>
      <c r="F262" s="60">
        <f t="shared" si="95"/>
        <v>0</v>
      </c>
      <c r="G262" s="61" t="s">
        <v>27</v>
      </c>
      <c r="H262" s="122" t="s">
        <v>331</v>
      </c>
      <c r="I262" s="54">
        <v>1.5</v>
      </c>
      <c r="J262" s="55">
        <f t="shared" si="76"/>
        <v>0</v>
      </c>
      <c r="K262" s="23">
        <f t="shared" si="77"/>
        <v>0</v>
      </c>
    </row>
    <row r="263" spans="1:11">
      <c r="A263" s="56"/>
      <c r="B263" s="65"/>
      <c r="C263" s="109"/>
      <c r="D263" s="110"/>
      <c r="E263" s="15"/>
      <c r="F263" s="60"/>
      <c r="G263" s="61"/>
      <c r="H263" s="72"/>
      <c r="I263" s="54"/>
      <c r="J263" s="55">
        <f t="shared" si="76"/>
        <v>0</v>
      </c>
      <c r="K263" s="23">
        <f t="shared" si="77"/>
        <v>0</v>
      </c>
    </row>
    <row r="264" spans="1:11">
      <c r="A264" s="56"/>
      <c r="B264" s="65"/>
      <c r="C264" s="109"/>
      <c r="D264" s="110"/>
      <c r="E264" s="15"/>
      <c r="F264" s="60"/>
      <c r="G264" s="61"/>
      <c r="H264" s="72"/>
      <c r="I264" s="54"/>
      <c r="J264" s="55">
        <f t="shared" si="76"/>
        <v>0</v>
      </c>
      <c r="K264" s="23">
        <f t="shared" si="77"/>
        <v>0</v>
      </c>
    </row>
    <row r="265" spans="1:11">
      <c r="A265" s="56"/>
      <c r="B265" s="65"/>
      <c r="C265" s="58"/>
      <c r="D265" s="59"/>
      <c r="E265" s="8"/>
      <c r="F265" s="60"/>
      <c r="G265" s="61"/>
      <c r="H265" s="122"/>
      <c r="I265" s="54"/>
      <c r="J265" s="55">
        <f t="shared" si="76"/>
        <v>0</v>
      </c>
      <c r="K265" s="23">
        <f t="shared" si="77"/>
        <v>0</v>
      </c>
    </row>
    <row r="266" spans="1:11">
      <c r="A266" s="56"/>
      <c r="B266" s="65"/>
      <c r="C266" s="58"/>
      <c r="D266" s="59"/>
      <c r="E266" s="8"/>
      <c r="F266" s="60"/>
      <c r="G266" s="61"/>
      <c r="H266" s="122"/>
      <c r="I266" s="54"/>
      <c r="J266" s="55">
        <f t="shared" si="76"/>
        <v>0</v>
      </c>
      <c r="K266" s="23">
        <f t="shared" si="77"/>
        <v>0</v>
      </c>
    </row>
    <row r="267" spans="1:11">
      <c r="A267" s="56"/>
      <c r="B267" s="65" t="s">
        <v>332</v>
      </c>
      <c r="C267" s="58">
        <v>59.49</v>
      </c>
      <c r="D267" s="59">
        <f t="shared" ref="D267:D268" si="96">ROUND(C267*$H$4,2)</f>
        <v>38.67</v>
      </c>
      <c r="E267" s="8">
        <v>63</v>
      </c>
      <c r="F267" s="60">
        <f t="shared" ref="F267:F268" si="97">D267*E267</f>
        <v>2436.21</v>
      </c>
      <c r="G267" s="61" t="s">
        <v>24</v>
      </c>
      <c r="H267" s="122" t="s">
        <v>333</v>
      </c>
      <c r="I267" s="54">
        <v>2.38</v>
      </c>
      <c r="J267" s="55">
        <f t="shared" si="76"/>
        <v>149.94</v>
      </c>
      <c r="K267" s="23">
        <f t="shared" si="77"/>
        <v>3747.8700000000003</v>
      </c>
    </row>
    <row r="268" spans="1:11">
      <c r="A268" s="56"/>
      <c r="B268" s="65" t="s">
        <v>334</v>
      </c>
      <c r="C268" s="58">
        <v>59.99</v>
      </c>
      <c r="D268" s="59">
        <f t="shared" si="96"/>
        <v>38.99</v>
      </c>
      <c r="E268" s="8"/>
      <c r="F268" s="60">
        <f t="shared" si="97"/>
        <v>0</v>
      </c>
      <c r="G268" s="61" t="s">
        <v>27</v>
      </c>
      <c r="H268" s="122" t="s">
        <v>335</v>
      </c>
      <c r="I268" s="54">
        <v>2.5</v>
      </c>
      <c r="J268" s="55">
        <f t="shared" si="76"/>
        <v>0</v>
      </c>
      <c r="K268" s="23">
        <f t="shared" si="77"/>
        <v>0</v>
      </c>
    </row>
    <row r="269" spans="1:11">
      <c r="A269" s="56"/>
      <c r="B269" s="65"/>
      <c r="C269" s="58"/>
      <c r="D269" s="59"/>
      <c r="E269" s="8"/>
      <c r="F269" s="60"/>
      <c r="G269" s="61"/>
      <c r="H269" s="122"/>
      <c r="I269" s="54"/>
      <c r="J269" s="55">
        <f t="shared" ref="J269:J332" si="98">I269*E269</f>
        <v>0</v>
      </c>
      <c r="K269" s="23">
        <f t="shared" ref="K269:K332" si="99">E269*C269</f>
        <v>0</v>
      </c>
    </row>
    <row r="270" spans="1:11">
      <c r="A270" s="56"/>
      <c r="B270" s="65"/>
      <c r="C270" s="58"/>
      <c r="D270" s="59"/>
      <c r="E270" s="8"/>
      <c r="F270" s="60"/>
      <c r="G270" s="61"/>
      <c r="H270" s="122"/>
      <c r="I270" s="54"/>
      <c r="J270" s="55">
        <f t="shared" si="98"/>
        <v>0</v>
      </c>
      <c r="K270" s="23">
        <f t="shared" si="99"/>
        <v>0</v>
      </c>
    </row>
    <row r="271" spans="1:11" ht="13.5" thickBot="1">
      <c r="A271" s="66"/>
      <c r="B271" s="76"/>
      <c r="C271" s="77"/>
      <c r="D271" s="78"/>
      <c r="E271" s="9"/>
      <c r="F271" s="79"/>
      <c r="G271" s="80"/>
      <c r="H271" s="123"/>
      <c r="I271" s="54"/>
      <c r="J271" s="55">
        <f t="shared" si="98"/>
        <v>0</v>
      </c>
      <c r="K271" s="23">
        <f t="shared" si="99"/>
        <v>0</v>
      </c>
    </row>
    <row r="272" spans="1:11" ht="13.5" thickBot="1">
      <c r="A272" s="47"/>
      <c r="B272" s="220" t="s">
        <v>336</v>
      </c>
      <c r="C272" s="223"/>
      <c r="D272" s="223"/>
      <c r="E272" s="223"/>
      <c r="F272" s="223"/>
      <c r="G272" s="223"/>
      <c r="H272" s="224"/>
      <c r="I272" s="54"/>
      <c r="J272" s="55">
        <f t="shared" si="98"/>
        <v>0</v>
      </c>
      <c r="K272" s="23">
        <f t="shared" si="99"/>
        <v>0</v>
      </c>
    </row>
    <row r="273" spans="1:11">
      <c r="A273" s="56"/>
      <c r="B273" s="65"/>
      <c r="C273" s="58"/>
      <c r="D273" s="113"/>
      <c r="E273" s="7"/>
      <c r="F273" s="60"/>
      <c r="G273" s="61"/>
      <c r="H273" s="122"/>
      <c r="I273" s="54"/>
      <c r="J273" s="55">
        <f t="shared" si="98"/>
        <v>0</v>
      </c>
      <c r="K273" s="23">
        <f t="shared" si="99"/>
        <v>0</v>
      </c>
    </row>
    <row r="274" spans="1:11">
      <c r="A274" s="56"/>
      <c r="B274" s="65" t="s">
        <v>337</v>
      </c>
      <c r="C274" s="58">
        <v>46.86</v>
      </c>
      <c r="D274" s="59">
        <f t="shared" ref="D274:D275" si="100">ROUND(C274*$H$4,2)</f>
        <v>30.46</v>
      </c>
      <c r="E274" s="8"/>
      <c r="F274" s="60">
        <f t="shared" ref="F274:F275" si="101">D274*E274</f>
        <v>0</v>
      </c>
      <c r="G274" s="61" t="s">
        <v>24</v>
      </c>
      <c r="H274" s="122" t="s">
        <v>338</v>
      </c>
      <c r="I274" s="54">
        <v>1.1299999999999999</v>
      </c>
      <c r="J274" s="55">
        <f t="shared" si="98"/>
        <v>0</v>
      </c>
      <c r="K274" s="23">
        <f t="shared" si="99"/>
        <v>0</v>
      </c>
    </row>
    <row r="275" spans="1:11">
      <c r="A275" s="56"/>
      <c r="B275" s="65" t="s">
        <v>339</v>
      </c>
      <c r="C275" s="58">
        <v>51.22</v>
      </c>
      <c r="D275" s="59">
        <f t="shared" si="100"/>
        <v>33.29</v>
      </c>
      <c r="E275" s="8"/>
      <c r="F275" s="60">
        <f t="shared" si="101"/>
        <v>0</v>
      </c>
      <c r="G275" s="61" t="s">
        <v>27</v>
      </c>
      <c r="H275" s="122" t="s">
        <v>338</v>
      </c>
      <c r="I275" s="54">
        <v>2.5</v>
      </c>
      <c r="J275" s="55">
        <f t="shared" si="98"/>
        <v>0</v>
      </c>
      <c r="K275" s="23">
        <f t="shared" si="99"/>
        <v>0</v>
      </c>
    </row>
    <row r="276" spans="1:11">
      <c r="A276" s="56"/>
      <c r="B276" s="65"/>
      <c r="C276" s="58"/>
      <c r="D276" s="59"/>
      <c r="E276" s="8"/>
      <c r="F276" s="60"/>
      <c r="G276" s="61"/>
      <c r="H276" s="122"/>
      <c r="I276" s="54"/>
      <c r="J276" s="55">
        <f t="shared" si="98"/>
        <v>0</v>
      </c>
      <c r="K276" s="23">
        <f t="shared" si="99"/>
        <v>0</v>
      </c>
    </row>
    <row r="277" spans="1:11">
      <c r="A277" s="56"/>
      <c r="B277" s="65"/>
      <c r="C277" s="58"/>
      <c r="D277" s="59"/>
      <c r="E277" s="8"/>
      <c r="F277" s="60"/>
      <c r="G277" s="61"/>
      <c r="H277" s="122"/>
      <c r="I277" s="54"/>
      <c r="J277" s="55">
        <f t="shared" si="98"/>
        <v>0</v>
      </c>
      <c r="K277" s="23">
        <f t="shared" si="99"/>
        <v>0</v>
      </c>
    </row>
    <row r="278" spans="1:11" ht="13.5" thickBot="1">
      <c r="A278" s="66"/>
      <c r="B278" s="76"/>
      <c r="C278" s="77"/>
      <c r="D278" s="78"/>
      <c r="E278" s="9"/>
      <c r="F278" s="79"/>
      <c r="G278" s="80"/>
      <c r="H278" s="123"/>
      <c r="I278" s="54"/>
      <c r="J278" s="55">
        <f t="shared" si="98"/>
        <v>0</v>
      </c>
      <c r="K278" s="23">
        <f t="shared" si="99"/>
        <v>0</v>
      </c>
    </row>
    <row r="279" spans="1:11" ht="13.5" thickBot="1">
      <c r="A279" s="47"/>
      <c r="B279" s="220" t="s">
        <v>340</v>
      </c>
      <c r="C279" s="223"/>
      <c r="D279" s="223"/>
      <c r="E279" s="223"/>
      <c r="F279" s="223"/>
      <c r="G279" s="223"/>
      <c r="H279" s="224"/>
      <c r="I279" s="54"/>
      <c r="J279" s="55">
        <f t="shared" si="98"/>
        <v>0</v>
      </c>
      <c r="K279" s="23">
        <f t="shared" si="99"/>
        <v>0</v>
      </c>
    </row>
    <row r="280" spans="1:11">
      <c r="A280" s="56"/>
      <c r="B280" s="69" t="s">
        <v>341</v>
      </c>
      <c r="C280" s="49">
        <v>8.9499999999999993</v>
      </c>
      <c r="D280" s="50">
        <f t="shared" ref="D280:D283" si="102">ROUND(C280*$H$4,2)</f>
        <v>5.82</v>
      </c>
      <c r="E280" s="7"/>
      <c r="F280" s="51">
        <f t="shared" ref="F280:F283" si="103">D280*E280</f>
        <v>0</v>
      </c>
      <c r="G280" s="52"/>
      <c r="H280" s="53" t="s">
        <v>342</v>
      </c>
      <c r="I280" s="54">
        <v>0.26</v>
      </c>
      <c r="J280" s="55">
        <f t="shared" si="98"/>
        <v>0</v>
      </c>
      <c r="K280" s="23">
        <f t="shared" si="99"/>
        <v>0</v>
      </c>
    </row>
    <row r="281" spans="1:11">
      <c r="A281" s="56"/>
      <c r="B281" s="65" t="s">
        <v>343</v>
      </c>
      <c r="C281" s="58">
        <v>8.99</v>
      </c>
      <c r="D281" s="59">
        <f t="shared" si="102"/>
        <v>5.84</v>
      </c>
      <c r="E281" s="8"/>
      <c r="F281" s="60">
        <f t="shared" si="103"/>
        <v>0</v>
      </c>
      <c r="G281" s="61"/>
      <c r="H281" s="62" t="s">
        <v>344</v>
      </c>
      <c r="I281" s="54">
        <v>0.26</v>
      </c>
      <c r="J281" s="55">
        <f t="shared" si="98"/>
        <v>0</v>
      </c>
      <c r="K281" s="23">
        <f t="shared" si="99"/>
        <v>0</v>
      </c>
    </row>
    <row r="282" spans="1:11">
      <c r="A282" s="56"/>
      <c r="B282" s="65" t="s">
        <v>345</v>
      </c>
      <c r="C282" s="58">
        <v>9.99</v>
      </c>
      <c r="D282" s="59">
        <f t="shared" si="102"/>
        <v>6.49</v>
      </c>
      <c r="E282" s="8"/>
      <c r="F282" s="60">
        <f t="shared" si="103"/>
        <v>0</v>
      </c>
      <c r="G282" s="61"/>
      <c r="H282" s="62" t="s">
        <v>346</v>
      </c>
      <c r="I282" s="54">
        <v>0.31</v>
      </c>
      <c r="J282" s="55">
        <f t="shared" si="98"/>
        <v>0</v>
      </c>
      <c r="K282" s="23">
        <f t="shared" si="99"/>
        <v>0</v>
      </c>
    </row>
    <row r="283" spans="1:11">
      <c r="A283" s="56"/>
      <c r="B283" s="65" t="s">
        <v>347</v>
      </c>
      <c r="C283" s="58">
        <v>4.99</v>
      </c>
      <c r="D283" s="59">
        <f t="shared" si="102"/>
        <v>3.24</v>
      </c>
      <c r="E283" s="8"/>
      <c r="F283" s="60">
        <f t="shared" si="103"/>
        <v>0</v>
      </c>
      <c r="G283" s="61"/>
      <c r="H283" s="62" t="s">
        <v>348</v>
      </c>
      <c r="I283" s="54">
        <v>0.26</v>
      </c>
      <c r="J283" s="55">
        <f t="shared" si="98"/>
        <v>0</v>
      </c>
      <c r="K283" s="23">
        <f t="shared" si="99"/>
        <v>0</v>
      </c>
    </row>
    <row r="284" spans="1:11">
      <c r="A284" s="56"/>
      <c r="B284" s="65"/>
      <c r="C284" s="58"/>
      <c r="D284" s="59"/>
      <c r="E284" s="8"/>
      <c r="F284" s="60"/>
      <c r="G284" s="61"/>
      <c r="H284" s="62"/>
      <c r="I284" s="54"/>
      <c r="J284" s="55">
        <f t="shared" si="98"/>
        <v>0</v>
      </c>
      <c r="K284" s="23">
        <f t="shared" si="99"/>
        <v>0</v>
      </c>
    </row>
    <row r="285" spans="1:11">
      <c r="A285" s="56"/>
      <c r="B285" s="65"/>
      <c r="C285" s="58"/>
      <c r="D285" s="59"/>
      <c r="E285" s="8"/>
      <c r="F285" s="60"/>
      <c r="G285" s="61"/>
      <c r="H285" s="62"/>
      <c r="I285" s="54"/>
      <c r="J285" s="55">
        <f t="shared" si="98"/>
        <v>0</v>
      </c>
      <c r="K285" s="23">
        <f t="shared" si="99"/>
        <v>0</v>
      </c>
    </row>
    <row r="286" spans="1:11">
      <c r="A286" s="56"/>
      <c r="B286" s="65" t="s">
        <v>349</v>
      </c>
      <c r="C286" s="58">
        <v>17.989999999999998</v>
      </c>
      <c r="D286" s="59">
        <f t="shared" ref="D286:D288" si="104">ROUND(C286*$H$4,2)</f>
        <v>11.69</v>
      </c>
      <c r="E286" s="8"/>
      <c r="F286" s="60">
        <f t="shared" ref="F286:F288" si="105">D286*E286</f>
        <v>0</v>
      </c>
      <c r="G286" s="61"/>
      <c r="H286" s="62" t="s">
        <v>350</v>
      </c>
      <c r="I286" s="54">
        <v>0.31</v>
      </c>
      <c r="J286" s="55">
        <f t="shared" si="98"/>
        <v>0</v>
      </c>
      <c r="K286" s="23">
        <f t="shared" si="99"/>
        <v>0</v>
      </c>
    </row>
    <row r="287" spans="1:11">
      <c r="A287" s="56"/>
      <c r="B287" s="65">
        <v>50715</v>
      </c>
      <c r="C287" s="58">
        <v>2.15</v>
      </c>
      <c r="D287" s="59">
        <f t="shared" si="104"/>
        <v>1.4</v>
      </c>
      <c r="E287" s="8"/>
      <c r="F287" s="60">
        <f t="shared" si="105"/>
        <v>0</v>
      </c>
      <c r="G287" s="61"/>
      <c r="H287" s="62" t="s">
        <v>351</v>
      </c>
      <c r="I287" s="54">
        <v>0.26</v>
      </c>
      <c r="J287" s="55">
        <f t="shared" si="98"/>
        <v>0</v>
      </c>
      <c r="K287" s="23">
        <f t="shared" si="99"/>
        <v>0</v>
      </c>
    </row>
    <row r="288" spans="1:11" ht="13.5" thickBot="1">
      <c r="A288" s="66"/>
      <c r="B288" s="76">
        <v>50716</v>
      </c>
      <c r="C288" s="77">
        <v>2.9699999999999998</v>
      </c>
      <c r="D288" s="78">
        <f t="shared" si="104"/>
        <v>1.93</v>
      </c>
      <c r="E288" s="9"/>
      <c r="F288" s="79">
        <f t="shared" si="105"/>
        <v>0</v>
      </c>
      <c r="G288" s="80"/>
      <c r="H288" s="154" t="s">
        <v>352</v>
      </c>
      <c r="I288" s="54">
        <v>0.26</v>
      </c>
      <c r="J288" s="55">
        <f t="shared" si="98"/>
        <v>0</v>
      </c>
      <c r="K288" s="23">
        <f t="shared" si="99"/>
        <v>0</v>
      </c>
    </row>
    <row r="289" spans="1:11" ht="13.5" thickBot="1">
      <c r="A289" s="47"/>
      <c r="B289" s="220" t="s">
        <v>353</v>
      </c>
      <c r="C289" s="223"/>
      <c r="D289" s="223"/>
      <c r="E289" s="223"/>
      <c r="F289" s="223"/>
      <c r="G289" s="223"/>
      <c r="H289" s="224"/>
      <c r="I289" s="116"/>
      <c r="J289" s="55">
        <f t="shared" si="98"/>
        <v>0</v>
      </c>
      <c r="K289" s="23">
        <f t="shared" si="99"/>
        <v>0</v>
      </c>
    </row>
    <row r="290" spans="1:11">
      <c r="A290" s="56"/>
      <c r="B290" s="69" t="s">
        <v>354</v>
      </c>
      <c r="C290" s="49">
        <v>57.76</v>
      </c>
      <c r="D290" s="50">
        <f t="shared" ref="D290:D308" si="106">ROUND(C290*$H$4,2)</f>
        <v>37.54</v>
      </c>
      <c r="E290" s="7"/>
      <c r="F290" s="51">
        <f t="shared" ref="F290:F308" si="107">D290*E290</f>
        <v>0</v>
      </c>
      <c r="G290" s="52" t="s">
        <v>24</v>
      </c>
      <c r="H290" s="102" t="s">
        <v>355</v>
      </c>
      <c r="I290" s="54">
        <v>2</v>
      </c>
      <c r="J290" s="55">
        <f t="shared" si="98"/>
        <v>0</v>
      </c>
      <c r="K290" s="23">
        <f t="shared" si="99"/>
        <v>0</v>
      </c>
    </row>
    <row r="291" spans="1:11">
      <c r="A291" s="56"/>
      <c r="B291" s="65" t="s">
        <v>356</v>
      </c>
      <c r="C291" s="58">
        <v>59.94</v>
      </c>
      <c r="D291" s="59">
        <f t="shared" si="106"/>
        <v>38.96</v>
      </c>
      <c r="E291" s="8"/>
      <c r="F291" s="60">
        <f t="shared" si="107"/>
        <v>0</v>
      </c>
      <c r="G291" s="61" t="s">
        <v>27</v>
      </c>
      <c r="H291" s="122" t="s">
        <v>355</v>
      </c>
      <c r="I291" s="54">
        <v>2</v>
      </c>
      <c r="J291" s="55">
        <f t="shared" si="98"/>
        <v>0</v>
      </c>
      <c r="K291" s="23">
        <f t="shared" si="99"/>
        <v>0</v>
      </c>
    </row>
    <row r="292" spans="1:11">
      <c r="A292" s="56"/>
      <c r="B292" s="65" t="s">
        <v>357</v>
      </c>
      <c r="C292" s="58">
        <v>163.48999999999998</v>
      </c>
      <c r="D292" s="59">
        <f t="shared" si="106"/>
        <v>106.27</v>
      </c>
      <c r="E292" s="8"/>
      <c r="F292" s="60">
        <f t="shared" si="107"/>
        <v>0</v>
      </c>
      <c r="G292" s="61" t="s">
        <v>30</v>
      </c>
      <c r="H292" s="122" t="s">
        <v>355</v>
      </c>
      <c r="I292" s="54">
        <v>3.5</v>
      </c>
      <c r="J292" s="55">
        <f t="shared" si="98"/>
        <v>0</v>
      </c>
      <c r="K292" s="23">
        <f t="shared" si="99"/>
        <v>0</v>
      </c>
    </row>
    <row r="293" spans="1:11">
      <c r="A293" s="56"/>
      <c r="B293" s="65" t="s">
        <v>358</v>
      </c>
      <c r="C293" s="58">
        <v>217.98999999999998</v>
      </c>
      <c r="D293" s="59">
        <f t="shared" si="106"/>
        <v>141.69</v>
      </c>
      <c r="E293" s="8">
        <v>1</v>
      </c>
      <c r="F293" s="60">
        <f t="shared" si="107"/>
        <v>141.69</v>
      </c>
      <c r="G293" s="61" t="s">
        <v>33</v>
      </c>
      <c r="H293" s="122" t="s">
        <v>355</v>
      </c>
      <c r="I293" s="54">
        <v>5</v>
      </c>
      <c r="J293" s="55">
        <f t="shared" si="98"/>
        <v>5</v>
      </c>
      <c r="K293" s="23">
        <f t="shared" si="99"/>
        <v>217.98999999999998</v>
      </c>
    </row>
    <row r="294" spans="1:11">
      <c r="A294" s="56"/>
      <c r="B294" s="65" t="s">
        <v>359</v>
      </c>
      <c r="C294" s="58">
        <v>544.99</v>
      </c>
      <c r="D294" s="59">
        <f t="shared" si="106"/>
        <v>354.24</v>
      </c>
      <c r="E294" s="8">
        <v>1</v>
      </c>
      <c r="F294" s="60">
        <f t="shared" si="107"/>
        <v>354.24</v>
      </c>
      <c r="G294" s="61" t="s">
        <v>36</v>
      </c>
      <c r="H294" s="122" t="s">
        <v>355</v>
      </c>
      <c r="I294" s="54">
        <v>7</v>
      </c>
      <c r="J294" s="55">
        <f t="shared" si="98"/>
        <v>7</v>
      </c>
      <c r="K294" s="23">
        <f t="shared" si="99"/>
        <v>544.99</v>
      </c>
    </row>
    <row r="295" spans="1:11">
      <c r="A295" s="56"/>
      <c r="B295" s="65" t="s">
        <v>360</v>
      </c>
      <c r="C295" s="58">
        <v>5.4399999999999995</v>
      </c>
      <c r="D295" s="59">
        <f t="shared" si="106"/>
        <v>3.54</v>
      </c>
      <c r="E295" s="8">
        <v>2</v>
      </c>
      <c r="F295" s="60">
        <f t="shared" si="107"/>
        <v>7.08</v>
      </c>
      <c r="G295" s="61" t="s">
        <v>24</v>
      </c>
      <c r="H295" s="122" t="s">
        <v>361</v>
      </c>
      <c r="I295" s="54">
        <v>0.2</v>
      </c>
      <c r="J295" s="55">
        <f t="shared" si="98"/>
        <v>0.4</v>
      </c>
      <c r="K295" s="23">
        <f t="shared" si="99"/>
        <v>10.879999999999999</v>
      </c>
    </row>
    <row r="296" spans="1:11">
      <c r="A296" s="56"/>
      <c r="B296" s="65" t="s">
        <v>362</v>
      </c>
      <c r="C296" s="58">
        <v>6.5299999999999994</v>
      </c>
      <c r="D296" s="59">
        <f t="shared" si="106"/>
        <v>4.24</v>
      </c>
      <c r="E296" s="8">
        <v>2</v>
      </c>
      <c r="F296" s="60">
        <f t="shared" si="107"/>
        <v>8.48</v>
      </c>
      <c r="G296" s="61" t="s">
        <v>27</v>
      </c>
      <c r="H296" s="122" t="s">
        <v>361</v>
      </c>
      <c r="I296" s="54">
        <v>0.2</v>
      </c>
      <c r="J296" s="55">
        <f t="shared" si="98"/>
        <v>0.4</v>
      </c>
      <c r="K296" s="23">
        <f t="shared" si="99"/>
        <v>13.059999999999999</v>
      </c>
    </row>
    <row r="297" spans="1:11">
      <c r="A297" s="56"/>
      <c r="B297" s="65" t="s">
        <v>363</v>
      </c>
      <c r="C297" s="58">
        <v>10.89</v>
      </c>
      <c r="D297" s="59">
        <f t="shared" si="106"/>
        <v>7.08</v>
      </c>
      <c r="E297" s="8"/>
      <c r="F297" s="60">
        <f t="shared" si="107"/>
        <v>0</v>
      </c>
      <c r="G297" s="61" t="s">
        <v>30</v>
      </c>
      <c r="H297" s="122" t="s">
        <v>361</v>
      </c>
      <c r="I297" s="54">
        <v>0.2</v>
      </c>
      <c r="J297" s="55">
        <f t="shared" si="98"/>
        <v>0</v>
      </c>
      <c r="K297" s="23">
        <f t="shared" si="99"/>
        <v>0</v>
      </c>
    </row>
    <row r="298" spans="1:11">
      <c r="A298" s="155"/>
      <c r="B298" s="65" t="s">
        <v>364</v>
      </c>
      <c r="C298" s="58">
        <v>49.04</v>
      </c>
      <c r="D298" s="59">
        <f t="shared" si="106"/>
        <v>31.88</v>
      </c>
      <c r="E298" s="8"/>
      <c r="F298" s="60">
        <f t="shared" si="107"/>
        <v>0</v>
      </c>
      <c r="G298" s="61" t="s">
        <v>33</v>
      </c>
      <c r="H298" s="122" t="s">
        <v>361</v>
      </c>
      <c r="I298" s="137">
        <v>1</v>
      </c>
      <c r="J298" s="55">
        <f t="shared" si="98"/>
        <v>0</v>
      </c>
      <c r="K298" s="23">
        <f t="shared" si="99"/>
        <v>0</v>
      </c>
    </row>
    <row r="299" spans="1:11">
      <c r="A299" s="155"/>
      <c r="B299" s="65" t="s">
        <v>365</v>
      </c>
      <c r="C299" s="63">
        <v>76.290000000000006</v>
      </c>
      <c r="D299" s="64">
        <f t="shared" si="106"/>
        <v>49.59</v>
      </c>
      <c r="E299" s="8"/>
      <c r="F299" s="60">
        <f t="shared" si="107"/>
        <v>0</v>
      </c>
      <c r="G299" s="61" t="s">
        <v>36</v>
      </c>
      <c r="H299" s="122" t="s">
        <v>361</v>
      </c>
      <c r="I299" s="28">
        <v>2.1</v>
      </c>
      <c r="J299" s="55">
        <f t="shared" si="98"/>
        <v>0</v>
      </c>
      <c r="K299" s="23">
        <f t="shared" si="99"/>
        <v>0</v>
      </c>
    </row>
    <row r="300" spans="1:11">
      <c r="A300" s="155" t="s">
        <v>201</v>
      </c>
      <c r="B300" s="65" t="s">
        <v>366</v>
      </c>
      <c r="C300" s="58">
        <v>18.520000000000003</v>
      </c>
      <c r="D300" s="59">
        <f t="shared" si="106"/>
        <v>12.04</v>
      </c>
      <c r="E300" s="8"/>
      <c r="F300" s="60">
        <f t="shared" si="107"/>
        <v>0</v>
      </c>
      <c r="G300" s="61"/>
      <c r="H300" s="122" t="s">
        <v>367</v>
      </c>
      <c r="I300" s="103">
        <v>0.2</v>
      </c>
      <c r="J300" s="55">
        <f t="shared" si="98"/>
        <v>0</v>
      </c>
      <c r="K300" s="23">
        <f t="shared" si="99"/>
        <v>0</v>
      </c>
    </row>
    <row r="301" spans="1:11">
      <c r="A301" s="155"/>
      <c r="B301" s="65" t="s">
        <v>368</v>
      </c>
      <c r="C301" s="58">
        <v>86.99</v>
      </c>
      <c r="D301" s="59">
        <f t="shared" si="106"/>
        <v>56.54</v>
      </c>
      <c r="E301" s="8"/>
      <c r="F301" s="60">
        <f t="shared" si="107"/>
        <v>0</v>
      </c>
      <c r="G301" s="61"/>
      <c r="H301" s="122" t="s">
        <v>369</v>
      </c>
      <c r="I301" s="54">
        <v>1.5</v>
      </c>
      <c r="J301" s="55">
        <f t="shared" si="98"/>
        <v>0</v>
      </c>
      <c r="K301" s="23">
        <f t="shared" si="99"/>
        <v>0</v>
      </c>
    </row>
    <row r="302" spans="1:11">
      <c r="A302" s="155"/>
      <c r="B302" s="65" t="s">
        <v>370</v>
      </c>
      <c r="C302" s="58">
        <v>349.99</v>
      </c>
      <c r="D302" s="59">
        <f t="shared" si="106"/>
        <v>227.49</v>
      </c>
      <c r="E302" s="8"/>
      <c r="F302" s="60">
        <f t="shared" si="107"/>
        <v>0</v>
      </c>
      <c r="G302" s="61"/>
      <c r="H302" s="122" t="s">
        <v>371</v>
      </c>
      <c r="I302" s="54">
        <v>1.2</v>
      </c>
      <c r="J302" s="55">
        <f t="shared" si="98"/>
        <v>0</v>
      </c>
      <c r="K302" s="23">
        <f t="shared" si="99"/>
        <v>0</v>
      </c>
    </row>
    <row r="303" spans="1:11">
      <c r="A303" s="155"/>
      <c r="B303" s="65" t="s">
        <v>372</v>
      </c>
      <c r="C303" s="58">
        <v>37.049999999999997</v>
      </c>
      <c r="D303" s="59">
        <f t="shared" si="106"/>
        <v>24.08</v>
      </c>
      <c r="E303" s="8"/>
      <c r="F303" s="60">
        <f t="shared" si="107"/>
        <v>0</v>
      </c>
      <c r="G303" s="61"/>
      <c r="H303" s="122" t="s">
        <v>373</v>
      </c>
      <c r="I303" s="54">
        <v>1.2</v>
      </c>
      <c r="J303" s="55">
        <f t="shared" si="98"/>
        <v>0</v>
      </c>
      <c r="K303" s="23">
        <f t="shared" si="99"/>
        <v>0</v>
      </c>
    </row>
    <row r="304" spans="1:11">
      <c r="A304" s="155"/>
      <c r="B304" s="65" t="s">
        <v>374</v>
      </c>
      <c r="C304" s="58">
        <v>189.99</v>
      </c>
      <c r="D304" s="59">
        <f t="shared" si="106"/>
        <v>123.49</v>
      </c>
      <c r="E304" s="8"/>
      <c r="F304" s="60">
        <f t="shared" si="107"/>
        <v>0</v>
      </c>
      <c r="G304" s="61"/>
      <c r="H304" s="122" t="s">
        <v>375</v>
      </c>
      <c r="I304" s="54">
        <v>3.5</v>
      </c>
      <c r="J304" s="55">
        <f t="shared" si="98"/>
        <v>0</v>
      </c>
      <c r="K304" s="23">
        <f t="shared" si="99"/>
        <v>0</v>
      </c>
    </row>
    <row r="305" spans="1:11" ht="13.5" thickBot="1">
      <c r="A305" s="156"/>
      <c r="B305" s="76" t="s">
        <v>376</v>
      </c>
      <c r="C305" s="77">
        <v>9.7999999999999989</v>
      </c>
      <c r="D305" s="78">
        <f t="shared" si="106"/>
        <v>6.37</v>
      </c>
      <c r="E305" s="9"/>
      <c r="F305" s="79">
        <f t="shared" si="107"/>
        <v>0</v>
      </c>
      <c r="G305" s="80"/>
      <c r="H305" s="123" t="s">
        <v>377</v>
      </c>
      <c r="I305" s="54">
        <v>0.2</v>
      </c>
      <c r="J305" s="55">
        <f t="shared" si="98"/>
        <v>0</v>
      </c>
      <c r="K305" s="23">
        <f t="shared" si="99"/>
        <v>0</v>
      </c>
    </row>
    <row r="306" spans="1:11">
      <c r="A306" s="157"/>
      <c r="B306" s="69" t="s">
        <v>378</v>
      </c>
      <c r="C306" s="49">
        <v>21.790000000000003</v>
      </c>
      <c r="D306" s="50">
        <f t="shared" si="106"/>
        <v>14.16</v>
      </c>
      <c r="E306" s="7"/>
      <c r="F306" s="51">
        <f t="shared" si="107"/>
        <v>0</v>
      </c>
      <c r="G306" s="52"/>
      <c r="H306" s="102" t="s">
        <v>379</v>
      </c>
      <c r="I306" s="54">
        <v>0.2</v>
      </c>
      <c r="J306" s="55">
        <f t="shared" si="98"/>
        <v>0</v>
      </c>
      <c r="K306" s="23">
        <f t="shared" si="99"/>
        <v>0</v>
      </c>
    </row>
    <row r="307" spans="1:11">
      <c r="A307" s="155"/>
      <c r="B307" s="65" t="s">
        <v>380</v>
      </c>
      <c r="C307" s="58">
        <v>21.790000000000003</v>
      </c>
      <c r="D307" s="59">
        <f t="shared" si="106"/>
        <v>14.16</v>
      </c>
      <c r="E307" s="8"/>
      <c r="F307" s="60">
        <f t="shared" si="107"/>
        <v>0</v>
      </c>
      <c r="G307" s="61"/>
      <c r="H307" s="122" t="s">
        <v>381</v>
      </c>
      <c r="I307" s="54">
        <v>0.2</v>
      </c>
      <c r="J307" s="55">
        <f t="shared" si="98"/>
        <v>0</v>
      </c>
      <c r="K307" s="23">
        <f t="shared" si="99"/>
        <v>0</v>
      </c>
    </row>
    <row r="308" spans="1:11" ht="13.5" thickBot="1">
      <c r="A308" s="156"/>
      <c r="B308" s="76" t="s">
        <v>382</v>
      </c>
      <c r="C308" s="77">
        <v>21.790000000000003</v>
      </c>
      <c r="D308" s="78">
        <f t="shared" si="106"/>
        <v>14.16</v>
      </c>
      <c r="E308" s="9"/>
      <c r="F308" s="79">
        <f t="shared" si="107"/>
        <v>0</v>
      </c>
      <c r="G308" s="80"/>
      <c r="H308" s="158" t="s">
        <v>383</v>
      </c>
      <c r="I308" s="54">
        <v>0.2</v>
      </c>
      <c r="J308" s="55">
        <f t="shared" si="98"/>
        <v>0</v>
      </c>
      <c r="K308" s="23">
        <f t="shared" si="99"/>
        <v>0</v>
      </c>
    </row>
    <row r="309" spans="1:11">
      <c r="A309" s="157"/>
      <c r="B309" s="69"/>
      <c r="C309" s="49"/>
      <c r="D309" s="50"/>
      <c r="E309" s="7"/>
      <c r="F309" s="51"/>
      <c r="G309" s="52"/>
      <c r="H309" s="102"/>
      <c r="I309" s="54"/>
      <c r="J309" s="55">
        <f t="shared" si="98"/>
        <v>0</v>
      </c>
      <c r="K309" s="23">
        <f t="shared" si="99"/>
        <v>0</v>
      </c>
    </row>
    <row r="310" spans="1:11">
      <c r="A310" s="155"/>
      <c r="B310" s="65" t="s">
        <v>384</v>
      </c>
      <c r="C310" s="58">
        <v>299.99</v>
      </c>
      <c r="D310" s="59">
        <f>ROUND(C310*$H$4,2)</f>
        <v>194.99</v>
      </c>
      <c r="E310" s="8"/>
      <c r="F310" s="60">
        <f>D310*E310</f>
        <v>0</v>
      </c>
      <c r="G310" s="61"/>
      <c r="H310" s="122" t="s">
        <v>385</v>
      </c>
      <c r="I310" s="54">
        <v>4.3</v>
      </c>
      <c r="J310" s="55">
        <f t="shared" si="98"/>
        <v>0</v>
      </c>
      <c r="K310" s="23">
        <f t="shared" si="99"/>
        <v>0</v>
      </c>
    </row>
    <row r="311" spans="1:11">
      <c r="A311" s="155"/>
      <c r="B311" s="65"/>
      <c r="C311" s="58"/>
      <c r="D311" s="59"/>
      <c r="E311" s="8"/>
      <c r="F311" s="60"/>
      <c r="G311" s="61"/>
      <c r="H311" s="122"/>
      <c r="I311" s="54">
        <v>210</v>
      </c>
      <c r="J311" s="55">
        <f t="shared" si="98"/>
        <v>0</v>
      </c>
      <c r="K311" s="23">
        <f t="shared" si="99"/>
        <v>0</v>
      </c>
    </row>
    <row r="312" spans="1:11">
      <c r="A312" s="155"/>
      <c r="B312" s="65"/>
      <c r="C312" s="58"/>
      <c r="D312" s="59"/>
      <c r="E312" s="8"/>
      <c r="F312" s="60"/>
      <c r="G312" s="61"/>
      <c r="H312" s="122"/>
      <c r="I312" s="54">
        <v>1</v>
      </c>
      <c r="J312" s="55">
        <f t="shared" si="98"/>
        <v>0</v>
      </c>
      <c r="K312" s="23">
        <f t="shared" si="99"/>
        <v>0</v>
      </c>
    </row>
    <row r="313" spans="1:11">
      <c r="A313" s="155"/>
      <c r="B313" s="65"/>
      <c r="C313" s="58"/>
      <c r="D313" s="59"/>
      <c r="E313" s="8"/>
      <c r="F313" s="60"/>
      <c r="G313" s="61"/>
      <c r="H313" s="122"/>
      <c r="I313" s="54"/>
      <c r="J313" s="55">
        <f t="shared" si="98"/>
        <v>0</v>
      </c>
      <c r="K313" s="23">
        <f t="shared" si="99"/>
        <v>0</v>
      </c>
    </row>
    <row r="314" spans="1:11">
      <c r="A314" s="155"/>
      <c r="B314" s="65"/>
      <c r="C314" s="58"/>
      <c r="D314" s="59"/>
      <c r="E314" s="8"/>
      <c r="F314" s="60"/>
      <c r="G314" s="61"/>
      <c r="H314" s="122"/>
      <c r="I314" s="54"/>
      <c r="J314" s="55">
        <f t="shared" si="98"/>
        <v>0</v>
      </c>
      <c r="K314" s="23">
        <f t="shared" si="99"/>
        <v>0</v>
      </c>
    </row>
    <row r="315" spans="1:11">
      <c r="A315" s="155"/>
      <c r="B315" s="65" t="s">
        <v>386</v>
      </c>
      <c r="C315" s="63">
        <v>399.99</v>
      </c>
      <c r="D315" s="64">
        <f t="shared" ref="D315:D316" si="108">ROUND(C315*$H$4,2)</f>
        <v>259.99</v>
      </c>
      <c r="E315" s="8"/>
      <c r="F315" s="60">
        <f t="shared" ref="F315:F316" si="109">D315*E315</f>
        <v>0</v>
      </c>
      <c r="G315" s="61" t="s">
        <v>53</v>
      </c>
      <c r="H315" s="122" t="s">
        <v>387</v>
      </c>
      <c r="I315" s="54">
        <v>0.94</v>
      </c>
      <c r="J315" s="55">
        <f t="shared" si="98"/>
        <v>0</v>
      </c>
      <c r="K315" s="23">
        <f t="shared" si="99"/>
        <v>0</v>
      </c>
    </row>
    <row r="316" spans="1:11">
      <c r="A316" s="155"/>
      <c r="B316" s="65" t="s">
        <v>388</v>
      </c>
      <c r="C316" s="63">
        <v>599.99</v>
      </c>
      <c r="D316" s="64">
        <f t="shared" si="108"/>
        <v>389.99</v>
      </c>
      <c r="E316" s="8"/>
      <c r="F316" s="60">
        <f t="shared" si="109"/>
        <v>0</v>
      </c>
      <c r="G316" s="61" t="s">
        <v>56</v>
      </c>
      <c r="H316" s="122" t="s">
        <v>389</v>
      </c>
      <c r="I316" s="54">
        <v>1.57</v>
      </c>
      <c r="J316" s="55">
        <f t="shared" si="98"/>
        <v>0</v>
      </c>
      <c r="K316" s="23">
        <f t="shared" si="99"/>
        <v>0</v>
      </c>
    </row>
    <row r="317" spans="1:11">
      <c r="A317" s="155"/>
      <c r="B317" s="65"/>
      <c r="C317" s="58"/>
      <c r="D317" s="59"/>
      <c r="E317" s="8"/>
      <c r="F317" s="60"/>
      <c r="G317" s="61"/>
      <c r="H317" s="122"/>
      <c r="I317" s="54"/>
      <c r="J317" s="55">
        <f t="shared" si="98"/>
        <v>0</v>
      </c>
      <c r="K317" s="23">
        <f t="shared" si="99"/>
        <v>0</v>
      </c>
    </row>
    <row r="318" spans="1:11">
      <c r="A318" s="155"/>
      <c r="B318" s="65"/>
      <c r="C318" s="58"/>
      <c r="D318" s="59"/>
      <c r="E318" s="8"/>
      <c r="F318" s="60"/>
      <c r="G318" s="61"/>
      <c r="H318" s="122"/>
      <c r="I318" s="54"/>
      <c r="J318" s="55">
        <f t="shared" si="98"/>
        <v>0</v>
      </c>
      <c r="K318" s="23">
        <f t="shared" si="99"/>
        <v>0</v>
      </c>
    </row>
    <row r="319" spans="1:11">
      <c r="A319" s="155"/>
      <c r="B319" s="65" t="s">
        <v>390</v>
      </c>
      <c r="C319" s="58">
        <v>2179.9900000000002</v>
      </c>
      <c r="D319" s="59">
        <f>ROUND(C319*$H$4,2)</f>
        <v>1416.99</v>
      </c>
      <c r="E319" s="8"/>
      <c r="F319" s="60">
        <f>D319*E319</f>
        <v>0</v>
      </c>
      <c r="G319" s="61"/>
      <c r="H319" s="122" t="s">
        <v>391</v>
      </c>
      <c r="I319" s="54">
        <v>20</v>
      </c>
      <c r="J319" s="55">
        <f t="shared" si="98"/>
        <v>0</v>
      </c>
      <c r="K319" s="23">
        <f t="shared" si="99"/>
        <v>0</v>
      </c>
    </row>
    <row r="320" spans="1:11">
      <c r="A320" s="155"/>
      <c r="B320" s="65"/>
      <c r="C320" s="58"/>
      <c r="D320" s="59"/>
      <c r="E320" s="8"/>
      <c r="F320" s="60"/>
      <c r="G320" s="61"/>
      <c r="H320" s="122"/>
      <c r="I320" s="54"/>
      <c r="J320" s="55">
        <f t="shared" si="98"/>
        <v>0</v>
      </c>
      <c r="K320" s="23">
        <f t="shared" si="99"/>
        <v>0</v>
      </c>
    </row>
    <row r="321" spans="1:11">
      <c r="A321" s="155"/>
      <c r="B321" s="65"/>
      <c r="C321" s="58"/>
      <c r="D321" s="59"/>
      <c r="E321" s="8"/>
      <c r="F321" s="60"/>
      <c r="G321" s="61"/>
      <c r="H321" s="122"/>
      <c r="I321" s="54"/>
      <c r="J321" s="55">
        <f t="shared" si="98"/>
        <v>0</v>
      </c>
      <c r="K321" s="23">
        <f t="shared" si="99"/>
        <v>0</v>
      </c>
    </row>
    <row r="322" spans="1:11">
      <c r="A322" s="155"/>
      <c r="B322" s="65" t="s">
        <v>392</v>
      </c>
      <c r="C322" s="58">
        <v>980.99</v>
      </c>
      <c r="D322" s="59">
        <f>ROUND(C322*$H$4,2)</f>
        <v>637.64</v>
      </c>
      <c r="E322" s="8"/>
      <c r="F322" s="60">
        <f>D322*E322</f>
        <v>0</v>
      </c>
      <c r="G322" s="61"/>
      <c r="H322" s="122" t="s">
        <v>393</v>
      </c>
      <c r="I322" s="54">
        <v>9</v>
      </c>
      <c r="J322" s="55">
        <f t="shared" si="98"/>
        <v>0</v>
      </c>
      <c r="K322" s="23">
        <f t="shared" si="99"/>
        <v>0</v>
      </c>
    </row>
    <row r="323" spans="1:11" ht="13.5" thickBot="1">
      <c r="A323" s="155"/>
      <c r="B323" s="76"/>
      <c r="C323" s="77"/>
      <c r="D323" s="78"/>
      <c r="E323" s="9"/>
      <c r="F323" s="79"/>
      <c r="G323" s="80"/>
      <c r="H323" s="123"/>
      <c r="I323" s="54"/>
      <c r="J323" s="55">
        <f t="shared" si="98"/>
        <v>0</v>
      </c>
      <c r="K323" s="23">
        <f t="shared" si="99"/>
        <v>0</v>
      </c>
    </row>
    <row r="324" spans="1:11" ht="13.5" thickBot="1">
      <c r="A324" s="156"/>
      <c r="B324" s="232" t="s">
        <v>394</v>
      </c>
      <c r="C324" s="233"/>
      <c r="D324" s="233"/>
      <c r="E324" s="233"/>
      <c r="F324" s="233"/>
      <c r="G324" s="233"/>
      <c r="H324" s="234"/>
      <c r="I324" s="116"/>
      <c r="J324" s="55">
        <f t="shared" si="98"/>
        <v>0</v>
      </c>
      <c r="K324" s="23">
        <f t="shared" si="99"/>
        <v>0</v>
      </c>
    </row>
    <row r="325" spans="1:11">
      <c r="A325" s="31"/>
      <c r="B325" s="48" t="s">
        <v>395</v>
      </c>
      <c r="C325" s="49">
        <v>2.99</v>
      </c>
      <c r="D325" s="50">
        <f t="shared" ref="D325:D335" si="110">ROUND(C325*$H$4,2)</f>
        <v>1.94</v>
      </c>
      <c r="E325" s="7"/>
      <c r="F325" s="51">
        <f t="shared" ref="F325:F335" si="111">D325*E325</f>
        <v>0</v>
      </c>
      <c r="G325" s="52" t="s">
        <v>24</v>
      </c>
      <c r="H325" s="53" t="s">
        <v>396</v>
      </c>
      <c r="I325" s="54">
        <v>0.05</v>
      </c>
      <c r="J325" s="55">
        <f t="shared" si="98"/>
        <v>0</v>
      </c>
      <c r="K325" s="23">
        <f t="shared" si="99"/>
        <v>0</v>
      </c>
    </row>
    <row r="326" spans="1:11">
      <c r="B326" s="57" t="s">
        <v>397</v>
      </c>
      <c r="C326" s="58">
        <v>2.99</v>
      </c>
      <c r="D326" s="59">
        <f t="shared" si="110"/>
        <v>1.94</v>
      </c>
      <c r="E326" s="8"/>
      <c r="F326" s="60">
        <f t="shared" si="111"/>
        <v>0</v>
      </c>
      <c r="G326" s="61" t="s">
        <v>27</v>
      </c>
      <c r="H326" s="62" t="s">
        <v>398</v>
      </c>
      <c r="I326" s="54">
        <v>0.05</v>
      </c>
      <c r="J326" s="55">
        <f t="shared" si="98"/>
        <v>0</v>
      </c>
      <c r="K326" s="23">
        <f t="shared" si="99"/>
        <v>0</v>
      </c>
    </row>
    <row r="327" spans="1:11">
      <c r="B327" s="57" t="s">
        <v>399</v>
      </c>
      <c r="C327" s="58">
        <v>4.3499999999999996</v>
      </c>
      <c r="D327" s="59">
        <f t="shared" si="110"/>
        <v>2.83</v>
      </c>
      <c r="E327" s="8"/>
      <c r="F327" s="60">
        <f t="shared" si="111"/>
        <v>0</v>
      </c>
      <c r="G327" s="61" t="s">
        <v>30</v>
      </c>
      <c r="H327" s="62" t="s">
        <v>396</v>
      </c>
      <c r="I327" s="54">
        <v>0.05</v>
      </c>
      <c r="J327" s="55">
        <f t="shared" si="98"/>
        <v>0</v>
      </c>
      <c r="K327" s="23">
        <f t="shared" si="99"/>
        <v>0</v>
      </c>
    </row>
    <row r="328" spans="1:11">
      <c r="B328" s="57" t="s">
        <v>400</v>
      </c>
      <c r="C328" s="58">
        <v>5.4399999999999995</v>
      </c>
      <c r="D328" s="59">
        <f t="shared" si="110"/>
        <v>3.54</v>
      </c>
      <c r="E328" s="8"/>
      <c r="F328" s="60">
        <f t="shared" si="111"/>
        <v>0</v>
      </c>
      <c r="G328" s="61" t="s">
        <v>33</v>
      </c>
      <c r="H328" s="62" t="s">
        <v>398</v>
      </c>
      <c r="I328" s="54">
        <v>0.05</v>
      </c>
      <c r="J328" s="55">
        <f t="shared" si="98"/>
        <v>0</v>
      </c>
      <c r="K328" s="23">
        <f t="shared" si="99"/>
        <v>0</v>
      </c>
    </row>
    <row r="329" spans="1:11">
      <c r="B329" s="57" t="s">
        <v>401</v>
      </c>
      <c r="C329" s="58">
        <v>8.7099999999999991</v>
      </c>
      <c r="D329" s="59">
        <f t="shared" si="110"/>
        <v>5.66</v>
      </c>
      <c r="E329" s="8"/>
      <c r="F329" s="60">
        <f t="shared" si="111"/>
        <v>0</v>
      </c>
      <c r="G329" s="61" t="s">
        <v>36</v>
      </c>
      <c r="H329" s="62" t="s">
        <v>398</v>
      </c>
      <c r="I329" s="54">
        <v>0.05</v>
      </c>
      <c r="J329" s="55">
        <f t="shared" si="98"/>
        <v>0</v>
      </c>
      <c r="K329" s="23">
        <f t="shared" si="99"/>
        <v>0</v>
      </c>
    </row>
    <row r="330" spans="1:11">
      <c r="B330" s="57" t="s">
        <v>402</v>
      </c>
      <c r="C330" s="58">
        <v>43.589999999999996</v>
      </c>
      <c r="D330" s="59">
        <f t="shared" si="110"/>
        <v>28.33</v>
      </c>
      <c r="E330" s="8"/>
      <c r="F330" s="60">
        <f t="shared" si="111"/>
        <v>0</v>
      </c>
      <c r="G330" s="61" t="s">
        <v>53</v>
      </c>
      <c r="H330" s="62" t="s">
        <v>403</v>
      </c>
      <c r="I330" s="54">
        <v>0.5</v>
      </c>
      <c r="J330" s="55">
        <f t="shared" si="98"/>
        <v>0</v>
      </c>
      <c r="K330" s="23">
        <f t="shared" si="99"/>
        <v>0</v>
      </c>
    </row>
    <row r="331" spans="1:11" ht="13.5" thickBot="1">
      <c r="B331" s="159" t="s">
        <v>404</v>
      </c>
      <c r="C331" s="89">
        <v>65.39</v>
      </c>
      <c r="D331" s="90">
        <f t="shared" si="110"/>
        <v>42.5</v>
      </c>
      <c r="E331" s="10"/>
      <c r="F331" s="91">
        <f t="shared" si="111"/>
        <v>0</v>
      </c>
      <c r="G331" s="92" t="s">
        <v>56</v>
      </c>
      <c r="H331" s="160" t="s">
        <v>403</v>
      </c>
      <c r="I331" s="54">
        <v>0.75</v>
      </c>
      <c r="J331" s="55">
        <f t="shared" si="98"/>
        <v>0</v>
      </c>
      <c r="K331" s="23">
        <f t="shared" si="99"/>
        <v>0</v>
      </c>
    </row>
    <row r="332" spans="1:11">
      <c r="A332" s="47"/>
      <c r="B332" s="48" t="s">
        <v>405</v>
      </c>
      <c r="C332" s="49">
        <v>2.17</v>
      </c>
      <c r="D332" s="50">
        <f t="shared" si="110"/>
        <v>1.41</v>
      </c>
      <c r="E332" s="7"/>
      <c r="F332" s="51">
        <f t="shared" si="111"/>
        <v>0</v>
      </c>
      <c r="G332" s="52" t="s">
        <v>27</v>
      </c>
      <c r="H332" s="53" t="s">
        <v>406</v>
      </c>
      <c r="I332" s="54">
        <v>0.05</v>
      </c>
      <c r="J332" s="55">
        <f t="shared" si="98"/>
        <v>0</v>
      </c>
      <c r="K332" s="23">
        <f t="shared" si="99"/>
        <v>0</v>
      </c>
    </row>
    <row r="333" spans="1:11">
      <c r="A333" s="56"/>
      <c r="B333" s="57" t="s">
        <v>407</v>
      </c>
      <c r="C333" s="58">
        <v>2.17</v>
      </c>
      <c r="D333" s="59">
        <f t="shared" si="110"/>
        <v>1.41</v>
      </c>
      <c r="E333" s="8"/>
      <c r="F333" s="60">
        <f t="shared" si="111"/>
        <v>0</v>
      </c>
      <c r="G333" s="61" t="s">
        <v>130</v>
      </c>
      <c r="H333" s="62" t="s">
        <v>408</v>
      </c>
      <c r="I333" s="54">
        <v>0.05</v>
      </c>
      <c r="J333" s="55">
        <f t="shared" ref="J333:J396" si="112">I333*E333</f>
        <v>0</v>
      </c>
      <c r="K333" s="23">
        <f t="shared" ref="K333:K396" si="113">E333*C333</f>
        <v>0</v>
      </c>
    </row>
    <row r="334" spans="1:11">
      <c r="A334" s="56"/>
      <c r="B334" s="57" t="s">
        <v>409</v>
      </c>
      <c r="C334" s="58">
        <v>2.17</v>
      </c>
      <c r="D334" s="59">
        <f t="shared" si="110"/>
        <v>1.41</v>
      </c>
      <c r="E334" s="8"/>
      <c r="F334" s="60">
        <f t="shared" si="111"/>
        <v>0</v>
      </c>
      <c r="G334" s="61" t="s">
        <v>33</v>
      </c>
      <c r="H334" s="62" t="s">
        <v>406</v>
      </c>
      <c r="I334" s="54">
        <v>0.05</v>
      </c>
      <c r="J334" s="55">
        <f t="shared" si="112"/>
        <v>0</v>
      </c>
      <c r="K334" s="23">
        <f t="shared" si="113"/>
        <v>0</v>
      </c>
    </row>
    <row r="335" spans="1:11" ht="13.5" thickBot="1">
      <c r="A335" s="66"/>
      <c r="B335" s="161" t="s">
        <v>410</v>
      </c>
      <c r="C335" s="77">
        <v>2.17</v>
      </c>
      <c r="D335" s="78">
        <f t="shared" si="110"/>
        <v>1.41</v>
      </c>
      <c r="E335" s="9"/>
      <c r="F335" s="79">
        <f t="shared" si="111"/>
        <v>0</v>
      </c>
      <c r="G335" s="80" t="s">
        <v>36</v>
      </c>
      <c r="H335" s="154" t="s">
        <v>406</v>
      </c>
      <c r="I335" s="54">
        <v>0.05</v>
      </c>
      <c r="J335" s="55">
        <f t="shared" si="112"/>
        <v>0</v>
      </c>
      <c r="K335" s="23">
        <f t="shared" si="113"/>
        <v>0</v>
      </c>
    </row>
    <row r="336" spans="1:11" ht="13.5" thickBot="1">
      <c r="A336" s="47"/>
      <c r="B336" s="220" t="s">
        <v>411</v>
      </c>
      <c r="C336" s="223"/>
      <c r="D336" s="223"/>
      <c r="E336" s="223"/>
      <c r="F336" s="223"/>
      <c r="G336" s="223"/>
      <c r="H336" s="224"/>
      <c r="I336" s="54"/>
      <c r="J336" s="55">
        <f t="shared" si="112"/>
        <v>0</v>
      </c>
      <c r="K336" s="23">
        <f t="shared" si="113"/>
        <v>0</v>
      </c>
    </row>
    <row r="337" spans="1:11">
      <c r="A337" s="56"/>
      <c r="B337" s="69" t="s">
        <v>412</v>
      </c>
      <c r="C337" s="49">
        <f>IFERROR(VLOOKUP(B337,Sheet2!A:C,3,FALSE),0)</f>
        <v>84.99</v>
      </c>
      <c r="D337" s="50">
        <f t="shared" ref="D337:D355" si="114">ROUND(C337*$H$4,2)</f>
        <v>55.24</v>
      </c>
      <c r="E337" s="7"/>
      <c r="F337" s="51">
        <f t="shared" ref="F337:F355" si="115">D337*E337</f>
        <v>0</v>
      </c>
      <c r="G337" s="52" t="s">
        <v>413</v>
      </c>
      <c r="H337" s="102" t="str">
        <f>IFERROR(VLOOKUP(B337,Sheet2!A:C,2,FALSE),0)</f>
        <v>1/2" MAXLINE TUBING 100FT ROLL</v>
      </c>
      <c r="I337" s="54">
        <v>10</v>
      </c>
      <c r="J337" s="55">
        <f t="shared" si="112"/>
        <v>0</v>
      </c>
      <c r="K337" s="23">
        <f t="shared" si="113"/>
        <v>0</v>
      </c>
    </row>
    <row r="338" spans="1:11">
      <c r="A338" s="56"/>
      <c r="B338" s="65" t="s">
        <v>414</v>
      </c>
      <c r="C338" s="58">
        <f>IFERROR(VLOOKUP(B338,Sheet2!A:C,3,FALSE),0)</f>
        <v>239.99</v>
      </c>
      <c r="D338" s="59">
        <f t="shared" si="114"/>
        <v>155.99</v>
      </c>
      <c r="E338" s="8"/>
      <c r="F338" s="104">
        <f t="shared" si="115"/>
        <v>0</v>
      </c>
      <c r="G338" s="61" t="s">
        <v>413</v>
      </c>
      <c r="H338" s="122" t="str">
        <f>IFERROR(VLOOKUP(B338,Sheet2!A:C,2,FALSE),0)</f>
        <v>1/2" MAXLINE TUBING 300FT ROLL</v>
      </c>
      <c r="I338" s="54">
        <v>24</v>
      </c>
      <c r="J338" s="55">
        <f t="shared" si="112"/>
        <v>0</v>
      </c>
      <c r="K338" s="23">
        <f t="shared" si="113"/>
        <v>0</v>
      </c>
    </row>
    <row r="339" spans="1:11">
      <c r="A339" s="56"/>
      <c r="B339" s="65" t="s">
        <v>415</v>
      </c>
      <c r="C339" s="58">
        <f>IFERROR(VLOOKUP(B339,Sheet2!A:C,3,FALSE),0)</f>
        <v>174.99</v>
      </c>
      <c r="D339" s="59">
        <f t="shared" si="114"/>
        <v>113.74</v>
      </c>
      <c r="E339" s="8"/>
      <c r="F339" s="104">
        <f t="shared" si="115"/>
        <v>0</v>
      </c>
      <c r="G339" s="61" t="s">
        <v>24</v>
      </c>
      <c r="H339" s="122" t="str">
        <f>IFERROR(VLOOKUP(B339,Sheet2!A:C,2,FALSE),0)</f>
        <v>3/4" MAXLINE TUBING 100FT ROLL</v>
      </c>
      <c r="I339" s="54">
        <v>20</v>
      </c>
      <c r="J339" s="55">
        <f t="shared" si="112"/>
        <v>0</v>
      </c>
      <c r="K339" s="23">
        <f t="shared" si="113"/>
        <v>0</v>
      </c>
    </row>
    <row r="340" spans="1:11">
      <c r="A340" s="56"/>
      <c r="B340" s="65" t="s">
        <v>416</v>
      </c>
      <c r="C340" s="58">
        <f>IFERROR(VLOOKUP(B340,Sheet2!A:C,3,FALSE),0)</f>
        <v>439.99</v>
      </c>
      <c r="D340" s="59">
        <f t="shared" si="114"/>
        <v>285.99</v>
      </c>
      <c r="E340" s="8"/>
      <c r="F340" s="104">
        <f t="shared" si="115"/>
        <v>0</v>
      </c>
      <c r="G340" s="61" t="s">
        <v>24</v>
      </c>
      <c r="H340" s="122" t="str">
        <f>IFERROR(VLOOKUP(B340,Sheet2!A:C,2,FALSE),0)</f>
        <v>3/4" MAXLINE TUBING 300FT ROLL</v>
      </c>
      <c r="I340" s="54">
        <v>50</v>
      </c>
      <c r="J340" s="55">
        <f t="shared" si="112"/>
        <v>0</v>
      </c>
      <c r="K340" s="23">
        <f t="shared" si="113"/>
        <v>0</v>
      </c>
    </row>
    <row r="341" spans="1:11">
      <c r="A341" s="56"/>
      <c r="B341" s="65"/>
      <c r="C341" s="58">
        <f>IFERROR(VLOOKUP(B341,Sheet2!A:C,3,FALSE),0)</f>
        <v>0</v>
      </c>
      <c r="D341" s="59">
        <f t="shared" si="114"/>
        <v>0</v>
      </c>
      <c r="E341" s="8"/>
      <c r="F341" s="104">
        <f t="shared" si="115"/>
        <v>0</v>
      </c>
      <c r="G341" s="61"/>
      <c r="H341" s="122">
        <f>IFERROR(VLOOKUP(B341,Sheet2!A:C,2,FALSE),0)</f>
        <v>0</v>
      </c>
      <c r="I341" s="54"/>
      <c r="J341" s="55">
        <f t="shared" si="112"/>
        <v>0</v>
      </c>
      <c r="K341" s="23">
        <f t="shared" si="113"/>
        <v>0</v>
      </c>
    </row>
    <row r="342" spans="1:11">
      <c r="A342" s="56"/>
      <c r="B342" s="65" t="s">
        <v>417</v>
      </c>
      <c r="C342" s="58">
        <f>IFERROR(VLOOKUP(B342,Sheet2!A:C,3,FALSE),0)</f>
        <v>7.62</v>
      </c>
      <c r="D342" s="59">
        <f t="shared" si="114"/>
        <v>4.95</v>
      </c>
      <c r="E342" s="8"/>
      <c r="F342" s="104">
        <f t="shared" si="115"/>
        <v>0</v>
      </c>
      <c r="G342" s="61" t="s">
        <v>413</v>
      </c>
      <c r="H342" s="122" t="str">
        <f>IFERROR(VLOOKUP(B342,Sheet2!A:C,2,FALSE),0)</f>
        <v>1/2" MAXLINE X 1/2" MALE NPT STRAIGHT FITTING</v>
      </c>
      <c r="I342" s="54">
        <v>0.1</v>
      </c>
      <c r="J342" s="55">
        <f t="shared" si="112"/>
        <v>0</v>
      </c>
      <c r="K342" s="23">
        <f t="shared" si="113"/>
        <v>0</v>
      </c>
    </row>
    <row r="343" spans="1:11">
      <c r="A343" s="56"/>
      <c r="B343" s="65" t="s">
        <v>418</v>
      </c>
      <c r="C343" s="58">
        <f>IFERROR(VLOOKUP(B343,Sheet2!A:C,3,FALSE),0)</f>
        <v>15.58</v>
      </c>
      <c r="D343" s="59">
        <f t="shared" si="114"/>
        <v>10.130000000000001</v>
      </c>
      <c r="E343" s="8"/>
      <c r="F343" s="104">
        <f t="shared" si="115"/>
        <v>0</v>
      </c>
      <c r="G343" s="61" t="s">
        <v>24</v>
      </c>
      <c r="H343" s="122" t="str">
        <f>IFERROR(VLOOKUP(B343,Sheet2!A:C,2,FALSE),0)</f>
        <v>3/4" MAXLINE X 1/2" MALE NPT FITTING</v>
      </c>
      <c r="I343" s="54">
        <v>0.25</v>
      </c>
      <c r="J343" s="55">
        <f t="shared" si="112"/>
        <v>0</v>
      </c>
      <c r="K343" s="23">
        <f t="shared" si="113"/>
        <v>0</v>
      </c>
    </row>
    <row r="344" spans="1:11">
      <c r="A344" s="56"/>
      <c r="B344" s="65" t="s">
        <v>419</v>
      </c>
      <c r="C344" s="58">
        <f>IFERROR(VLOOKUP(B344,Sheet2!A:C,3,FALSE),0)</f>
        <v>16.78</v>
      </c>
      <c r="D344" s="59">
        <f t="shared" si="114"/>
        <v>10.91</v>
      </c>
      <c r="E344" s="8"/>
      <c r="F344" s="104">
        <f t="shared" si="115"/>
        <v>0</v>
      </c>
      <c r="G344" s="61" t="s">
        <v>24</v>
      </c>
      <c r="H344" s="122" t="str">
        <f>IFERROR(VLOOKUP(B344,Sheet2!A:C,2,FALSE),0)</f>
        <v>3/4" MAXLINE X 3/4" MALE NPT FITTING</v>
      </c>
      <c r="I344" s="54">
        <v>0.25</v>
      </c>
      <c r="J344" s="55">
        <f t="shared" si="112"/>
        <v>0</v>
      </c>
      <c r="K344" s="23">
        <f t="shared" si="113"/>
        <v>0</v>
      </c>
    </row>
    <row r="345" spans="1:11">
      <c r="A345" s="56"/>
      <c r="B345" s="65"/>
      <c r="C345" s="58">
        <f>IFERROR(VLOOKUP(B345,Sheet2!A:C,3,FALSE),0)</f>
        <v>0</v>
      </c>
      <c r="D345" s="59">
        <f t="shared" si="114"/>
        <v>0</v>
      </c>
      <c r="E345" s="8"/>
      <c r="F345" s="104">
        <f t="shared" si="115"/>
        <v>0</v>
      </c>
      <c r="G345" s="61"/>
      <c r="H345" s="122">
        <f>IFERROR(VLOOKUP(B345,Sheet2!A:C,2,FALSE),0)</f>
        <v>0</v>
      </c>
      <c r="I345" s="54"/>
      <c r="J345" s="55">
        <f t="shared" si="112"/>
        <v>0</v>
      </c>
      <c r="K345" s="23">
        <f t="shared" si="113"/>
        <v>0</v>
      </c>
    </row>
    <row r="346" spans="1:11">
      <c r="A346" s="56"/>
      <c r="B346" s="65" t="s">
        <v>420</v>
      </c>
      <c r="C346" s="58">
        <f>IFERROR(VLOOKUP(B346,Sheet2!A:C,3,FALSE),0)</f>
        <v>10.89</v>
      </c>
      <c r="D346" s="59">
        <f t="shared" si="114"/>
        <v>7.08</v>
      </c>
      <c r="E346" s="8"/>
      <c r="F346" s="104">
        <f t="shared" si="115"/>
        <v>0</v>
      </c>
      <c r="G346" s="61" t="s">
        <v>413</v>
      </c>
      <c r="H346" s="122" t="str">
        <f>IFERROR(VLOOKUP(B346,Sheet2!A:C,2,FALSE),0)</f>
        <v>1/2" PIPE CLIP MAXLINE 10/PACK</v>
      </c>
      <c r="I346" s="54">
        <v>0.25</v>
      </c>
      <c r="J346" s="55">
        <f t="shared" si="112"/>
        <v>0</v>
      </c>
      <c r="K346" s="23">
        <f t="shared" si="113"/>
        <v>0</v>
      </c>
    </row>
    <row r="347" spans="1:11">
      <c r="A347" s="56"/>
      <c r="B347" s="65" t="s">
        <v>421</v>
      </c>
      <c r="C347" s="58">
        <f>IFERROR(VLOOKUP(B347,Sheet2!A:C,3,FALSE),0)</f>
        <v>17.43</v>
      </c>
      <c r="D347" s="59">
        <f t="shared" si="114"/>
        <v>11.33</v>
      </c>
      <c r="E347" s="8"/>
      <c r="F347" s="104">
        <f t="shared" si="115"/>
        <v>0</v>
      </c>
      <c r="G347" s="61" t="s">
        <v>24</v>
      </c>
      <c r="H347" s="122" t="str">
        <f>IFERROR(VLOOKUP(B347,Sheet2!A:C,2,FALSE),0)</f>
        <v>3/4" PIPE CLIP MAXLINE 10/PACK</v>
      </c>
      <c r="I347" s="54">
        <v>0.25</v>
      </c>
      <c r="J347" s="55">
        <f t="shared" si="112"/>
        <v>0</v>
      </c>
      <c r="K347" s="23">
        <f t="shared" si="113"/>
        <v>0</v>
      </c>
    </row>
    <row r="348" spans="1:11">
      <c r="A348" s="56"/>
      <c r="B348" s="65"/>
      <c r="C348" s="58">
        <f>IFERROR(VLOOKUP(B348,Sheet2!A:C,3,FALSE),0)</f>
        <v>0</v>
      </c>
      <c r="D348" s="59">
        <f t="shared" si="114"/>
        <v>0</v>
      </c>
      <c r="E348" s="8"/>
      <c r="F348" s="104">
        <f t="shared" si="115"/>
        <v>0</v>
      </c>
      <c r="G348" s="61"/>
      <c r="H348" s="122">
        <f>IFERROR(VLOOKUP(B348,Sheet2!A:C,2,FALSE),0)</f>
        <v>0</v>
      </c>
      <c r="I348" s="54"/>
      <c r="J348" s="55">
        <f t="shared" si="112"/>
        <v>0</v>
      </c>
      <c r="K348" s="23">
        <f t="shared" si="113"/>
        <v>0</v>
      </c>
    </row>
    <row r="349" spans="1:11">
      <c r="A349" s="56"/>
      <c r="B349" s="65" t="s">
        <v>422</v>
      </c>
      <c r="C349" s="58">
        <f>IFERROR(VLOOKUP(B349,Sheet2!A:C,3,FALSE),0)</f>
        <v>13.07</v>
      </c>
      <c r="D349" s="59">
        <f t="shared" si="114"/>
        <v>8.5</v>
      </c>
      <c r="E349" s="8"/>
      <c r="F349" s="104">
        <f t="shared" si="115"/>
        <v>0</v>
      </c>
      <c r="G349" s="61" t="s">
        <v>413</v>
      </c>
      <c r="H349" s="122" t="str">
        <f>IFERROR(VLOOKUP(B349,Sheet2!A:C,2,FALSE),0)</f>
        <v>1/2"  EQUAL TEE MAXLINE</v>
      </c>
      <c r="I349" s="54">
        <v>0.4</v>
      </c>
      <c r="J349" s="55">
        <f t="shared" si="112"/>
        <v>0</v>
      </c>
      <c r="K349" s="23">
        <f t="shared" si="113"/>
        <v>0</v>
      </c>
    </row>
    <row r="350" spans="1:11">
      <c r="A350" s="56"/>
      <c r="B350" s="65" t="s">
        <v>423</v>
      </c>
      <c r="C350" s="58">
        <f>IFERROR(VLOOKUP(B350,Sheet2!A:C,3,FALSE),0)</f>
        <v>23.97</v>
      </c>
      <c r="D350" s="59">
        <f t="shared" si="114"/>
        <v>15.58</v>
      </c>
      <c r="E350" s="8"/>
      <c r="F350" s="104">
        <f t="shared" si="115"/>
        <v>0</v>
      </c>
      <c r="G350" s="61" t="s">
        <v>24</v>
      </c>
      <c r="H350" s="122" t="str">
        <f>IFERROR(VLOOKUP(B350,Sheet2!A:C,2,FALSE),0)</f>
        <v>3/4" EQUAL TEE MAXLINE</v>
      </c>
      <c r="I350" s="54">
        <v>0.9</v>
      </c>
      <c r="J350" s="55">
        <f t="shared" si="112"/>
        <v>0</v>
      </c>
      <c r="K350" s="23">
        <f t="shared" si="113"/>
        <v>0</v>
      </c>
    </row>
    <row r="351" spans="1:11">
      <c r="A351" s="56"/>
      <c r="B351" s="65" t="s">
        <v>424</v>
      </c>
      <c r="C351" s="58">
        <f>IFERROR(VLOOKUP(B351,Sheet2!A:C,3,FALSE),0)</f>
        <v>13.07</v>
      </c>
      <c r="D351" s="59">
        <f t="shared" si="114"/>
        <v>8.5</v>
      </c>
      <c r="E351" s="8"/>
      <c r="F351" s="104">
        <f t="shared" si="115"/>
        <v>0</v>
      </c>
      <c r="G351" s="61" t="s">
        <v>413</v>
      </c>
      <c r="H351" s="122" t="str">
        <f>IFERROR(VLOOKUP(B351,Sheet2!A:C,2,FALSE),0)</f>
        <v>1/2" REDUCING TEE X 1/2" FEMALE NPT MAXLINE</v>
      </c>
      <c r="I351" s="54">
        <v>0.4</v>
      </c>
      <c r="J351" s="55">
        <f t="shared" si="112"/>
        <v>0</v>
      </c>
      <c r="K351" s="23">
        <f t="shared" si="113"/>
        <v>0</v>
      </c>
    </row>
    <row r="352" spans="1:11">
      <c r="A352" s="56"/>
      <c r="B352" s="65" t="s">
        <v>425</v>
      </c>
      <c r="C352" s="58">
        <f>IFERROR(VLOOKUP(B352,Sheet2!A:C,3,FALSE),0)</f>
        <v>20.7</v>
      </c>
      <c r="D352" s="59">
        <f t="shared" si="114"/>
        <v>13.46</v>
      </c>
      <c r="E352" s="8"/>
      <c r="F352" s="104">
        <f t="shared" si="115"/>
        <v>0</v>
      </c>
      <c r="G352" s="61" t="s">
        <v>24</v>
      </c>
      <c r="H352" s="122" t="str">
        <f>IFERROR(VLOOKUP(B352,Sheet2!A:C,2,FALSE),0)</f>
        <v>3/4" REDUCING TEE, 1/2" FEMALE NPT DROP LEG  MAXLINE</v>
      </c>
      <c r="I352" s="54">
        <v>0.6</v>
      </c>
      <c r="J352" s="55">
        <f t="shared" si="112"/>
        <v>0</v>
      </c>
      <c r="K352" s="23">
        <f t="shared" si="113"/>
        <v>0</v>
      </c>
    </row>
    <row r="353" spans="1:11">
      <c r="A353" s="56"/>
      <c r="B353" s="65"/>
      <c r="C353" s="58">
        <f>IFERROR(VLOOKUP(B353,Sheet2!A:C,3,FALSE),0)</f>
        <v>0</v>
      </c>
      <c r="D353" s="59">
        <f t="shared" si="114"/>
        <v>0</v>
      </c>
      <c r="E353" s="8"/>
      <c r="F353" s="104">
        <f t="shared" si="115"/>
        <v>0</v>
      </c>
      <c r="G353" s="61"/>
      <c r="H353" s="122">
        <f>IFERROR(VLOOKUP(B353,Sheet2!A:C,2,FALSE),0)</f>
        <v>0</v>
      </c>
      <c r="I353" s="54"/>
      <c r="J353" s="55">
        <f t="shared" si="112"/>
        <v>0</v>
      </c>
      <c r="K353" s="23">
        <f t="shared" si="113"/>
        <v>0</v>
      </c>
    </row>
    <row r="354" spans="1:11">
      <c r="A354" s="56"/>
      <c r="B354" s="65" t="s">
        <v>426</v>
      </c>
      <c r="C354" s="58">
        <f>IFERROR(VLOOKUP(B354,Sheet2!A:C,3,FALSE),0)</f>
        <v>50.81</v>
      </c>
      <c r="D354" s="59">
        <f t="shared" si="114"/>
        <v>33.03</v>
      </c>
      <c r="E354" s="8"/>
      <c r="F354" s="104">
        <f t="shared" si="115"/>
        <v>0</v>
      </c>
      <c r="G354" s="61" t="s">
        <v>413</v>
      </c>
      <c r="H354" s="122" t="str">
        <f>IFERROR(VLOOKUP(B354,Sheet2!A:C,2,FALSE),0)</f>
        <v>1/2"  DUAL PORT OUTLET  W/ SHUTOFF</v>
      </c>
      <c r="I354" s="54">
        <v>2.72</v>
      </c>
      <c r="J354" s="55">
        <f t="shared" si="112"/>
        <v>0</v>
      </c>
      <c r="K354" s="23">
        <f t="shared" si="113"/>
        <v>0</v>
      </c>
    </row>
    <row r="355" spans="1:11" ht="13.5" thickBot="1">
      <c r="A355" s="66"/>
      <c r="B355" s="76" t="s">
        <v>427</v>
      </c>
      <c r="C355" s="77">
        <f>IFERROR(VLOOKUP(B355,Sheet2!A:C,3,FALSE),0)</f>
        <v>57.76</v>
      </c>
      <c r="D355" s="78">
        <f t="shared" si="114"/>
        <v>37.54</v>
      </c>
      <c r="E355" s="9"/>
      <c r="F355" s="106">
        <f t="shared" si="115"/>
        <v>0</v>
      </c>
      <c r="G355" s="80" t="s">
        <v>24</v>
      </c>
      <c r="H355" s="123" t="str">
        <f>IFERROR(VLOOKUP(B355,Sheet2!A:C,2,FALSE),0)</f>
        <v xml:space="preserve">3/4" DUAL PORT OUTLET  W/ SHUTOFF  </v>
      </c>
      <c r="I355" s="54">
        <v>2.72</v>
      </c>
      <c r="J355" s="55">
        <f t="shared" si="112"/>
        <v>0</v>
      </c>
      <c r="K355" s="23">
        <f t="shared" si="113"/>
        <v>0</v>
      </c>
    </row>
    <row r="356" spans="1:11" ht="13.5" thickBot="1">
      <c r="A356" s="47"/>
      <c r="B356" s="220" t="s">
        <v>428</v>
      </c>
      <c r="C356" s="225"/>
      <c r="D356" s="225"/>
      <c r="E356" s="225"/>
      <c r="F356" s="225"/>
      <c r="G356" s="225"/>
      <c r="H356" s="235"/>
      <c r="I356" s="54"/>
      <c r="J356" s="55">
        <f t="shared" si="112"/>
        <v>0</v>
      </c>
      <c r="K356" s="23">
        <f t="shared" si="113"/>
        <v>0</v>
      </c>
    </row>
    <row r="357" spans="1:11">
      <c r="A357" s="56"/>
      <c r="B357" s="48" t="s">
        <v>429</v>
      </c>
      <c r="C357" s="49">
        <v>29.42</v>
      </c>
      <c r="D357" s="50">
        <f t="shared" ref="D357:D363" si="116">ROUND(C357*$H$4,2)</f>
        <v>19.12</v>
      </c>
      <c r="E357" s="7"/>
      <c r="F357" s="51">
        <f t="shared" ref="F357:F363" si="117">D357*E357</f>
        <v>0</v>
      </c>
      <c r="G357" s="52" t="s">
        <v>413</v>
      </c>
      <c r="H357" s="53" t="s">
        <v>430</v>
      </c>
      <c r="I357" s="54">
        <v>0.6</v>
      </c>
      <c r="J357" s="55">
        <f t="shared" si="112"/>
        <v>0</v>
      </c>
      <c r="K357" s="23">
        <f t="shared" si="113"/>
        <v>0</v>
      </c>
    </row>
    <row r="358" spans="1:11">
      <c r="A358" s="56"/>
      <c r="B358" s="57" t="s">
        <v>431</v>
      </c>
      <c r="C358" s="58">
        <v>31.6</v>
      </c>
      <c r="D358" s="59">
        <f t="shared" si="116"/>
        <v>20.54</v>
      </c>
      <c r="E358" s="8"/>
      <c r="F358" s="104">
        <f t="shared" si="117"/>
        <v>0</v>
      </c>
      <c r="G358" s="61" t="s">
        <v>413</v>
      </c>
      <c r="H358" s="162" t="s">
        <v>432</v>
      </c>
      <c r="I358" s="54">
        <v>1</v>
      </c>
      <c r="J358" s="55">
        <f t="shared" si="112"/>
        <v>0</v>
      </c>
      <c r="K358" s="23">
        <f t="shared" si="113"/>
        <v>0</v>
      </c>
    </row>
    <row r="359" spans="1:11">
      <c r="A359" s="56"/>
      <c r="B359" s="57" t="s">
        <v>433</v>
      </c>
      <c r="C359" s="58">
        <v>34.869999999999997</v>
      </c>
      <c r="D359" s="59">
        <f t="shared" si="116"/>
        <v>22.67</v>
      </c>
      <c r="E359" s="8"/>
      <c r="F359" s="104">
        <f t="shared" si="117"/>
        <v>0</v>
      </c>
      <c r="G359" s="61" t="s">
        <v>24</v>
      </c>
      <c r="H359" s="162" t="s">
        <v>434</v>
      </c>
      <c r="I359" s="54">
        <v>1</v>
      </c>
      <c r="J359" s="55">
        <f t="shared" si="112"/>
        <v>0</v>
      </c>
      <c r="K359" s="23">
        <f t="shared" si="113"/>
        <v>0</v>
      </c>
    </row>
    <row r="360" spans="1:11">
      <c r="A360" s="56"/>
      <c r="B360" s="57" t="s">
        <v>435</v>
      </c>
      <c r="C360" s="58">
        <v>43.589999999999996</v>
      </c>
      <c r="D360" s="59">
        <f t="shared" si="116"/>
        <v>28.33</v>
      </c>
      <c r="E360" s="8"/>
      <c r="F360" s="104">
        <f t="shared" si="117"/>
        <v>0</v>
      </c>
      <c r="G360" s="61" t="s">
        <v>24</v>
      </c>
      <c r="H360" s="162" t="s">
        <v>436</v>
      </c>
      <c r="I360" s="54">
        <v>1.5</v>
      </c>
      <c r="J360" s="55">
        <f t="shared" si="112"/>
        <v>0</v>
      </c>
      <c r="K360" s="23">
        <f t="shared" si="113"/>
        <v>0</v>
      </c>
    </row>
    <row r="361" spans="1:11">
      <c r="A361" s="56"/>
      <c r="B361" s="57" t="s">
        <v>437</v>
      </c>
      <c r="C361" s="58">
        <v>46.86</v>
      </c>
      <c r="D361" s="59">
        <f t="shared" si="116"/>
        <v>30.46</v>
      </c>
      <c r="E361" s="8"/>
      <c r="F361" s="104">
        <f t="shared" si="117"/>
        <v>0</v>
      </c>
      <c r="G361" s="61" t="s">
        <v>24</v>
      </c>
      <c r="H361" s="162" t="s">
        <v>438</v>
      </c>
      <c r="I361" s="54">
        <v>1.5</v>
      </c>
      <c r="J361" s="55">
        <f t="shared" si="112"/>
        <v>0</v>
      </c>
      <c r="K361" s="23">
        <f t="shared" si="113"/>
        <v>0</v>
      </c>
    </row>
    <row r="362" spans="1:11">
      <c r="A362" s="56"/>
      <c r="B362" s="57" t="s">
        <v>439</v>
      </c>
      <c r="C362" s="58">
        <v>65.39</v>
      </c>
      <c r="D362" s="59">
        <f t="shared" si="116"/>
        <v>42.5</v>
      </c>
      <c r="E362" s="8"/>
      <c r="F362" s="104">
        <f t="shared" si="117"/>
        <v>0</v>
      </c>
      <c r="G362" s="61" t="s">
        <v>27</v>
      </c>
      <c r="H362" s="162" t="s">
        <v>440</v>
      </c>
      <c r="I362" s="54">
        <v>1.5</v>
      </c>
      <c r="J362" s="55">
        <f t="shared" si="112"/>
        <v>0</v>
      </c>
      <c r="K362" s="23">
        <f t="shared" si="113"/>
        <v>0</v>
      </c>
    </row>
    <row r="363" spans="1:11" ht="13.5" thickBot="1">
      <c r="A363" s="66"/>
      <c r="B363" s="161" t="s">
        <v>441</v>
      </c>
      <c r="C363" s="77">
        <v>71.930000000000007</v>
      </c>
      <c r="D363" s="78">
        <f t="shared" si="116"/>
        <v>46.75</v>
      </c>
      <c r="E363" s="9"/>
      <c r="F363" s="106">
        <f t="shared" si="117"/>
        <v>0</v>
      </c>
      <c r="G363" s="80" t="s">
        <v>27</v>
      </c>
      <c r="H363" s="163" t="s">
        <v>442</v>
      </c>
      <c r="I363" s="54">
        <v>2</v>
      </c>
      <c r="J363" s="55">
        <f t="shared" si="112"/>
        <v>0</v>
      </c>
      <c r="K363" s="23">
        <f t="shared" si="113"/>
        <v>0</v>
      </c>
    </row>
    <row r="364" spans="1:11" ht="13.5" thickBot="1">
      <c r="A364" s="47"/>
      <c r="B364" s="225" t="s">
        <v>443</v>
      </c>
      <c r="C364" s="223"/>
      <c r="D364" s="223"/>
      <c r="E364" s="223"/>
      <c r="F364" s="223"/>
      <c r="G364" s="223"/>
      <c r="H364" s="224"/>
      <c r="I364" s="116"/>
      <c r="J364" s="55">
        <f t="shared" si="112"/>
        <v>0</v>
      </c>
      <c r="K364" s="23">
        <f t="shared" si="113"/>
        <v>0</v>
      </c>
    </row>
    <row r="365" spans="1:11">
      <c r="A365" s="56"/>
      <c r="B365" s="69" t="s">
        <v>444</v>
      </c>
      <c r="C365" s="49">
        <v>217.98999999999998</v>
      </c>
      <c r="D365" s="50">
        <f t="shared" ref="D365:D377" si="118">ROUND(C365*$H$4,2)</f>
        <v>141.69</v>
      </c>
      <c r="E365" s="7"/>
      <c r="F365" s="51">
        <f t="shared" ref="F365:F377" si="119">D365*E365</f>
        <v>0</v>
      </c>
      <c r="G365" s="52" t="s">
        <v>445</v>
      </c>
      <c r="H365" s="164" t="s">
        <v>446</v>
      </c>
      <c r="I365" s="54">
        <v>21</v>
      </c>
      <c r="J365" s="55">
        <f t="shared" si="112"/>
        <v>0</v>
      </c>
      <c r="K365" s="23">
        <f t="shared" si="113"/>
        <v>0</v>
      </c>
    </row>
    <row r="366" spans="1:11">
      <c r="A366" s="56"/>
      <c r="B366" s="65" t="s">
        <v>447</v>
      </c>
      <c r="C366" s="58">
        <v>2.0699999999999998</v>
      </c>
      <c r="D366" s="59">
        <f t="shared" si="118"/>
        <v>1.35</v>
      </c>
      <c r="E366" s="8"/>
      <c r="F366" s="104">
        <f t="shared" si="119"/>
        <v>0</v>
      </c>
      <c r="G366" s="61" t="s">
        <v>445</v>
      </c>
      <c r="H366" s="162" t="s">
        <v>448</v>
      </c>
      <c r="I366" s="54">
        <v>0.2</v>
      </c>
      <c r="J366" s="55">
        <f t="shared" si="112"/>
        <v>0</v>
      </c>
      <c r="K366" s="23">
        <f t="shared" si="113"/>
        <v>0</v>
      </c>
    </row>
    <row r="367" spans="1:11">
      <c r="A367" s="56"/>
      <c r="B367" s="65" t="s">
        <v>449</v>
      </c>
      <c r="C367" s="58">
        <v>2.4099999999999997</v>
      </c>
      <c r="D367" s="59">
        <f t="shared" si="118"/>
        <v>1.57</v>
      </c>
      <c r="E367" s="8"/>
      <c r="F367" s="104">
        <f t="shared" si="119"/>
        <v>0</v>
      </c>
      <c r="G367" s="61" t="s">
        <v>445</v>
      </c>
      <c r="H367" s="162" t="s">
        <v>450</v>
      </c>
      <c r="I367" s="54">
        <v>0.1</v>
      </c>
      <c r="J367" s="55">
        <f t="shared" si="112"/>
        <v>0</v>
      </c>
      <c r="K367" s="23">
        <f t="shared" si="113"/>
        <v>0</v>
      </c>
    </row>
    <row r="368" spans="1:11">
      <c r="A368" s="56"/>
      <c r="B368" s="65" t="s">
        <v>451</v>
      </c>
      <c r="C368" s="58">
        <v>3.01</v>
      </c>
      <c r="D368" s="59">
        <f t="shared" si="118"/>
        <v>1.96</v>
      </c>
      <c r="E368" s="8"/>
      <c r="F368" s="104">
        <f t="shared" si="119"/>
        <v>0</v>
      </c>
      <c r="G368" s="61" t="s">
        <v>445</v>
      </c>
      <c r="H368" s="162" t="s">
        <v>452</v>
      </c>
      <c r="I368" s="54">
        <v>0.1</v>
      </c>
      <c r="J368" s="55">
        <f t="shared" si="112"/>
        <v>0</v>
      </c>
      <c r="K368" s="23">
        <f t="shared" si="113"/>
        <v>0</v>
      </c>
    </row>
    <row r="369" spans="1:11">
      <c r="A369" s="56"/>
      <c r="B369" s="65" t="s">
        <v>453</v>
      </c>
      <c r="C369" s="58">
        <v>3.6199999999999997</v>
      </c>
      <c r="D369" s="59">
        <f t="shared" si="118"/>
        <v>2.35</v>
      </c>
      <c r="E369" s="8"/>
      <c r="F369" s="104">
        <f t="shared" si="119"/>
        <v>0</v>
      </c>
      <c r="G369" s="61" t="s">
        <v>445</v>
      </c>
      <c r="H369" s="162" t="s">
        <v>454</v>
      </c>
      <c r="I369" s="54">
        <v>0.1</v>
      </c>
      <c r="J369" s="55">
        <f t="shared" si="112"/>
        <v>0</v>
      </c>
      <c r="K369" s="23">
        <f t="shared" si="113"/>
        <v>0</v>
      </c>
    </row>
    <row r="370" spans="1:11">
      <c r="A370" s="56"/>
      <c r="B370" s="65" t="s">
        <v>455</v>
      </c>
      <c r="C370" s="58">
        <v>3.01</v>
      </c>
      <c r="D370" s="59">
        <f t="shared" si="118"/>
        <v>1.96</v>
      </c>
      <c r="E370" s="8"/>
      <c r="F370" s="104">
        <f t="shared" si="119"/>
        <v>0</v>
      </c>
      <c r="G370" s="61" t="s">
        <v>445</v>
      </c>
      <c r="H370" s="162" t="s">
        <v>456</v>
      </c>
      <c r="I370" s="54">
        <v>0.1</v>
      </c>
      <c r="J370" s="55">
        <f t="shared" si="112"/>
        <v>0</v>
      </c>
      <c r="K370" s="23">
        <f t="shared" si="113"/>
        <v>0</v>
      </c>
    </row>
    <row r="371" spans="1:11">
      <c r="A371" s="56"/>
      <c r="B371" s="65" t="s">
        <v>457</v>
      </c>
      <c r="C371" s="58">
        <v>4.3600000000000003</v>
      </c>
      <c r="D371" s="59">
        <f t="shared" si="118"/>
        <v>2.83</v>
      </c>
      <c r="E371" s="8"/>
      <c r="F371" s="104">
        <f t="shared" si="119"/>
        <v>0</v>
      </c>
      <c r="G371" s="61" t="s">
        <v>445</v>
      </c>
      <c r="H371" s="162" t="s">
        <v>458</v>
      </c>
      <c r="I371" s="54">
        <v>0.1</v>
      </c>
      <c r="J371" s="55">
        <f t="shared" si="112"/>
        <v>0</v>
      </c>
      <c r="K371" s="23">
        <f t="shared" si="113"/>
        <v>0</v>
      </c>
    </row>
    <row r="372" spans="1:11">
      <c r="A372" s="56"/>
      <c r="B372" s="65" t="s">
        <v>459</v>
      </c>
      <c r="C372" s="58">
        <v>272.49</v>
      </c>
      <c r="D372" s="59">
        <f t="shared" si="118"/>
        <v>177.12</v>
      </c>
      <c r="E372" s="8"/>
      <c r="F372" s="104">
        <f t="shared" si="119"/>
        <v>0</v>
      </c>
      <c r="G372" s="61" t="s">
        <v>413</v>
      </c>
      <c r="H372" s="162" t="s">
        <v>460</v>
      </c>
      <c r="I372" s="54">
        <v>30</v>
      </c>
      <c r="J372" s="55">
        <f t="shared" si="112"/>
        <v>0</v>
      </c>
      <c r="K372" s="23">
        <f t="shared" si="113"/>
        <v>0</v>
      </c>
    </row>
    <row r="373" spans="1:11">
      <c r="A373" s="56"/>
      <c r="B373" s="65" t="s">
        <v>461</v>
      </c>
      <c r="C373" s="58">
        <v>2.5</v>
      </c>
      <c r="D373" s="59">
        <f t="shared" si="118"/>
        <v>1.63</v>
      </c>
      <c r="E373" s="8"/>
      <c r="F373" s="104">
        <f t="shared" si="119"/>
        <v>0</v>
      </c>
      <c r="G373" s="61" t="s">
        <v>413</v>
      </c>
      <c r="H373" s="162" t="s">
        <v>462</v>
      </c>
      <c r="I373" s="54">
        <v>0.1</v>
      </c>
      <c r="J373" s="55">
        <f t="shared" si="112"/>
        <v>0</v>
      </c>
      <c r="K373" s="23">
        <f t="shared" si="113"/>
        <v>0</v>
      </c>
    </row>
    <row r="374" spans="1:11">
      <c r="A374" s="56"/>
      <c r="B374" s="65" t="s">
        <v>463</v>
      </c>
      <c r="C374" s="58">
        <v>4.22</v>
      </c>
      <c r="D374" s="59">
        <f t="shared" si="118"/>
        <v>2.74</v>
      </c>
      <c r="E374" s="8"/>
      <c r="F374" s="104">
        <f t="shared" si="119"/>
        <v>0</v>
      </c>
      <c r="G374" s="61" t="s">
        <v>413</v>
      </c>
      <c r="H374" s="162" t="s">
        <v>464</v>
      </c>
      <c r="I374" s="54">
        <v>0.1</v>
      </c>
      <c r="J374" s="55">
        <f t="shared" si="112"/>
        <v>0</v>
      </c>
      <c r="K374" s="23">
        <f t="shared" si="113"/>
        <v>0</v>
      </c>
    </row>
    <row r="375" spans="1:11" ht="13.5" thickBot="1">
      <c r="A375" s="56"/>
      <c r="B375" s="76" t="s">
        <v>465</v>
      </c>
      <c r="C375" s="77">
        <v>6.04</v>
      </c>
      <c r="D375" s="78">
        <f t="shared" si="118"/>
        <v>3.93</v>
      </c>
      <c r="E375" s="9"/>
      <c r="F375" s="106">
        <f t="shared" si="119"/>
        <v>0</v>
      </c>
      <c r="G375" s="80" t="s">
        <v>413</v>
      </c>
      <c r="H375" s="163" t="s">
        <v>466</v>
      </c>
      <c r="I375" s="54">
        <v>0.1</v>
      </c>
      <c r="J375" s="55">
        <f t="shared" si="112"/>
        <v>0</v>
      </c>
      <c r="K375" s="23">
        <f t="shared" si="113"/>
        <v>0</v>
      </c>
    </row>
    <row r="376" spans="1:11">
      <c r="A376" s="56"/>
      <c r="B376" s="69" t="s">
        <v>467</v>
      </c>
      <c r="C376" s="49">
        <v>10.879999999999999</v>
      </c>
      <c r="D376" s="50">
        <f t="shared" si="118"/>
        <v>7.07</v>
      </c>
      <c r="E376" s="7"/>
      <c r="F376" s="51">
        <f t="shared" si="119"/>
        <v>0</v>
      </c>
      <c r="G376" s="52" t="s">
        <v>445</v>
      </c>
      <c r="H376" s="164" t="s">
        <v>468</v>
      </c>
      <c r="I376" s="54">
        <v>0.2</v>
      </c>
      <c r="J376" s="55">
        <f t="shared" si="112"/>
        <v>0</v>
      </c>
      <c r="K376" s="23">
        <f t="shared" si="113"/>
        <v>0</v>
      </c>
    </row>
    <row r="377" spans="1:11" ht="13.5" thickBot="1">
      <c r="A377" s="66"/>
      <c r="B377" s="76" t="s">
        <v>469</v>
      </c>
      <c r="C377" s="77">
        <v>12.09</v>
      </c>
      <c r="D377" s="78">
        <f t="shared" si="118"/>
        <v>7.86</v>
      </c>
      <c r="E377" s="9"/>
      <c r="F377" s="106">
        <f t="shared" si="119"/>
        <v>0</v>
      </c>
      <c r="G377" s="80" t="s">
        <v>413</v>
      </c>
      <c r="H377" s="163" t="s">
        <v>470</v>
      </c>
      <c r="I377" s="54">
        <v>0.2</v>
      </c>
      <c r="J377" s="55">
        <f t="shared" si="112"/>
        <v>0</v>
      </c>
      <c r="K377" s="23">
        <f t="shared" si="113"/>
        <v>0</v>
      </c>
    </row>
    <row r="378" spans="1:11" ht="13.5" thickBot="1">
      <c r="A378" s="47"/>
      <c r="B378" s="220" t="s">
        <v>471</v>
      </c>
      <c r="C378" s="225"/>
      <c r="D378" s="225"/>
      <c r="E378" s="225"/>
      <c r="F378" s="225"/>
      <c r="G378" s="225"/>
      <c r="H378" s="235"/>
      <c r="I378" s="116"/>
      <c r="J378" s="55">
        <f t="shared" si="112"/>
        <v>0</v>
      </c>
      <c r="K378" s="23">
        <f t="shared" si="113"/>
        <v>0</v>
      </c>
    </row>
    <row r="379" spans="1:11">
      <c r="A379" s="56"/>
      <c r="B379" s="69" t="s">
        <v>472</v>
      </c>
      <c r="C379" s="49">
        <v>115.53</v>
      </c>
      <c r="D379" s="50">
        <f t="shared" ref="D379:D382" si="120">ROUND(C379*$H$4,2)</f>
        <v>75.09</v>
      </c>
      <c r="E379" s="7"/>
      <c r="F379" s="51">
        <f t="shared" ref="F379:F382" si="121">D379*E379</f>
        <v>0</v>
      </c>
      <c r="G379" s="52" t="s">
        <v>30</v>
      </c>
      <c r="H379" s="164" t="s">
        <v>473</v>
      </c>
      <c r="I379" s="54">
        <v>4</v>
      </c>
      <c r="J379" s="55">
        <f t="shared" si="112"/>
        <v>0</v>
      </c>
      <c r="K379" s="23">
        <f t="shared" si="113"/>
        <v>0</v>
      </c>
    </row>
    <row r="380" spans="1:11">
      <c r="A380" s="56"/>
      <c r="B380" s="65" t="s">
        <v>474</v>
      </c>
      <c r="C380" s="58">
        <v>163.48999999999998</v>
      </c>
      <c r="D380" s="59">
        <f t="shared" si="120"/>
        <v>106.27</v>
      </c>
      <c r="E380" s="8"/>
      <c r="F380" s="104">
        <f t="shared" si="121"/>
        <v>0</v>
      </c>
      <c r="G380" s="61" t="s">
        <v>30</v>
      </c>
      <c r="H380" s="162" t="s">
        <v>475</v>
      </c>
      <c r="I380" s="54">
        <v>6</v>
      </c>
      <c r="J380" s="55">
        <f t="shared" si="112"/>
        <v>0</v>
      </c>
      <c r="K380" s="23">
        <f t="shared" si="113"/>
        <v>0</v>
      </c>
    </row>
    <row r="381" spans="1:11">
      <c r="A381" s="56"/>
      <c r="B381" s="65" t="s">
        <v>476</v>
      </c>
      <c r="C381" s="58">
        <v>196.19</v>
      </c>
      <c r="D381" s="59">
        <f t="shared" si="120"/>
        <v>127.52</v>
      </c>
      <c r="E381" s="8"/>
      <c r="F381" s="104">
        <f t="shared" si="121"/>
        <v>0</v>
      </c>
      <c r="G381" s="61" t="s">
        <v>33</v>
      </c>
      <c r="H381" s="162" t="s">
        <v>477</v>
      </c>
      <c r="I381" s="54">
        <v>9</v>
      </c>
      <c r="J381" s="55">
        <f t="shared" si="112"/>
        <v>0</v>
      </c>
      <c r="K381" s="23">
        <f t="shared" si="113"/>
        <v>0</v>
      </c>
    </row>
    <row r="382" spans="1:11" ht="13.5" thickBot="1">
      <c r="A382" s="66"/>
      <c r="B382" s="76" t="s">
        <v>478</v>
      </c>
      <c r="C382" s="77">
        <v>381.49</v>
      </c>
      <c r="D382" s="78">
        <f t="shared" si="120"/>
        <v>247.97</v>
      </c>
      <c r="E382" s="9"/>
      <c r="F382" s="106">
        <f t="shared" si="121"/>
        <v>0</v>
      </c>
      <c r="G382" s="80" t="s">
        <v>36</v>
      </c>
      <c r="H382" s="163" t="s">
        <v>479</v>
      </c>
      <c r="I382" s="54">
        <v>20</v>
      </c>
      <c r="J382" s="55">
        <f t="shared" si="112"/>
        <v>0</v>
      </c>
      <c r="K382" s="23">
        <f t="shared" si="113"/>
        <v>0</v>
      </c>
    </row>
    <row r="383" spans="1:11" ht="13.5" thickBot="1">
      <c r="A383" s="47"/>
      <c r="B383" s="220" t="s">
        <v>480</v>
      </c>
      <c r="C383" s="225"/>
      <c r="D383" s="225"/>
      <c r="E383" s="225"/>
      <c r="F383" s="225"/>
      <c r="G383" s="225"/>
      <c r="H383" s="235"/>
      <c r="I383" s="116"/>
      <c r="J383" s="55">
        <f t="shared" si="112"/>
        <v>0</v>
      </c>
      <c r="K383" s="23">
        <f t="shared" si="113"/>
        <v>0</v>
      </c>
    </row>
    <row r="384" spans="1:11">
      <c r="A384" s="56"/>
      <c r="B384" s="69"/>
      <c r="C384" s="49"/>
      <c r="D384" s="50"/>
      <c r="E384" s="7"/>
      <c r="F384" s="51"/>
      <c r="G384" s="52"/>
      <c r="H384" s="164"/>
      <c r="I384" s="54"/>
      <c r="J384" s="55">
        <f t="shared" si="112"/>
        <v>0</v>
      </c>
      <c r="K384" s="23">
        <f t="shared" si="113"/>
        <v>0</v>
      </c>
    </row>
    <row r="385" spans="1:11">
      <c r="A385" s="56"/>
      <c r="B385" s="65" t="s">
        <v>481</v>
      </c>
      <c r="C385" s="58">
        <v>381.49</v>
      </c>
      <c r="D385" s="59">
        <f t="shared" ref="D385:D386" si="122">ROUND(C385*$H$4,2)</f>
        <v>247.97</v>
      </c>
      <c r="E385" s="8"/>
      <c r="F385" s="104">
        <f t="shared" ref="F385:F386" si="123">D385*E385</f>
        <v>0</v>
      </c>
      <c r="G385" s="61" t="s">
        <v>53</v>
      </c>
      <c r="H385" s="162" t="s">
        <v>482</v>
      </c>
      <c r="I385" s="153">
        <v>20</v>
      </c>
      <c r="J385" s="55">
        <f t="shared" si="112"/>
        <v>0</v>
      </c>
      <c r="K385" s="23">
        <f t="shared" si="113"/>
        <v>0</v>
      </c>
    </row>
    <row r="386" spans="1:11">
      <c r="A386" s="56"/>
      <c r="B386" s="65" t="s">
        <v>483</v>
      </c>
      <c r="C386" s="58">
        <v>599.49</v>
      </c>
      <c r="D386" s="59">
        <f t="shared" si="122"/>
        <v>389.67</v>
      </c>
      <c r="E386" s="8"/>
      <c r="F386" s="104">
        <f t="shared" si="123"/>
        <v>0</v>
      </c>
      <c r="G386" s="61" t="s">
        <v>56</v>
      </c>
      <c r="H386" s="162" t="s">
        <v>484</v>
      </c>
      <c r="I386" s="153">
        <v>30</v>
      </c>
      <c r="J386" s="55">
        <f t="shared" si="112"/>
        <v>0</v>
      </c>
      <c r="K386" s="23">
        <f t="shared" si="113"/>
        <v>0</v>
      </c>
    </row>
    <row r="387" spans="1:11">
      <c r="A387" s="56"/>
      <c r="B387" s="65"/>
      <c r="C387" s="58"/>
      <c r="D387" s="59"/>
      <c r="E387" s="8"/>
      <c r="F387" s="104"/>
      <c r="G387" s="61"/>
      <c r="H387" s="162"/>
      <c r="I387" s="54"/>
      <c r="J387" s="55">
        <f t="shared" si="112"/>
        <v>0</v>
      </c>
      <c r="K387" s="23">
        <f t="shared" si="113"/>
        <v>0</v>
      </c>
    </row>
    <row r="388" spans="1:11" ht="13.5" thickBot="1">
      <c r="A388" s="66"/>
      <c r="B388" s="76"/>
      <c r="C388" s="77"/>
      <c r="D388" s="78"/>
      <c r="E388" s="9"/>
      <c r="F388" s="106"/>
      <c r="G388" s="80"/>
      <c r="H388" s="163"/>
      <c r="I388" s="54"/>
      <c r="J388" s="55">
        <f t="shared" si="112"/>
        <v>0</v>
      </c>
      <c r="K388" s="23">
        <f t="shared" si="113"/>
        <v>0</v>
      </c>
    </row>
    <row r="389" spans="1:11" ht="13.5" thickBot="1">
      <c r="A389" s="47"/>
      <c r="B389" s="225" t="s">
        <v>485</v>
      </c>
      <c r="C389" s="225"/>
      <c r="D389" s="225"/>
      <c r="E389" s="225"/>
      <c r="F389" s="225"/>
      <c r="G389" s="225"/>
      <c r="H389" s="235"/>
      <c r="I389" s="116"/>
      <c r="J389" s="55">
        <f t="shared" si="112"/>
        <v>0</v>
      </c>
      <c r="K389" s="23">
        <f t="shared" si="113"/>
        <v>0</v>
      </c>
    </row>
    <row r="390" spans="1:11">
      <c r="A390" s="56"/>
      <c r="B390" s="69" t="s">
        <v>486</v>
      </c>
      <c r="C390" s="49">
        <f>IFERROR(VLOOKUP(B390,Sheet2!A:C,3,FALSE),0)</f>
        <v>47.99</v>
      </c>
      <c r="D390" s="50">
        <f t="shared" ref="D390:D412" si="124">ROUND(C390*$H$4,2)</f>
        <v>31.19</v>
      </c>
      <c r="E390" s="7"/>
      <c r="F390" s="51">
        <f t="shared" ref="F390:F412" si="125">D390*E390</f>
        <v>0</v>
      </c>
      <c r="G390" s="52" t="s">
        <v>445</v>
      </c>
      <c r="H390" s="164" t="str">
        <f>IFERROR(VLOOKUP(B390,Sheet2!A:C,2,FALSE),0)</f>
        <v>3/8" FILTER REGULATOR UNIT WITH GAUGE, 3/8"  NPT PORTS</v>
      </c>
      <c r="I390" s="54">
        <v>1.6</v>
      </c>
      <c r="J390" s="55">
        <f t="shared" si="112"/>
        <v>0</v>
      </c>
      <c r="K390" s="23">
        <f t="shared" si="113"/>
        <v>0</v>
      </c>
    </row>
    <row r="391" spans="1:11">
      <c r="A391" s="56"/>
      <c r="B391" s="65" t="s">
        <v>487</v>
      </c>
      <c r="C391" s="58">
        <f>IFERROR(VLOOKUP(B391,Sheet2!A:C,3,FALSE),0)</f>
        <v>69.989999999999995</v>
      </c>
      <c r="D391" s="59">
        <f t="shared" si="124"/>
        <v>45.49</v>
      </c>
      <c r="E391" s="8"/>
      <c r="F391" s="104">
        <f t="shared" si="125"/>
        <v>0</v>
      </c>
      <c r="G391" s="61" t="s">
        <v>413</v>
      </c>
      <c r="H391" s="162" t="str">
        <f>IFERROR(VLOOKUP(B391,Sheet2!A:C,2,FALSE),0)</f>
        <v>1/2" FILTER REGULATOR UNIT WITH GAUGE, 1/2"  NPT PORTS</v>
      </c>
      <c r="I391" s="54">
        <v>3.2</v>
      </c>
      <c r="J391" s="55">
        <f t="shared" si="112"/>
        <v>0</v>
      </c>
      <c r="K391" s="23">
        <f t="shared" si="113"/>
        <v>0</v>
      </c>
    </row>
    <row r="392" spans="1:11">
      <c r="A392" s="56"/>
      <c r="B392" s="65" t="s">
        <v>488</v>
      </c>
      <c r="C392" s="58">
        <f>IFERROR(VLOOKUP(B392,Sheet2!A:C,3,FALSE),0)</f>
        <v>89.99</v>
      </c>
      <c r="D392" s="59">
        <f t="shared" si="124"/>
        <v>58.49</v>
      </c>
      <c r="E392" s="8"/>
      <c r="F392" s="104">
        <f t="shared" si="125"/>
        <v>0</v>
      </c>
      <c r="G392" s="61" t="s">
        <v>24</v>
      </c>
      <c r="H392" s="162" t="str">
        <f>IFERROR(VLOOKUP(B392,Sheet2!A:C,2,FALSE),0)</f>
        <v>3/4" FILTER REGULATOR UNIT WITH GAUGE, 3/4"  NPT PORTS</v>
      </c>
      <c r="I392" s="54">
        <v>3.5</v>
      </c>
      <c r="J392" s="55">
        <f t="shared" si="112"/>
        <v>0</v>
      </c>
      <c r="K392" s="23">
        <f t="shared" si="113"/>
        <v>0</v>
      </c>
    </row>
    <row r="393" spans="1:11">
      <c r="A393" s="56"/>
      <c r="B393" s="65" t="s">
        <v>489</v>
      </c>
      <c r="C393" s="58">
        <f>IFERROR(VLOOKUP(B393,Sheet2!A:C,3,FALSE),0)</f>
        <v>99.95</v>
      </c>
      <c r="D393" s="59">
        <f t="shared" si="124"/>
        <v>64.97</v>
      </c>
      <c r="E393" s="8"/>
      <c r="F393" s="104">
        <f t="shared" si="125"/>
        <v>0</v>
      </c>
      <c r="G393" s="61" t="s">
        <v>27</v>
      </c>
      <c r="H393" s="162" t="str">
        <f>IFERROR(VLOOKUP(B393,Sheet2!A:C,2,FALSE),0)</f>
        <v>1" FILTER REGULATOR UNIT WITH GAUGE, 1"  NPT PORTS</v>
      </c>
      <c r="I393" s="54">
        <v>7</v>
      </c>
      <c r="J393" s="55">
        <f t="shared" si="112"/>
        <v>0</v>
      </c>
      <c r="K393" s="23">
        <f t="shared" si="113"/>
        <v>0</v>
      </c>
    </row>
    <row r="394" spans="1:11">
      <c r="A394" s="56"/>
      <c r="B394" s="65"/>
      <c r="C394" s="58">
        <f>IFERROR(VLOOKUP(B394,Sheet2!A:C,3,FALSE),0)</f>
        <v>0</v>
      </c>
      <c r="D394" s="59">
        <f t="shared" si="124"/>
        <v>0</v>
      </c>
      <c r="E394" s="8"/>
      <c r="F394" s="104">
        <f t="shared" si="125"/>
        <v>0</v>
      </c>
      <c r="G394" s="61"/>
      <c r="H394" s="162">
        <f>IFERROR(VLOOKUP(B394,Sheet2!A:C,2,FALSE),0)</f>
        <v>0</v>
      </c>
      <c r="I394" s="54"/>
      <c r="J394" s="55">
        <f t="shared" si="112"/>
        <v>0</v>
      </c>
      <c r="K394" s="23">
        <f t="shared" si="113"/>
        <v>0</v>
      </c>
    </row>
    <row r="395" spans="1:11">
      <c r="A395" s="56"/>
      <c r="B395" s="65" t="s">
        <v>490</v>
      </c>
      <c r="C395" s="58">
        <f>IFERROR(VLOOKUP(B395,Sheet2!A:C,3,FALSE),0)</f>
        <v>99.99</v>
      </c>
      <c r="D395" s="59">
        <f t="shared" si="124"/>
        <v>64.989999999999995</v>
      </c>
      <c r="E395" s="8"/>
      <c r="F395" s="104">
        <f t="shared" si="125"/>
        <v>0</v>
      </c>
      <c r="G395" s="61" t="s">
        <v>413</v>
      </c>
      <c r="H395" s="162" t="str">
        <f>IFERROR(VLOOKUP(B395,Sheet2!A:C,2,FALSE),0)</f>
        <v xml:space="preserve">1/2" VERTICAL FILTER REGULATOR UNIT </v>
      </c>
      <c r="I395" s="54"/>
      <c r="J395" s="55">
        <f t="shared" si="112"/>
        <v>0</v>
      </c>
      <c r="K395" s="23">
        <f t="shared" si="113"/>
        <v>0</v>
      </c>
    </row>
    <row r="396" spans="1:11">
      <c r="A396" s="56"/>
      <c r="B396" s="65" t="s">
        <v>491</v>
      </c>
      <c r="C396" s="58">
        <f>IFERROR(VLOOKUP(B396,Sheet2!A:C,3,FALSE),0)</f>
        <v>99.99</v>
      </c>
      <c r="D396" s="59">
        <v>69.989999999999995</v>
      </c>
      <c r="E396" s="8"/>
      <c r="F396" s="104">
        <f t="shared" si="125"/>
        <v>0</v>
      </c>
      <c r="G396" s="61" t="s">
        <v>24</v>
      </c>
      <c r="H396" s="162" t="str">
        <f>IFERROR(VLOOKUP(B396,Sheet2!A:C,2,FALSE),0)</f>
        <v xml:space="preserve">3/4" VERTICAL FILTER REGULATOR UNIT </v>
      </c>
      <c r="I396" s="54">
        <v>7</v>
      </c>
      <c r="J396" s="55">
        <f t="shared" si="112"/>
        <v>0</v>
      </c>
      <c r="K396" s="23">
        <f t="shared" si="113"/>
        <v>0</v>
      </c>
    </row>
    <row r="397" spans="1:11" ht="13.5" thickBot="1">
      <c r="A397" s="56"/>
      <c r="B397" s="65"/>
      <c r="C397" s="58">
        <f>IFERROR(VLOOKUP(B397,Sheet2!A:C,3,FALSE),0)</f>
        <v>0</v>
      </c>
      <c r="D397" s="59">
        <f t="shared" si="124"/>
        <v>0</v>
      </c>
      <c r="E397" s="8"/>
      <c r="F397" s="104">
        <f t="shared" si="125"/>
        <v>0</v>
      </c>
      <c r="G397" s="61"/>
      <c r="H397" s="162">
        <f>IFERROR(VLOOKUP(B397,Sheet2!A:C,2,FALSE),0)</f>
        <v>0</v>
      </c>
      <c r="I397" s="54"/>
      <c r="J397" s="55">
        <f t="shared" ref="J397:J420" si="126">I397*E397</f>
        <v>0</v>
      </c>
      <c r="K397" s="23">
        <f t="shared" ref="K397:K421" si="127">E397*C397</f>
        <v>0</v>
      </c>
    </row>
    <row r="398" spans="1:11" ht="13.5" thickBot="1">
      <c r="A398" s="66"/>
      <c r="B398" s="225" t="s">
        <v>492</v>
      </c>
      <c r="C398" s="225"/>
      <c r="D398" s="225"/>
      <c r="E398" s="225"/>
      <c r="F398" s="225"/>
      <c r="G398" s="225"/>
      <c r="H398" s="235"/>
      <c r="I398" s="54"/>
      <c r="J398" s="55">
        <f t="shared" si="126"/>
        <v>0</v>
      </c>
      <c r="K398" s="23">
        <f t="shared" si="127"/>
        <v>0</v>
      </c>
    </row>
    <row r="399" spans="1:11">
      <c r="A399" s="56"/>
      <c r="B399" s="65" t="s">
        <v>493</v>
      </c>
      <c r="C399" s="58">
        <f>IFERROR(VLOOKUP(B399,Sheet2!A:C,3,FALSE),0)</f>
        <v>439.99</v>
      </c>
      <c r="D399" s="59">
        <f t="shared" si="124"/>
        <v>285.99</v>
      </c>
      <c r="E399" s="8"/>
      <c r="F399" s="104">
        <f t="shared" si="125"/>
        <v>0</v>
      </c>
      <c r="G399" s="61"/>
      <c r="H399" s="162" t="str">
        <f>IFERROR(VLOOKUP(B399,Sheet2!A:C,2,FALSE),0)</f>
        <v xml:space="preserve">3/4" FASTPIPE MASTER KIT 90 FT, 3 OUTLETS  </v>
      </c>
      <c r="I399" s="54"/>
      <c r="J399" s="55">
        <f t="shared" si="126"/>
        <v>0</v>
      </c>
      <c r="K399" s="23">
        <f t="shared" si="127"/>
        <v>0</v>
      </c>
    </row>
    <row r="400" spans="1:11">
      <c r="A400" s="56"/>
      <c r="B400" s="65" t="s">
        <v>494</v>
      </c>
      <c r="C400" s="58">
        <f>IFERROR(VLOOKUP(B400,Sheet2!A:C,3,FALSE),0)</f>
        <v>649.99</v>
      </c>
      <c r="D400" s="59">
        <f t="shared" si="124"/>
        <v>422.49</v>
      </c>
      <c r="E400" s="8"/>
      <c r="F400" s="104">
        <f t="shared" si="125"/>
        <v>0</v>
      </c>
      <c r="G400" s="61"/>
      <c r="H400" s="162" t="str">
        <f>IFERROR(VLOOKUP(B400,Sheet2!A:C,2,FALSE),0)</f>
        <v xml:space="preserve">1" FASTPIPE MASTER KIT 90FT, 3 OUTLETS   </v>
      </c>
      <c r="I400" s="54">
        <v>5.4</v>
      </c>
      <c r="J400" s="55">
        <f t="shared" si="126"/>
        <v>0</v>
      </c>
      <c r="K400" s="23">
        <f t="shared" si="127"/>
        <v>0</v>
      </c>
    </row>
    <row r="401" spans="1:11">
      <c r="A401" s="56"/>
      <c r="B401" s="65"/>
      <c r="C401" s="58">
        <f>IFERROR(VLOOKUP(B401,Sheet2!A:C,3,FALSE),0)</f>
        <v>0</v>
      </c>
      <c r="D401" s="59">
        <f t="shared" si="124"/>
        <v>0</v>
      </c>
      <c r="E401" s="8"/>
      <c r="F401" s="104">
        <f t="shared" si="125"/>
        <v>0</v>
      </c>
      <c r="G401" s="61"/>
      <c r="H401" s="162">
        <f>IFERROR(VLOOKUP(B401,Sheet2!A:C,2,FALSE),0)</f>
        <v>0</v>
      </c>
      <c r="I401" s="54">
        <v>6.6</v>
      </c>
      <c r="J401" s="55">
        <f t="shared" si="126"/>
        <v>0</v>
      </c>
      <c r="K401" s="23">
        <f t="shared" si="127"/>
        <v>0</v>
      </c>
    </row>
    <row r="402" spans="1:11">
      <c r="A402" s="56"/>
      <c r="B402" s="65" t="s">
        <v>495</v>
      </c>
      <c r="C402" s="58">
        <f>IFERROR(VLOOKUP(B402,Sheet2!A:C,3,FALSE),0)</f>
        <v>899.99</v>
      </c>
      <c r="D402" s="59">
        <f t="shared" si="124"/>
        <v>584.99</v>
      </c>
      <c r="E402" s="8"/>
      <c r="F402" s="104">
        <f t="shared" si="125"/>
        <v>0</v>
      </c>
      <c r="G402" s="61"/>
      <c r="H402" s="162" t="str">
        <f>IFERROR(VLOOKUP(B402,Sheet2!A:C,2,FALSE),0)</f>
        <v>3/4" FASTPIPE MASTER KIT 235FT, 5 OUTLETS</v>
      </c>
      <c r="I402" s="54">
        <v>8.6</v>
      </c>
      <c r="J402" s="55">
        <f t="shared" si="126"/>
        <v>0</v>
      </c>
      <c r="K402" s="23">
        <f t="shared" si="127"/>
        <v>0</v>
      </c>
    </row>
    <row r="403" spans="1:11">
      <c r="A403" s="56"/>
      <c r="B403" s="65" t="s">
        <v>496</v>
      </c>
      <c r="C403" s="58">
        <f>IFERROR(VLOOKUP(B403,Sheet2!A:C,3,FALSE),0)</f>
        <v>1099.99</v>
      </c>
      <c r="D403" s="59">
        <f t="shared" si="124"/>
        <v>714.99</v>
      </c>
      <c r="E403" s="8"/>
      <c r="F403" s="104">
        <f t="shared" si="125"/>
        <v>0</v>
      </c>
      <c r="G403" s="61"/>
      <c r="H403" s="162" t="str">
        <f>IFERROR(VLOOKUP(B403,Sheet2!A:C,2,FALSE),0)</f>
        <v xml:space="preserve">1" FASTPIPE MASTER KIT 235FT, 5 OUTLETS </v>
      </c>
      <c r="I403" s="54">
        <v>17.2</v>
      </c>
      <c r="J403" s="55">
        <f t="shared" si="126"/>
        <v>0</v>
      </c>
      <c r="K403" s="23">
        <f t="shared" si="127"/>
        <v>0</v>
      </c>
    </row>
    <row r="404" spans="1:11">
      <c r="A404" s="56"/>
      <c r="B404" s="65"/>
      <c r="C404" s="58">
        <f>IFERROR(VLOOKUP(B404,Sheet2!A:C,3,FALSE),0)</f>
        <v>0</v>
      </c>
      <c r="D404" s="59">
        <f t="shared" si="124"/>
        <v>0</v>
      </c>
      <c r="E404" s="8"/>
      <c r="F404" s="104">
        <f t="shared" si="125"/>
        <v>0</v>
      </c>
      <c r="G404" s="61"/>
      <c r="H404" s="162">
        <f>IFERROR(VLOOKUP(B404,Sheet2!A:C,2,FALSE),0)</f>
        <v>0</v>
      </c>
      <c r="I404" s="54"/>
      <c r="J404" s="55">
        <f t="shared" si="126"/>
        <v>0</v>
      </c>
      <c r="K404" s="23">
        <f t="shared" si="127"/>
        <v>0</v>
      </c>
    </row>
    <row r="405" spans="1:11">
      <c r="A405" s="56"/>
      <c r="B405" s="88"/>
      <c r="C405" s="89">
        <f>IFERROR(VLOOKUP(B405,Sheet2!A:C,3,FALSE),0)</f>
        <v>0</v>
      </c>
      <c r="D405" s="90">
        <f t="shared" ref="D405:D411" si="128">ROUND(C405*$H$4,2)</f>
        <v>0</v>
      </c>
      <c r="E405" s="10"/>
      <c r="F405" s="120">
        <f t="shared" ref="F405:F411" si="129">D405*E405</f>
        <v>0</v>
      </c>
      <c r="G405" s="92"/>
      <c r="H405" s="216">
        <f>IFERROR(VLOOKUP(B405,Sheet2!A:C,2,FALSE),0)</f>
        <v>0</v>
      </c>
      <c r="I405" s="54"/>
      <c r="J405" s="55">
        <f t="shared" ref="J405:J411" si="130">I405*E405</f>
        <v>0</v>
      </c>
      <c r="K405" s="23">
        <f t="shared" ref="K405:K411" si="131">E405*C405</f>
        <v>0</v>
      </c>
    </row>
    <row r="406" spans="1:11">
      <c r="A406" s="217"/>
      <c r="B406" s="207">
        <v>90500</v>
      </c>
      <c r="C406" s="58">
        <f>IFERROR(VLOOKUP(B406,Sheet2!A:C,3,FALSE),0)</f>
        <v>139.99</v>
      </c>
      <c r="D406" s="166">
        <f t="shared" si="128"/>
        <v>90.99</v>
      </c>
      <c r="E406" s="8"/>
      <c r="F406" s="60">
        <f t="shared" si="129"/>
        <v>0</v>
      </c>
      <c r="G406" s="61"/>
      <c r="H406" s="62" t="str">
        <f>IFERROR(VLOOKUP(B406,Sheet2!A:C,2,FALSE),0)</f>
        <v>RAPIDAIR MASTER KIT 100FT</v>
      </c>
      <c r="I406" s="54"/>
      <c r="J406" s="55">
        <f t="shared" si="130"/>
        <v>0</v>
      </c>
      <c r="K406" s="23">
        <f t="shared" si="131"/>
        <v>0</v>
      </c>
    </row>
    <row r="407" spans="1:11">
      <c r="A407" s="217"/>
      <c r="B407" s="207"/>
      <c r="C407" s="58">
        <f>IFERROR(VLOOKUP(B407,Sheet2!A:C,3,FALSE),0)</f>
        <v>0</v>
      </c>
      <c r="D407" s="166">
        <f t="shared" si="128"/>
        <v>0</v>
      </c>
      <c r="E407" s="8"/>
      <c r="F407" s="60">
        <f t="shared" si="129"/>
        <v>0</v>
      </c>
      <c r="G407" s="61"/>
      <c r="H407" s="62">
        <f>IFERROR(VLOOKUP(B407,Sheet2!A:C,2,FALSE),0)</f>
        <v>0</v>
      </c>
      <c r="I407" s="54"/>
      <c r="J407" s="55">
        <f t="shared" si="130"/>
        <v>0</v>
      </c>
      <c r="K407" s="23">
        <f t="shared" si="131"/>
        <v>0</v>
      </c>
    </row>
    <row r="408" spans="1:11">
      <c r="A408" s="217"/>
      <c r="B408" s="207" t="s">
        <v>497</v>
      </c>
      <c r="C408" s="58">
        <f>IFERROR(VLOOKUP(B408,Sheet2!A:C,3,FALSE),0)</f>
        <v>219.99</v>
      </c>
      <c r="D408" s="166">
        <f t="shared" si="128"/>
        <v>142.99</v>
      </c>
      <c r="E408" s="8"/>
      <c r="F408" s="60">
        <f t="shared" si="129"/>
        <v>0</v>
      </c>
      <c r="G408" s="61"/>
      <c r="H408" s="62" t="str">
        <f>IFERROR(VLOOKUP(B408,Sheet2!A:C,2,FALSE),0)</f>
        <v>1/2" MAXLINE MASTER KIT 100 FT</v>
      </c>
      <c r="I408" s="54"/>
      <c r="J408" s="55">
        <f t="shared" si="130"/>
        <v>0</v>
      </c>
      <c r="K408" s="23">
        <f t="shared" si="131"/>
        <v>0</v>
      </c>
    </row>
    <row r="409" spans="1:11">
      <c r="A409" s="217"/>
      <c r="B409" s="207"/>
      <c r="C409" s="58">
        <f>IFERROR(VLOOKUP(B409,Sheet2!A:C,3,FALSE),0)</f>
        <v>0</v>
      </c>
      <c r="D409" s="166">
        <f t="shared" si="128"/>
        <v>0</v>
      </c>
      <c r="E409" s="8"/>
      <c r="F409" s="60">
        <f t="shared" si="129"/>
        <v>0</v>
      </c>
      <c r="G409" s="61"/>
      <c r="H409" s="62">
        <f>IFERROR(VLOOKUP(B409,Sheet2!A:C,2,FALSE),0)</f>
        <v>0</v>
      </c>
      <c r="I409" s="54"/>
      <c r="J409" s="55">
        <f t="shared" si="130"/>
        <v>0</v>
      </c>
      <c r="K409" s="23">
        <f t="shared" si="131"/>
        <v>0</v>
      </c>
    </row>
    <row r="410" spans="1:11">
      <c r="A410" s="217"/>
      <c r="B410" s="207" t="s">
        <v>498</v>
      </c>
      <c r="C410" s="58">
        <f>IFERROR(VLOOKUP(B410,Sheet2!A:C,3,FALSE),0)</f>
        <v>269.99</v>
      </c>
      <c r="D410" s="166">
        <f t="shared" si="128"/>
        <v>175.49</v>
      </c>
      <c r="E410" s="8"/>
      <c r="F410" s="60">
        <f t="shared" si="129"/>
        <v>0</v>
      </c>
      <c r="G410" s="61"/>
      <c r="H410" s="62" t="str">
        <f>IFERROR(VLOOKUP(B410,Sheet2!A:C,2,FALSE),0)</f>
        <v>3/4" MAXLINE MASTER KIT COMPLETE 100FT</v>
      </c>
      <c r="I410" s="54"/>
      <c r="J410" s="55">
        <f t="shared" si="130"/>
        <v>0</v>
      </c>
      <c r="K410" s="23">
        <f t="shared" si="131"/>
        <v>0</v>
      </c>
    </row>
    <row r="411" spans="1:11">
      <c r="A411" s="217"/>
      <c r="B411" s="207" t="s">
        <v>499</v>
      </c>
      <c r="C411" s="58">
        <f>IFERROR(VLOOKUP(B411,Sheet2!A:C,3,FALSE),0)</f>
        <v>599.99</v>
      </c>
      <c r="D411" s="166">
        <f t="shared" si="128"/>
        <v>389.99</v>
      </c>
      <c r="E411" s="8"/>
      <c r="F411" s="60">
        <f t="shared" si="129"/>
        <v>0</v>
      </c>
      <c r="G411" s="61"/>
      <c r="H411" s="62" t="str">
        <f>IFERROR(VLOOKUP(B411,Sheet2!A:C,2,FALSE),0)</f>
        <v>3/4" MAXLINE MASTER KIT 300 FT</v>
      </c>
      <c r="I411" s="54"/>
      <c r="J411" s="55">
        <f t="shared" si="130"/>
        <v>0</v>
      </c>
      <c r="K411" s="23">
        <f t="shared" si="131"/>
        <v>0</v>
      </c>
    </row>
    <row r="412" spans="1:11" ht="13.5" thickBot="1">
      <c r="A412" s="218"/>
      <c r="B412" s="219"/>
      <c r="C412" s="77">
        <f>IFERROR(VLOOKUP(B412,Sheet2!A:C,3,FALSE),0)</f>
        <v>0</v>
      </c>
      <c r="D412" s="182">
        <f t="shared" si="124"/>
        <v>0</v>
      </c>
      <c r="E412" s="9"/>
      <c r="F412" s="79">
        <f t="shared" si="125"/>
        <v>0</v>
      </c>
      <c r="G412" s="80"/>
      <c r="H412" s="154">
        <f>IFERROR(VLOOKUP(B412,Sheet2!A:C,2,FALSE),0)</f>
        <v>0</v>
      </c>
      <c r="I412" s="54"/>
      <c r="J412" s="55">
        <f t="shared" si="126"/>
        <v>0</v>
      </c>
      <c r="K412" s="23">
        <f t="shared" si="127"/>
        <v>0</v>
      </c>
    </row>
    <row r="413" spans="1:11" ht="13.5" thickBot="1">
      <c r="A413" s="47"/>
      <c r="B413" s="225" t="s">
        <v>500</v>
      </c>
      <c r="C413" s="225"/>
      <c r="D413" s="225"/>
      <c r="E413" s="225"/>
      <c r="F413" s="225"/>
      <c r="G413" s="225"/>
      <c r="H413" s="235"/>
      <c r="I413" s="116"/>
      <c r="J413" s="55">
        <f t="shared" si="126"/>
        <v>0</v>
      </c>
      <c r="K413" s="23">
        <f t="shared" si="127"/>
        <v>0</v>
      </c>
    </row>
    <row r="414" spans="1:11" ht="13.5" thickBot="1">
      <c r="A414" s="56"/>
      <c r="B414" s="186"/>
      <c r="C414" s="187"/>
      <c r="D414" s="131"/>
      <c r="E414" s="18"/>
      <c r="F414" s="188"/>
      <c r="G414" s="189"/>
      <c r="H414" s="190"/>
      <c r="I414" s="54"/>
      <c r="J414" s="55">
        <f t="shared" si="126"/>
        <v>0</v>
      </c>
      <c r="K414" s="23">
        <f t="shared" si="127"/>
        <v>0</v>
      </c>
    </row>
    <row r="415" spans="1:11">
      <c r="A415" s="68"/>
      <c r="B415" s="69" t="s">
        <v>501</v>
      </c>
      <c r="C415" s="49">
        <v>174.99</v>
      </c>
      <c r="D415" s="165">
        <f t="shared" ref="D415:D420" si="132">ROUND(C415*$H$4,2)</f>
        <v>113.74</v>
      </c>
      <c r="E415" s="7"/>
      <c r="F415" s="51">
        <f t="shared" ref="F415:F420" si="133">D415*E415</f>
        <v>0</v>
      </c>
      <c r="G415" s="52" t="s">
        <v>445</v>
      </c>
      <c r="H415" s="164" t="s">
        <v>502</v>
      </c>
      <c r="I415" s="54">
        <v>36</v>
      </c>
      <c r="J415" s="55">
        <f t="shared" si="126"/>
        <v>0</v>
      </c>
      <c r="K415" s="23">
        <f t="shared" si="127"/>
        <v>0</v>
      </c>
    </row>
    <row r="416" spans="1:11">
      <c r="A416" s="68"/>
      <c r="B416" s="65" t="s">
        <v>503</v>
      </c>
      <c r="C416" s="58">
        <v>229.99</v>
      </c>
      <c r="D416" s="166">
        <f t="shared" si="132"/>
        <v>149.49</v>
      </c>
      <c r="E416" s="8"/>
      <c r="F416" s="104">
        <f t="shared" si="133"/>
        <v>0</v>
      </c>
      <c r="G416" s="61" t="s">
        <v>445</v>
      </c>
      <c r="H416" s="162" t="s">
        <v>504</v>
      </c>
      <c r="I416" s="54">
        <v>48</v>
      </c>
      <c r="J416" s="55">
        <f t="shared" si="126"/>
        <v>0</v>
      </c>
      <c r="K416" s="23">
        <f t="shared" si="127"/>
        <v>0</v>
      </c>
    </row>
    <row r="417" spans="1:11">
      <c r="A417" s="68"/>
      <c r="B417" s="65" t="s">
        <v>505</v>
      </c>
      <c r="C417" s="58">
        <v>219.99</v>
      </c>
      <c r="D417" s="166">
        <f t="shared" si="132"/>
        <v>142.99</v>
      </c>
      <c r="E417" s="10"/>
      <c r="F417" s="104">
        <f t="shared" si="133"/>
        <v>0</v>
      </c>
      <c r="G417" s="61" t="s">
        <v>413</v>
      </c>
      <c r="H417" s="162" t="s">
        <v>506</v>
      </c>
      <c r="I417" s="54">
        <v>51</v>
      </c>
      <c r="J417" s="55">
        <f t="shared" si="126"/>
        <v>0</v>
      </c>
      <c r="K417" s="23">
        <f t="shared" si="127"/>
        <v>0</v>
      </c>
    </row>
    <row r="418" spans="1:11">
      <c r="A418" s="68"/>
      <c r="B418" s="65" t="s">
        <v>507</v>
      </c>
      <c r="C418" s="58">
        <v>429.99</v>
      </c>
      <c r="D418" s="166">
        <f t="shared" si="132"/>
        <v>279.49</v>
      </c>
      <c r="E418" s="8"/>
      <c r="F418" s="104">
        <f t="shared" si="133"/>
        <v>0</v>
      </c>
      <c r="G418" s="61" t="s">
        <v>413</v>
      </c>
      <c r="H418" s="162" t="s">
        <v>508</v>
      </c>
      <c r="I418" s="54">
        <v>82</v>
      </c>
      <c r="J418" s="55">
        <f t="shared" si="126"/>
        <v>0</v>
      </c>
      <c r="K418" s="23">
        <f t="shared" si="127"/>
        <v>0</v>
      </c>
    </row>
    <row r="419" spans="1:11" ht="13.5" thickBot="1">
      <c r="A419" s="97"/>
      <c r="B419" s="167">
        <v>50616</v>
      </c>
      <c r="C419" s="58">
        <v>4.16</v>
      </c>
      <c r="D419" s="166">
        <f t="shared" si="132"/>
        <v>2.7</v>
      </c>
      <c r="E419" s="8"/>
      <c r="F419" s="104">
        <f t="shared" si="133"/>
        <v>0</v>
      </c>
      <c r="G419" s="61" t="s">
        <v>413</v>
      </c>
      <c r="H419" s="162" t="s">
        <v>509</v>
      </c>
      <c r="I419" s="54">
        <v>0.11</v>
      </c>
      <c r="J419" s="55">
        <f t="shared" ref="J419" si="134">I419*E419</f>
        <v>0</v>
      </c>
      <c r="K419" s="23">
        <f t="shared" si="127"/>
        <v>0</v>
      </c>
    </row>
    <row r="420" spans="1:11" ht="13.5" thickBot="1">
      <c r="B420" s="192">
        <v>50700</v>
      </c>
      <c r="C420" s="77">
        <v>9.99</v>
      </c>
      <c r="D420" s="182">
        <f t="shared" si="132"/>
        <v>6.49</v>
      </c>
      <c r="E420" s="9"/>
      <c r="F420" s="120">
        <f t="shared" si="133"/>
        <v>0</v>
      </c>
      <c r="G420" s="193"/>
      <c r="H420" s="194" t="s">
        <v>510</v>
      </c>
      <c r="I420" s="54">
        <v>0.6</v>
      </c>
      <c r="J420" s="55">
        <f t="shared" si="126"/>
        <v>0</v>
      </c>
      <c r="K420" s="23">
        <f t="shared" si="127"/>
        <v>0</v>
      </c>
    </row>
    <row r="421" spans="1:11" ht="26.25" thickBot="1">
      <c r="A421" s="37" t="s">
        <v>511</v>
      </c>
      <c r="B421" s="185"/>
      <c r="C421" s="213">
        <f>D421/$H$4</f>
        <v>2730.7384615384613</v>
      </c>
      <c r="D421" s="208">
        <v>1774.98</v>
      </c>
      <c r="E421" s="214">
        <v>1</v>
      </c>
      <c r="F421" s="212">
        <f>D421*E421</f>
        <v>1774.98</v>
      </c>
      <c r="G421" s="209"/>
      <c r="H421" s="191" t="s">
        <v>512</v>
      </c>
      <c r="I421" s="116"/>
      <c r="J421" s="116"/>
      <c r="K421" s="23">
        <f t="shared" si="127"/>
        <v>2730.7384615384613</v>
      </c>
    </row>
    <row r="422" spans="1:11" ht="26.25" hidden="1" customHeight="1" thickBot="1">
      <c r="A422" s="37" t="s">
        <v>513</v>
      </c>
      <c r="B422" s="207"/>
      <c r="C422" s="213">
        <f>D422/$H$4</f>
        <v>0</v>
      </c>
      <c r="D422" s="208"/>
      <c r="E422" s="215">
        <v>1</v>
      </c>
      <c r="F422" s="212">
        <f>D422*E422</f>
        <v>0</v>
      </c>
      <c r="G422" s="210"/>
      <c r="H422" s="168" t="s">
        <v>514</v>
      </c>
      <c r="J422" s="28"/>
      <c r="K422" s="23"/>
    </row>
    <row r="423" spans="1:11">
      <c r="A423" s="37"/>
      <c r="C423" s="6" t="s">
        <v>11</v>
      </c>
      <c r="D423" s="19"/>
      <c r="E423" s="20"/>
      <c r="F423" s="211" t="s">
        <v>17</v>
      </c>
      <c r="H423" s="168"/>
      <c r="J423" s="28"/>
    </row>
    <row r="424" spans="1:11" ht="48.75" customHeight="1" thickBot="1">
      <c r="A424" s="37"/>
      <c r="B424" s="169"/>
      <c r="C424" s="170">
        <f>SUM(K7:K422)</f>
        <v>60484.228461538463</v>
      </c>
      <c r="D424" s="171"/>
      <c r="E424" s="45"/>
      <c r="F424" s="172">
        <f>SUM(F7:F422)</f>
        <v>39314.910000000011</v>
      </c>
      <c r="H424" s="168" t="s">
        <v>515</v>
      </c>
      <c r="J424" s="28"/>
    </row>
    <row r="425" spans="1:11" ht="13.5" hidden="1" thickBot="1">
      <c r="A425" s="37"/>
      <c r="B425" s="169"/>
      <c r="C425" s="171"/>
      <c r="D425" s="171"/>
      <c r="E425" s="45"/>
      <c r="F425" s="23">
        <f>(F424-(F421+F422))*0.05</f>
        <v>1876.9965000000004</v>
      </c>
      <c r="H425" s="168" t="s">
        <v>516</v>
      </c>
      <c r="J425" s="28"/>
    </row>
    <row r="426" spans="1:11" ht="13.5" hidden="1" thickBot="1">
      <c r="F426" s="173">
        <f>F424-F425</f>
        <v>37437.91350000001</v>
      </c>
      <c r="G426" s="86"/>
      <c r="H426" s="87" t="s">
        <v>517</v>
      </c>
      <c r="J426" s="28"/>
    </row>
    <row r="427" spans="1:11">
      <c r="A427" s="37"/>
      <c r="B427" s="37" t="s">
        <v>518</v>
      </c>
      <c r="J427" s="28"/>
    </row>
    <row r="428" spans="1:11">
      <c r="A428" s="174" t="s">
        <v>519</v>
      </c>
      <c r="B428" s="175">
        <f>SUM(J13:J15)</f>
        <v>0</v>
      </c>
    </row>
    <row r="429" spans="1:11">
      <c r="A429" s="174" t="s">
        <v>520</v>
      </c>
      <c r="B429" s="175">
        <f>SUM(J7:J11)+SUM(J17:J22)</f>
        <v>3834.8</v>
      </c>
    </row>
    <row r="430" spans="1:11">
      <c r="A430" s="174" t="s">
        <v>67</v>
      </c>
      <c r="B430" s="175">
        <f>J30</f>
        <v>0</v>
      </c>
    </row>
    <row r="431" spans="1:11" ht="13.5" thickBot="1">
      <c r="A431" s="174" t="s">
        <v>521</v>
      </c>
      <c r="B431" s="176">
        <f>SUM(J31:J420)+SUM(J24:J28)</f>
        <v>1155.3500000000001</v>
      </c>
    </row>
    <row r="432" spans="1:11" ht="13.5" thickBot="1">
      <c r="A432" s="177" t="s">
        <v>19</v>
      </c>
      <c r="B432" s="178">
        <f>SUM(J7:J420)</f>
        <v>4990.1499999999987</v>
      </c>
    </row>
    <row r="433" spans="1:2" ht="13.5" thickBot="1">
      <c r="A433" s="37" t="s">
        <v>522</v>
      </c>
      <c r="B433" s="198"/>
    </row>
  </sheetData>
  <mergeCells count="25">
    <mergeCell ref="B398:H398"/>
    <mergeCell ref="B23:H23"/>
    <mergeCell ref="B413:H413"/>
    <mergeCell ref="B336:H336"/>
    <mergeCell ref="B356:H356"/>
    <mergeCell ref="B364:H364"/>
    <mergeCell ref="B378:H378"/>
    <mergeCell ref="B383:H383"/>
    <mergeCell ref="B389:H389"/>
    <mergeCell ref="B260:H260"/>
    <mergeCell ref="B272:H272"/>
    <mergeCell ref="B279:H279"/>
    <mergeCell ref="B289:H289"/>
    <mergeCell ref="B324:H324"/>
    <mergeCell ref="B195:H195"/>
    <mergeCell ref="B96:H96"/>
    <mergeCell ref="B231:H231"/>
    <mergeCell ref="B208:H208"/>
    <mergeCell ref="B242:H242"/>
    <mergeCell ref="B217:H217"/>
    <mergeCell ref="B127:H127"/>
    <mergeCell ref="B133:H133"/>
    <mergeCell ref="B162:H162"/>
    <mergeCell ref="B175:H175"/>
    <mergeCell ref="B148:H148"/>
  </mergeCells>
  <phoneticPr fontId="2" type="noConversion"/>
  <pageMargins left="0" right="0" top="0" bottom="0" header="0.5" footer="0.5"/>
  <pageSetup scale="90" orientation="landscape" r:id="rId1"/>
  <headerFooter alignWithMargins="0">
    <oddHeader>&amp;R&amp;P</oddHeader>
  </headerFooter>
  <rowBreaks count="8" manualBreakCount="8">
    <brk id="48" max="16383" man="1"/>
    <brk id="95" max="16383" man="1"/>
    <brk id="147" max="16383" man="1"/>
    <brk id="194" max="16383" man="1"/>
    <brk id="241" max="16383" man="1"/>
    <brk id="288" max="16383" man="1"/>
    <brk id="335" max="16383" man="1"/>
    <brk id="38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59"/>
  <sheetViews>
    <sheetView topLeftCell="A518" workbookViewId="0">
      <selection activeCell="H542" sqref="H542"/>
    </sheetView>
  </sheetViews>
  <sheetFormatPr defaultRowHeight="12.75"/>
  <cols>
    <col min="1" max="1" width="19" style="199" customWidth="1"/>
    <col min="2" max="2" width="81.140625" customWidth="1"/>
    <col min="3" max="3" width="7.85546875" style="200" bestFit="1" customWidth="1"/>
  </cols>
  <sheetData>
    <row r="1" spans="1:3" s="199" customFormat="1" ht="13.5" thickBot="1">
      <c r="A1" s="201" t="s">
        <v>523</v>
      </c>
      <c r="B1" s="201" t="s">
        <v>524</v>
      </c>
      <c r="C1" s="202" t="s">
        <v>525</v>
      </c>
    </row>
    <row r="2" spans="1:3" ht="13.5" thickTop="1">
      <c r="A2" s="203">
        <v>20100</v>
      </c>
      <c r="B2" s="204" t="s">
        <v>526</v>
      </c>
      <c r="C2" s="205">
        <v>67.989999999999995</v>
      </c>
    </row>
    <row r="3" spans="1:3">
      <c r="A3" s="203">
        <v>20200</v>
      </c>
      <c r="B3" s="204" t="s">
        <v>527</v>
      </c>
      <c r="C3" s="205">
        <v>4.79</v>
      </c>
    </row>
    <row r="4" spans="1:3">
      <c r="A4" s="203">
        <v>50100</v>
      </c>
      <c r="B4" s="204" t="s">
        <v>528</v>
      </c>
      <c r="C4" s="205">
        <v>5.4</v>
      </c>
    </row>
    <row r="5" spans="1:3">
      <c r="A5" s="203">
        <v>50110</v>
      </c>
      <c r="B5" s="204" t="s">
        <v>529</v>
      </c>
      <c r="C5" s="205">
        <v>6.44</v>
      </c>
    </row>
    <row r="6" spans="1:3">
      <c r="A6" s="203">
        <v>50120</v>
      </c>
      <c r="B6" s="204" t="s">
        <v>530</v>
      </c>
      <c r="C6" s="205">
        <v>5.73</v>
      </c>
    </row>
    <row r="7" spans="1:3">
      <c r="A7" s="203">
        <v>50125</v>
      </c>
      <c r="B7" s="204" t="s">
        <v>531</v>
      </c>
      <c r="C7" s="205">
        <v>1.63</v>
      </c>
    </row>
    <row r="8" spans="1:3">
      <c r="A8" s="203">
        <v>50130</v>
      </c>
      <c r="B8" s="204" t="s">
        <v>532</v>
      </c>
      <c r="C8" s="205">
        <v>2.39</v>
      </c>
    </row>
    <row r="9" spans="1:3">
      <c r="A9" s="203">
        <v>50131</v>
      </c>
      <c r="B9" s="204" t="s">
        <v>533</v>
      </c>
      <c r="C9" s="205">
        <v>5.51</v>
      </c>
    </row>
    <row r="10" spans="1:3">
      <c r="A10" s="203">
        <v>50132</v>
      </c>
      <c r="B10" s="204" t="s">
        <v>534</v>
      </c>
      <c r="C10" s="205">
        <v>36.549999999999997</v>
      </c>
    </row>
    <row r="11" spans="1:3">
      <c r="A11" s="203">
        <v>50134</v>
      </c>
      <c r="B11" s="204" t="s">
        <v>535</v>
      </c>
      <c r="C11" s="205">
        <v>1.18</v>
      </c>
    </row>
    <row r="12" spans="1:3">
      <c r="A12" s="203">
        <v>50135</v>
      </c>
      <c r="B12" s="204" t="s">
        <v>536</v>
      </c>
      <c r="C12" s="205">
        <v>1.63</v>
      </c>
    </row>
    <row r="13" spans="1:3">
      <c r="A13" s="203">
        <v>50136</v>
      </c>
      <c r="B13" s="204" t="s">
        <v>537</v>
      </c>
      <c r="C13" s="205">
        <v>3.26</v>
      </c>
    </row>
    <row r="14" spans="1:3">
      <c r="A14" s="203">
        <v>50137</v>
      </c>
      <c r="B14" s="204" t="s">
        <v>538</v>
      </c>
      <c r="C14" s="205">
        <v>7.98</v>
      </c>
    </row>
    <row r="15" spans="1:3">
      <c r="A15" s="203">
        <v>50138</v>
      </c>
      <c r="B15" s="204" t="s">
        <v>539</v>
      </c>
      <c r="C15" s="205">
        <v>22.23</v>
      </c>
    </row>
    <row r="16" spans="1:3">
      <c r="A16" s="203">
        <v>50200</v>
      </c>
      <c r="B16" s="204" t="s">
        <v>540</v>
      </c>
      <c r="C16" s="205">
        <v>6.31</v>
      </c>
    </row>
    <row r="17" spans="1:3">
      <c r="A17" s="203">
        <v>50300</v>
      </c>
      <c r="B17" s="204" t="s">
        <v>541</v>
      </c>
      <c r="C17" s="205">
        <v>4.79</v>
      </c>
    </row>
    <row r="18" spans="1:3">
      <c r="A18" s="203">
        <v>50400</v>
      </c>
      <c r="B18" s="204" t="s">
        <v>542</v>
      </c>
      <c r="C18" s="205">
        <v>7.32</v>
      </c>
    </row>
    <row r="19" spans="1:3">
      <c r="A19" s="203">
        <v>50500</v>
      </c>
      <c r="B19" s="204" t="s">
        <v>543</v>
      </c>
      <c r="C19" s="205">
        <v>4.79</v>
      </c>
    </row>
    <row r="20" spans="1:3">
      <c r="A20" s="203">
        <v>50604</v>
      </c>
      <c r="B20" s="204" t="s">
        <v>544</v>
      </c>
      <c r="C20" s="205">
        <v>7.19</v>
      </c>
    </row>
    <row r="21" spans="1:3">
      <c r="A21" s="203">
        <v>50605</v>
      </c>
      <c r="B21" s="204" t="s">
        <v>545</v>
      </c>
      <c r="C21" s="205">
        <v>19.05</v>
      </c>
    </row>
    <row r="22" spans="1:3">
      <c r="A22" s="203">
        <v>50606</v>
      </c>
      <c r="B22" s="204" t="s">
        <v>546</v>
      </c>
      <c r="C22" s="205">
        <v>17.39</v>
      </c>
    </row>
    <row r="23" spans="1:3">
      <c r="A23" s="203">
        <v>50607</v>
      </c>
      <c r="B23" s="204" t="s">
        <v>547</v>
      </c>
      <c r="C23" s="205">
        <v>11.21</v>
      </c>
    </row>
    <row r="24" spans="1:3">
      <c r="A24" s="203">
        <v>50609</v>
      </c>
      <c r="B24" s="204" t="s">
        <v>548</v>
      </c>
      <c r="C24" s="205">
        <v>2.2200000000000002</v>
      </c>
    </row>
    <row r="25" spans="1:3">
      <c r="A25" s="203">
        <v>50610</v>
      </c>
      <c r="B25" s="204" t="s">
        <v>549</v>
      </c>
      <c r="C25" s="205">
        <v>1.56</v>
      </c>
    </row>
    <row r="26" spans="1:3">
      <c r="A26" s="203">
        <v>50611</v>
      </c>
      <c r="B26" s="204" t="s">
        <v>550</v>
      </c>
      <c r="C26" s="205">
        <v>3.96</v>
      </c>
    </row>
    <row r="27" spans="1:3">
      <c r="A27" s="203">
        <v>50612</v>
      </c>
      <c r="B27" s="204" t="s">
        <v>551</v>
      </c>
      <c r="C27" s="205">
        <v>4.8099999999999996</v>
      </c>
    </row>
    <row r="28" spans="1:3">
      <c r="A28" s="203">
        <v>50613</v>
      </c>
      <c r="B28" s="204" t="s">
        <v>552</v>
      </c>
      <c r="C28" s="205">
        <v>6.52</v>
      </c>
    </row>
    <row r="29" spans="1:3">
      <c r="A29" s="203">
        <v>50614</v>
      </c>
      <c r="B29" s="204" t="s">
        <v>553</v>
      </c>
      <c r="C29" s="205">
        <v>9.3800000000000008</v>
      </c>
    </row>
    <row r="30" spans="1:3">
      <c r="A30" s="203">
        <v>50615</v>
      </c>
      <c r="B30" s="204" t="s">
        <v>554</v>
      </c>
      <c r="C30" s="205">
        <v>2.4</v>
      </c>
    </row>
    <row r="31" spans="1:3">
      <c r="A31" s="203">
        <v>50616</v>
      </c>
      <c r="B31" s="204" t="s">
        <v>555</v>
      </c>
      <c r="C31" s="205">
        <v>4.16</v>
      </c>
    </row>
    <row r="32" spans="1:3">
      <c r="A32" s="203">
        <v>50617</v>
      </c>
      <c r="B32" s="204" t="s">
        <v>556</v>
      </c>
      <c r="C32" s="205">
        <v>9.68</v>
      </c>
    </row>
    <row r="33" spans="1:3">
      <c r="A33" s="203">
        <v>50618</v>
      </c>
      <c r="B33" s="204" t="s">
        <v>557</v>
      </c>
      <c r="C33" s="205">
        <v>4.6500000000000004</v>
      </c>
    </row>
    <row r="34" spans="1:3">
      <c r="A34" s="203">
        <v>50619</v>
      </c>
      <c r="B34" s="204" t="s">
        <v>558</v>
      </c>
      <c r="C34" s="205">
        <v>10.5</v>
      </c>
    </row>
    <row r="35" spans="1:3">
      <c r="A35" s="203">
        <v>50620</v>
      </c>
      <c r="B35" s="204" t="s">
        <v>559</v>
      </c>
      <c r="C35" s="205">
        <v>7.16</v>
      </c>
    </row>
    <row r="36" spans="1:3">
      <c r="A36" s="203">
        <v>50621</v>
      </c>
      <c r="B36" s="204" t="s">
        <v>560</v>
      </c>
      <c r="C36" s="205">
        <v>15.88</v>
      </c>
    </row>
    <row r="37" spans="1:3">
      <c r="A37" s="203">
        <v>50622</v>
      </c>
      <c r="B37" s="204" t="s">
        <v>561</v>
      </c>
      <c r="C37" s="205">
        <v>14.88</v>
      </c>
    </row>
    <row r="38" spans="1:3">
      <c r="A38" s="203">
        <v>50704</v>
      </c>
      <c r="B38" s="204" t="s">
        <v>562</v>
      </c>
      <c r="C38" s="205">
        <v>14</v>
      </c>
    </row>
    <row r="39" spans="1:3">
      <c r="A39" s="203">
        <v>50705</v>
      </c>
      <c r="B39" s="204" t="s">
        <v>563</v>
      </c>
      <c r="C39" s="205">
        <v>44.26</v>
      </c>
    </row>
    <row r="40" spans="1:3">
      <c r="A40" s="203">
        <v>50706</v>
      </c>
      <c r="B40" s="204" t="s">
        <v>564</v>
      </c>
      <c r="C40" s="205">
        <v>54.76</v>
      </c>
    </row>
    <row r="41" spans="1:3">
      <c r="A41" s="203">
        <v>50707</v>
      </c>
      <c r="B41" s="204" t="s">
        <v>565</v>
      </c>
      <c r="C41" s="205">
        <v>24.8</v>
      </c>
    </row>
    <row r="42" spans="1:3">
      <c r="A42" s="203">
        <v>50708</v>
      </c>
      <c r="B42" s="204" t="s">
        <v>566</v>
      </c>
      <c r="C42" s="205">
        <v>30.34</v>
      </c>
    </row>
    <row r="43" spans="1:3">
      <c r="A43" s="203">
        <v>50709</v>
      </c>
      <c r="B43" s="204" t="s">
        <v>567</v>
      </c>
      <c r="C43" s="205">
        <v>9.15</v>
      </c>
    </row>
    <row r="44" spans="1:3">
      <c r="A44" s="203">
        <v>50710</v>
      </c>
      <c r="B44" s="204" t="s">
        <v>568</v>
      </c>
      <c r="C44" s="205">
        <v>11.65</v>
      </c>
    </row>
    <row r="45" spans="1:3">
      <c r="A45" s="203">
        <v>50711</v>
      </c>
      <c r="B45" s="204" t="s">
        <v>569</v>
      </c>
      <c r="C45" s="205">
        <v>11.83</v>
      </c>
    </row>
    <row r="46" spans="1:3">
      <c r="A46" s="203">
        <v>50712</v>
      </c>
      <c r="B46" s="204" t="s">
        <v>570</v>
      </c>
      <c r="C46" s="205">
        <v>4.5599999999999996</v>
      </c>
    </row>
    <row r="47" spans="1:3">
      <c r="A47" s="203">
        <v>50713</v>
      </c>
      <c r="B47" s="204" t="s">
        <v>571</v>
      </c>
      <c r="C47" s="205">
        <v>6.26</v>
      </c>
    </row>
    <row r="48" spans="1:3">
      <c r="A48" s="203">
        <v>50714</v>
      </c>
      <c r="B48" s="204" t="s">
        <v>572</v>
      </c>
      <c r="C48" s="205">
        <v>5.32</v>
      </c>
    </row>
    <row r="49" spans="1:3">
      <c r="A49" s="203">
        <v>50715</v>
      </c>
      <c r="B49" s="204" t="s">
        <v>573</v>
      </c>
      <c r="C49" s="205">
        <v>2.15</v>
      </c>
    </row>
    <row r="50" spans="1:3">
      <c r="A50" s="203">
        <v>50716</v>
      </c>
      <c r="B50" s="204" t="s">
        <v>574</v>
      </c>
      <c r="C50" s="205">
        <v>2.97</v>
      </c>
    </row>
    <row r="51" spans="1:3">
      <c r="A51" s="203">
        <v>50717</v>
      </c>
      <c r="B51" s="204" t="s">
        <v>575</v>
      </c>
      <c r="C51" s="205">
        <v>1.54</v>
      </c>
    </row>
    <row r="52" spans="1:3">
      <c r="A52" s="203">
        <v>50750</v>
      </c>
      <c r="B52" s="204" t="s">
        <v>576</v>
      </c>
      <c r="C52" s="205">
        <v>12.99</v>
      </c>
    </row>
    <row r="53" spans="1:3">
      <c r="A53" s="203">
        <v>50810</v>
      </c>
      <c r="B53" s="204" t="s">
        <v>577</v>
      </c>
      <c r="C53" s="205">
        <v>3</v>
      </c>
    </row>
    <row r="54" spans="1:3">
      <c r="A54" s="203">
        <v>50811</v>
      </c>
      <c r="B54" s="204" t="s">
        <v>578</v>
      </c>
      <c r="C54" s="205">
        <v>6.56</v>
      </c>
    </row>
    <row r="55" spans="1:3">
      <c r="A55" s="203">
        <v>50812</v>
      </c>
      <c r="B55" s="204" t="s">
        <v>579</v>
      </c>
      <c r="C55" s="205">
        <v>8.42</v>
      </c>
    </row>
    <row r="56" spans="1:3">
      <c r="A56" s="203">
        <v>50813</v>
      </c>
      <c r="B56" s="204" t="s">
        <v>580</v>
      </c>
      <c r="C56" s="205">
        <v>18.43</v>
      </c>
    </row>
    <row r="57" spans="1:3">
      <c r="A57" s="203">
        <v>50860</v>
      </c>
      <c r="B57" s="204" t="s">
        <v>581</v>
      </c>
      <c r="C57" s="205">
        <v>3.73</v>
      </c>
    </row>
    <row r="58" spans="1:3">
      <c r="A58" s="203">
        <v>50861</v>
      </c>
      <c r="B58" s="204" t="s">
        <v>582</v>
      </c>
      <c r="C58" s="205">
        <v>2.73</v>
      </c>
    </row>
    <row r="59" spans="1:3">
      <c r="A59" s="203">
        <v>50862</v>
      </c>
      <c r="B59" s="204" t="s">
        <v>583</v>
      </c>
      <c r="C59" s="205">
        <v>5.32</v>
      </c>
    </row>
    <row r="60" spans="1:3">
      <c r="A60" s="203">
        <v>50863</v>
      </c>
      <c r="B60" s="204" t="s">
        <v>584</v>
      </c>
      <c r="C60" s="205">
        <v>7.68</v>
      </c>
    </row>
    <row r="61" spans="1:3">
      <c r="A61" s="203">
        <v>50864</v>
      </c>
      <c r="B61" s="204" t="s">
        <v>585</v>
      </c>
      <c r="C61" s="205">
        <v>9.49</v>
      </c>
    </row>
    <row r="62" spans="1:3">
      <c r="A62" s="203">
        <v>50870</v>
      </c>
      <c r="B62" s="204" t="s">
        <v>586</v>
      </c>
      <c r="C62" s="205">
        <v>3.31</v>
      </c>
    </row>
    <row r="63" spans="1:3">
      <c r="A63" s="203">
        <v>50871</v>
      </c>
      <c r="B63" s="204" t="s">
        <v>587</v>
      </c>
      <c r="C63" s="205">
        <v>7.2</v>
      </c>
    </row>
    <row r="64" spans="1:3">
      <c r="A64" s="203">
        <v>50872</v>
      </c>
      <c r="B64" s="204" t="s">
        <v>588</v>
      </c>
      <c r="C64" s="205">
        <v>6.49</v>
      </c>
    </row>
    <row r="65" spans="1:3">
      <c r="A65" s="203">
        <v>50873</v>
      </c>
      <c r="B65" s="204" t="s">
        <v>589</v>
      </c>
      <c r="C65" s="205">
        <v>12.32</v>
      </c>
    </row>
    <row r="66" spans="1:3">
      <c r="A66" s="203">
        <v>50877</v>
      </c>
      <c r="B66" s="204" t="s">
        <v>590</v>
      </c>
      <c r="C66" s="205">
        <v>8.9499999999999993</v>
      </c>
    </row>
    <row r="67" spans="1:3">
      <c r="A67" s="203">
        <v>50878</v>
      </c>
      <c r="B67" s="204" t="s">
        <v>591</v>
      </c>
      <c r="C67" s="205">
        <v>17.989999999999998</v>
      </c>
    </row>
    <row r="68" spans="1:3">
      <c r="A68" s="203">
        <v>50879</v>
      </c>
      <c r="B68" s="204" t="s">
        <v>592</v>
      </c>
      <c r="C68" s="205">
        <v>15.91</v>
      </c>
    </row>
    <row r="69" spans="1:3">
      <c r="A69" s="203">
        <v>50880</v>
      </c>
      <c r="B69" s="204" t="s">
        <v>593</v>
      </c>
      <c r="C69" s="205">
        <v>21.7</v>
      </c>
    </row>
    <row r="70" spans="1:3">
      <c r="A70" s="203">
        <v>50883</v>
      </c>
      <c r="B70" s="204" t="s">
        <v>594</v>
      </c>
      <c r="C70" s="205">
        <v>67.12</v>
      </c>
    </row>
    <row r="71" spans="1:3">
      <c r="A71" s="203">
        <v>50885</v>
      </c>
      <c r="B71" s="204" t="s">
        <v>595</v>
      </c>
      <c r="C71" s="205">
        <v>86.7</v>
      </c>
    </row>
    <row r="72" spans="1:3">
      <c r="A72" s="203">
        <v>50910</v>
      </c>
      <c r="B72" s="204" t="s">
        <v>596</v>
      </c>
      <c r="C72" s="205">
        <v>6.13</v>
      </c>
    </row>
    <row r="73" spans="1:3">
      <c r="A73" s="203">
        <v>50911</v>
      </c>
      <c r="B73" s="204" t="s">
        <v>597</v>
      </c>
      <c r="C73" s="205">
        <v>9.7799999999999994</v>
      </c>
    </row>
    <row r="74" spans="1:3">
      <c r="A74" s="203">
        <v>50912</v>
      </c>
      <c r="B74" s="204" t="s">
        <v>598</v>
      </c>
      <c r="C74" s="205">
        <v>13.17</v>
      </c>
    </row>
    <row r="75" spans="1:3">
      <c r="A75" s="203">
        <v>50913</v>
      </c>
      <c r="B75" s="204" t="s">
        <v>599</v>
      </c>
      <c r="C75" s="205">
        <v>17.329999999999998</v>
      </c>
    </row>
    <row r="76" spans="1:3">
      <c r="A76" s="203">
        <v>50914</v>
      </c>
      <c r="B76" s="204" t="s">
        <v>600</v>
      </c>
      <c r="C76" s="205">
        <v>30.74</v>
      </c>
    </row>
    <row r="77" spans="1:3">
      <c r="A77" s="203">
        <v>90100</v>
      </c>
      <c r="B77" s="204" t="s">
        <v>601</v>
      </c>
      <c r="C77" s="205">
        <v>32.49</v>
      </c>
    </row>
    <row r="78" spans="1:3">
      <c r="A78" s="203">
        <v>90120</v>
      </c>
      <c r="B78" s="204" t="s">
        <v>602</v>
      </c>
      <c r="C78" s="205">
        <v>10.89</v>
      </c>
    </row>
    <row r="79" spans="1:3">
      <c r="A79" s="203">
        <v>90200</v>
      </c>
      <c r="B79" s="204" t="s">
        <v>603</v>
      </c>
      <c r="C79" s="205">
        <v>38.14</v>
      </c>
    </row>
    <row r="80" spans="1:3">
      <c r="A80" s="203">
        <v>90220</v>
      </c>
      <c r="B80" s="204" t="s">
        <v>604</v>
      </c>
      <c r="C80" s="205">
        <v>10.89</v>
      </c>
    </row>
    <row r="81" spans="1:3">
      <c r="A81" s="203">
        <v>90900</v>
      </c>
      <c r="B81" s="204" t="s">
        <v>605</v>
      </c>
      <c r="C81" s="205">
        <v>0</v>
      </c>
    </row>
    <row r="82" spans="1:3">
      <c r="A82" s="206" t="s">
        <v>606</v>
      </c>
      <c r="B82" s="204" t="s">
        <v>607</v>
      </c>
      <c r="C82" s="205">
        <v>1199.99</v>
      </c>
    </row>
    <row r="83" spans="1:3">
      <c r="A83" s="206" t="s">
        <v>608</v>
      </c>
      <c r="B83" s="204" t="s">
        <v>609</v>
      </c>
      <c r="C83" s="205">
        <v>2723.91</v>
      </c>
    </row>
    <row r="84" spans="1:3">
      <c r="A84" s="206" t="s">
        <v>610</v>
      </c>
      <c r="B84" s="204" t="s">
        <v>611</v>
      </c>
      <c r="C84" s="205">
        <v>1499</v>
      </c>
    </row>
    <row r="85" spans="1:3">
      <c r="A85" s="206" t="s">
        <v>612</v>
      </c>
      <c r="B85" s="204" t="s">
        <v>613</v>
      </c>
      <c r="C85" s="205">
        <v>1699.99</v>
      </c>
    </row>
    <row r="86" spans="1:3">
      <c r="A86" s="206" t="s">
        <v>614</v>
      </c>
      <c r="B86" s="204" t="s">
        <v>615</v>
      </c>
      <c r="C86" s="205">
        <v>3268.91</v>
      </c>
    </row>
    <row r="87" spans="1:3">
      <c r="A87" s="206" t="s">
        <v>616</v>
      </c>
      <c r="B87" s="204" t="s">
        <v>617</v>
      </c>
      <c r="C87" s="205">
        <v>38.14</v>
      </c>
    </row>
    <row r="88" spans="1:3">
      <c r="A88" s="206" t="s">
        <v>618</v>
      </c>
      <c r="B88" s="204" t="s">
        <v>619</v>
      </c>
      <c r="C88" s="205">
        <v>54.49</v>
      </c>
    </row>
    <row r="89" spans="1:3">
      <c r="A89" s="206" t="s">
        <v>620</v>
      </c>
      <c r="B89" s="204" t="s">
        <v>621</v>
      </c>
      <c r="C89" s="205">
        <v>70.84</v>
      </c>
    </row>
    <row r="90" spans="1:3">
      <c r="A90" s="206" t="s">
        <v>622</v>
      </c>
      <c r="B90" s="204" t="s">
        <v>623</v>
      </c>
      <c r="C90" s="205">
        <v>108.99</v>
      </c>
    </row>
    <row r="91" spans="1:3">
      <c r="A91" s="206" t="s">
        <v>624</v>
      </c>
      <c r="B91" s="204" t="s">
        <v>625</v>
      </c>
      <c r="C91" s="205">
        <v>326.99</v>
      </c>
    </row>
    <row r="92" spans="1:3">
      <c r="A92" s="206" t="s">
        <v>626</v>
      </c>
      <c r="B92" s="204" t="s">
        <v>627</v>
      </c>
      <c r="C92" s="205">
        <v>21.79</v>
      </c>
    </row>
    <row r="93" spans="1:3">
      <c r="A93" s="206" t="s">
        <v>628</v>
      </c>
      <c r="B93" s="204" t="s">
        <v>629</v>
      </c>
      <c r="C93" s="205">
        <v>54.49</v>
      </c>
    </row>
    <row r="94" spans="1:3">
      <c r="A94" s="206" t="s">
        <v>630</v>
      </c>
      <c r="B94" s="204" t="s">
        <v>631</v>
      </c>
      <c r="C94" s="205">
        <v>1.63</v>
      </c>
    </row>
    <row r="95" spans="1:3">
      <c r="A95" s="206" t="s">
        <v>632</v>
      </c>
      <c r="B95" s="204" t="s">
        <v>633</v>
      </c>
      <c r="C95" s="205">
        <v>1.63</v>
      </c>
    </row>
    <row r="96" spans="1:3">
      <c r="A96" s="206" t="s">
        <v>634</v>
      </c>
      <c r="B96" s="204" t="s">
        <v>635</v>
      </c>
      <c r="C96" s="205">
        <v>1.63</v>
      </c>
    </row>
    <row r="97" spans="1:3">
      <c r="A97" s="206" t="s">
        <v>636</v>
      </c>
      <c r="B97" s="204" t="s">
        <v>637</v>
      </c>
      <c r="C97" s="205">
        <v>1.63</v>
      </c>
    </row>
    <row r="98" spans="1:3">
      <c r="A98" s="206" t="s">
        <v>638</v>
      </c>
      <c r="B98" s="204" t="s">
        <v>639</v>
      </c>
      <c r="C98" s="205">
        <v>1.63</v>
      </c>
    </row>
    <row r="99" spans="1:3">
      <c r="A99" s="206" t="s">
        <v>640</v>
      </c>
      <c r="B99" s="204" t="s">
        <v>641</v>
      </c>
      <c r="C99" s="205">
        <v>54.49</v>
      </c>
    </row>
    <row r="100" spans="1:3">
      <c r="A100" s="206" t="s">
        <v>642</v>
      </c>
      <c r="B100" s="204" t="s">
        <v>643</v>
      </c>
      <c r="C100" s="205">
        <v>108.99</v>
      </c>
    </row>
    <row r="101" spans="1:3">
      <c r="A101" s="206" t="s">
        <v>644</v>
      </c>
      <c r="B101" s="204" t="s">
        <v>645</v>
      </c>
      <c r="C101" s="205">
        <v>21.99</v>
      </c>
    </row>
    <row r="102" spans="1:3">
      <c r="A102" s="206" t="s">
        <v>646</v>
      </c>
      <c r="B102" s="204" t="s">
        <v>647</v>
      </c>
      <c r="C102" s="205">
        <v>133.69</v>
      </c>
    </row>
    <row r="103" spans="1:3">
      <c r="A103" s="206" t="s">
        <v>648</v>
      </c>
      <c r="B103" s="204" t="s">
        <v>649</v>
      </c>
      <c r="C103" s="205">
        <v>401.39</v>
      </c>
    </row>
    <row r="104" spans="1:3">
      <c r="A104" s="206" t="s">
        <v>650</v>
      </c>
      <c r="B104" s="204" t="s">
        <v>651</v>
      </c>
      <c r="C104" s="205">
        <v>215.41</v>
      </c>
    </row>
    <row r="105" spans="1:3">
      <c r="A105" s="206" t="s">
        <v>652</v>
      </c>
      <c r="B105" s="204" t="s">
        <v>653</v>
      </c>
      <c r="C105" s="205">
        <v>619.19000000000005</v>
      </c>
    </row>
    <row r="106" spans="1:3">
      <c r="A106" s="206" t="s">
        <v>654</v>
      </c>
      <c r="B106" s="204" t="s">
        <v>655</v>
      </c>
      <c r="C106" s="205">
        <v>272.8</v>
      </c>
    </row>
    <row r="107" spans="1:3">
      <c r="A107" s="206" t="s">
        <v>656</v>
      </c>
      <c r="B107" s="204" t="s">
        <v>657</v>
      </c>
      <c r="C107" s="205">
        <v>817.18</v>
      </c>
    </row>
    <row r="108" spans="1:3">
      <c r="A108" s="206" t="s">
        <v>658</v>
      </c>
      <c r="B108" s="204" t="s">
        <v>659</v>
      </c>
      <c r="C108" s="205">
        <v>9.14</v>
      </c>
    </row>
    <row r="109" spans="1:3">
      <c r="A109" s="206" t="s">
        <v>660</v>
      </c>
      <c r="B109" s="204" t="s">
        <v>661</v>
      </c>
      <c r="C109" s="205">
        <v>18.73</v>
      </c>
    </row>
    <row r="110" spans="1:3">
      <c r="A110" s="206" t="s">
        <v>662</v>
      </c>
      <c r="B110" s="204" t="s">
        <v>663</v>
      </c>
      <c r="C110" s="205">
        <v>27.94</v>
      </c>
    </row>
    <row r="111" spans="1:3">
      <c r="A111" s="206" t="s">
        <v>664</v>
      </c>
      <c r="B111" s="204" t="s">
        <v>665</v>
      </c>
      <c r="C111" s="205">
        <v>9.77</v>
      </c>
    </row>
    <row r="112" spans="1:3">
      <c r="A112" s="206" t="s">
        <v>666</v>
      </c>
      <c r="B112" s="204" t="s">
        <v>667</v>
      </c>
      <c r="C112" s="205">
        <v>18.91</v>
      </c>
    </row>
    <row r="113" spans="1:3">
      <c r="A113" s="206" t="s">
        <v>668</v>
      </c>
      <c r="B113" s="204" t="s">
        <v>669</v>
      </c>
      <c r="C113" s="205">
        <v>31.04</v>
      </c>
    </row>
    <row r="114" spans="1:3">
      <c r="A114" s="206" t="s">
        <v>670</v>
      </c>
      <c r="B114" s="204" t="s">
        <v>671</v>
      </c>
      <c r="C114" s="205">
        <v>14.51</v>
      </c>
    </row>
    <row r="115" spans="1:3">
      <c r="A115" s="206" t="s">
        <v>672</v>
      </c>
      <c r="B115" s="204" t="s">
        <v>673</v>
      </c>
      <c r="C115" s="205">
        <v>22.81</v>
      </c>
    </row>
    <row r="116" spans="1:3">
      <c r="A116" s="206" t="s">
        <v>674</v>
      </c>
      <c r="B116" s="204" t="s">
        <v>675</v>
      </c>
      <c r="C116" s="205">
        <v>41.02</v>
      </c>
    </row>
    <row r="117" spans="1:3">
      <c r="A117" s="206" t="s">
        <v>676</v>
      </c>
      <c r="B117" s="204" t="s">
        <v>677</v>
      </c>
      <c r="C117" s="205">
        <v>70.91</v>
      </c>
    </row>
    <row r="118" spans="1:3">
      <c r="A118" s="206" t="s">
        <v>678</v>
      </c>
      <c r="B118" s="204" t="s">
        <v>679</v>
      </c>
      <c r="C118" s="205">
        <v>36.01</v>
      </c>
    </row>
    <row r="119" spans="1:3">
      <c r="A119" s="206" t="s">
        <v>680</v>
      </c>
      <c r="B119" s="204" t="s">
        <v>681</v>
      </c>
      <c r="C119" s="205">
        <v>60.76</v>
      </c>
    </row>
    <row r="120" spans="1:3">
      <c r="A120" s="206" t="s">
        <v>682</v>
      </c>
      <c r="B120" s="204" t="s">
        <v>683</v>
      </c>
      <c r="C120" s="205">
        <v>67.61</v>
      </c>
    </row>
    <row r="121" spans="1:3">
      <c r="A121" s="206" t="s">
        <v>684</v>
      </c>
      <c r="B121" s="204" t="s">
        <v>685</v>
      </c>
      <c r="C121" s="205">
        <v>20.87</v>
      </c>
    </row>
    <row r="122" spans="1:3">
      <c r="A122" s="206" t="s">
        <v>686</v>
      </c>
      <c r="B122" s="204" t="s">
        <v>687</v>
      </c>
      <c r="C122" s="205">
        <v>11.41</v>
      </c>
    </row>
    <row r="123" spans="1:3">
      <c r="A123" s="206" t="s">
        <v>688</v>
      </c>
      <c r="B123" s="204" t="s">
        <v>689</v>
      </c>
      <c r="C123" s="205">
        <v>28.43</v>
      </c>
    </row>
    <row r="124" spans="1:3">
      <c r="A124" s="206" t="s">
        <v>690</v>
      </c>
      <c r="B124" s="204" t="s">
        <v>691</v>
      </c>
      <c r="C124" s="205">
        <v>47.55</v>
      </c>
    </row>
    <row r="125" spans="1:3">
      <c r="A125" s="206" t="s">
        <v>692</v>
      </c>
      <c r="B125" s="204" t="s">
        <v>693</v>
      </c>
      <c r="C125" s="205">
        <v>23.73</v>
      </c>
    </row>
    <row r="126" spans="1:3">
      <c r="A126" s="206" t="s">
        <v>694</v>
      </c>
      <c r="B126" s="204" t="s">
        <v>695</v>
      </c>
      <c r="C126" s="205">
        <v>33.11</v>
      </c>
    </row>
    <row r="127" spans="1:3">
      <c r="A127" s="206" t="s">
        <v>696</v>
      </c>
      <c r="B127" s="204" t="s">
        <v>697</v>
      </c>
      <c r="C127" s="205">
        <v>9.52</v>
      </c>
    </row>
    <row r="128" spans="1:3">
      <c r="A128" s="206" t="s">
        <v>698</v>
      </c>
      <c r="B128" s="204" t="s">
        <v>699</v>
      </c>
      <c r="C128" s="205">
        <v>17.3</v>
      </c>
    </row>
    <row r="129" spans="1:3">
      <c r="A129" s="206" t="s">
        <v>700</v>
      </c>
      <c r="B129" s="204" t="s">
        <v>701</v>
      </c>
      <c r="C129" s="205">
        <v>24.43</v>
      </c>
    </row>
    <row r="130" spans="1:3">
      <c r="A130" s="206" t="s">
        <v>702</v>
      </c>
      <c r="B130" s="204" t="s">
        <v>703</v>
      </c>
      <c r="C130" s="205">
        <v>27.97</v>
      </c>
    </row>
    <row r="131" spans="1:3">
      <c r="A131" s="206" t="s">
        <v>704</v>
      </c>
      <c r="B131" s="204" t="s">
        <v>705</v>
      </c>
      <c r="C131" s="205">
        <v>52.09</v>
      </c>
    </row>
    <row r="132" spans="1:3">
      <c r="A132" s="206" t="s">
        <v>706</v>
      </c>
      <c r="B132" s="204" t="s">
        <v>707</v>
      </c>
      <c r="C132" s="205">
        <v>65.790000000000006</v>
      </c>
    </row>
    <row r="133" spans="1:3">
      <c r="A133" s="206" t="s">
        <v>708</v>
      </c>
      <c r="B133" s="204" t="s">
        <v>709</v>
      </c>
      <c r="C133" s="205">
        <v>39.380000000000003</v>
      </c>
    </row>
    <row r="134" spans="1:3">
      <c r="A134" s="206" t="s">
        <v>710</v>
      </c>
      <c r="B134" s="204" t="s">
        <v>711</v>
      </c>
      <c r="C134" s="205">
        <v>51.2</v>
      </c>
    </row>
    <row r="135" spans="1:3">
      <c r="A135" s="206" t="s">
        <v>712</v>
      </c>
      <c r="B135" s="204" t="s">
        <v>713</v>
      </c>
      <c r="C135" s="205">
        <v>65.709999999999994</v>
      </c>
    </row>
    <row r="136" spans="1:3">
      <c r="A136" s="206" t="s">
        <v>714</v>
      </c>
      <c r="B136" s="204" t="s">
        <v>715</v>
      </c>
      <c r="C136" s="205">
        <v>0.78</v>
      </c>
    </row>
    <row r="137" spans="1:3">
      <c r="A137" s="206" t="s">
        <v>716</v>
      </c>
      <c r="B137" s="204" t="s">
        <v>717</v>
      </c>
      <c r="C137" s="205">
        <v>0.91</v>
      </c>
    </row>
    <row r="138" spans="1:3">
      <c r="A138" s="206" t="s">
        <v>718</v>
      </c>
      <c r="B138" s="204" t="s">
        <v>719</v>
      </c>
      <c r="C138" s="205">
        <v>1.87</v>
      </c>
    </row>
    <row r="139" spans="1:3">
      <c r="A139" s="206" t="s">
        <v>720</v>
      </c>
      <c r="B139" s="204" t="s">
        <v>721</v>
      </c>
      <c r="C139" s="205">
        <v>13.07</v>
      </c>
    </row>
    <row r="140" spans="1:3">
      <c r="A140" s="206" t="s">
        <v>722</v>
      </c>
      <c r="B140" s="204" t="s">
        <v>723</v>
      </c>
      <c r="C140" s="205">
        <v>0.62</v>
      </c>
    </row>
    <row r="141" spans="1:3">
      <c r="A141" s="206" t="s">
        <v>724</v>
      </c>
      <c r="B141" s="204" t="s">
        <v>725</v>
      </c>
      <c r="C141" s="205">
        <v>0.72</v>
      </c>
    </row>
    <row r="142" spans="1:3">
      <c r="A142" s="206" t="s">
        <v>726</v>
      </c>
      <c r="B142" s="204" t="s">
        <v>727</v>
      </c>
      <c r="C142" s="205">
        <v>0.96</v>
      </c>
    </row>
    <row r="143" spans="1:3">
      <c r="A143" s="206" t="s">
        <v>728</v>
      </c>
      <c r="B143" s="204" t="s">
        <v>729</v>
      </c>
      <c r="C143" s="205">
        <v>3.27</v>
      </c>
    </row>
    <row r="144" spans="1:3">
      <c r="A144" s="206" t="s">
        <v>730</v>
      </c>
      <c r="B144" s="204" t="s">
        <v>731</v>
      </c>
      <c r="C144" s="205">
        <v>32.69</v>
      </c>
    </row>
    <row r="145" spans="1:3">
      <c r="A145" s="206" t="s">
        <v>732</v>
      </c>
      <c r="B145" s="204" t="s">
        <v>733</v>
      </c>
      <c r="C145" s="205">
        <v>41.13</v>
      </c>
    </row>
    <row r="146" spans="1:3">
      <c r="A146" s="206" t="s">
        <v>734</v>
      </c>
      <c r="B146" s="204" t="s">
        <v>735</v>
      </c>
      <c r="C146" s="205">
        <v>23.28</v>
      </c>
    </row>
    <row r="147" spans="1:3">
      <c r="A147" s="206" t="s">
        <v>736</v>
      </c>
      <c r="B147" s="204" t="s">
        <v>737</v>
      </c>
      <c r="C147" s="205">
        <v>12.83</v>
      </c>
    </row>
    <row r="148" spans="1:3">
      <c r="A148" s="206" t="s">
        <v>85</v>
      </c>
      <c r="B148" s="204" t="s">
        <v>738</v>
      </c>
      <c r="C148" s="205">
        <v>2.39</v>
      </c>
    </row>
    <row r="149" spans="1:3">
      <c r="A149" s="206" t="s">
        <v>72</v>
      </c>
      <c r="B149" s="204" t="s">
        <v>739</v>
      </c>
      <c r="C149" s="205">
        <v>3.37</v>
      </c>
    </row>
    <row r="150" spans="1:3">
      <c r="A150" s="206" t="s">
        <v>75</v>
      </c>
      <c r="B150" s="204" t="s">
        <v>740</v>
      </c>
      <c r="C150" s="205">
        <v>1.3</v>
      </c>
    </row>
    <row r="151" spans="1:3">
      <c r="A151" s="206" t="s">
        <v>78</v>
      </c>
      <c r="B151" s="204" t="s">
        <v>741</v>
      </c>
      <c r="C151" s="205">
        <v>1.63</v>
      </c>
    </row>
    <row r="152" spans="1:3">
      <c r="A152" s="206" t="s">
        <v>95</v>
      </c>
      <c r="B152" s="204" t="s">
        <v>742</v>
      </c>
      <c r="C152" s="205">
        <v>15.8</v>
      </c>
    </row>
    <row r="153" spans="1:3">
      <c r="A153" s="206" t="s">
        <v>87</v>
      </c>
      <c r="B153" s="204" t="s">
        <v>743</v>
      </c>
      <c r="C153" s="205">
        <v>2.72</v>
      </c>
    </row>
    <row r="154" spans="1:3">
      <c r="A154" s="206" t="s">
        <v>89</v>
      </c>
      <c r="B154" s="204" t="s">
        <v>744</v>
      </c>
      <c r="C154" s="205">
        <v>3.37</v>
      </c>
    </row>
    <row r="155" spans="1:3">
      <c r="A155" s="206" t="s">
        <v>80</v>
      </c>
      <c r="B155" s="204" t="s">
        <v>745</v>
      </c>
      <c r="C155" s="205">
        <v>1.85</v>
      </c>
    </row>
    <row r="156" spans="1:3">
      <c r="A156" s="206" t="s">
        <v>90</v>
      </c>
      <c r="B156" s="204" t="s">
        <v>746</v>
      </c>
      <c r="C156" s="205">
        <v>4.25</v>
      </c>
    </row>
    <row r="157" spans="1:3">
      <c r="A157" s="206" t="s">
        <v>68</v>
      </c>
      <c r="B157" s="204" t="s">
        <v>747</v>
      </c>
      <c r="C157" s="205">
        <v>6.1</v>
      </c>
    </row>
    <row r="158" spans="1:3">
      <c r="A158" s="206" t="s">
        <v>70</v>
      </c>
      <c r="B158" s="204" t="s">
        <v>748</v>
      </c>
      <c r="C158" s="205">
        <v>9.8000000000000007</v>
      </c>
    </row>
    <row r="159" spans="1:3">
      <c r="A159" s="206" t="s">
        <v>378</v>
      </c>
      <c r="B159" s="204" t="s">
        <v>749</v>
      </c>
      <c r="C159" s="205">
        <v>21.79</v>
      </c>
    </row>
    <row r="160" spans="1:3">
      <c r="A160" s="206" t="s">
        <v>380</v>
      </c>
      <c r="B160" s="204" t="s">
        <v>750</v>
      </c>
      <c r="C160" s="205">
        <v>21.79</v>
      </c>
    </row>
    <row r="161" spans="1:3">
      <c r="A161" s="206" t="s">
        <v>382</v>
      </c>
      <c r="B161" s="204" t="s">
        <v>751</v>
      </c>
      <c r="C161" s="205">
        <v>21.79</v>
      </c>
    </row>
    <row r="162" spans="1:3">
      <c r="A162" s="206" t="s">
        <v>376</v>
      </c>
      <c r="B162" s="204" t="s">
        <v>752</v>
      </c>
      <c r="C162" s="205">
        <v>9.8000000000000007</v>
      </c>
    </row>
    <row r="163" spans="1:3">
      <c r="A163" s="206" t="s">
        <v>372</v>
      </c>
      <c r="B163" s="204" t="s">
        <v>753</v>
      </c>
      <c r="C163" s="205">
        <v>37.049999999999997</v>
      </c>
    </row>
    <row r="164" spans="1:3">
      <c r="A164" s="206" t="s">
        <v>368</v>
      </c>
      <c r="B164" s="204" t="s">
        <v>754</v>
      </c>
      <c r="C164" s="205">
        <v>86.99</v>
      </c>
    </row>
    <row r="165" spans="1:3">
      <c r="A165" s="206" t="s">
        <v>366</v>
      </c>
      <c r="B165" s="204" t="s">
        <v>755</v>
      </c>
      <c r="C165" s="205">
        <v>18.52</v>
      </c>
    </row>
    <row r="166" spans="1:3">
      <c r="A166" s="206" t="s">
        <v>756</v>
      </c>
      <c r="B166" s="204" t="s">
        <v>757</v>
      </c>
      <c r="C166" s="205">
        <v>13.07</v>
      </c>
    </row>
    <row r="167" spans="1:3">
      <c r="A167" s="206" t="s">
        <v>429</v>
      </c>
      <c r="B167" s="204" t="s">
        <v>758</v>
      </c>
      <c r="C167" s="205">
        <v>29.42</v>
      </c>
    </row>
    <row r="168" spans="1:3">
      <c r="A168" s="206" t="s">
        <v>431</v>
      </c>
      <c r="B168" s="204" t="s">
        <v>759</v>
      </c>
      <c r="C168" s="205">
        <v>31.6</v>
      </c>
    </row>
    <row r="169" spans="1:3">
      <c r="A169" s="206" t="s">
        <v>433</v>
      </c>
      <c r="B169" s="204" t="s">
        <v>760</v>
      </c>
      <c r="C169" s="205">
        <v>34.869999999999997</v>
      </c>
    </row>
    <row r="170" spans="1:3">
      <c r="A170" s="206" t="s">
        <v>435</v>
      </c>
      <c r="B170" s="204" t="s">
        <v>761</v>
      </c>
      <c r="C170" s="205">
        <v>43.59</v>
      </c>
    </row>
    <row r="171" spans="1:3">
      <c r="A171" s="206" t="s">
        <v>439</v>
      </c>
      <c r="B171" s="204" t="s">
        <v>762</v>
      </c>
      <c r="C171" s="205">
        <v>65.39</v>
      </c>
    </row>
    <row r="172" spans="1:3">
      <c r="A172" s="206" t="s">
        <v>441</v>
      </c>
      <c r="B172" s="204" t="s">
        <v>763</v>
      </c>
      <c r="C172" s="205">
        <v>71.930000000000007</v>
      </c>
    </row>
    <row r="173" spans="1:3">
      <c r="A173" s="206" t="s">
        <v>437</v>
      </c>
      <c r="B173" s="204" t="s">
        <v>764</v>
      </c>
      <c r="C173" s="205">
        <v>46.86</v>
      </c>
    </row>
    <row r="174" spans="1:3">
      <c r="A174" s="206" t="s">
        <v>472</v>
      </c>
      <c r="B174" s="204" t="s">
        <v>765</v>
      </c>
      <c r="C174" s="205">
        <v>115.53</v>
      </c>
    </row>
    <row r="175" spans="1:3">
      <c r="A175" s="206" t="s">
        <v>474</v>
      </c>
      <c r="B175" s="204" t="s">
        <v>766</v>
      </c>
      <c r="C175" s="205">
        <v>163.49</v>
      </c>
    </row>
    <row r="176" spans="1:3">
      <c r="A176" s="206" t="s">
        <v>476</v>
      </c>
      <c r="B176" s="204" t="s">
        <v>767</v>
      </c>
      <c r="C176" s="205">
        <v>196.19</v>
      </c>
    </row>
    <row r="177" spans="1:3">
      <c r="A177" s="206" t="s">
        <v>478</v>
      </c>
      <c r="B177" s="204" t="s">
        <v>768</v>
      </c>
      <c r="C177" s="205">
        <v>381.49</v>
      </c>
    </row>
    <row r="178" spans="1:3">
      <c r="A178" s="206" t="s">
        <v>481</v>
      </c>
      <c r="B178" s="204" t="s">
        <v>769</v>
      </c>
      <c r="C178" s="205">
        <v>381.49</v>
      </c>
    </row>
    <row r="179" spans="1:3">
      <c r="A179" s="206" t="s">
        <v>483</v>
      </c>
      <c r="B179" s="204" t="s">
        <v>770</v>
      </c>
      <c r="C179" s="205">
        <v>599.49</v>
      </c>
    </row>
    <row r="180" spans="1:3">
      <c r="A180" s="206" t="s">
        <v>771</v>
      </c>
      <c r="B180" s="204" t="s">
        <v>772</v>
      </c>
      <c r="C180" s="205">
        <v>0</v>
      </c>
    </row>
    <row r="181" spans="1:3">
      <c r="A181" s="206" t="s">
        <v>467</v>
      </c>
      <c r="B181" s="204" t="s">
        <v>773</v>
      </c>
      <c r="C181" s="205">
        <v>10.88</v>
      </c>
    </row>
    <row r="182" spans="1:3">
      <c r="A182" s="206" t="s">
        <v>449</v>
      </c>
      <c r="B182" s="204" t="s">
        <v>774</v>
      </c>
      <c r="C182" s="205">
        <v>2.41</v>
      </c>
    </row>
    <row r="183" spans="1:3">
      <c r="A183" s="206" t="s">
        <v>451</v>
      </c>
      <c r="B183" s="204" t="s">
        <v>775</v>
      </c>
      <c r="C183" s="205">
        <v>3.01</v>
      </c>
    </row>
    <row r="184" spans="1:3">
      <c r="A184" s="206" t="s">
        <v>453</v>
      </c>
      <c r="B184" s="204" t="s">
        <v>776</v>
      </c>
      <c r="C184" s="205">
        <v>3.62</v>
      </c>
    </row>
    <row r="185" spans="1:3">
      <c r="A185" s="206" t="s">
        <v>455</v>
      </c>
      <c r="B185" s="204" t="s">
        <v>777</v>
      </c>
      <c r="C185" s="205">
        <v>3.01</v>
      </c>
    </row>
    <row r="186" spans="1:3">
      <c r="A186" s="206" t="s">
        <v>457</v>
      </c>
      <c r="B186" s="204" t="s">
        <v>778</v>
      </c>
      <c r="C186" s="205">
        <v>4.3600000000000003</v>
      </c>
    </row>
    <row r="187" spans="1:3">
      <c r="A187" s="206" t="s">
        <v>779</v>
      </c>
      <c r="B187" s="204" t="s">
        <v>780</v>
      </c>
      <c r="C187" s="205">
        <v>0</v>
      </c>
    </row>
    <row r="188" spans="1:3">
      <c r="A188" s="206" t="s">
        <v>463</v>
      </c>
      <c r="B188" s="204" t="s">
        <v>781</v>
      </c>
      <c r="C188" s="205">
        <v>4.22</v>
      </c>
    </row>
    <row r="189" spans="1:3">
      <c r="A189" s="206" t="s">
        <v>465</v>
      </c>
      <c r="B189" s="204" t="s">
        <v>782</v>
      </c>
      <c r="C189" s="205">
        <v>6.04</v>
      </c>
    </row>
    <row r="190" spans="1:3">
      <c r="A190" s="206" t="s">
        <v>469</v>
      </c>
      <c r="B190" s="204" t="s">
        <v>783</v>
      </c>
      <c r="C190" s="205">
        <v>12.09</v>
      </c>
    </row>
    <row r="191" spans="1:3">
      <c r="A191" s="206" t="s">
        <v>784</v>
      </c>
      <c r="B191" s="204" t="s">
        <v>785</v>
      </c>
      <c r="C191" s="205">
        <v>32.69</v>
      </c>
    </row>
    <row r="192" spans="1:3">
      <c r="A192" s="206" t="s">
        <v>786</v>
      </c>
      <c r="B192" s="204" t="s">
        <v>787</v>
      </c>
      <c r="C192" s="205">
        <v>49.04</v>
      </c>
    </row>
    <row r="193" spans="1:3">
      <c r="A193" s="206" t="s">
        <v>302</v>
      </c>
      <c r="B193" s="204" t="s">
        <v>788</v>
      </c>
      <c r="C193" s="205">
        <v>49.04</v>
      </c>
    </row>
    <row r="194" spans="1:3">
      <c r="A194" s="206" t="s">
        <v>304</v>
      </c>
      <c r="B194" s="204" t="s">
        <v>789</v>
      </c>
      <c r="C194" s="205">
        <v>73.02</v>
      </c>
    </row>
    <row r="195" spans="1:3">
      <c r="A195" s="206" t="s">
        <v>306</v>
      </c>
      <c r="B195" s="204" t="s">
        <v>790</v>
      </c>
      <c r="C195" s="205">
        <v>85.01</v>
      </c>
    </row>
    <row r="196" spans="1:3">
      <c r="A196" s="206" t="s">
        <v>308</v>
      </c>
      <c r="B196" s="204" t="s">
        <v>791</v>
      </c>
      <c r="C196" s="205">
        <v>152.59</v>
      </c>
    </row>
    <row r="197" spans="1:3">
      <c r="A197" s="206" t="s">
        <v>310</v>
      </c>
      <c r="B197" s="204" t="s">
        <v>792</v>
      </c>
      <c r="C197" s="205">
        <v>108.99</v>
      </c>
    </row>
    <row r="198" spans="1:3">
      <c r="A198" s="206" t="s">
        <v>312</v>
      </c>
      <c r="B198" s="204" t="s">
        <v>793</v>
      </c>
      <c r="C198" s="205">
        <v>185.29</v>
      </c>
    </row>
    <row r="199" spans="1:3">
      <c r="A199" s="206" t="s">
        <v>23</v>
      </c>
      <c r="B199" s="204" t="s">
        <v>794</v>
      </c>
      <c r="C199" s="205">
        <v>34.99</v>
      </c>
    </row>
    <row r="200" spans="1:3">
      <c r="A200" s="206" t="s">
        <v>795</v>
      </c>
      <c r="B200" s="204" t="s">
        <v>796</v>
      </c>
      <c r="C200" s="205">
        <v>39.99</v>
      </c>
    </row>
    <row r="201" spans="1:3">
      <c r="A201" s="206" t="s">
        <v>797</v>
      </c>
      <c r="B201" s="204" t="s">
        <v>798</v>
      </c>
      <c r="C201" s="205">
        <v>34.99</v>
      </c>
    </row>
    <row r="202" spans="1:3">
      <c r="A202" s="206" t="s">
        <v>98</v>
      </c>
      <c r="B202" s="204" t="s">
        <v>799</v>
      </c>
      <c r="C202" s="205">
        <v>11.98</v>
      </c>
    </row>
    <row r="203" spans="1:3">
      <c r="A203" s="206" t="s">
        <v>116</v>
      </c>
      <c r="B203" s="204" t="s">
        <v>800</v>
      </c>
      <c r="C203" s="205">
        <v>13.07</v>
      </c>
    </row>
    <row r="204" spans="1:3">
      <c r="A204" s="206" t="s">
        <v>146</v>
      </c>
      <c r="B204" s="204" t="s">
        <v>801</v>
      </c>
      <c r="C204" s="205">
        <v>16.34</v>
      </c>
    </row>
    <row r="205" spans="1:3">
      <c r="A205" s="206" t="s">
        <v>291</v>
      </c>
      <c r="B205" s="204" t="s">
        <v>802</v>
      </c>
      <c r="C205" s="205">
        <v>21.79</v>
      </c>
    </row>
    <row r="206" spans="1:3">
      <c r="A206" s="206" t="s">
        <v>260</v>
      </c>
      <c r="B206" s="204" t="s">
        <v>803</v>
      </c>
      <c r="C206" s="205">
        <v>18.48</v>
      </c>
    </row>
    <row r="207" spans="1:3">
      <c r="A207" s="206" t="s">
        <v>360</v>
      </c>
      <c r="B207" s="204" t="s">
        <v>804</v>
      </c>
      <c r="C207" s="205">
        <v>5.44</v>
      </c>
    </row>
    <row r="208" spans="1:3">
      <c r="A208" s="206" t="s">
        <v>60</v>
      </c>
      <c r="B208" s="204" t="s">
        <v>805</v>
      </c>
      <c r="C208" s="205">
        <v>16.34</v>
      </c>
    </row>
    <row r="209" spans="1:3">
      <c r="A209" s="206" t="s">
        <v>328</v>
      </c>
      <c r="B209" s="204" t="s">
        <v>806</v>
      </c>
      <c r="C209" s="205">
        <v>35.49</v>
      </c>
    </row>
    <row r="210" spans="1:3">
      <c r="A210" s="206" t="s">
        <v>157</v>
      </c>
      <c r="B210" s="204" t="s">
        <v>807</v>
      </c>
      <c r="C210" s="205">
        <v>17.43</v>
      </c>
    </row>
    <row r="211" spans="1:3">
      <c r="A211" s="206" t="s">
        <v>808</v>
      </c>
      <c r="B211" s="204" t="s">
        <v>809</v>
      </c>
      <c r="C211" s="205">
        <v>1.08</v>
      </c>
    </row>
    <row r="212" spans="1:3">
      <c r="A212" s="206" t="s">
        <v>262</v>
      </c>
      <c r="B212" s="204" t="s">
        <v>810</v>
      </c>
      <c r="C212" s="205">
        <v>18.52</v>
      </c>
    </row>
    <row r="213" spans="1:3">
      <c r="A213" s="206" t="s">
        <v>278</v>
      </c>
      <c r="B213" s="204" t="s">
        <v>811</v>
      </c>
      <c r="C213" s="205">
        <v>20.7</v>
      </c>
    </row>
    <row r="214" spans="1:3">
      <c r="A214" s="206" t="s">
        <v>38</v>
      </c>
      <c r="B214" s="204" t="s">
        <v>812</v>
      </c>
      <c r="C214" s="205">
        <v>17.989999999999998</v>
      </c>
    </row>
    <row r="215" spans="1:3">
      <c r="A215" s="206" t="s">
        <v>26</v>
      </c>
      <c r="B215" s="204" t="s">
        <v>813</v>
      </c>
      <c r="C215" s="205">
        <v>54.99</v>
      </c>
    </row>
    <row r="216" spans="1:3">
      <c r="A216" s="206" t="s">
        <v>814</v>
      </c>
      <c r="B216" s="204" t="s">
        <v>815</v>
      </c>
      <c r="C216" s="205">
        <v>54.99</v>
      </c>
    </row>
    <row r="217" spans="1:3">
      <c r="A217" s="206" t="s">
        <v>816</v>
      </c>
      <c r="B217" s="204" t="s">
        <v>817</v>
      </c>
      <c r="C217" s="205">
        <v>54.99</v>
      </c>
    </row>
    <row r="218" spans="1:3">
      <c r="A218" s="206" t="s">
        <v>100</v>
      </c>
      <c r="B218" s="204" t="s">
        <v>818</v>
      </c>
      <c r="C218" s="205">
        <v>19.18</v>
      </c>
    </row>
    <row r="219" spans="1:3">
      <c r="A219" s="206" t="s">
        <v>118</v>
      </c>
      <c r="B219" s="204" t="s">
        <v>819</v>
      </c>
      <c r="C219" s="205">
        <v>20.38</v>
      </c>
    </row>
    <row r="220" spans="1:3">
      <c r="A220" s="206" t="s">
        <v>127</v>
      </c>
      <c r="B220" s="204" t="s">
        <v>820</v>
      </c>
      <c r="C220" s="205">
        <v>20.7</v>
      </c>
    </row>
    <row r="221" spans="1:3">
      <c r="A221" s="206" t="s">
        <v>148</v>
      </c>
      <c r="B221" s="204" t="s">
        <v>821</v>
      </c>
      <c r="C221" s="205">
        <v>23.97</v>
      </c>
    </row>
    <row r="222" spans="1:3">
      <c r="A222" s="206" t="s">
        <v>293</v>
      </c>
      <c r="B222" s="204" t="s">
        <v>822</v>
      </c>
      <c r="C222" s="205">
        <v>29.42</v>
      </c>
    </row>
    <row r="223" spans="1:3">
      <c r="A223" s="206" t="s">
        <v>264</v>
      </c>
      <c r="B223" s="204" t="s">
        <v>823</v>
      </c>
      <c r="C223" s="205">
        <v>23.88</v>
      </c>
    </row>
    <row r="224" spans="1:3">
      <c r="A224" s="206" t="s">
        <v>362</v>
      </c>
      <c r="B224" s="204" t="s">
        <v>824</v>
      </c>
      <c r="C224" s="205">
        <v>6.53</v>
      </c>
    </row>
    <row r="225" spans="1:3">
      <c r="A225" s="206" t="s">
        <v>62</v>
      </c>
      <c r="B225" s="204" t="s">
        <v>825</v>
      </c>
      <c r="C225" s="205">
        <v>19.61</v>
      </c>
    </row>
    <row r="226" spans="1:3">
      <c r="A226" s="206" t="s">
        <v>330</v>
      </c>
      <c r="B226" s="204" t="s">
        <v>826</v>
      </c>
      <c r="C226" s="205">
        <v>35.99</v>
      </c>
    </row>
    <row r="227" spans="1:3">
      <c r="A227" s="206" t="s">
        <v>827</v>
      </c>
      <c r="B227" s="204" t="s">
        <v>828</v>
      </c>
      <c r="C227" s="205">
        <v>38.15</v>
      </c>
    </row>
    <row r="228" spans="1:3">
      <c r="A228" s="206" t="s">
        <v>829</v>
      </c>
      <c r="B228" s="204" t="s">
        <v>830</v>
      </c>
      <c r="C228" s="205">
        <v>39.24</v>
      </c>
    </row>
    <row r="229" spans="1:3">
      <c r="A229" s="206" t="s">
        <v>159</v>
      </c>
      <c r="B229" s="204" t="s">
        <v>831</v>
      </c>
      <c r="C229" s="205">
        <v>27.24</v>
      </c>
    </row>
    <row r="230" spans="1:3">
      <c r="A230" s="206" t="s">
        <v>832</v>
      </c>
      <c r="B230" s="204" t="s">
        <v>833</v>
      </c>
      <c r="C230" s="205">
        <v>1.08</v>
      </c>
    </row>
    <row r="231" spans="1:3">
      <c r="A231" s="206" t="s">
        <v>834</v>
      </c>
      <c r="B231" s="204" t="s">
        <v>835</v>
      </c>
      <c r="C231" s="205">
        <v>2.17</v>
      </c>
    </row>
    <row r="232" spans="1:3">
      <c r="A232" s="206" t="s">
        <v>836</v>
      </c>
      <c r="B232" s="204" t="s">
        <v>837</v>
      </c>
      <c r="C232" s="205">
        <v>1.08</v>
      </c>
    </row>
    <row r="233" spans="1:3">
      <c r="A233" s="206" t="s">
        <v>170</v>
      </c>
      <c r="B233" s="204" t="s">
        <v>838</v>
      </c>
      <c r="C233" s="205">
        <v>23.97</v>
      </c>
    </row>
    <row r="234" spans="1:3">
      <c r="A234" s="206" t="s">
        <v>265</v>
      </c>
      <c r="B234" s="204" t="s">
        <v>839</v>
      </c>
      <c r="C234" s="205">
        <v>23.93</v>
      </c>
    </row>
    <row r="235" spans="1:3">
      <c r="A235" s="206" t="s">
        <v>107</v>
      </c>
      <c r="B235" s="204" t="s">
        <v>840</v>
      </c>
      <c r="C235" s="205">
        <v>19.61</v>
      </c>
    </row>
    <row r="236" spans="1:3">
      <c r="A236" s="206" t="s">
        <v>214</v>
      </c>
      <c r="B236" s="204" t="s">
        <v>841</v>
      </c>
      <c r="C236" s="205">
        <v>28.33</v>
      </c>
    </row>
    <row r="237" spans="1:3">
      <c r="A237" s="206" t="s">
        <v>405</v>
      </c>
      <c r="B237" s="204" t="s">
        <v>842</v>
      </c>
      <c r="C237" s="205">
        <v>2.17</v>
      </c>
    </row>
    <row r="238" spans="1:3">
      <c r="A238" s="206" t="s">
        <v>266</v>
      </c>
      <c r="B238" s="204" t="s">
        <v>843</v>
      </c>
      <c r="C238" s="205">
        <v>23.97</v>
      </c>
    </row>
    <row r="239" spans="1:3">
      <c r="A239" s="206" t="s">
        <v>280</v>
      </c>
      <c r="B239" s="204" t="s">
        <v>844</v>
      </c>
      <c r="C239" s="205">
        <v>27.24</v>
      </c>
    </row>
    <row r="240" spans="1:3">
      <c r="A240" s="206" t="s">
        <v>40</v>
      </c>
      <c r="B240" s="204" t="s">
        <v>845</v>
      </c>
      <c r="C240" s="205">
        <v>26.99</v>
      </c>
    </row>
    <row r="241" spans="1:3">
      <c r="A241" s="206" t="s">
        <v>846</v>
      </c>
      <c r="B241" s="204" t="s">
        <v>847</v>
      </c>
      <c r="C241" s="205">
        <v>5.44</v>
      </c>
    </row>
    <row r="242" spans="1:3">
      <c r="A242" s="206" t="s">
        <v>848</v>
      </c>
      <c r="B242" s="204" t="s">
        <v>849</v>
      </c>
      <c r="C242" s="205">
        <v>1.08</v>
      </c>
    </row>
    <row r="243" spans="1:3">
      <c r="A243" s="206" t="s">
        <v>850</v>
      </c>
      <c r="B243" s="204" t="s">
        <v>851</v>
      </c>
      <c r="C243" s="205">
        <v>6.53</v>
      </c>
    </row>
    <row r="244" spans="1:3">
      <c r="A244" s="206" t="s">
        <v>852</v>
      </c>
      <c r="B244" s="204" t="s">
        <v>853</v>
      </c>
      <c r="C244" s="205">
        <v>6.53</v>
      </c>
    </row>
    <row r="245" spans="1:3">
      <c r="A245" s="206" t="s">
        <v>854</v>
      </c>
      <c r="B245" s="204" t="s">
        <v>855</v>
      </c>
      <c r="C245" s="205">
        <v>6.53</v>
      </c>
    </row>
    <row r="246" spans="1:3">
      <c r="A246" s="206" t="s">
        <v>856</v>
      </c>
      <c r="B246" s="204" t="s">
        <v>857</v>
      </c>
      <c r="C246" s="205">
        <v>5.44</v>
      </c>
    </row>
    <row r="247" spans="1:3">
      <c r="A247" s="206" t="s">
        <v>858</v>
      </c>
      <c r="B247" s="204" t="s">
        <v>859</v>
      </c>
      <c r="C247" s="205">
        <v>1.08</v>
      </c>
    </row>
    <row r="248" spans="1:3">
      <c r="A248" s="206" t="s">
        <v>860</v>
      </c>
      <c r="B248" s="204" t="s">
        <v>861</v>
      </c>
      <c r="C248" s="205">
        <v>5.99</v>
      </c>
    </row>
    <row r="249" spans="1:3">
      <c r="A249" s="206" t="s">
        <v>862</v>
      </c>
      <c r="B249" s="204" t="s">
        <v>863</v>
      </c>
      <c r="C249" s="205">
        <v>5.99</v>
      </c>
    </row>
    <row r="250" spans="1:3">
      <c r="A250" s="206" t="s">
        <v>29</v>
      </c>
      <c r="B250" s="204" t="s">
        <v>864</v>
      </c>
      <c r="C250" s="205">
        <v>79.989999999999995</v>
      </c>
    </row>
    <row r="251" spans="1:3">
      <c r="A251" s="206" t="s">
        <v>865</v>
      </c>
      <c r="B251" s="204" t="s">
        <v>866</v>
      </c>
      <c r="C251" s="205">
        <v>108.99</v>
      </c>
    </row>
    <row r="252" spans="1:3">
      <c r="A252" s="206" t="s">
        <v>867</v>
      </c>
      <c r="B252" s="204" t="s">
        <v>868</v>
      </c>
      <c r="C252" s="205">
        <v>79.989999999999995</v>
      </c>
    </row>
    <row r="253" spans="1:3">
      <c r="A253" s="206" t="s">
        <v>101</v>
      </c>
      <c r="B253" s="204" t="s">
        <v>869</v>
      </c>
      <c r="C253" s="205">
        <v>30.51</v>
      </c>
    </row>
    <row r="254" spans="1:3">
      <c r="A254" s="206" t="s">
        <v>119</v>
      </c>
      <c r="B254" s="204" t="s">
        <v>870</v>
      </c>
      <c r="C254" s="205">
        <v>31.6</v>
      </c>
    </row>
    <row r="255" spans="1:3">
      <c r="A255" s="206" t="s">
        <v>129</v>
      </c>
      <c r="B255" s="204" t="s">
        <v>871</v>
      </c>
      <c r="C255" s="205">
        <v>37.049999999999997</v>
      </c>
    </row>
    <row r="256" spans="1:3">
      <c r="A256" s="206" t="s">
        <v>149</v>
      </c>
      <c r="B256" s="204" t="s">
        <v>872</v>
      </c>
      <c r="C256" s="205">
        <v>47.95</v>
      </c>
    </row>
    <row r="257" spans="1:3">
      <c r="A257" s="206" t="s">
        <v>294</v>
      </c>
      <c r="B257" s="204" t="s">
        <v>873</v>
      </c>
      <c r="C257" s="205">
        <v>37.049999999999997</v>
      </c>
    </row>
    <row r="258" spans="1:3">
      <c r="A258" s="206" t="s">
        <v>363</v>
      </c>
      <c r="B258" s="204" t="s">
        <v>874</v>
      </c>
      <c r="C258" s="205">
        <v>10.89</v>
      </c>
    </row>
    <row r="259" spans="1:3">
      <c r="A259" s="206" t="s">
        <v>63</v>
      </c>
      <c r="B259" s="204" t="s">
        <v>875</v>
      </c>
      <c r="C259" s="205">
        <v>30.51</v>
      </c>
    </row>
    <row r="260" spans="1:3">
      <c r="A260" s="206" t="s">
        <v>160</v>
      </c>
      <c r="B260" s="204" t="s">
        <v>876</v>
      </c>
      <c r="C260" s="205">
        <v>54.49</v>
      </c>
    </row>
    <row r="261" spans="1:3">
      <c r="A261" s="206" t="s">
        <v>877</v>
      </c>
      <c r="B261" s="204" t="s">
        <v>878</v>
      </c>
      <c r="C261" s="205">
        <v>1.63</v>
      </c>
    </row>
    <row r="262" spans="1:3">
      <c r="A262" s="206" t="s">
        <v>879</v>
      </c>
      <c r="B262" s="204" t="s">
        <v>880</v>
      </c>
      <c r="C262" s="205">
        <v>0.64</v>
      </c>
    </row>
    <row r="263" spans="1:3">
      <c r="A263" s="206" t="s">
        <v>881</v>
      </c>
      <c r="B263" s="204" t="s">
        <v>882</v>
      </c>
      <c r="C263" s="205">
        <v>3.14</v>
      </c>
    </row>
    <row r="264" spans="1:3">
      <c r="A264" s="206" t="s">
        <v>883</v>
      </c>
      <c r="B264" s="204" t="s">
        <v>884</v>
      </c>
      <c r="C264" s="205">
        <v>0.8</v>
      </c>
    </row>
    <row r="265" spans="1:3">
      <c r="A265" s="206" t="s">
        <v>885</v>
      </c>
      <c r="B265" s="204" t="s">
        <v>886</v>
      </c>
      <c r="C265" s="205">
        <v>0.67</v>
      </c>
    </row>
    <row r="266" spans="1:3">
      <c r="A266" s="206" t="s">
        <v>887</v>
      </c>
      <c r="B266" s="204" t="s">
        <v>888</v>
      </c>
      <c r="C266" s="205">
        <v>0.28999999999999998</v>
      </c>
    </row>
    <row r="267" spans="1:3">
      <c r="A267" s="206" t="s">
        <v>216</v>
      </c>
      <c r="B267" s="204" t="s">
        <v>889</v>
      </c>
      <c r="C267" s="205">
        <v>34.869999999999997</v>
      </c>
    </row>
    <row r="268" spans="1:3">
      <c r="A268" s="206" t="s">
        <v>172</v>
      </c>
      <c r="B268" s="204" t="s">
        <v>890</v>
      </c>
      <c r="C268" s="205">
        <v>45.77</v>
      </c>
    </row>
    <row r="269" spans="1:3">
      <c r="A269" s="206" t="s">
        <v>174</v>
      </c>
      <c r="B269" s="204" t="s">
        <v>891</v>
      </c>
      <c r="C269" s="205">
        <v>46.86</v>
      </c>
    </row>
    <row r="270" spans="1:3">
      <c r="A270" s="206" t="s">
        <v>218</v>
      </c>
      <c r="B270" s="204" t="s">
        <v>892</v>
      </c>
      <c r="C270" s="205">
        <v>34.979999999999997</v>
      </c>
    </row>
    <row r="271" spans="1:3">
      <c r="A271" s="206" t="s">
        <v>407</v>
      </c>
      <c r="B271" s="204" t="s">
        <v>893</v>
      </c>
      <c r="C271" s="205">
        <v>2.17</v>
      </c>
    </row>
    <row r="272" spans="1:3">
      <c r="A272" s="206" t="s">
        <v>268</v>
      </c>
      <c r="B272" s="204" t="s">
        <v>894</v>
      </c>
      <c r="C272" s="205">
        <v>43.55</v>
      </c>
    </row>
    <row r="273" spans="1:3">
      <c r="A273" s="206" t="s">
        <v>109</v>
      </c>
      <c r="B273" s="204" t="s">
        <v>895</v>
      </c>
      <c r="C273" s="205">
        <v>29.42</v>
      </c>
    </row>
    <row r="274" spans="1:3">
      <c r="A274" s="206" t="s">
        <v>270</v>
      </c>
      <c r="B274" s="204" t="s">
        <v>896</v>
      </c>
      <c r="C274" s="205">
        <v>43.59</v>
      </c>
    </row>
    <row r="275" spans="1:3">
      <c r="A275" s="206" t="s">
        <v>282</v>
      </c>
      <c r="B275" s="204" t="s">
        <v>897</v>
      </c>
      <c r="C275" s="205">
        <v>46.86</v>
      </c>
    </row>
    <row r="276" spans="1:3">
      <c r="A276" s="206" t="s">
        <v>32</v>
      </c>
      <c r="B276" s="204" t="s">
        <v>898</v>
      </c>
      <c r="C276" s="205">
        <v>104.99</v>
      </c>
    </row>
    <row r="277" spans="1:3">
      <c r="A277" s="206" t="s">
        <v>899</v>
      </c>
      <c r="B277" s="204" t="s">
        <v>900</v>
      </c>
      <c r="C277" s="205">
        <v>129.99</v>
      </c>
    </row>
    <row r="278" spans="1:3">
      <c r="A278" s="206" t="s">
        <v>901</v>
      </c>
      <c r="B278" s="204" t="s">
        <v>902</v>
      </c>
      <c r="C278" s="205">
        <v>104.99</v>
      </c>
    </row>
    <row r="279" spans="1:3">
      <c r="A279" s="206" t="s">
        <v>102</v>
      </c>
      <c r="B279" s="204" t="s">
        <v>903</v>
      </c>
      <c r="C279" s="205">
        <v>37.049999999999997</v>
      </c>
    </row>
    <row r="280" spans="1:3">
      <c r="A280" s="206" t="s">
        <v>120</v>
      </c>
      <c r="B280" s="204" t="s">
        <v>904</v>
      </c>
      <c r="C280" s="205">
        <v>43.59</v>
      </c>
    </row>
    <row r="281" spans="1:3">
      <c r="A281" s="206" t="s">
        <v>131</v>
      </c>
      <c r="B281" s="204" t="s">
        <v>905</v>
      </c>
      <c r="C281" s="205">
        <v>49.04</v>
      </c>
    </row>
    <row r="282" spans="1:3">
      <c r="A282" s="206" t="s">
        <v>150</v>
      </c>
      <c r="B282" s="204" t="s">
        <v>906</v>
      </c>
      <c r="C282" s="205">
        <v>59.94</v>
      </c>
    </row>
    <row r="283" spans="1:3">
      <c r="A283" s="206" t="s">
        <v>295</v>
      </c>
      <c r="B283" s="204" t="s">
        <v>907</v>
      </c>
      <c r="C283" s="205">
        <v>52.31</v>
      </c>
    </row>
    <row r="284" spans="1:3">
      <c r="A284" s="206" t="s">
        <v>364</v>
      </c>
      <c r="B284" s="204" t="s">
        <v>908</v>
      </c>
      <c r="C284" s="205">
        <v>49.04</v>
      </c>
    </row>
    <row r="285" spans="1:3">
      <c r="A285" s="206" t="s">
        <v>64</v>
      </c>
      <c r="B285" s="204" t="s">
        <v>909</v>
      </c>
      <c r="C285" s="205">
        <v>38.14</v>
      </c>
    </row>
    <row r="286" spans="1:3">
      <c r="A286" s="206" t="s">
        <v>161</v>
      </c>
      <c r="B286" s="204" t="s">
        <v>910</v>
      </c>
      <c r="C286" s="205">
        <v>70.84</v>
      </c>
    </row>
    <row r="287" spans="1:3">
      <c r="A287" s="206" t="s">
        <v>911</v>
      </c>
      <c r="B287" s="204" t="s">
        <v>912</v>
      </c>
      <c r="C287" s="205">
        <v>2.1800000000000002</v>
      </c>
    </row>
    <row r="288" spans="1:3">
      <c r="A288" s="206" t="s">
        <v>913</v>
      </c>
      <c r="B288" s="204" t="s">
        <v>914</v>
      </c>
      <c r="C288" s="205">
        <v>3.26</v>
      </c>
    </row>
    <row r="289" spans="1:3">
      <c r="A289" s="206" t="s">
        <v>220</v>
      </c>
      <c r="B289" s="204" t="s">
        <v>915</v>
      </c>
      <c r="C289" s="205">
        <v>35.96</v>
      </c>
    </row>
    <row r="290" spans="1:3">
      <c r="A290" s="206" t="s">
        <v>176</v>
      </c>
      <c r="B290" s="204" t="s">
        <v>916</v>
      </c>
      <c r="C290" s="205">
        <v>58.85</v>
      </c>
    </row>
    <row r="291" spans="1:3">
      <c r="A291" s="206" t="s">
        <v>178</v>
      </c>
      <c r="B291" s="204" t="s">
        <v>917</v>
      </c>
      <c r="C291" s="205">
        <v>59.94</v>
      </c>
    </row>
    <row r="292" spans="1:3">
      <c r="A292" s="206" t="s">
        <v>222</v>
      </c>
      <c r="B292" s="204" t="s">
        <v>918</v>
      </c>
      <c r="C292" s="205">
        <v>36.07</v>
      </c>
    </row>
    <row r="293" spans="1:3">
      <c r="A293" s="206" t="s">
        <v>409</v>
      </c>
      <c r="B293" s="204" t="s">
        <v>919</v>
      </c>
      <c r="C293" s="205">
        <v>2.17</v>
      </c>
    </row>
    <row r="294" spans="1:3">
      <c r="A294" s="206" t="s">
        <v>272</v>
      </c>
      <c r="B294" s="204" t="s">
        <v>920</v>
      </c>
      <c r="C294" s="205">
        <v>49</v>
      </c>
    </row>
    <row r="295" spans="1:3">
      <c r="A295" s="206" t="s">
        <v>111</v>
      </c>
      <c r="B295" s="204" t="s">
        <v>921</v>
      </c>
      <c r="C295" s="205">
        <v>40.32</v>
      </c>
    </row>
    <row r="296" spans="1:3">
      <c r="A296" s="206" t="s">
        <v>273</v>
      </c>
      <c r="B296" s="204" t="s">
        <v>922</v>
      </c>
      <c r="C296" s="205">
        <v>49.04</v>
      </c>
    </row>
    <row r="297" spans="1:3">
      <c r="A297" s="206" t="s">
        <v>91</v>
      </c>
      <c r="B297" s="204" t="s">
        <v>923</v>
      </c>
      <c r="C297" s="205">
        <v>4.57</v>
      </c>
    </row>
    <row r="298" spans="1:3">
      <c r="A298" s="206" t="s">
        <v>82</v>
      </c>
      <c r="B298" s="204" t="s">
        <v>924</v>
      </c>
      <c r="C298" s="205">
        <v>2.72</v>
      </c>
    </row>
    <row r="299" spans="1:3">
      <c r="A299" s="206" t="s">
        <v>83</v>
      </c>
      <c r="B299" s="204" t="s">
        <v>925</v>
      </c>
      <c r="C299" s="205">
        <v>4.3499999999999996</v>
      </c>
    </row>
    <row r="300" spans="1:3">
      <c r="A300" s="206" t="s">
        <v>84</v>
      </c>
      <c r="B300" s="204" t="s">
        <v>926</v>
      </c>
      <c r="C300" s="205">
        <v>6.53</v>
      </c>
    </row>
    <row r="301" spans="1:3">
      <c r="A301" s="206" t="s">
        <v>92</v>
      </c>
      <c r="B301" s="204" t="s">
        <v>927</v>
      </c>
      <c r="C301" s="205">
        <v>7.3</v>
      </c>
    </row>
    <row r="302" spans="1:3">
      <c r="A302" s="206" t="s">
        <v>93</v>
      </c>
      <c r="B302" s="204" t="s">
        <v>928</v>
      </c>
      <c r="C302" s="205">
        <v>11.98</v>
      </c>
    </row>
    <row r="303" spans="1:3">
      <c r="A303" s="206" t="s">
        <v>374</v>
      </c>
      <c r="B303" s="204" t="s">
        <v>929</v>
      </c>
      <c r="C303" s="205">
        <v>189.99</v>
      </c>
    </row>
    <row r="304" spans="1:3">
      <c r="A304" s="206" t="s">
        <v>384</v>
      </c>
      <c r="B304" s="204" t="s">
        <v>930</v>
      </c>
      <c r="C304" s="205">
        <v>299.99</v>
      </c>
    </row>
    <row r="305" spans="1:3">
      <c r="A305" s="206" t="s">
        <v>370</v>
      </c>
      <c r="B305" s="204" t="s">
        <v>931</v>
      </c>
      <c r="C305" s="205">
        <v>349.99</v>
      </c>
    </row>
    <row r="306" spans="1:3">
      <c r="A306" s="206" t="s">
        <v>386</v>
      </c>
      <c r="B306" s="204" t="s">
        <v>932</v>
      </c>
      <c r="C306" s="205">
        <v>399.99</v>
      </c>
    </row>
    <row r="307" spans="1:3">
      <c r="A307" s="206" t="s">
        <v>388</v>
      </c>
      <c r="B307" s="204" t="s">
        <v>933</v>
      </c>
      <c r="C307" s="205">
        <v>599.99</v>
      </c>
    </row>
    <row r="308" spans="1:3">
      <c r="A308" s="206" t="s">
        <v>35</v>
      </c>
      <c r="B308" s="204" t="s">
        <v>934</v>
      </c>
      <c r="C308" s="205">
        <v>179.99</v>
      </c>
    </row>
    <row r="309" spans="1:3">
      <c r="A309" s="206" t="s">
        <v>103</v>
      </c>
      <c r="B309" s="204" t="s">
        <v>935</v>
      </c>
      <c r="C309" s="205">
        <v>80.650000000000006</v>
      </c>
    </row>
    <row r="310" spans="1:3">
      <c r="A310" s="206" t="s">
        <v>121</v>
      </c>
      <c r="B310" s="204" t="s">
        <v>936</v>
      </c>
      <c r="C310" s="205">
        <v>93.73</v>
      </c>
    </row>
    <row r="311" spans="1:3">
      <c r="A311" s="206" t="s">
        <v>151</v>
      </c>
      <c r="B311" s="204" t="s">
        <v>937</v>
      </c>
      <c r="C311" s="205">
        <v>126.43</v>
      </c>
    </row>
    <row r="312" spans="1:3">
      <c r="A312" s="206" t="s">
        <v>296</v>
      </c>
      <c r="B312" s="204" t="s">
        <v>938</v>
      </c>
      <c r="C312" s="205">
        <v>79.56</v>
      </c>
    </row>
    <row r="313" spans="1:3">
      <c r="A313" s="206" t="s">
        <v>251</v>
      </c>
      <c r="B313" s="204" t="s">
        <v>939</v>
      </c>
      <c r="C313" s="205">
        <v>47.86</v>
      </c>
    </row>
    <row r="314" spans="1:3">
      <c r="A314" s="206" t="s">
        <v>365</v>
      </c>
      <c r="B314" s="204" t="s">
        <v>940</v>
      </c>
      <c r="C314" s="205">
        <v>76.290000000000006</v>
      </c>
    </row>
    <row r="315" spans="1:3">
      <c r="A315" s="206" t="s">
        <v>65</v>
      </c>
      <c r="B315" s="204" t="s">
        <v>941</v>
      </c>
      <c r="C315" s="205">
        <v>5.99</v>
      </c>
    </row>
    <row r="316" spans="1:3">
      <c r="A316" s="206" t="s">
        <v>942</v>
      </c>
      <c r="B316" s="204" t="s">
        <v>943</v>
      </c>
      <c r="C316" s="205">
        <v>3.26</v>
      </c>
    </row>
    <row r="317" spans="1:3">
      <c r="A317" s="206" t="s">
        <v>944</v>
      </c>
      <c r="B317" s="204" t="s">
        <v>945</v>
      </c>
      <c r="C317" s="205">
        <v>4.3499999999999996</v>
      </c>
    </row>
    <row r="318" spans="1:3">
      <c r="A318" s="206" t="s">
        <v>224</v>
      </c>
      <c r="B318" s="204" t="s">
        <v>946</v>
      </c>
      <c r="C318" s="205">
        <v>46.86</v>
      </c>
    </row>
    <row r="319" spans="1:3">
      <c r="A319" s="206" t="s">
        <v>253</v>
      </c>
      <c r="B319" s="204" t="s">
        <v>947</v>
      </c>
      <c r="C319" s="205">
        <v>47.91</v>
      </c>
    </row>
    <row r="320" spans="1:3">
      <c r="A320" s="206" t="s">
        <v>226</v>
      </c>
      <c r="B320" s="204" t="s">
        <v>948</v>
      </c>
      <c r="C320" s="205">
        <v>46.97</v>
      </c>
    </row>
    <row r="321" spans="1:3">
      <c r="A321" s="206" t="s">
        <v>410</v>
      </c>
      <c r="B321" s="204" t="s">
        <v>949</v>
      </c>
      <c r="C321" s="205">
        <v>2.17</v>
      </c>
    </row>
    <row r="322" spans="1:3">
      <c r="A322" s="206" t="s">
        <v>255</v>
      </c>
      <c r="B322" s="204" t="s">
        <v>950</v>
      </c>
      <c r="C322" s="205">
        <v>47.95</v>
      </c>
    </row>
    <row r="323" spans="1:3">
      <c r="A323" s="206" t="s">
        <v>199</v>
      </c>
      <c r="B323" s="204" t="s">
        <v>951</v>
      </c>
      <c r="C323" s="205">
        <v>130.79</v>
      </c>
    </row>
    <row r="324" spans="1:3">
      <c r="A324" s="206" t="s">
        <v>275</v>
      </c>
      <c r="B324" s="204" t="s">
        <v>952</v>
      </c>
      <c r="C324" s="205">
        <v>51.22</v>
      </c>
    </row>
    <row r="325" spans="1:3">
      <c r="A325" s="206" t="s">
        <v>315</v>
      </c>
      <c r="B325" s="204" t="s">
        <v>953</v>
      </c>
      <c r="C325" s="205">
        <v>108.99</v>
      </c>
    </row>
    <row r="326" spans="1:3">
      <c r="A326" s="206" t="s">
        <v>321</v>
      </c>
      <c r="B326" s="204" t="s">
        <v>954</v>
      </c>
      <c r="C326" s="205">
        <v>28.33</v>
      </c>
    </row>
    <row r="327" spans="1:3">
      <c r="A327" s="206" t="s">
        <v>52</v>
      </c>
      <c r="B327" s="204" t="s">
        <v>955</v>
      </c>
      <c r="C327" s="205">
        <v>299.99</v>
      </c>
    </row>
    <row r="328" spans="1:3">
      <c r="A328" s="206" t="s">
        <v>104</v>
      </c>
      <c r="B328" s="204" t="s">
        <v>956</v>
      </c>
      <c r="C328" s="205">
        <v>87.19</v>
      </c>
    </row>
    <row r="329" spans="1:3">
      <c r="A329" s="206" t="s">
        <v>122</v>
      </c>
      <c r="B329" s="204" t="s">
        <v>957</v>
      </c>
      <c r="C329" s="205">
        <v>76.290000000000006</v>
      </c>
    </row>
    <row r="330" spans="1:3">
      <c r="A330" s="206" t="s">
        <v>132</v>
      </c>
      <c r="B330" s="204" t="s">
        <v>958</v>
      </c>
      <c r="C330" s="205">
        <v>76.290000000000006</v>
      </c>
    </row>
    <row r="331" spans="1:3">
      <c r="A331" s="206" t="s">
        <v>152</v>
      </c>
      <c r="B331" s="204" t="s">
        <v>959</v>
      </c>
      <c r="C331" s="205">
        <v>98.09</v>
      </c>
    </row>
    <row r="332" spans="1:3">
      <c r="A332" s="206" t="s">
        <v>297</v>
      </c>
      <c r="B332" s="204" t="s">
        <v>960</v>
      </c>
      <c r="C332" s="205">
        <v>98.09</v>
      </c>
    </row>
    <row r="333" spans="1:3">
      <c r="A333" s="206" t="s">
        <v>402</v>
      </c>
      <c r="B333" s="204" t="s">
        <v>961</v>
      </c>
      <c r="C333" s="205">
        <v>43.59</v>
      </c>
    </row>
    <row r="334" spans="1:3">
      <c r="A334" s="206" t="s">
        <v>163</v>
      </c>
      <c r="B334" s="204" t="s">
        <v>962</v>
      </c>
      <c r="C334" s="205">
        <v>54.49</v>
      </c>
    </row>
    <row r="335" spans="1:3">
      <c r="A335" s="206" t="s">
        <v>228</v>
      </c>
      <c r="B335" s="204" t="s">
        <v>963</v>
      </c>
      <c r="C335" s="205">
        <v>76.290000000000006</v>
      </c>
    </row>
    <row r="336" spans="1:3">
      <c r="A336" s="206" t="s">
        <v>165</v>
      </c>
      <c r="B336" s="204" t="s">
        <v>964</v>
      </c>
      <c r="C336" s="205">
        <v>55.58</v>
      </c>
    </row>
    <row r="337" spans="1:3">
      <c r="A337" s="206" t="s">
        <v>209</v>
      </c>
      <c r="B337" s="204" t="s">
        <v>965</v>
      </c>
      <c r="C337" s="205">
        <v>708.49</v>
      </c>
    </row>
    <row r="338" spans="1:3">
      <c r="A338" s="206" t="s">
        <v>317</v>
      </c>
      <c r="B338" s="204" t="s">
        <v>966</v>
      </c>
      <c r="C338" s="205">
        <v>119.89</v>
      </c>
    </row>
    <row r="339" spans="1:3">
      <c r="A339" s="206" t="s">
        <v>323</v>
      </c>
      <c r="B339" s="204" t="s">
        <v>967</v>
      </c>
      <c r="C339" s="205">
        <v>46.86</v>
      </c>
    </row>
    <row r="340" spans="1:3">
      <c r="A340" s="206" t="s">
        <v>55</v>
      </c>
      <c r="B340" s="204" t="s">
        <v>968</v>
      </c>
      <c r="C340" s="205">
        <v>599.99</v>
      </c>
    </row>
    <row r="341" spans="1:3">
      <c r="A341" s="206" t="s">
        <v>105</v>
      </c>
      <c r="B341" s="204" t="s">
        <v>969</v>
      </c>
      <c r="C341" s="205">
        <v>119.89</v>
      </c>
    </row>
    <row r="342" spans="1:3">
      <c r="A342" s="206" t="s">
        <v>124</v>
      </c>
      <c r="B342" s="204" t="s">
        <v>970</v>
      </c>
      <c r="C342" s="205">
        <v>152.59</v>
      </c>
    </row>
    <row r="343" spans="1:3">
      <c r="A343" s="206" t="s">
        <v>134</v>
      </c>
      <c r="B343" s="204" t="s">
        <v>971</v>
      </c>
      <c r="C343" s="205">
        <v>152.59</v>
      </c>
    </row>
    <row r="344" spans="1:3">
      <c r="A344" s="206" t="s">
        <v>154</v>
      </c>
      <c r="B344" s="204" t="s">
        <v>972</v>
      </c>
      <c r="C344" s="205">
        <v>217.99</v>
      </c>
    </row>
    <row r="345" spans="1:3">
      <c r="A345" s="206" t="s">
        <v>299</v>
      </c>
      <c r="B345" s="204" t="s">
        <v>973</v>
      </c>
      <c r="C345" s="205">
        <v>141.69</v>
      </c>
    </row>
    <row r="346" spans="1:3">
      <c r="A346" s="206" t="s">
        <v>390</v>
      </c>
      <c r="B346" s="204" t="s">
        <v>974</v>
      </c>
      <c r="C346" s="205">
        <v>2179.9899999999998</v>
      </c>
    </row>
    <row r="347" spans="1:3">
      <c r="A347" s="206" t="s">
        <v>392</v>
      </c>
      <c r="B347" s="204" t="s">
        <v>975</v>
      </c>
      <c r="C347" s="205">
        <v>980.99</v>
      </c>
    </row>
    <row r="348" spans="1:3">
      <c r="A348" s="206" t="s">
        <v>404</v>
      </c>
      <c r="B348" s="204" t="s">
        <v>976</v>
      </c>
      <c r="C348" s="205">
        <v>65.39</v>
      </c>
    </row>
    <row r="349" spans="1:3">
      <c r="A349" s="206" t="s">
        <v>167</v>
      </c>
      <c r="B349" s="204" t="s">
        <v>977</v>
      </c>
      <c r="C349" s="205">
        <v>108.99</v>
      </c>
    </row>
    <row r="350" spans="1:3">
      <c r="A350" s="206" t="s">
        <v>230</v>
      </c>
      <c r="B350" s="204" t="s">
        <v>978</v>
      </c>
      <c r="C350" s="205">
        <v>87.19</v>
      </c>
    </row>
    <row r="351" spans="1:3">
      <c r="A351" s="206" t="s">
        <v>168</v>
      </c>
      <c r="B351" s="204" t="s">
        <v>979</v>
      </c>
      <c r="C351" s="205">
        <v>111.17</v>
      </c>
    </row>
    <row r="352" spans="1:3">
      <c r="A352" s="206" t="s">
        <v>113</v>
      </c>
      <c r="B352" s="204" t="s">
        <v>980</v>
      </c>
      <c r="C352" s="205">
        <v>326.99</v>
      </c>
    </row>
    <row r="353" spans="1:3">
      <c r="A353" s="206" t="s">
        <v>319</v>
      </c>
      <c r="B353" s="204" t="s">
        <v>981</v>
      </c>
      <c r="C353" s="205">
        <v>163.49</v>
      </c>
    </row>
    <row r="354" spans="1:3">
      <c r="A354" s="206" t="s">
        <v>325</v>
      </c>
      <c r="B354" s="204" t="s">
        <v>982</v>
      </c>
      <c r="C354" s="205">
        <v>57.76</v>
      </c>
    </row>
    <row r="355" spans="1:3">
      <c r="A355" s="206" t="s">
        <v>211</v>
      </c>
      <c r="B355" s="204" t="s">
        <v>983</v>
      </c>
      <c r="C355" s="205">
        <v>965.73</v>
      </c>
    </row>
    <row r="356" spans="1:3">
      <c r="A356" s="206" t="s">
        <v>984</v>
      </c>
      <c r="B356" s="204" t="s">
        <v>985</v>
      </c>
      <c r="C356" s="205">
        <v>47.95</v>
      </c>
    </row>
    <row r="357" spans="1:3">
      <c r="A357" s="206" t="s">
        <v>986</v>
      </c>
      <c r="B357" s="204" t="s">
        <v>987</v>
      </c>
      <c r="C357" s="205">
        <v>47.95</v>
      </c>
    </row>
    <row r="358" spans="1:3">
      <c r="A358" s="206" t="s">
        <v>988</v>
      </c>
      <c r="B358" s="204" t="s">
        <v>989</v>
      </c>
      <c r="C358" s="205">
        <v>76.989999999999995</v>
      </c>
    </row>
    <row r="359" spans="1:3">
      <c r="A359" s="206" t="s">
        <v>990</v>
      </c>
      <c r="B359" s="204" t="s">
        <v>991</v>
      </c>
      <c r="C359" s="205">
        <v>87.99</v>
      </c>
    </row>
    <row r="360" spans="1:3">
      <c r="A360" s="206" t="s">
        <v>992</v>
      </c>
      <c r="B360" s="204" t="s">
        <v>993</v>
      </c>
      <c r="C360" s="205">
        <v>98.99</v>
      </c>
    </row>
    <row r="361" spans="1:3">
      <c r="A361" s="206" t="s">
        <v>994</v>
      </c>
      <c r="B361" s="204" t="s">
        <v>995</v>
      </c>
      <c r="C361" s="205">
        <v>43.99</v>
      </c>
    </row>
    <row r="362" spans="1:3">
      <c r="A362" s="206" t="s">
        <v>996</v>
      </c>
      <c r="B362" s="204" t="s">
        <v>997</v>
      </c>
      <c r="C362" s="205">
        <v>54.99</v>
      </c>
    </row>
    <row r="363" spans="1:3">
      <c r="A363" s="206" t="s">
        <v>998</v>
      </c>
      <c r="B363" s="204" t="s">
        <v>999</v>
      </c>
      <c r="C363" s="205">
        <v>65.989999999999995</v>
      </c>
    </row>
    <row r="364" spans="1:3">
      <c r="A364" s="206" t="s">
        <v>1000</v>
      </c>
      <c r="B364" s="204" t="s">
        <v>1001</v>
      </c>
      <c r="C364" s="205">
        <v>76.989999999999995</v>
      </c>
    </row>
    <row r="365" spans="1:3">
      <c r="A365" s="206" t="s">
        <v>1002</v>
      </c>
      <c r="B365" s="204" t="s">
        <v>1003</v>
      </c>
      <c r="C365" s="205">
        <v>40.69</v>
      </c>
    </row>
    <row r="366" spans="1:3">
      <c r="A366" s="206" t="s">
        <v>1004</v>
      </c>
      <c r="B366" s="204" t="s">
        <v>1005</v>
      </c>
      <c r="C366" s="205">
        <v>65.989999999999995</v>
      </c>
    </row>
    <row r="367" spans="1:3">
      <c r="A367" s="206" t="s">
        <v>1006</v>
      </c>
      <c r="B367" s="204" t="s">
        <v>1007</v>
      </c>
      <c r="C367" s="205">
        <v>76.989999999999995</v>
      </c>
    </row>
    <row r="368" spans="1:3">
      <c r="A368" s="206" t="s">
        <v>1008</v>
      </c>
      <c r="B368" s="204" t="s">
        <v>1009</v>
      </c>
      <c r="C368" s="205">
        <v>87.99</v>
      </c>
    </row>
    <row r="369" spans="1:3">
      <c r="A369" s="206" t="s">
        <v>1010</v>
      </c>
      <c r="B369" s="204" t="s">
        <v>1011</v>
      </c>
      <c r="C369" s="205">
        <v>76.989999999999995</v>
      </c>
    </row>
    <row r="370" spans="1:3">
      <c r="A370" s="206" t="s">
        <v>1012</v>
      </c>
      <c r="B370" s="204" t="s">
        <v>1013</v>
      </c>
      <c r="C370" s="205">
        <v>87.99</v>
      </c>
    </row>
    <row r="371" spans="1:3">
      <c r="A371" s="206" t="s">
        <v>1014</v>
      </c>
      <c r="B371" s="204" t="s">
        <v>1015</v>
      </c>
      <c r="C371" s="205">
        <v>98.99</v>
      </c>
    </row>
    <row r="372" spans="1:3">
      <c r="A372" s="206" t="s">
        <v>1016</v>
      </c>
      <c r="B372" s="204" t="s">
        <v>1017</v>
      </c>
      <c r="C372" s="205">
        <v>10.89</v>
      </c>
    </row>
    <row r="373" spans="1:3">
      <c r="A373" s="206" t="s">
        <v>1018</v>
      </c>
      <c r="B373" s="204" t="s">
        <v>1019</v>
      </c>
      <c r="C373" s="205">
        <v>9.8000000000000007</v>
      </c>
    </row>
    <row r="374" spans="1:3">
      <c r="A374" s="206" t="s">
        <v>1020</v>
      </c>
      <c r="B374" s="204" t="s">
        <v>1021</v>
      </c>
      <c r="C374" s="205">
        <v>9.8000000000000007</v>
      </c>
    </row>
    <row r="375" spans="1:3">
      <c r="A375" s="206" t="s">
        <v>1022</v>
      </c>
      <c r="B375" s="204" t="s">
        <v>1023</v>
      </c>
      <c r="C375" s="205">
        <v>5.76</v>
      </c>
    </row>
    <row r="376" spans="1:3">
      <c r="A376" s="206" t="s">
        <v>1024</v>
      </c>
      <c r="B376" s="204" t="s">
        <v>1025</v>
      </c>
      <c r="C376" s="205">
        <v>9.8000000000000007</v>
      </c>
    </row>
    <row r="377" spans="1:3">
      <c r="A377" s="206" t="s">
        <v>1026</v>
      </c>
      <c r="B377" s="204" t="s">
        <v>1027</v>
      </c>
      <c r="C377" s="205">
        <v>8.25</v>
      </c>
    </row>
    <row r="378" spans="1:3">
      <c r="A378" s="206" t="s">
        <v>1028</v>
      </c>
      <c r="B378" s="204" t="s">
        <v>1029</v>
      </c>
      <c r="C378" s="205">
        <v>10.89</v>
      </c>
    </row>
    <row r="379" spans="1:3">
      <c r="A379" s="206" t="s">
        <v>1030</v>
      </c>
      <c r="B379" s="204" t="s">
        <v>1031</v>
      </c>
      <c r="C379" s="205">
        <v>10.89</v>
      </c>
    </row>
    <row r="380" spans="1:3">
      <c r="A380" s="206" t="s">
        <v>1032</v>
      </c>
      <c r="B380" s="204" t="s">
        <v>1033</v>
      </c>
      <c r="C380" s="205">
        <v>10.89</v>
      </c>
    </row>
    <row r="381" spans="1:3">
      <c r="A381" s="206" t="s">
        <v>1034</v>
      </c>
      <c r="B381" s="204" t="s">
        <v>1035</v>
      </c>
      <c r="C381" s="205">
        <v>10.89</v>
      </c>
    </row>
    <row r="382" spans="1:3">
      <c r="A382" s="206" t="s">
        <v>1036</v>
      </c>
      <c r="B382" s="204" t="s">
        <v>1037</v>
      </c>
      <c r="C382" s="205">
        <v>43.59</v>
      </c>
    </row>
    <row r="383" spans="1:3">
      <c r="A383" s="206" t="s">
        <v>1038</v>
      </c>
      <c r="B383" s="204" t="s">
        <v>1039</v>
      </c>
      <c r="C383" s="205">
        <v>76.290000000000006</v>
      </c>
    </row>
    <row r="384" spans="1:3">
      <c r="A384" s="206" t="s">
        <v>1040</v>
      </c>
      <c r="B384" s="204" t="s">
        <v>1041</v>
      </c>
      <c r="C384" s="205">
        <v>199.99</v>
      </c>
    </row>
    <row r="385" spans="1:3">
      <c r="A385" s="206" t="s">
        <v>1042</v>
      </c>
      <c r="B385" s="204" t="s">
        <v>1043</v>
      </c>
      <c r="C385" s="205">
        <v>199.99</v>
      </c>
    </row>
    <row r="386" spans="1:3">
      <c r="A386" s="206" t="s">
        <v>1044</v>
      </c>
      <c r="B386" s="204" t="s">
        <v>1045</v>
      </c>
      <c r="C386" s="205">
        <v>8.92</v>
      </c>
    </row>
    <row r="387" spans="1:3">
      <c r="A387" s="206" t="s">
        <v>1046</v>
      </c>
      <c r="B387" s="204" t="s">
        <v>1047</v>
      </c>
      <c r="C387" s="205">
        <v>9.8000000000000007</v>
      </c>
    </row>
    <row r="388" spans="1:3">
      <c r="A388" s="206" t="s">
        <v>1048</v>
      </c>
      <c r="B388" s="204" t="s">
        <v>1049</v>
      </c>
      <c r="C388" s="205">
        <v>9.8000000000000007</v>
      </c>
    </row>
    <row r="389" spans="1:3">
      <c r="A389" s="206" t="s">
        <v>1050</v>
      </c>
      <c r="B389" s="204" t="s">
        <v>1051</v>
      </c>
      <c r="C389" s="205">
        <v>10.89</v>
      </c>
    </row>
    <row r="390" spans="1:3">
      <c r="A390" s="206" t="s">
        <v>1052</v>
      </c>
      <c r="B390" s="204" t="s">
        <v>1053</v>
      </c>
      <c r="C390" s="205">
        <v>11.98</v>
      </c>
    </row>
    <row r="391" spans="1:3">
      <c r="A391" s="206" t="s">
        <v>1054</v>
      </c>
      <c r="B391" s="204" t="s">
        <v>1055</v>
      </c>
      <c r="C391" s="205">
        <v>16.34</v>
      </c>
    </row>
    <row r="392" spans="1:3">
      <c r="A392" s="206" t="s">
        <v>1056</v>
      </c>
      <c r="B392" s="204" t="s">
        <v>1057</v>
      </c>
      <c r="C392" s="205">
        <v>17.43</v>
      </c>
    </row>
    <row r="393" spans="1:3">
      <c r="A393" s="206" t="s">
        <v>1058</v>
      </c>
      <c r="B393" s="204" t="s">
        <v>1059</v>
      </c>
      <c r="C393" s="205">
        <v>38.14</v>
      </c>
    </row>
    <row r="394" spans="1:3">
      <c r="A394" s="206" t="s">
        <v>1060</v>
      </c>
      <c r="B394" s="204" t="s">
        <v>1061</v>
      </c>
      <c r="C394" s="205">
        <v>49.04</v>
      </c>
    </row>
    <row r="395" spans="1:3">
      <c r="A395" s="206" t="s">
        <v>1062</v>
      </c>
      <c r="B395" s="204" t="s">
        <v>1063</v>
      </c>
      <c r="C395" s="205">
        <v>174.39</v>
      </c>
    </row>
    <row r="396" spans="1:3">
      <c r="A396" s="206" t="s">
        <v>1064</v>
      </c>
      <c r="B396" s="204" t="s">
        <v>1065</v>
      </c>
      <c r="C396" s="205">
        <v>8.18</v>
      </c>
    </row>
    <row r="397" spans="1:3">
      <c r="A397" s="206" t="s">
        <v>1066</v>
      </c>
      <c r="B397" s="204" t="s">
        <v>1067</v>
      </c>
      <c r="C397" s="205">
        <v>8.18</v>
      </c>
    </row>
    <row r="398" spans="1:3">
      <c r="A398" s="206" t="s">
        <v>1068</v>
      </c>
      <c r="B398" s="204" t="s">
        <v>1069</v>
      </c>
      <c r="C398" s="205">
        <v>0.99</v>
      </c>
    </row>
    <row r="399" spans="1:3">
      <c r="A399" s="206" t="s">
        <v>1070</v>
      </c>
      <c r="B399" s="204" t="s">
        <v>1071</v>
      </c>
      <c r="C399" s="205">
        <v>0.99</v>
      </c>
    </row>
    <row r="400" spans="1:3">
      <c r="A400" s="206" t="s">
        <v>347</v>
      </c>
      <c r="B400" s="204" t="s">
        <v>1072</v>
      </c>
      <c r="C400" s="205">
        <v>4.99</v>
      </c>
    </row>
    <row r="401" spans="1:3">
      <c r="A401" s="206" t="s">
        <v>1073</v>
      </c>
      <c r="B401" s="204" t="s">
        <v>1074</v>
      </c>
      <c r="C401" s="205">
        <v>6.99</v>
      </c>
    </row>
    <row r="402" spans="1:3">
      <c r="A402" s="206" t="s">
        <v>1075</v>
      </c>
      <c r="B402" s="204" t="s">
        <v>1076</v>
      </c>
      <c r="C402" s="205">
        <v>6.99</v>
      </c>
    </row>
    <row r="403" spans="1:3">
      <c r="A403" s="206" t="s">
        <v>1077</v>
      </c>
      <c r="B403" s="204" t="s">
        <v>1078</v>
      </c>
      <c r="C403" s="205">
        <v>7.99</v>
      </c>
    </row>
    <row r="404" spans="1:3">
      <c r="A404" s="206" t="s">
        <v>341</v>
      </c>
      <c r="B404" s="204" t="s">
        <v>1079</v>
      </c>
      <c r="C404" s="205">
        <v>8.9499999999999993</v>
      </c>
    </row>
    <row r="405" spans="1:3">
      <c r="A405" s="206" t="s">
        <v>343</v>
      </c>
      <c r="B405" s="204" t="s">
        <v>1080</v>
      </c>
      <c r="C405" s="205">
        <v>8.99</v>
      </c>
    </row>
    <row r="406" spans="1:3">
      <c r="A406" s="206" t="s">
        <v>345</v>
      </c>
      <c r="B406" s="204" t="s">
        <v>1081</v>
      </c>
      <c r="C406" s="205">
        <v>9.99</v>
      </c>
    </row>
    <row r="407" spans="1:3">
      <c r="A407" s="206" t="s">
        <v>1082</v>
      </c>
      <c r="B407" s="204" t="s">
        <v>1083</v>
      </c>
      <c r="C407" s="205">
        <v>2.95</v>
      </c>
    </row>
    <row r="408" spans="1:3">
      <c r="A408" s="206" t="s">
        <v>1084</v>
      </c>
      <c r="B408" s="204" t="s">
        <v>1085</v>
      </c>
      <c r="C408" s="205">
        <v>2.99</v>
      </c>
    </row>
    <row r="409" spans="1:3">
      <c r="A409" s="206" t="s">
        <v>1086</v>
      </c>
      <c r="B409" s="204" t="s">
        <v>1087</v>
      </c>
      <c r="C409" s="205">
        <v>3.95</v>
      </c>
    </row>
    <row r="410" spans="1:3">
      <c r="A410" s="206" t="s">
        <v>1088</v>
      </c>
      <c r="B410" s="204" t="s">
        <v>1089</v>
      </c>
      <c r="C410" s="205">
        <v>3.99</v>
      </c>
    </row>
    <row r="411" spans="1:3">
      <c r="A411" s="206" t="s">
        <v>1090</v>
      </c>
      <c r="B411" s="204" t="s">
        <v>1091</v>
      </c>
      <c r="C411" s="205">
        <v>4.49</v>
      </c>
    </row>
    <row r="412" spans="1:3">
      <c r="A412" s="206" t="s">
        <v>1092</v>
      </c>
      <c r="B412" s="204" t="s">
        <v>1093</v>
      </c>
      <c r="C412" s="205">
        <v>4.45</v>
      </c>
    </row>
    <row r="413" spans="1:3">
      <c r="A413" s="206" t="s">
        <v>1094</v>
      </c>
      <c r="B413" s="204" t="s">
        <v>1095</v>
      </c>
      <c r="C413" s="205">
        <v>21.99</v>
      </c>
    </row>
    <row r="414" spans="1:3">
      <c r="A414" s="206" t="s">
        <v>1096</v>
      </c>
      <c r="B414" s="204" t="s">
        <v>1097</v>
      </c>
      <c r="C414" s="205">
        <v>29.99</v>
      </c>
    </row>
    <row r="415" spans="1:3">
      <c r="A415" s="206" t="s">
        <v>1098</v>
      </c>
      <c r="B415" s="204" t="s">
        <v>1099</v>
      </c>
      <c r="C415" s="205">
        <v>34.99</v>
      </c>
    </row>
    <row r="416" spans="1:3">
      <c r="A416" s="206" t="s">
        <v>1100</v>
      </c>
      <c r="B416" s="204" t="s">
        <v>1101</v>
      </c>
      <c r="C416" s="205">
        <v>34.99</v>
      </c>
    </row>
    <row r="417" spans="1:3">
      <c r="A417" s="206" t="s">
        <v>1102</v>
      </c>
      <c r="B417" s="204" t="s">
        <v>1103</v>
      </c>
      <c r="C417" s="205">
        <v>39.99</v>
      </c>
    </row>
    <row r="418" spans="1:3">
      <c r="A418" s="206" t="s">
        <v>1104</v>
      </c>
      <c r="B418" s="204" t="s">
        <v>1105</v>
      </c>
      <c r="C418" s="205">
        <v>49.99</v>
      </c>
    </row>
    <row r="419" spans="1:3">
      <c r="A419" s="206" t="s">
        <v>1106</v>
      </c>
      <c r="B419" s="204" t="s">
        <v>1107</v>
      </c>
      <c r="C419" s="205">
        <v>17.45</v>
      </c>
    </row>
    <row r="420" spans="1:3">
      <c r="A420" s="206" t="s">
        <v>1108</v>
      </c>
      <c r="B420" s="204" t="s">
        <v>1109</v>
      </c>
      <c r="C420" s="205">
        <v>17.489999999999998</v>
      </c>
    </row>
    <row r="421" spans="1:3">
      <c r="A421" s="206" t="s">
        <v>1110</v>
      </c>
      <c r="B421" s="204" t="s">
        <v>1111</v>
      </c>
      <c r="C421" s="205">
        <v>17.95</v>
      </c>
    </row>
    <row r="422" spans="1:3">
      <c r="A422" s="206" t="s">
        <v>349</v>
      </c>
      <c r="B422" s="204" t="s">
        <v>1112</v>
      </c>
      <c r="C422" s="205">
        <v>17.989999999999998</v>
      </c>
    </row>
    <row r="423" spans="1:3">
      <c r="A423" s="206" t="s">
        <v>1113</v>
      </c>
      <c r="B423" s="204" t="s">
        <v>1114</v>
      </c>
      <c r="C423" s="205">
        <v>34.99</v>
      </c>
    </row>
    <row r="424" spans="1:3">
      <c r="A424" s="206" t="s">
        <v>1115</v>
      </c>
      <c r="B424" s="204" t="s">
        <v>1116</v>
      </c>
      <c r="C424" s="205">
        <v>42.99</v>
      </c>
    </row>
    <row r="425" spans="1:3">
      <c r="A425" s="206" t="s">
        <v>1117</v>
      </c>
      <c r="B425" s="204" t="s">
        <v>1118</v>
      </c>
      <c r="C425" s="205">
        <v>49.99</v>
      </c>
    </row>
    <row r="426" spans="1:3">
      <c r="A426" s="206" t="s">
        <v>486</v>
      </c>
      <c r="B426" s="204" t="s">
        <v>1119</v>
      </c>
      <c r="C426" s="205">
        <v>47.99</v>
      </c>
    </row>
    <row r="427" spans="1:3">
      <c r="A427" s="206" t="s">
        <v>487</v>
      </c>
      <c r="B427" s="204" t="s">
        <v>1120</v>
      </c>
      <c r="C427" s="205">
        <v>69.989999999999995</v>
      </c>
    </row>
    <row r="428" spans="1:3">
      <c r="A428" s="206" t="s">
        <v>488</v>
      </c>
      <c r="B428" s="204" t="s">
        <v>1121</v>
      </c>
      <c r="C428" s="205">
        <v>89.99</v>
      </c>
    </row>
    <row r="429" spans="1:3">
      <c r="A429" s="206" t="s">
        <v>489</v>
      </c>
      <c r="B429" s="204" t="s">
        <v>1122</v>
      </c>
      <c r="C429" s="205">
        <v>99.95</v>
      </c>
    </row>
    <row r="430" spans="1:3">
      <c r="A430" s="206" t="s">
        <v>1123</v>
      </c>
      <c r="B430" s="204" t="s">
        <v>1124</v>
      </c>
      <c r="C430" s="205">
        <v>34.99</v>
      </c>
    </row>
    <row r="431" spans="1:3">
      <c r="A431" s="206" t="s">
        <v>1125</v>
      </c>
      <c r="B431" s="204" t="s">
        <v>1126</v>
      </c>
      <c r="C431" s="205">
        <v>399.99</v>
      </c>
    </row>
    <row r="432" spans="1:3">
      <c r="A432" s="206" t="s">
        <v>1127</v>
      </c>
      <c r="B432" s="204" t="s">
        <v>1128</v>
      </c>
      <c r="C432" s="205">
        <v>499.99</v>
      </c>
    </row>
    <row r="433" spans="1:3">
      <c r="A433" s="206" t="s">
        <v>1129</v>
      </c>
      <c r="B433" s="204" t="s">
        <v>1130</v>
      </c>
      <c r="C433" s="205">
        <v>359.99</v>
      </c>
    </row>
    <row r="434" spans="1:3">
      <c r="A434" s="206" t="s">
        <v>1131</v>
      </c>
      <c r="B434" s="204" t="s">
        <v>1132</v>
      </c>
      <c r="C434" s="205">
        <v>459.99</v>
      </c>
    </row>
    <row r="435" spans="1:3">
      <c r="A435" s="206" t="s">
        <v>490</v>
      </c>
      <c r="B435" s="204" t="s">
        <v>1133</v>
      </c>
      <c r="C435" s="205">
        <v>99.99</v>
      </c>
    </row>
    <row r="436" spans="1:3">
      <c r="A436" s="206" t="s">
        <v>491</v>
      </c>
      <c r="B436" s="204" t="s">
        <v>1134</v>
      </c>
      <c r="C436" s="205">
        <v>99.99</v>
      </c>
    </row>
    <row r="437" spans="1:3">
      <c r="A437" s="206" t="s">
        <v>1135</v>
      </c>
      <c r="B437" s="204" t="s">
        <v>1136</v>
      </c>
      <c r="C437" s="205">
        <v>0</v>
      </c>
    </row>
    <row r="438" spans="1:3">
      <c r="A438" s="206" t="s">
        <v>1137</v>
      </c>
      <c r="B438" s="204" t="s">
        <v>1138</v>
      </c>
      <c r="C438" s="205">
        <v>0</v>
      </c>
    </row>
    <row r="439" spans="1:3">
      <c r="A439" s="206" t="s">
        <v>1139</v>
      </c>
      <c r="B439" s="204" t="s">
        <v>1140</v>
      </c>
      <c r="C439" s="205">
        <v>33.99</v>
      </c>
    </row>
    <row r="440" spans="1:3">
      <c r="A440" s="206" t="s">
        <v>1141</v>
      </c>
      <c r="B440" s="204" t="s">
        <v>1142</v>
      </c>
      <c r="C440" s="205">
        <v>10.89</v>
      </c>
    </row>
    <row r="441" spans="1:3">
      <c r="A441" s="206" t="s">
        <v>412</v>
      </c>
      <c r="B441" s="204" t="s">
        <v>1143</v>
      </c>
      <c r="C441" s="205">
        <v>84.99</v>
      </c>
    </row>
    <row r="442" spans="1:3">
      <c r="A442" s="206" t="s">
        <v>1144</v>
      </c>
      <c r="B442" s="204" t="s">
        <v>1145</v>
      </c>
      <c r="C442" s="205">
        <v>89.37</v>
      </c>
    </row>
    <row r="443" spans="1:3">
      <c r="A443" s="206" t="s">
        <v>414</v>
      </c>
      <c r="B443" s="204" t="s">
        <v>1146</v>
      </c>
      <c r="C443" s="205">
        <v>239.99</v>
      </c>
    </row>
    <row r="444" spans="1:3">
      <c r="A444" s="206" t="s">
        <v>1147</v>
      </c>
      <c r="B444" s="204" t="s">
        <v>1148</v>
      </c>
      <c r="C444" s="205">
        <v>250.69</v>
      </c>
    </row>
    <row r="445" spans="1:3">
      <c r="A445" s="206" t="s">
        <v>415</v>
      </c>
      <c r="B445" s="204" t="s">
        <v>1149</v>
      </c>
      <c r="C445" s="205">
        <v>174.99</v>
      </c>
    </row>
    <row r="446" spans="1:3">
      <c r="A446" s="206" t="s">
        <v>1150</v>
      </c>
      <c r="B446" s="204" t="s">
        <v>1151</v>
      </c>
      <c r="C446" s="205">
        <v>178.75</v>
      </c>
    </row>
    <row r="447" spans="1:3">
      <c r="A447" s="206" t="s">
        <v>416</v>
      </c>
      <c r="B447" s="204" t="s">
        <v>1152</v>
      </c>
      <c r="C447" s="205">
        <v>439.99</v>
      </c>
    </row>
    <row r="448" spans="1:3">
      <c r="A448" s="206" t="s">
        <v>1153</v>
      </c>
      <c r="B448" s="204" t="s">
        <v>1154</v>
      </c>
      <c r="C448" s="205">
        <v>468.69</v>
      </c>
    </row>
    <row r="449" spans="1:3">
      <c r="A449" s="206" t="s">
        <v>1155</v>
      </c>
      <c r="B449" s="204" t="s">
        <v>1156</v>
      </c>
      <c r="C449" s="205">
        <v>229.99</v>
      </c>
    </row>
    <row r="450" spans="1:3">
      <c r="A450" s="206" t="s">
        <v>1157</v>
      </c>
      <c r="B450" s="204" t="s">
        <v>1158</v>
      </c>
      <c r="C450" s="205">
        <v>239.79</v>
      </c>
    </row>
    <row r="451" spans="1:3">
      <c r="A451" s="206" t="s">
        <v>1159</v>
      </c>
      <c r="B451" s="204" t="s">
        <v>1160</v>
      </c>
      <c r="C451" s="205">
        <v>599.99</v>
      </c>
    </row>
    <row r="452" spans="1:3">
      <c r="A452" s="206" t="s">
        <v>1161</v>
      </c>
      <c r="B452" s="204" t="s">
        <v>1162</v>
      </c>
      <c r="C452" s="205">
        <v>621.29</v>
      </c>
    </row>
    <row r="453" spans="1:3">
      <c r="A453" s="206" t="s">
        <v>1163</v>
      </c>
      <c r="B453" s="204" t="s">
        <v>1164</v>
      </c>
      <c r="C453" s="205">
        <v>979.99</v>
      </c>
    </row>
    <row r="454" spans="1:3">
      <c r="A454" s="206" t="s">
        <v>1165</v>
      </c>
      <c r="B454" s="204" t="s">
        <v>1166</v>
      </c>
      <c r="C454" s="205">
        <v>39.99</v>
      </c>
    </row>
    <row r="455" spans="1:3">
      <c r="A455" s="206" t="s">
        <v>1167</v>
      </c>
      <c r="B455" s="204" t="s">
        <v>1168</v>
      </c>
      <c r="C455" s="205">
        <v>10.89</v>
      </c>
    </row>
    <row r="456" spans="1:3">
      <c r="A456" s="206" t="s">
        <v>1169</v>
      </c>
      <c r="B456" s="204" t="s">
        <v>1170</v>
      </c>
      <c r="C456" s="205">
        <v>0</v>
      </c>
    </row>
    <row r="457" spans="1:3">
      <c r="A457" s="206" t="s">
        <v>1171</v>
      </c>
      <c r="B457" s="204" t="s">
        <v>1172</v>
      </c>
      <c r="C457" s="205">
        <v>0</v>
      </c>
    </row>
    <row r="458" spans="1:3">
      <c r="A458" s="206" t="s">
        <v>1173</v>
      </c>
      <c r="B458" s="204" t="s">
        <v>1174</v>
      </c>
      <c r="C458" s="205">
        <v>0</v>
      </c>
    </row>
    <row r="459" spans="1:3">
      <c r="A459" s="206" t="s">
        <v>1175</v>
      </c>
      <c r="B459" s="204" t="s">
        <v>1176</v>
      </c>
      <c r="C459" s="205">
        <v>7.19</v>
      </c>
    </row>
    <row r="460" spans="1:3">
      <c r="A460" s="206" t="s">
        <v>417</v>
      </c>
      <c r="B460" s="204" t="s">
        <v>1177</v>
      </c>
      <c r="C460" s="205">
        <v>7.62</v>
      </c>
    </row>
    <row r="461" spans="1:3">
      <c r="A461" s="206" t="s">
        <v>419</v>
      </c>
      <c r="B461" s="204" t="s">
        <v>1178</v>
      </c>
      <c r="C461" s="205">
        <v>16.78</v>
      </c>
    </row>
    <row r="462" spans="1:3">
      <c r="A462" s="206" t="s">
        <v>1179</v>
      </c>
      <c r="B462" s="204" t="s">
        <v>1180</v>
      </c>
      <c r="C462" s="205">
        <v>20.16</v>
      </c>
    </row>
    <row r="463" spans="1:3">
      <c r="A463" s="206" t="s">
        <v>418</v>
      </c>
      <c r="B463" s="204" t="s">
        <v>1181</v>
      </c>
      <c r="C463" s="205">
        <v>15.58</v>
      </c>
    </row>
    <row r="464" spans="1:3">
      <c r="A464" s="206" t="s">
        <v>1182</v>
      </c>
      <c r="B464" s="204" t="s">
        <v>1183</v>
      </c>
      <c r="C464" s="205">
        <v>8.7100000000000009</v>
      </c>
    </row>
    <row r="465" spans="1:3">
      <c r="A465" s="206" t="s">
        <v>1184</v>
      </c>
      <c r="B465" s="204" t="s">
        <v>1185</v>
      </c>
      <c r="C465" s="205">
        <v>18.52</v>
      </c>
    </row>
    <row r="466" spans="1:3">
      <c r="A466" s="206" t="s">
        <v>1186</v>
      </c>
      <c r="B466" s="204" t="s">
        <v>1187</v>
      </c>
      <c r="C466" s="205">
        <v>13.07</v>
      </c>
    </row>
    <row r="467" spans="1:3">
      <c r="A467" s="206" t="s">
        <v>422</v>
      </c>
      <c r="B467" s="204" t="s">
        <v>1188</v>
      </c>
      <c r="C467" s="205">
        <v>13.07</v>
      </c>
    </row>
    <row r="468" spans="1:3">
      <c r="A468" s="206" t="s">
        <v>423</v>
      </c>
      <c r="B468" s="204" t="s">
        <v>1189</v>
      </c>
      <c r="C468" s="205">
        <v>23.97</v>
      </c>
    </row>
    <row r="469" spans="1:3">
      <c r="A469" s="206" t="s">
        <v>1190</v>
      </c>
      <c r="B469" s="204" t="s">
        <v>1191</v>
      </c>
      <c r="C469" s="205">
        <v>30.51</v>
      </c>
    </row>
    <row r="470" spans="1:3">
      <c r="A470" s="206" t="s">
        <v>1192</v>
      </c>
      <c r="B470" s="204" t="s">
        <v>1193</v>
      </c>
      <c r="C470" s="205">
        <v>23.97</v>
      </c>
    </row>
    <row r="471" spans="1:3">
      <c r="A471" s="206" t="s">
        <v>1194</v>
      </c>
      <c r="B471" s="204" t="s">
        <v>1195</v>
      </c>
      <c r="C471" s="205">
        <v>19.61</v>
      </c>
    </row>
    <row r="472" spans="1:3">
      <c r="A472" s="206" t="s">
        <v>1196</v>
      </c>
      <c r="B472" s="204" t="s">
        <v>1197</v>
      </c>
      <c r="C472" s="205">
        <v>30.51</v>
      </c>
    </row>
    <row r="473" spans="1:3">
      <c r="A473" s="206" t="s">
        <v>1198</v>
      </c>
      <c r="B473" s="204" t="s">
        <v>1199</v>
      </c>
      <c r="C473" s="205">
        <v>31.6</v>
      </c>
    </row>
    <row r="474" spans="1:3">
      <c r="A474" s="206" t="s">
        <v>424</v>
      </c>
      <c r="B474" s="204" t="s">
        <v>1200</v>
      </c>
      <c r="C474" s="205">
        <v>13.07</v>
      </c>
    </row>
    <row r="475" spans="1:3">
      <c r="A475" s="206" t="s">
        <v>1201</v>
      </c>
      <c r="B475" s="204" t="s">
        <v>1202</v>
      </c>
      <c r="C475" s="205">
        <v>23.97</v>
      </c>
    </row>
    <row r="476" spans="1:3">
      <c r="A476" s="206" t="s">
        <v>1203</v>
      </c>
      <c r="B476" s="204" t="s">
        <v>1204</v>
      </c>
      <c r="C476" s="205">
        <v>9.8000000000000007</v>
      </c>
    </row>
    <row r="477" spans="1:3">
      <c r="A477" s="206" t="s">
        <v>1205</v>
      </c>
      <c r="B477" s="204" t="s">
        <v>1206</v>
      </c>
      <c r="C477" s="205">
        <v>19.07</v>
      </c>
    </row>
    <row r="478" spans="1:3">
      <c r="A478" s="206" t="s">
        <v>1207</v>
      </c>
      <c r="B478" s="204" t="s">
        <v>1208</v>
      </c>
      <c r="C478" s="205">
        <v>25.06</v>
      </c>
    </row>
    <row r="479" spans="1:3">
      <c r="A479" s="206" t="s">
        <v>1209</v>
      </c>
      <c r="B479" s="204" t="s">
        <v>1210</v>
      </c>
      <c r="C479" s="205">
        <v>18.52</v>
      </c>
    </row>
    <row r="480" spans="1:3">
      <c r="A480" s="206" t="s">
        <v>1211</v>
      </c>
      <c r="B480" s="204" t="s">
        <v>1212</v>
      </c>
      <c r="C480" s="205">
        <v>25.06</v>
      </c>
    </row>
    <row r="481" spans="1:3">
      <c r="A481" s="206" t="s">
        <v>1213</v>
      </c>
      <c r="B481" s="204" t="s">
        <v>1214</v>
      </c>
      <c r="C481" s="205">
        <v>13.07</v>
      </c>
    </row>
    <row r="482" spans="1:3">
      <c r="A482" s="206" t="s">
        <v>1215</v>
      </c>
      <c r="B482" s="204" t="s">
        <v>1216</v>
      </c>
      <c r="C482" s="205">
        <v>14.71</v>
      </c>
    </row>
    <row r="483" spans="1:3">
      <c r="A483" s="206" t="s">
        <v>1217</v>
      </c>
      <c r="B483" s="204" t="s">
        <v>1218</v>
      </c>
      <c r="C483" s="205">
        <v>17.98</v>
      </c>
    </row>
    <row r="484" spans="1:3">
      <c r="A484" s="206" t="s">
        <v>1219</v>
      </c>
      <c r="B484" s="204" t="s">
        <v>1220</v>
      </c>
      <c r="C484" s="205">
        <v>16.34</v>
      </c>
    </row>
    <row r="485" spans="1:3">
      <c r="A485" s="206" t="s">
        <v>1221</v>
      </c>
      <c r="B485" s="204" t="s">
        <v>1222</v>
      </c>
      <c r="C485" s="205">
        <v>30.51</v>
      </c>
    </row>
    <row r="486" spans="1:3">
      <c r="A486" s="206" t="s">
        <v>1223</v>
      </c>
      <c r="B486" s="204" t="s">
        <v>1224</v>
      </c>
      <c r="C486" s="205">
        <v>42.5</v>
      </c>
    </row>
    <row r="487" spans="1:3">
      <c r="A487" s="206" t="s">
        <v>1225</v>
      </c>
      <c r="B487" s="204" t="s">
        <v>1226</v>
      </c>
      <c r="C487" s="205">
        <v>18.52</v>
      </c>
    </row>
    <row r="488" spans="1:3">
      <c r="A488" s="206" t="s">
        <v>1227</v>
      </c>
      <c r="B488" s="204" t="s">
        <v>1228</v>
      </c>
      <c r="C488" s="205">
        <v>37.049999999999997</v>
      </c>
    </row>
    <row r="489" spans="1:3">
      <c r="A489" s="206" t="s">
        <v>1229</v>
      </c>
      <c r="B489" s="204" t="s">
        <v>1230</v>
      </c>
      <c r="C489" s="205">
        <v>49.04</v>
      </c>
    </row>
    <row r="490" spans="1:3">
      <c r="A490" s="206" t="s">
        <v>1231</v>
      </c>
      <c r="B490" s="204" t="s">
        <v>1232</v>
      </c>
      <c r="C490" s="205">
        <v>18.52</v>
      </c>
    </row>
    <row r="491" spans="1:3">
      <c r="A491" s="206" t="s">
        <v>1233</v>
      </c>
      <c r="B491" s="204" t="s">
        <v>1234</v>
      </c>
      <c r="C491" s="205">
        <v>17.43</v>
      </c>
    </row>
    <row r="492" spans="1:3">
      <c r="A492" s="206" t="s">
        <v>1235</v>
      </c>
      <c r="B492" s="204" t="s">
        <v>1236</v>
      </c>
      <c r="C492" s="205">
        <v>35.96</v>
      </c>
    </row>
    <row r="493" spans="1:3">
      <c r="A493" s="206" t="s">
        <v>1237</v>
      </c>
      <c r="B493" s="204" t="s">
        <v>1238</v>
      </c>
      <c r="C493" s="205">
        <v>43.59</v>
      </c>
    </row>
    <row r="494" spans="1:3">
      <c r="A494" s="206" t="s">
        <v>1239</v>
      </c>
      <c r="B494" s="204" t="s">
        <v>1240</v>
      </c>
      <c r="C494" s="205">
        <v>16.89</v>
      </c>
    </row>
    <row r="495" spans="1:3">
      <c r="A495" s="206" t="s">
        <v>1241</v>
      </c>
      <c r="B495" s="204" t="s">
        <v>1242</v>
      </c>
      <c r="C495" s="205">
        <v>27.24</v>
      </c>
    </row>
    <row r="496" spans="1:3">
      <c r="A496" s="206" t="s">
        <v>1243</v>
      </c>
      <c r="B496" s="204" t="s">
        <v>1244</v>
      </c>
      <c r="C496" s="205">
        <v>37.049999999999997</v>
      </c>
    </row>
    <row r="497" spans="1:3">
      <c r="A497" s="206" t="s">
        <v>1245</v>
      </c>
      <c r="B497" s="204" t="s">
        <v>1246</v>
      </c>
      <c r="C497" s="205">
        <v>1.19</v>
      </c>
    </row>
    <row r="498" spans="1:3">
      <c r="A498" s="206" t="s">
        <v>1247</v>
      </c>
      <c r="B498" s="204" t="s">
        <v>1248</v>
      </c>
      <c r="C498" s="205">
        <v>1.63</v>
      </c>
    </row>
    <row r="499" spans="1:3">
      <c r="A499" s="206" t="s">
        <v>1249</v>
      </c>
      <c r="B499" s="204" t="s">
        <v>1250</v>
      </c>
      <c r="C499" s="205">
        <v>1.85</v>
      </c>
    </row>
    <row r="500" spans="1:3">
      <c r="A500" s="206" t="s">
        <v>1251</v>
      </c>
      <c r="B500" s="204" t="s">
        <v>1252</v>
      </c>
      <c r="C500" s="205">
        <v>24.52</v>
      </c>
    </row>
    <row r="501" spans="1:3">
      <c r="A501" s="206" t="s">
        <v>1253</v>
      </c>
      <c r="B501" s="204" t="s">
        <v>1254</v>
      </c>
      <c r="C501" s="205">
        <v>1.08</v>
      </c>
    </row>
    <row r="502" spans="1:3">
      <c r="A502" s="206" t="s">
        <v>1255</v>
      </c>
      <c r="B502" s="204" t="s">
        <v>1256</v>
      </c>
      <c r="C502" s="205">
        <v>1.41</v>
      </c>
    </row>
    <row r="503" spans="1:3">
      <c r="A503" s="206" t="s">
        <v>1257</v>
      </c>
      <c r="B503" s="204" t="s">
        <v>1258</v>
      </c>
      <c r="C503" s="205">
        <v>1.52</v>
      </c>
    </row>
    <row r="504" spans="1:3">
      <c r="A504" s="206" t="s">
        <v>420</v>
      </c>
      <c r="B504" s="204" t="s">
        <v>1259</v>
      </c>
      <c r="C504" s="205">
        <v>10.89</v>
      </c>
    </row>
    <row r="505" spans="1:3">
      <c r="A505" s="206" t="s">
        <v>421</v>
      </c>
      <c r="B505" s="204" t="s">
        <v>1260</v>
      </c>
      <c r="C505" s="205">
        <v>17.43</v>
      </c>
    </row>
    <row r="506" spans="1:3">
      <c r="A506" s="206" t="s">
        <v>1261</v>
      </c>
      <c r="B506" s="204" t="s">
        <v>1262</v>
      </c>
      <c r="C506" s="205">
        <v>18.52</v>
      </c>
    </row>
    <row r="507" spans="1:3">
      <c r="A507" s="206" t="s">
        <v>1263</v>
      </c>
      <c r="B507" s="204" t="s">
        <v>1264</v>
      </c>
      <c r="C507" s="205">
        <v>21.79</v>
      </c>
    </row>
    <row r="508" spans="1:3">
      <c r="A508" s="206" t="s">
        <v>1265</v>
      </c>
      <c r="B508" s="204" t="s">
        <v>1266</v>
      </c>
      <c r="C508" s="205">
        <v>28.33</v>
      </c>
    </row>
    <row r="509" spans="1:3">
      <c r="A509" s="206" t="s">
        <v>425</v>
      </c>
      <c r="B509" s="204" t="s">
        <v>1267</v>
      </c>
      <c r="C509" s="205">
        <v>20.7</v>
      </c>
    </row>
    <row r="510" spans="1:3">
      <c r="A510" s="206" t="s">
        <v>1268</v>
      </c>
      <c r="B510" s="204" t="s">
        <v>1269</v>
      </c>
      <c r="C510" s="205">
        <v>9.8000000000000007</v>
      </c>
    </row>
    <row r="511" spans="1:3">
      <c r="A511" s="206" t="s">
        <v>1270</v>
      </c>
      <c r="B511" s="204" t="s">
        <v>1271</v>
      </c>
      <c r="C511" s="205">
        <v>6.82</v>
      </c>
    </row>
    <row r="512" spans="1:3">
      <c r="A512" s="206" t="s">
        <v>1272</v>
      </c>
      <c r="B512" s="204" t="s">
        <v>1273</v>
      </c>
      <c r="C512" s="205">
        <v>17.98</v>
      </c>
    </row>
    <row r="513" spans="1:3">
      <c r="A513" s="206" t="s">
        <v>1274</v>
      </c>
      <c r="B513" s="204" t="s">
        <v>1275</v>
      </c>
      <c r="C513" s="205">
        <v>18.52</v>
      </c>
    </row>
    <row r="514" spans="1:3">
      <c r="A514" s="206" t="s">
        <v>1276</v>
      </c>
      <c r="B514" s="204" t="s">
        <v>1277</v>
      </c>
      <c r="C514" s="205">
        <v>28.33</v>
      </c>
    </row>
    <row r="515" spans="1:3">
      <c r="A515" s="206" t="s">
        <v>1278</v>
      </c>
      <c r="B515" s="204" t="s">
        <v>1279</v>
      </c>
      <c r="C515" s="205">
        <v>20.7</v>
      </c>
    </row>
    <row r="516" spans="1:3">
      <c r="A516" s="206" t="s">
        <v>1280</v>
      </c>
      <c r="B516" s="204" t="s">
        <v>1281</v>
      </c>
      <c r="C516" s="205">
        <v>11.98</v>
      </c>
    </row>
    <row r="517" spans="1:3">
      <c r="A517" s="206" t="s">
        <v>1282</v>
      </c>
      <c r="B517" s="204" t="s">
        <v>1283</v>
      </c>
      <c r="C517" s="205">
        <v>8.7100000000000009</v>
      </c>
    </row>
    <row r="518" spans="1:3">
      <c r="A518" s="206" t="s">
        <v>1284</v>
      </c>
      <c r="B518" s="204" t="s">
        <v>1285</v>
      </c>
      <c r="C518" s="205">
        <v>158.04</v>
      </c>
    </row>
    <row r="519" spans="1:3">
      <c r="A519" s="206" t="s">
        <v>1286</v>
      </c>
      <c r="B519" s="204" t="s">
        <v>1287</v>
      </c>
      <c r="C519" s="205">
        <v>152.59</v>
      </c>
    </row>
    <row r="520" spans="1:3">
      <c r="A520" s="206" t="s">
        <v>1288</v>
      </c>
      <c r="B520" s="204" t="s">
        <v>1289</v>
      </c>
      <c r="C520" s="205">
        <v>17.43</v>
      </c>
    </row>
    <row r="521" spans="1:3">
      <c r="A521" s="206" t="s">
        <v>1290</v>
      </c>
      <c r="B521" s="204" t="s">
        <v>1291</v>
      </c>
      <c r="C521" s="205">
        <v>16.34</v>
      </c>
    </row>
    <row r="522" spans="1:3">
      <c r="A522" s="206" t="s">
        <v>1292</v>
      </c>
      <c r="B522" s="204" t="s">
        <v>1293</v>
      </c>
      <c r="C522" s="205">
        <v>65.39</v>
      </c>
    </row>
    <row r="523" spans="1:3">
      <c r="A523" s="206" t="s">
        <v>1294</v>
      </c>
      <c r="B523" s="204" t="s">
        <v>1295</v>
      </c>
      <c r="C523" s="205">
        <v>76.290000000000006</v>
      </c>
    </row>
    <row r="524" spans="1:3">
      <c r="A524" s="206" t="s">
        <v>1296</v>
      </c>
      <c r="B524" s="204" t="s">
        <v>1297</v>
      </c>
      <c r="C524" s="205">
        <v>76.290000000000006</v>
      </c>
    </row>
    <row r="525" spans="1:3">
      <c r="A525" s="206" t="s">
        <v>1298</v>
      </c>
      <c r="B525" s="204" t="s">
        <v>1299</v>
      </c>
      <c r="C525" s="205">
        <v>65.39</v>
      </c>
    </row>
    <row r="526" spans="1:3">
      <c r="A526" s="206" t="s">
        <v>1300</v>
      </c>
      <c r="B526" s="204" t="s">
        <v>1301</v>
      </c>
      <c r="C526" s="205">
        <v>61.03</v>
      </c>
    </row>
    <row r="527" spans="1:3">
      <c r="A527" s="206" t="s">
        <v>1302</v>
      </c>
      <c r="B527" s="204" t="s">
        <v>1303</v>
      </c>
      <c r="C527" s="205">
        <v>65.39</v>
      </c>
    </row>
    <row r="528" spans="1:3">
      <c r="A528" s="206" t="s">
        <v>1304</v>
      </c>
      <c r="B528" s="204" t="s">
        <v>1305</v>
      </c>
      <c r="C528" s="205">
        <v>11.98</v>
      </c>
    </row>
    <row r="529" spans="1:3">
      <c r="A529" s="206" t="s">
        <v>1306</v>
      </c>
      <c r="B529" s="204" t="s">
        <v>1307</v>
      </c>
      <c r="C529" s="205">
        <v>43.59</v>
      </c>
    </row>
    <row r="530" spans="1:3">
      <c r="A530" s="206" t="s">
        <v>1308</v>
      </c>
      <c r="B530" s="204" t="s">
        <v>1309</v>
      </c>
      <c r="C530" s="205">
        <v>5.44</v>
      </c>
    </row>
    <row r="531" spans="1:3">
      <c r="A531" s="206" t="s">
        <v>1310</v>
      </c>
      <c r="B531" s="204" t="s">
        <v>1311</v>
      </c>
      <c r="C531" s="205">
        <v>499.99</v>
      </c>
    </row>
    <row r="532" spans="1:3">
      <c r="A532" s="206" t="s">
        <v>1312</v>
      </c>
      <c r="B532" s="204" t="s">
        <v>1313</v>
      </c>
      <c r="C532" s="205">
        <v>42.5</v>
      </c>
    </row>
    <row r="533" spans="1:3">
      <c r="A533" s="206" t="s">
        <v>1314</v>
      </c>
      <c r="B533" s="204" t="s">
        <v>1315</v>
      </c>
      <c r="C533" s="205">
        <v>130.79</v>
      </c>
    </row>
    <row r="534" spans="1:3">
      <c r="A534" s="206" t="s">
        <v>501</v>
      </c>
      <c r="B534" s="204" t="s">
        <v>1316</v>
      </c>
      <c r="C534" s="205">
        <v>174.99</v>
      </c>
    </row>
    <row r="535" spans="1:3">
      <c r="A535" s="206" t="s">
        <v>503</v>
      </c>
      <c r="B535" s="204" t="s">
        <v>1317</v>
      </c>
      <c r="C535" s="205">
        <v>229.99</v>
      </c>
    </row>
    <row r="536" spans="1:3">
      <c r="A536" s="206" t="s">
        <v>505</v>
      </c>
      <c r="B536" s="204" t="s">
        <v>1318</v>
      </c>
      <c r="C536" s="205">
        <v>219.99</v>
      </c>
    </row>
    <row r="537" spans="1:3">
      <c r="A537" s="206" t="s">
        <v>507</v>
      </c>
      <c r="B537" s="204" t="s">
        <v>1319</v>
      </c>
      <c r="C537" s="205">
        <v>429.99</v>
      </c>
    </row>
    <row r="538" spans="1:3">
      <c r="A538" s="206" t="s">
        <v>1320</v>
      </c>
      <c r="B538" s="204" t="s">
        <v>1321</v>
      </c>
      <c r="C538" s="205">
        <v>199.99</v>
      </c>
    </row>
    <row r="539" spans="1:3">
      <c r="A539" s="206" t="s">
        <v>1322</v>
      </c>
      <c r="B539" s="204" t="s">
        <v>1323</v>
      </c>
      <c r="C539" s="205">
        <v>399.99</v>
      </c>
    </row>
    <row r="540" spans="1:3">
      <c r="A540" s="206" t="s">
        <v>1324</v>
      </c>
      <c r="B540" s="204" t="s">
        <v>1325</v>
      </c>
      <c r="C540" s="205">
        <v>2.2799999999999998</v>
      </c>
    </row>
    <row r="541" spans="1:3">
      <c r="A541" s="206" t="s">
        <v>1326</v>
      </c>
      <c r="B541" s="204" t="s">
        <v>1327</v>
      </c>
      <c r="C541" s="205">
        <v>2.66</v>
      </c>
    </row>
    <row r="542" spans="1:3">
      <c r="A542" s="206" t="s">
        <v>1328</v>
      </c>
      <c r="B542" s="204" t="s">
        <v>1329</v>
      </c>
      <c r="C542" s="205">
        <v>3.98</v>
      </c>
    </row>
    <row r="543" spans="1:3">
      <c r="A543" s="206" t="s">
        <v>1330</v>
      </c>
      <c r="B543" s="204" t="s">
        <v>1331</v>
      </c>
      <c r="C543" s="205">
        <v>15.94</v>
      </c>
    </row>
    <row r="544" spans="1:3">
      <c r="A544" s="203">
        <v>90500</v>
      </c>
      <c r="B544" s="204" t="s">
        <v>1332</v>
      </c>
      <c r="C544" s="205">
        <v>139.99</v>
      </c>
    </row>
    <row r="545" spans="1:3">
      <c r="A545" s="206" t="s">
        <v>1333</v>
      </c>
      <c r="B545" s="204" t="s">
        <v>1334</v>
      </c>
      <c r="C545" s="205">
        <v>139.99</v>
      </c>
    </row>
    <row r="546" spans="1:3">
      <c r="A546" s="206" t="s">
        <v>1335</v>
      </c>
      <c r="B546" s="204" t="s">
        <v>1332</v>
      </c>
      <c r="C546" s="205">
        <v>139.99</v>
      </c>
    </row>
    <row r="547" spans="1:3">
      <c r="A547" s="203">
        <v>90501</v>
      </c>
      <c r="B547" s="204" t="s">
        <v>1336</v>
      </c>
      <c r="C547" s="205">
        <v>165.2</v>
      </c>
    </row>
    <row r="548" spans="1:3">
      <c r="A548" s="206" t="s">
        <v>1337</v>
      </c>
      <c r="B548" s="204" t="s">
        <v>1338</v>
      </c>
      <c r="C548" s="205">
        <v>10.89</v>
      </c>
    </row>
    <row r="549" spans="1:3">
      <c r="A549" s="206" t="s">
        <v>1339</v>
      </c>
      <c r="B549" s="204" t="s">
        <v>1340</v>
      </c>
      <c r="C549" s="205">
        <v>17.43</v>
      </c>
    </row>
    <row r="550" spans="1:3">
      <c r="A550" s="206" t="s">
        <v>1341</v>
      </c>
      <c r="B550" s="204" t="s">
        <v>1342</v>
      </c>
      <c r="C550" s="205">
        <v>21.79</v>
      </c>
    </row>
    <row r="551" spans="1:3">
      <c r="A551" s="206" t="s">
        <v>1343</v>
      </c>
      <c r="B551" s="204" t="s">
        <v>1344</v>
      </c>
      <c r="C551" s="205">
        <v>38.14</v>
      </c>
    </row>
    <row r="552" spans="1:3">
      <c r="A552" s="206" t="s">
        <v>1345</v>
      </c>
      <c r="B552" s="204" t="s">
        <v>1346</v>
      </c>
      <c r="C552" s="205">
        <v>47.95</v>
      </c>
    </row>
    <row r="553" spans="1:3">
      <c r="A553" s="206" t="s">
        <v>1347</v>
      </c>
      <c r="B553" s="204" t="s">
        <v>1348</v>
      </c>
      <c r="C553" s="205">
        <v>43.59</v>
      </c>
    </row>
    <row r="554" spans="1:3">
      <c r="A554" s="206" t="s">
        <v>1349</v>
      </c>
      <c r="B554" s="204" t="s">
        <v>1350</v>
      </c>
      <c r="C554" s="205">
        <v>51.22</v>
      </c>
    </row>
    <row r="555" spans="1:3">
      <c r="A555" s="206" t="s">
        <v>1351</v>
      </c>
      <c r="B555" s="204" t="s">
        <v>1352</v>
      </c>
      <c r="C555" s="205">
        <v>49.04</v>
      </c>
    </row>
    <row r="556" spans="1:3">
      <c r="A556" s="206" t="s">
        <v>1353</v>
      </c>
      <c r="B556" s="204" t="s">
        <v>1354</v>
      </c>
      <c r="C556" s="205">
        <v>57.76</v>
      </c>
    </row>
    <row r="557" spans="1:3">
      <c r="A557" s="206" t="s">
        <v>354</v>
      </c>
      <c r="B557" s="204" t="s">
        <v>1355</v>
      </c>
      <c r="C557" s="205">
        <v>57.76</v>
      </c>
    </row>
    <row r="558" spans="1:3">
      <c r="A558" s="206" t="s">
        <v>356</v>
      </c>
      <c r="B558" s="204" t="s">
        <v>1356</v>
      </c>
      <c r="C558" s="205">
        <v>59.94</v>
      </c>
    </row>
    <row r="559" spans="1:3">
      <c r="A559" s="206" t="s">
        <v>357</v>
      </c>
      <c r="B559" s="204" t="s">
        <v>1357</v>
      </c>
      <c r="C559" s="205">
        <v>163.49</v>
      </c>
    </row>
    <row r="560" spans="1:3">
      <c r="A560" s="206" t="s">
        <v>358</v>
      </c>
      <c r="B560" s="204" t="s">
        <v>1358</v>
      </c>
      <c r="C560" s="205">
        <v>217.99</v>
      </c>
    </row>
    <row r="561" spans="1:3">
      <c r="A561" s="206" t="s">
        <v>1359</v>
      </c>
      <c r="B561" s="204" t="s">
        <v>1360</v>
      </c>
      <c r="C561" s="205">
        <v>14.16</v>
      </c>
    </row>
    <row r="562" spans="1:3">
      <c r="A562" s="206" t="s">
        <v>444</v>
      </c>
      <c r="B562" s="204" t="s">
        <v>1361</v>
      </c>
      <c r="C562" s="205">
        <v>217.99</v>
      </c>
    </row>
    <row r="563" spans="1:3">
      <c r="A563" s="206" t="s">
        <v>447</v>
      </c>
      <c r="B563" s="204" t="s">
        <v>1362</v>
      </c>
      <c r="C563" s="205">
        <v>2.0699999999999998</v>
      </c>
    </row>
    <row r="564" spans="1:3">
      <c r="A564" s="206" t="s">
        <v>459</v>
      </c>
      <c r="B564" s="204" t="s">
        <v>1363</v>
      </c>
      <c r="C564" s="205">
        <v>272.49</v>
      </c>
    </row>
    <row r="565" spans="1:3">
      <c r="A565" s="206" t="s">
        <v>461</v>
      </c>
      <c r="B565" s="204" t="s">
        <v>1364</v>
      </c>
      <c r="C565" s="205">
        <v>2.5</v>
      </c>
    </row>
    <row r="566" spans="1:3">
      <c r="A566" s="206" t="s">
        <v>181</v>
      </c>
      <c r="B566" s="204" t="s">
        <v>1365</v>
      </c>
      <c r="C566" s="205">
        <v>29.33</v>
      </c>
    </row>
    <row r="567" spans="1:3">
      <c r="A567" s="206" t="s">
        <v>183</v>
      </c>
      <c r="B567" s="204" t="s">
        <v>1366</v>
      </c>
      <c r="C567" s="205">
        <v>29.38</v>
      </c>
    </row>
    <row r="568" spans="1:3">
      <c r="A568" s="206" t="s">
        <v>1367</v>
      </c>
      <c r="B568" s="204" t="s">
        <v>1368</v>
      </c>
      <c r="C568" s="205">
        <v>34.869999999999997</v>
      </c>
    </row>
    <row r="569" spans="1:3">
      <c r="A569" s="206" t="s">
        <v>1369</v>
      </c>
      <c r="B569" s="204" t="s">
        <v>1370</v>
      </c>
      <c r="C569" s="205">
        <v>21.8</v>
      </c>
    </row>
    <row r="570" spans="1:3">
      <c r="A570" s="206" t="s">
        <v>332</v>
      </c>
      <c r="B570" s="204" t="s">
        <v>1371</v>
      </c>
      <c r="C570" s="205">
        <v>59.49</v>
      </c>
    </row>
    <row r="571" spans="1:3">
      <c r="A571" s="206" t="s">
        <v>337</v>
      </c>
      <c r="B571" s="204" t="s">
        <v>1372</v>
      </c>
      <c r="C571" s="205">
        <v>46.86</v>
      </c>
    </row>
    <row r="572" spans="1:3">
      <c r="A572" s="206" t="s">
        <v>137</v>
      </c>
      <c r="B572" s="204" t="s">
        <v>1373</v>
      </c>
      <c r="C572" s="205">
        <v>26.06</v>
      </c>
    </row>
    <row r="573" spans="1:3">
      <c r="A573" s="206" t="s">
        <v>139</v>
      </c>
      <c r="B573" s="204" t="s">
        <v>1374</v>
      </c>
      <c r="C573" s="205">
        <v>27.2</v>
      </c>
    </row>
    <row r="574" spans="1:3">
      <c r="A574" s="206" t="s">
        <v>203</v>
      </c>
      <c r="B574" s="204" t="s">
        <v>1375</v>
      </c>
      <c r="C574" s="205">
        <v>54.49</v>
      </c>
    </row>
    <row r="575" spans="1:3">
      <c r="A575" s="206" t="s">
        <v>284</v>
      </c>
      <c r="B575" s="204" t="s">
        <v>1376</v>
      </c>
      <c r="C575" s="205">
        <v>21.79</v>
      </c>
    </row>
    <row r="576" spans="1:3">
      <c r="A576" s="206" t="s">
        <v>1377</v>
      </c>
      <c r="B576" s="204" t="s">
        <v>1378</v>
      </c>
      <c r="C576" s="205">
        <v>19.989999999999998</v>
      </c>
    </row>
    <row r="577" spans="1:3">
      <c r="A577" s="206" t="s">
        <v>1379</v>
      </c>
      <c r="B577" s="204" t="s">
        <v>1380</v>
      </c>
      <c r="C577" s="205">
        <v>599.99</v>
      </c>
    </row>
    <row r="578" spans="1:3">
      <c r="A578" s="206" t="s">
        <v>185</v>
      </c>
      <c r="B578" s="204" t="s">
        <v>1381</v>
      </c>
      <c r="C578" s="205">
        <v>35.869999999999997</v>
      </c>
    </row>
    <row r="579" spans="1:3">
      <c r="A579" s="206" t="s">
        <v>189</v>
      </c>
      <c r="B579" s="204" t="s">
        <v>1382</v>
      </c>
      <c r="C579" s="205">
        <v>35.96</v>
      </c>
    </row>
    <row r="580" spans="1:3">
      <c r="A580" s="206" t="s">
        <v>187</v>
      </c>
      <c r="B580" s="204" t="s">
        <v>1383</v>
      </c>
      <c r="C580" s="205">
        <v>35.92</v>
      </c>
    </row>
    <row r="581" spans="1:3">
      <c r="A581" s="206" t="s">
        <v>233</v>
      </c>
      <c r="B581" s="204" t="s">
        <v>1384</v>
      </c>
      <c r="C581" s="205">
        <v>34.78</v>
      </c>
    </row>
    <row r="582" spans="1:3">
      <c r="A582" s="206" t="s">
        <v>235</v>
      </c>
      <c r="B582" s="204" t="s">
        <v>1385</v>
      </c>
      <c r="C582" s="205">
        <v>34.83</v>
      </c>
    </row>
    <row r="583" spans="1:3">
      <c r="A583" s="206" t="s">
        <v>1386</v>
      </c>
      <c r="B583" s="204" t="s">
        <v>1387</v>
      </c>
      <c r="C583" s="205">
        <v>35.96</v>
      </c>
    </row>
    <row r="584" spans="1:3">
      <c r="A584" s="206" t="s">
        <v>1388</v>
      </c>
      <c r="B584" s="204" t="s">
        <v>1389</v>
      </c>
      <c r="C584" s="205">
        <v>29.97</v>
      </c>
    </row>
    <row r="585" spans="1:3">
      <c r="A585" s="206" t="s">
        <v>1390</v>
      </c>
      <c r="B585" s="204" t="s">
        <v>1391</v>
      </c>
      <c r="C585" s="205">
        <v>25.07</v>
      </c>
    </row>
    <row r="586" spans="1:3">
      <c r="A586" s="206" t="s">
        <v>334</v>
      </c>
      <c r="B586" s="204" t="s">
        <v>1392</v>
      </c>
      <c r="C586" s="205">
        <v>59.99</v>
      </c>
    </row>
    <row r="587" spans="1:3">
      <c r="A587" s="206" t="s">
        <v>339</v>
      </c>
      <c r="B587" s="204" t="s">
        <v>1393</v>
      </c>
      <c r="C587" s="205">
        <v>51.22</v>
      </c>
    </row>
    <row r="588" spans="1:3">
      <c r="A588" s="206" t="s">
        <v>141</v>
      </c>
      <c r="B588" s="204" t="s">
        <v>1394</v>
      </c>
      <c r="C588" s="205">
        <v>32.6</v>
      </c>
    </row>
    <row r="589" spans="1:3">
      <c r="A589" s="206" t="s">
        <v>143</v>
      </c>
      <c r="B589" s="204" t="s">
        <v>1395</v>
      </c>
      <c r="C589" s="205">
        <v>32.69</v>
      </c>
    </row>
    <row r="590" spans="1:3">
      <c r="A590" s="206" t="s">
        <v>142</v>
      </c>
      <c r="B590" s="204" t="s">
        <v>1396</v>
      </c>
      <c r="C590" s="205">
        <v>32.65</v>
      </c>
    </row>
    <row r="591" spans="1:3">
      <c r="A591" s="206" t="s">
        <v>237</v>
      </c>
      <c r="B591" s="204" t="s">
        <v>1397</v>
      </c>
      <c r="C591" s="205">
        <v>34.869999999999997</v>
      </c>
    </row>
    <row r="592" spans="1:3">
      <c r="A592" s="206" t="s">
        <v>286</v>
      </c>
      <c r="B592" s="204" t="s">
        <v>1398</v>
      </c>
      <c r="C592" s="205">
        <v>28.29</v>
      </c>
    </row>
    <row r="593" spans="1:3">
      <c r="A593" s="206" t="s">
        <v>205</v>
      </c>
      <c r="B593" s="204" t="s">
        <v>1399</v>
      </c>
      <c r="C593" s="205">
        <v>68.66</v>
      </c>
    </row>
    <row r="594" spans="1:3">
      <c r="A594" s="206" t="s">
        <v>287</v>
      </c>
      <c r="B594" s="204" t="s">
        <v>1400</v>
      </c>
      <c r="C594" s="205">
        <v>28.33</v>
      </c>
    </row>
    <row r="595" spans="1:3">
      <c r="A595" s="206" t="s">
        <v>493</v>
      </c>
      <c r="B595" s="204" t="s">
        <v>1401</v>
      </c>
      <c r="C595" s="205">
        <v>439.99</v>
      </c>
    </row>
    <row r="596" spans="1:3">
      <c r="A596" s="206" t="s">
        <v>1402</v>
      </c>
      <c r="B596" s="204" t="s">
        <v>1403</v>
      </c>
      <c r="C596" s="205">
        <v>213.76</v>
      </c>
    </row>
    <row r="597" spans="1:3">
      <c r="A597" s="206" t="s">
        <v>494</v>
      </c>
      <c r="B597" s="204" t="s">
        <v>1404</v>
      </c>
      <c r="C597" s="205">
        <v>649.99</v>
      </c>
    </row>
    <row r="598" spans="1:3">
      <c r="A598" s="206" t="s">
        <v>1405</v>
      </c>
      <c r="B598" s="204" t="s">
        <v>1406</v>
      </c>
      <c r="C598" s="205">
        <v>314.04000000000002</v>
      </c>
    </row>
    <row r="599" spans="1:3">
      <c r="A599" s="206" t="s">
        <v>495</v>
      </c>
      <c r="B599" s="204" t="s">
        <v>1407</v>
      </c>
      <c r="C599" s="205">
        <v>899.99</v>
      </c>
    </row>
    <row r="600" spans="1:3">
      <c r="A600" s="206" t="s">
        <v>496</v>
      </c>
      <c r="B600" s="204" t="s">
        <v>1408</v>
      </c>
      <c r="C600" s="205">
        <v>1099.99</v>
      </c>
    </row>
    <row r="601" spans="1:3">
      <c r="A601" s="206" t="s">
        <v>1409</v>
      </c>
      <c r="B601" s="204" t="s">
        <v>1410</v>
      </c>
      <c r="C601" s="205">
        <v>462.28</v>
      </c>
    </row>
    <row r="602" spans="1:3">
      <c r="A602" s="206" t="s">
        <v>1411</v>
      </c>
      <c r="B602" s="204" t="s">
        <v>1412</v>
      </c>
      <c r="C602" s="205">
        <v>329.99</v>
      </c>
    </row>
    <row r="603" spans="1:3">
      <c r="A603" s="206" t="s">
        <v>1413</v>
      </c>
      <c r="B603" s="204" t="s">
        <v>1414</v>
      </c>
      <c r="C603" s="205">
        <v>26.5</v>
      </c>
    </row>
    <row r="604" spans="1:3">
      <c r="A604" s="206" t="s">
        <v>193</v>
      </c>
      <c r="B604" s="204" t="s">
        <v>1415</v>
      </c>
      <c r="C604" s="205">
        <v>51.22</v>
      </c>
    </row>
    <row r="605" spans="1:3">
      <c r="A605" s="206" t="s">
        <v>191</v>
      </c>
      <c r="B605" s="204" t="s">
        <v>1416</v>
      </c>
      <c r="C605" s="205">
        <v>51.18</v>
      </c>
    </row>
    <row r="606" spans="1:3">
      <c r="A606" s="206" t="s">
        <v>239</v>
      </c>
      <c r="B606" s="204" t="s">
        <v>1417</v>
      </c>
      <c r="C606" s="205">
        <v>39.14</v>
      </c>
    </row>
    <row r="607" spans="1:3">
      <c r="A607" s="206" t="s">
        <v>241</v>
      </c>
      <c r="B607" s="204" t="s">
        <v>1418</v>
      </c>
      <c r="C607" s="205">
        <v>39.19</v>
      </c>
    </row>
    <row r="608" spans="1:3">
      <c r="A608" s="206" t="s">
        <v>399</v>
      </c>
      <c r="B608" s="204" t="s">
        <v>1419</v>
      </c>
      <c r="C608" s="205">
        <v>4.3499999999999996</v>
      </c>
    </row>
    <row r="609" spans="1:3">
      <c r="A609" s="206" t="s">
        <v>1420</v>
      </c>
      <c r="B609" s="204" t="s">
        <v>1421</v>
      </c>
      <c r="C609" s="205">
        <v>60.94</v>
      </c>
    </row>
    <row r="610" spans="1:3">
      <c r="A610" s="206" t="s">
        <v>1422</v>
      </c>
      <c r="B610" s="204" t="s">
        <v>1423</v>
      </c>
      <c r="C610" s="205">
        <v>63.12</v>
      </c>
    </row>
    <row r="611" spans="1:3">
      <c r="A611" s="206" t="s">
        <v>243</v>
      </c>
      <c r="B611" s="204" t="s">
        <v>1424</v>
      </c>
      <c r="C611" s="205">
        <v>39.229999999999997</v>
      </c>
    </row>
    <row r="612" spans="1:3">
      <c r="A612" s="206" t="s">
        <v>288</v>
      </c>
      <c r="B612" s="204" t="s">
        <v>1425</v>
      </c>
      <c r="C612" s="205">
        <v>30.51</v>
      </c>
    </row>
    <row r="613" spans="1:3">
      <c r="A613" s="206" t="s">
        <v>206</v>
      </c>
      <c r="B613" s="204" t="s">
        <v>1426</v>
      </c>
      <c r="C613" s="205">
        <v>147.13999999999999</v>
      </c>
    </row>
    <row r="614" spans="1:3">
      <c r="A614" s="206" t="s">
        <v>42</v>
      </c>
      <c r="B614" s="204" t="s">
        <v>1427</v>
      </c>
      <c r="C614" s="205">
        <v>43.59</v>
      </c>
    </row>
    <row r="615" spans="1:3">
      <c r="A615" s="206" t="s">
        <v>197</v>
      </c>
      <c r="B615" s="204" t="s">
        <v>1428</v>
      </c>
      <c r="C615" s="205">
        <v>58.85</v>
      </c>
    </row>
    <row r="616" spans="1:3">
      <c r="A616" s="206" t="s">
        <v>195</v>
      </c>
      <c r="B616" s="204" t="s">
        <v>1429</v>
      </c>
      <c r="C616" s="205">
        <v>58.81</v>
      </c>
    </row>
    <row r="617" spans="1:3">
      <c r="A617" s="206" t="s">
        <v>245</v>
      </c>
      <c r="B617" s="204" t="s">
        <v>1430</v>
      </c>
      <c r="C617" s="205">
        <v>41.32</v>
      </c>
    </row>
    <row r="618" spans="1:3">
      <c r="A618" s="206" t="s">
        <v>247</v>
      </c>
      <c r="B618" s="204" t="s">
        <v>1431</v>
      </c>
      <c r="C618" s="205">
        <v>41.37</v>
      </c>
    </row>
    <row r="619" spans="1:3">
      <c r="A619" s="206" t="s">
        <v>400</v>
      </c>
      <c r="B619" s="204" t="s">
        <v>1432</v>
      </c>
      <c r="C619" s="205">
        <v>5.44</v>
      </c>
    </row>
    <row r="620" spans="1:3">
      <c r="A620" s="206" t="s">
        <v>249</v>
      </c>
      <c r="B620" s="204" t="s">
        <v>1433</v>
      </c>
      <c r="C620" s="205">
        <v>41.41</v>
      </c>
    </row>
    <row r="621" spans="1:3">
      <c r="A621" s="206" t="s">
        <v>207</v>
      </c>
      <c r="B621" s="204" t="s">
        <v>1434</v>
      </c>
      <c r="C621" s="205">
        <v>217.99</v>
      </c>
    </row>
    <row r="622" spans="1:3">
      <c r="A622" s="206" t="s">
        <v>359</v>
      </c>
      <c r="B622" s="204" t="s">
        <v>1435</v>
      </c>
      <c r="C622" s="205">
        <v>544.99</v>
      </c>
    </row>
    <row r="623" spans="1:3">
      <c r="A623" s="206" t="s">
        <v>401</v>
      </c>
      <c r="B623" s="204" t="s">
        <v>1436</v>
      </c>
      <c r="C623" s="205">
        <v>8.7100000000000009</v>
      </c>
    </row>
    <row r="624" spans="1:3">
      <c r="A624" s="206" t="s">
        <v>208</v>
      </c>
      <c r="B624" s="204" t="s">
        <v>1437</v>
      </c>
      <c r="C624" s="205">
        <v>359.69</v>
      </c>
    </row>
    <row r="625" spans="1:3">
      <c r="A625" s="206" t="s">
        <v>1438</v>
      </c>
      <c r="B625" s="204" t="s">
        <v>1439</v>
      </c>
      <c r="C625" s="205">
        <v>69.989999999999995</v>
      </c>
    </row>
    <row r="626" spans="1:3">
      <c r="A626" s="206" t="s">
        <v>1440</v>
      </c>
      <c r="B626" s="204" t="s">
        <v>1441</v>
      </c>
      <c r="C626" s="205">
        <v>89.99</v>
      </c>
    </row>
    <row r="627" spans="1:3">
      <c r="A627" s="206" t="s">
        <v>1442</v>
      </c>
      <c r="B627" s="204" t="s">
        <v>1443</v>
      </c>
      <c r="C627" s="205">
        <v>104.99</v>
      </c>
    </row>
    <row r="628" spans="1:3">
      <c r="A628" s="206" t="s">
        <v>497</v>
      </c>
      <c r="B628" s="204" t="s">
        <v>1444</v>
      </c>
      <c r="C628" s="205">
        <v>219.99</v>
      </c>
    </row>
    <row r="629" spans="1:3">
      <c r="A629" s="206" t="s">
        <v>1445</v>
      </c>
      <c r="B629" s="204" t="s">
        <v>1446</v>
      </c>
      <c r="C629" s="205">
        <v>41.41</v>
      </c>
    </row>
    <row r="630" spans="1:3">
      <c r="A630" s="206" t="s">
        <v>1447</v>
      </c>
      <c r="B630" s="204" t="s">
        <v>1448</v>
      </c>
      <c r="C630" s="205">
        <v>39.229999999999997</v>
      </c>
    </row>
    <row r="631" spans="1:3">
      <c r="A631" s="206" t="s">
        <v>1449</v>
      </c>
      <c r="B631" s="204" t="s">
        <v>1450</v>
      </c>
      <c r="C631" s="205">
        <v>40.32</v>
      </c>
    </row>
    <row r="632" spans="1:3">
      <c r="A632" s="206" t="s">
        <v>1451</v>
      </c>
      <c r="B632" s="204" t="s">
        <v>1452</v>
      </c>
      <c r="C632" s="205">
        <v>21.25</v>
      </c>
    </row>
    <row r="633" spans="1:3">
      <c r="A633" s="206" t="s">
        <v>1453</v>
      </c>
      <c r="B633" s="204" t="s">
        <v>1454</v>
      </c>
      <c r="C633" s="205">
        <v>42.5</v>
      </c>
    </row>
    <row r="634" spans="1:3">
      <c r="A634" s="206" t="s">
        <v>1455</v>
      </c>
      <c r="B634" s="204" t="s">
        <v>1456</v>
      </c>
      <c r="C634" s="205">
        <v>43.75</v>
      </c>
    </row>
    <row r="635" spans="1:3">
      <c r="A635" s="206" t="s">
        <v>1457</v>
      </c>
      <c r="B635" s="204" t="s">
        <v>1458</v>
      </c>
      <c r="C635" s="205">
        <v>87.5</v>
      </c>
    </row>
    <row r="636" spans="1:3">
      <c r="A636" s="206" t="s">
        <v>1459</v>
      </c>
      <c r="B636" s="204" t="s">
        <v>1460</v>
      </c>
      <c r="C636" s="205">
        <v>57.5</v>
      </c>
    </row>
    <row r="637" spans="1:3">
      <c r="A637" s="206" t="s">
        <v>1461</v>
      </c>
      <c r="B637" s="204" t="s">
        <v>1462</v>
      </c>
      <c r="C637" s="205">
        <v>115</v>
      </c>
    </row>
    <row r="638" spans="1:3">
      <c r="A638" s="206" t="s">
        <v>1463</v>
      </c>
      <c r="B638" s="204" t="s">
        <v>1464</v>
      </c>
      <c r="C638" s="205">
        <v>499.99</v>
      </c>
    </row>
    <row r="639" spans="1:3">
      <c r="A639" s="206" t="s">
        <v>498</v>
      </c>
      <c r="B639" s="204" t="s">
        <v>1465</v>
      </c>
      <c r="C639" s="205">
        <v>269.99</v>
      </c>
    </row>
    <row r="640" spans="1:3">
      <c r="A640" s="206" t="s">
        <v>1466</v>
      </c>
      <c r="B640" s="204" t="s">
        <v>1467</v>
      </c>
      <c r="C640" s="205">
        <v>113.21</v>
      </c>
    </row>
    <row r="641" spans="1:3">
      <c r="A641" s="206" t="s">
        <v>1468</v>
      </c>
      <c r="B641" s="204" t="s">
        <v>1469</v>
      </c>
      <c r="C641" s="205">
        <v>269.99</v>
      </c>
    </row>
    <row r="642" spans="1:3">
      <c r="A642" s="206" t="s">
        <v>1470</v>
      </c>
      <c r="B642" s="204" t="s">
        <v>1471</v>
      </c>
      <c r="C642" s="205">
        <v>43.59</v>
      </c>
    </row>
    <row r="643" spans="1:3">
      <c r="A643" s="206" t="s">
        <v>1472</v>
      </c>
      <c r="B643" s="204" t="s">
        <v>1473</v>
      </c>
      <c r="C643" s="205">
        <v>50.13</v>
      </c>
    </row>
    <row r="644" spans="1:3">
      <c r="A644" s="206" t="s">
        <v>1474</v>
      </c>
      <c r="B644" s="204" t="s">
        <v>1475</v>
      </c>
      <c r="C644" s="205">
        <v>46.86</v>
      </c>
    </row>
    <row r="645" spans="1:3">
      <c r="A645" s="206" t="s">
        <v>1476</v>
      </c>
      <c r="B645" s="204" t="s">
        <v>1477</v>
      </c>
      <c r="C645" s="205">
        <v>49.04</v>
      </c>
    </row>
    <row r="646" spans="1:3">
      <c r="A646" s="206" t="s">
        <v>499</v>
      </c>
      <c r="B646" s="204" t="s">
        <v>1478</v>
      </c>
      <c r="C646" s="205">
        <v>599.99</v>
      </c>
    </row>
    <row r="647" spans="1:3">
      <c r="A647" s="206" t="s">
        <v>1479</v>
      </c>
      <c r="B647" s="204" t="s">
        <v>1480</v>
      </c>
      <c r="C647" s="205">
        <v>35.96</v>
      </c>
    </row>
    <row r="648" spans="1:3">
      <c r="A648" s="206" t="s">
        <v>1481</v>
      </c>
      <c r="B648" s="204" t="s">
        <v>1482</v>
      </c>
      <c r="C648" s="205">
        <v>18.52</v>
      </c>
    </row>
    <row r="649" spans="1:3">
      <c r="A649" s="206" t="s">
        <v>1483</v>
      </c>
      <c r="B649" s="204" t="s">
        <v>1484</v>
      </c>
      <c r="C649" s="205">
        <v>44.68</v>
      </c>
    </row>
    <row r="650" spans="1:3">
      <c r="A650" s="206" t="s">
        <v>1485</v>
      </c>
      <c r="B650" s="204" t="s">
        <v>1486</v>
      </c>
      <c r="C650" s="205">
        <v>42.34</v>
      </c>
    </row>
    <row r="651" spans="1:3">
      <c r="A651" s="206" t="s">
        <v>426</v>
      </c>
      <c r="B651" s="204" t="s">
        <v>1487</v>
      </c>
      <c r="C651" s="205">
        <v>50.81</v>
      </c>
    </row>
    <row r="652" spans="1:3">
      <c r="A652" s="206" t="s">
        <v>1488</v>
      </c>
      <c r="B652" s="204" t="s">
        <v>1489</v>
      </c>
      <c r="C652" s="205">
        <v>48.39</v>
      </c>
    </row>
    <row r="653" spans="1:3">
      <c r="A653" s="206" t="s">
        <v>427</v>
      </c>
      <c r="B653" s="204" t="s">
        <v>1490</v>
      </c>
      <c r="C653" s="205">
        <v>57.76</v>
      </c>
    </row>
    <row r="654" spans="1:3">
      <c r="A654" s="206" t="s">
        <v>1491</v>
      </c>
      <c r="B654" s="204" t="s">
        <v>1492</v>
      </c>
      <c r="C654" s="205">
        <v>56.67</v>
      </c>
    </row>
    <row r="655" spans="1:3">
      <c r="A655" s="206" t="s">
        <v>1493</v>
      </c>
      <c r="B655" s="204" t="s">
        <v>1494</v>
      </c>
      <c r="C655" s="205">
        <v>63.21</v>
      </c>
    </row>
    <row r="656" spans="1:3">
      <c r="A656" s="206" t="s">
        <v>1495</v>
      </c>
      <c r="B656" s="204" t="s">
        <v>1496</v>
      </c>
      <c r="C656" s="205">
        <v>499.99</v>
      </c>
    </row>
    <row r="657" spans="1:3">
      <c r="A657" s="206" t="s">
        <v>1497</v>
      </c>
      <c r="B657" s="204" t="s">
        <v>1498</v>
      </c>
      <c r="C657" s="205">
        <v>1.08</v>
      </c>
    </row>
    <row r="658" spans="1:3">
      <c r="A658" s="203">
        <v>50700</v>
      </c>
      <c r="B658" s="204" t="s">
        <v>1499</v>
      </c>
      <c r="C658" s="205">
        <v>9.99</v>
      </c>
    </row>
    <row r="659" spans="1:3">
      <c r="A659" s="203">
        <v>90230</v>
      </c>
      <c r="B659" s="204" t="s">
        <v>1500</v>
      </c>
      <c r="C659" s="205">
        <v>16.34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C33C7BCC34964892B0CA9E1C608CF7" ma:contentTypeVersion="2" ma:contentTypeDescription="Create a new document." ma:contentTypeScope="" ma:versionID="d2856a383902e35fdd90e39165cb48e1">
  <xsd:schema xmlns:xsd="http://www.w3.org/2001/XMLSchema" xmlns:xs="http://www.w3.org/2001/XMLSchema" xmlns:p="http://schemas.microsoft.com/office/2006/metadata/properties" xmlns:ns2="4918fbc6-e5be-4c50-8b3d-ec3328a2a8c4" targetNamespace="http://schemas.microsoft.com/office/2006/metadata/properties" ma:root="true" ma:fieldsID="f9643754f5ecb512037919ee681f9c3a" ns2:_="">
    <xsd:import namespace="4918fbc6-e5be-4c50-8b3d-ec3328a2a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18fbc6-e5be-4c50-8b3d-ec3328a2a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6526BB-B408-4299-9E1E-9BED5BCC8C49}"/>
</file>

<file path=customXml/itemProps2.xml><?xml version="1.0" encoding="utf-8"?>
<ds:datastoreItem xmlns:ds="http://schemas.openxmlformats.org/officeDocument/2006/customXml" ds:itemID="{3DF0F4A5-CA81-446E-9A02-65B79121ABFA}"/>
</file>

<file path=customXml/itemProps3.xml><?xml version="1.0" encoding="utf-8"?>
<ds:datastoreItem xmlns:ds="http://schemas.openxmlformats.org/officeDocument/2006/customXml" ds:itemID="{A34E7241-0A4C-4479-83C6-8EC212F13A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ENGINEERED SPECIALTIES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REMUS</dc:creator>
  <cp:keywords/>
  <dc:description/>
  <cp:lastModifiedBy/>
  <cp:revision/>
  <dcterms:created xsi:type="dcterms:W3CDTF">2007-12-23T15:42:30Z</dcterms:created>
  <dcterms:modified xsi:type="dcterms:W3CDTF">2022-07-18T06:42:30Z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0x010100AFC33C7BCC34964892B0CA9E1C608CF7</vt:lpwstr>
  </property>
</Properties>
</file>