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435" activeTab="1"/>
  </bookViews>
  <sheets>
    <sheet name="Hinnad" sheetId="1" r:id="rId1"/>
    <sheet name="Medalid" sheetId="2" r:id="rId2"/>
    <sheet name="Ettevõtted" sheetId="3" r:id="rId3"/>
    <sheet name="Summ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" i="2"/>
  <c r="H3" i="2"/>
  <c r="E4" i="4"/>
  <c r="F4" i="4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D20" i="3"/>
  <c r="C20" i="3"/>
  <c r="B20" i="3"/>
  <c r="D9" i="3"/>
  <c r="D10" i="3"/>
  <c r="D11" i="3"/>
  <c r="D12" i="3"/>
  <c r="D13" i="3"/>
  <c r="D14" i="3"/>
  <c r="D15" i="3"/>
  <c r="D16" i="3"/>
  <c r="D17" i="3"/>
  <c r="D18" i="3"/>
  <c r="D19" i="3"/>
  <c r="D6" i="3"/>
  <c r="D7" i="3"/>
  <c r="D8" i="3"/>
  <c r="D5" i="3"/>
  <c r="E5" i="4" l="1"/>
  <c r="F5" i="4" s="1"/>
  <c r="F6" i="4" l="1"/>
  <c r="E6" i="4"/>
  <c r="E7" i="4" l="1"/>
  <c r="F7" i="4" s="1"/>
  <c r="E8" i="4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" i="2"/>
  <c r="I3" i="2"/>
  <c r="D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" i="2"/>
  <c r="E46" i="2"/>
  <c r="F42" i="2"/>
  <c r="F43" i="2"/>
  <c r="F44" i="2"/>
  <c r="F4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B46" i="2"/>
  <c r="F8" i="1"/>
  <c r="F9" i="1"/>
  <c r="F10" i="1"/>
  <c r="F7" i="1"/>
  <c r="E8" i="1"/>
  <c r="E9" i="1"/>
  <c r="E10" i="1"/>
  <c r="E7" i="1"/>
  <c r="F8" i="4" l="1"/>
  <c r="E9" i="4" s="1"/>
  <c r="F9" i="4" l="1"/>
  <c r="E10" i="4" s="1"/>
  <c r="F10" i="4" l="1"/>
  <c r="E11" i="4" s="1"/>
  <c r="F11" i="4" l="1"/>
  <c r="E12" i="4" s="1"/>
  <c r="F12" i="4" l="1"/>
  <c r="E13" i="4" s="1"/>
  <c r="F13" i="4" l="1"/>
  <c r="E14" i="4" s="1"/>
  <c r="F14" i="4" l="1"/>
  <c r="E15" i="4" s="1"/>
  <c r="F15" i="4" l="1"/>
  <c r="E16" i="4" s="1"/>
  <c r="F16" i="4" l="1"/>
</calcChain>
</file>

<file path=xl/sharedStrings.xml><?xml version="1.0" encoding="utf-8"?>
<sst xmlns="http://schemas.openxmlformats.org/spreadsheetml/2006/main" count="86" uniqueCount="85">
  <si>
    <t xml:space="preserve">IS 250 2.5 V6 Comfort   </t>
  </si>
  <si>
    <t xml:space="preserve">IS 250 2.5 V6 Executive </t>
  </si>
  <si>
    <t xml:space="preserve">IS 250 2.5 V6 F Sport   </t>
  </si>
  <si>
    <t xml:space="preserve">IS 250 2.5 V6 Luxury   </t>
  </si>
  <si>
    <t>Nimi</t>
  </si>
  <si>
    <t>Käibemaksuga</t>
  </si>
  <si>
    <t>Käibemaksuta</t>
  </si>
  <si>
    <t>Käibemaks</t>
  </si>
  <si>
    <t>KM</t>
  </si>
  <si>
    <t>1. Keenia</t>
  </si>
  <si>
    <t>2. Jamaica</t>
  </si>
  <si>
    <t>4. Suurbritannia</t>
  </si>
  <si>
    <t>5. Etioopia</t>
  </si>
  <si>
    <t>6. Poola</t>
  </si>
  <si>
    <t>7. Kanada</t>
  </si>
  <si>
    <t>7. Saksamaa</t>
  </si>
  <si>
    <t>9. Venemaa</t>
  </si>
  <si>
    <t>10. Kuuba</t>
  </si>
  <si>
    <t>11. Hiina</t>
  </si>
  <si>
    <t>12. Holland</t>
  </si>
  <si>
    <t>13. LAV 1</t>
  </si>
  <si>
    <t>14. Valgevene</t>
  </si>
  <si>
    <t>15. Kolumbia</t>
  </si>
  <si>
    <t>15. Tðehhi</t>
  </si>
  <si>
    <t>15. Eritrea</t>
  </si>
  <si>
    <t>15. Hispaania</t>
  </si>
  <si>
    <t>15. Slovakkia</t>
  </si>
  <si>
    <t>20. Austraalia</t>
  </si>
  <si>
    <t>20. Horvaatia</t>
  </si>
  <si>
    <t>22. Bahama</t>
  </si>
  <si>
    <t>22. Trinidad &amp; T</t>
  </si>
  <si>
    <t>22. Ukraina</t>
  </si>
  <si>
    <t>25. Belgia</t>
  </si>
  <si>
    <t>25. Brasiilia</t>
  </si>
  <si>
    <t>25. Egiptus</t>
  </si>
  <si>
    <t>25. Iisrael</t>
  </si>
  <si>
    <t>25. Tadþikistan</t>
  </si>
  <si>
    <t>25. Tuneesia</t>
  </si>
  <si>
    <t>31. Prantsusmaa</t>
  </si>
  <si>
    <t>32. Bahrein</t>
  </si>
  <si>
    <t>32. Soome</t>
  </si>
  <si>
    <t>32. Kreeka</t>
  </si>
  <si>
    <t>32. Grenada</t>
  </si>
  <si>
    <t>32. Jaapan</t>
  </si>
  <si>
    <t>32. Kasahstan</t>
  </si>
  <si>
    <t>32. Läti</t>
  </si>
  <si>
    <t>32. Maroko</t>
  </si>
  <si>
    <t>32. Portugal</t>
  </si>
  <si>
    <t>32. Serbia</t>
  </si>
  <si>
    <t>32. Uganda</t>
  </si>
  <si>
    <t>Kokku</t>
  </si>
  <si>
    <t>Kuld</t>
  </si>
  <si>
    <t>Hõbe</t>
  </si>
  <si>
    <t>Pronks</t>
  </si>
  <si>
    <t>% kullast</t>
  </si>
  <si>
    <t>% medalitest</t>
  </si>
  <si>
    <t xml:space="preserve">3. USA  </t>
  </si>
  <si>
    <t>32. Bosnia ja Hertsegovina</t>
  </si>
  <si>
    <t>Kokku riike</t>
  </si>
  <si>
    <t>% riikidest</t>
  </si>
  <si>
    <t>%medalitest</t>
  </si>
  <si>
    <t>Ettevõtteid</t>
  </si>
  <si>
    <t>Rahvaarv</t>
  </si>
  <si>
    <t>Harju maakond</t>
  </si>
  <si>
    <t>Hiiu maakond</t>
  </si>
  <si>
    <t>Ida-Viru maakond</t>
  </si>
  <si>
    <t>Jõgeva maakond</t>
  </si>
  <si>
    <t>Järva maakond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</si>
  <si>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</si>
  <si>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</si>
  <si>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</si>
  <si>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</si>
  <si>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</si>
  <si>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</si>
  <si>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</si>
  <si>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</si>
  <si>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</si>
  <si>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</si>
  <si>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Ettevõtted 1000 elaniku kohta</t>
  </si>
  <si>
    <t>KOKKU</t>
  </si>
  <si>
    <t>Erinevus keskmisest</t>
  </si>
  <si>
    <t>Makstav summa</t>
  </si>
  <si>
    <t>Raha</t>
  </si>
  <si>
    <t>Kogus</t>
  </si>
  <si>
    <t>Jääb maksta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</si>
</sst>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8" formatCode="_-* #,##0.00\ [$€-425]_-;\-* #,##0.00\ [$€-425]_-;_-* &quot;-&quot;??\ [$€-425]_-;_-@_-"/>
    <numFmt numFmtId="171" formatCode="_-* #,##0\ [$€-425]_-;\-* #,##0\ [$€-425]_-;_-* &quot;-&quot;??\ [$€-425]_-;_-@_-"/>
    <numFmt numFmtId="176" formatCode="0.0%"/>
    <numFmt numFmtId="177" formatCode="#,##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rgb="FF000000"/>
      <name val="Arial Unicode MS"/>
      <family val="2"/>
      <charset val="186"/>
    </font>
    <font>
      <b/>
      <sz val="11"/>
      <color rgb="FF006100"/>
      <name val="Calibri"/>
      <family val="2"/>
      <charset val="186"/>
      <scheme val="minor"/>
    </font>
    <font>
      <b/>
      <sz val="10"/>
      <color rgb="FF000000"/>
      <name val="Arial Unicode MS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2" fillId="2" borderId="0" xfId="3"/>
    <xf numFmtId="9" fontId="0" fillId="0" borderId="0" xfId="2" applyFont="1"/>
    <xf numFmtId="176" fontId="0" fillId="0" borderId="0" xfId="2" applyNumberFormat="1" applyFont="1"/>
    <xf numFmtId="0" fontId="5" fillId="2" borderId="0" xfId="3" applyFont="1"/>
    <xf numFmtId="0" fontId="6" fillId="0" borderId="0" xfId="0" applyFont="1" applyAlignment="1">
      <alignment vertical="center"/>
    </xf>
    <xf numFmtId="10" fontId="0" fillId="0" borderId="0" xfId="0" applyNumberFormat="1"/>
    <xf numFmtId="176" fontId="0" fillId="0" borderId="0" xfId="0" applyNumberFormat="1"/>
    <xf numFmtId="3" fontId="0" fillId="0" borderId="0" xfId="0" applyNumberFormat="1" applyAlignment="1">
      <alignment vertical="center"/>
    </xf>
    <xf numFmtId="0" fontId="2" fillId="2" borderId="0" xfId="3" applyAlignment="1">
      <alignment wrapText="1"/>
    </xf>
    <xf numFmtId="177" fontId="0" fillId="0" borderId="0" xfId="0" applyNumberFormat="1"/>
    <xf numFmtId="44" fontId="0" fillId="0" borderId="0" xfId="1" applyFont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5" x14ac:dyDescent="0.25"/>
  <cols>
    <col min="1" max="2" width="10.28515625" customWidth="1"/>
    <col min="4" max="4" width="14.28515625" customWidth="1"/>
    <col min="6" max="6" width="13.140625" customWidth="1"/>
  </cols>
  <sheetData>
    <row r="1" spans="1:6" x14ac:dyDescent="0.25">
      <c r="A1" t="s">
        <v>7</v>
      </c>
      <c r="B1" s="5">
        <v>0.2</v>
      </c>
    </row>
    <row r="5" spans="1:6" x14ac:dyDescent="0.25">
      <c r="A5" s="8" t="s">
        <v>4</v>
      </c>
      <c r="B5" s="8"/>
      <c r="C5" s="8"/>
      <c r="D5" s="8" t="s">
        <v>5</v>
      </c>
      <c r="E5" s="8" t="s">
        <v>8</v>
      </c>
      <c r="F5" s="8" t="s">
        <v>6</v>
      </c>
    </row>
    <row r="7" spans="1:6" x14ac:dyDescent="0.25">
      <c r="A7" s="2" t="s">
        <v>0</v>
      </c>
      <c r="D7" s="7">
        <v>34490</v>
      </c>
      <c r="E7" s="7">
        <f>D7-D7/(1+$B$1)</f>
        <v>5748.3333333333321</v>
      </c>
      <c r="F7" s="7">
        <f>D7-E7</f>
        <v>28741.666666666668</v>
      </c>
    </row>
    <row r="8" spans="1:6" x14ac:dyDescent="0.25">
      <c r="A8" s="2" t="s">
        <v>1</v>
      </c>
      <c r="D8" s="7">
        <v>37610</v>
      </c>
      <c r="E8" s="7">
        <f t="shared" ref="E8:E10" si="0">D8-D8/(1+$B$1)</f>
        <v>6268.3333333333321</v>
      </c>
      <c r="F8" s="7">
        <f t="shared" ref="F8:F10" si="1">D8-E8</f>
        <v>31341.666666666668</v>
      </c>
    </row>
    <row r="9" spans="1:6" x14ac:dyDescent="0.25">
      <c r="A9" s="2" t="s">
        <v>2</v>
      </c>
      <c r="D9" s="7">
        <v>43890</v>
      </c>
      <c r="E9" s="7">
        <f t="shared" si="0"/>
        <v>7315</v>
      </c>
      <c r="F9" s="7">
        <f t="shared" si="1"/>
        <v>36575</v>
      </c>
    </row>
    <row r="10" spans="1:6" x14ac:dyDescent="0.25">
      <c r="A10" s="2" t="s">
        <v>3</v>
      </c>
      <c r="D10" s="7">
        <v>47970</v>
      </c>
      <c r="E10" s="7">
        <f t="shared" si="0"/>
        <v>7995</v>
      </c>
      <c r="F10" s="7">
        <f t="shared" si="1"/>
        <v>39975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J45" sqref="J45"/>
    </sheetView>
  </sheetViews>
  <sheetFormatPr defaultRowHeight="15" x14ac:dyDescent="0.25"/>
  <cols>
    <col min="1" max="1" width="27.28515625" customWidth="1"/>
    <col min="2" max="2" width="10.140625" customWidth="1"/>
    <col min="3" max="3" width="10" customWidth="1"/>
    <col min="4" max="4" width="10.5703125" customWidth="1"/>
    <col min="5" max="5" width="10" customWidth="1"/>
    <col min="6" max="6" width="10.42578125" customWidth="1"/>
    <col min="7" max="7" width="12.28515625" customWidth="1"/>
    <col min="8" max="8" width="10.5703125" customWidth="1"/>
    <col min="9" max="9" width="12.5703125" customWidth="1"/>
    <col min="10" max="10" width="11.5703125" customWidth="1"/>
  </cols>
  <sheetData>
    <row r="1" spans="1:9" x14ac:dyDescent="0.25">
      <c r="A1" s="4" t="s">
        <v>58</v>
      </c>
      <c r="B1">
        <v>206</v>
      </c>
      <c r="D1">
        <f>COUNT(D3:D45)</f>
        <v>43</v>
      </c>
    </row>
    <row r="2" spans="1:9" x14ac:dyDescent="0.25">
      <c r="A2" s="4"/>
      <c r="B2" s="11" t="s">
        <v>51</v>
      </c>
      <c r="C2" s="11" t="s">
        <v>52</v>
      </c>
      <c r="D2" s="11" t="s">
        <v>53</v>
      </c>
      <c r="E2" s="11" t="s">
        <v>50</v>
      </c>
      <c r="F2" s="11" t="s">
        <v>54</v>
      </c>
      <c r="G2" s="11" t="s">
        <v>55</v>
      </c>
      <c r="H2" s="11" t="s">
        <v>59</v>
      </c>
      <c r="I2" s="11" t="s">
        <v>60</v>
      </c>
    </row>
    <row r="3" spans="1:9" x14ac:dyDescent="0.25">
      <c r="A3" s="12" t="s">
        <v>9</v>
      </c>
      <c r="B3">
        <v>7</v>
      </c>
      <c r="C3">
        <v>6</v>
      </c>
      <c r="D3">
        <v>3</v>
      </c>
      <c r="E3">
        <v>16</v>
      </c>
      <c r="F3" s="10">
        <f>B3/$B$46</f>
        <v>0.14893617021276595</v>
      </c>
      <c r="G3" s="10">
        <f>E3/$E$46</f>
        <v>0.11347517730496454</v>
      </c>
      <c r="H3" s="13">
        <f>1/B1</f>
        <v>4.8543689320388345E-3</v>
      </c>
      <c r="I3" s="14">
        <f>G3</f>
        <v>0.11347517730496454</v>
      </c>
    </row>
    <row r="4" spans="1:9" x14ac:dyDescent="0.25">
      <c r="A4" s="12" t="s">
        <v>10</v>
      </c>
      <c r="B4">
        <v>7</v>
      </c>
      <c r="C4">
        <v>2</v>
      </c>
      <c r="D4">
        <v>3</v>
      </c>
      <c r="E4">
        <v>12</v>
      </c>
      <c r="F4" s="10">
        <f t="shared" ref="F4:F21" si="0">B4/$B$46</f>
        <v>0.14893617021276595</v>
      </c>
      <c r="G4" s="10">
        <f t="shared" ref="G4:G45" si="1">E4/$E$46</f>
        <v>8.5106382978723402E-2</v>
      </c>
      <c r="H4" s="13">
        <f>H3+1/$B$1</f>
        <v>9.7087378640776691E-3</v>
      </c>
      <c r="I4" s="14">
        <f>G4+I3</f>
        <v>0.19858156028368795</v>
      </c>
    </row>
    <row r="5" spans="1:9" x14ac:dyDescent="0.25">
      <c r="A5" s="12" t="s">
        <v>56</v>
      </c>
      <c r="B5">
        <v>6</v>
      </c>
      <c r="C5">
        <v>6</v>
      </c>
      <c r="D5">
        <v>6</v>
      </c>
      <c r="E5">
        <v>18</v>
      </c>
      <c r="F5" s="10">
        <f t="shared" si="0"/>
        <v>0.1276595744680851</v>
      </c>
      <c r="G5" s="10">
        <f t="shared" si="1"/>
        <v>0.1276595744680851</v>
      </c>
      <c r="H5" s="13">
        <f t="shared" ref="H5:H45" si="2">H4+1/$B$1</f>
        <v>1.4563106796116504E-2</v>
      </c>
      <c r="I5" s="14">
        <f t="shared" ref="I5:I45" si="3">G5+I4</f>
        <v>0.32624113475177308</v>
      </c>
    </row>
    <row r="6" spans="1:9" x14ac:dyDescent="0.25">
      <c r="A6" s="12" t="s">
        <v>11</v>
      </c>
      <c r="B6">
        <v>4</v>
      </c>
      <c r="C6">
        <v>1</v>
      </c>
      <c r="D6">
        <v>2</v>
      </c>
      <c r="E6">
        <v>7</v>
      </c>
      <c r="F6" s="10">
        <f t="shared" si="0"/>
        <v>8.5106382978723402E-2</v>
      </c>
      <c r="G6" s="10">
        <f t="shared" si="1"/>
        <v>4.9645390070921988E-2</v>
      </c>
      <c r="H6" s="13">
        <f t="shared" si="2"/>
        <v>1.9417475728155338E-2</v>
      </c>
      <c r="I6" s="14">
        <f t="shared" si="3"/>
        <v>0.37588652482269508</v>
      </c>
    </row>
    <row r="7" spans="1:9" x14ac:dyDescent="0.25">
      <c r="A7" s="12" t="s">
        <v>12</v>
      </c>
      <c r="B7">
        <v>3</v>
      </c>
      <c r="C7">
        <v>3</v>
      </c>
      <c r="D7">
        <v>2</v>
      </c>
      <c r="E7">
        <v>8</v>
      </c>
      <c r="F7" s="10">
        <f t="shared" si="0"/>
        <v>6.3829787234042548E-2</v>
      </c>
      <c r="G7" s="10">
        <f t="shared" si="1"/>
        <v>5.6737588652482268E-2</v>
      </c>
      <c r="H7" s="13">
        <f t="shared" si="2"/>
        <v>2.4271844660194171E-2</v>
      </c>
      <c r="I7" s="14">
        <f t="shared" si="3"/>
        <v>0.43262411347517737</v>
      </c>
    </row>
    <row r="8" spans="1:9" x14ac:dyDescent="0.25">
      <c r="A8" s="12" t="s">
        <v>13</v>
      </c>
      <c r="B8">
        <v>3</v>
      </c>
      <c r="C8">
        <v>1</v>
      </c>
      <c r="D8">
        <v>4</v>
      </c>
      <c r="E8">
        <v>8</v>
      </c>
      <c r="F8" s="10">
        <f t="shared" si="0"/>
        <v>6.3829787234042548E-2</v>
      </c>
      <c r="G8" s="10">
        <f t="shared" si="1"/>
        <v>5.6737588652482268E-2</v>
      </c>
      <c r="H8" s="13">
        <f t="shared" si="2"/>
        <v>2.9126213592233004E-2</v>
      </c>
      <c r="I8" s="14">
        <f t="shared" si="3"/>
        <v>0.48936170212765961</v>
      </c>
    </row>
    <row r="9" spans="1:9" x14ac:dyDescent="0.25">
      <c r="A9" s="12" t="s">
        <v>14</v>
      </c>
      <c r="B9">
        <v>2</v>
      </c>
      <c r="C9">
        <v>3</v>
      </c>
      <c r="D9">
        <v>3</v>
      </c>
      <c r="E9">
        <v>8</v>
      </c>
      <c r="F9" s="10">
        <f t="shared" si="0"/>
        <v>4.2553191489361701E-2</v>
      </c>
      <c r="G9" s="10">
        <f t="shared" si="1"/>
        <v>5.6737588652482268E-2</v>
      </c>
      <c r="H9" s="13">
        <f t="shared" si="2"/>
        <v>3.3980582524271837E-2</v>
      </c>
      <c r="I9" s="14">
        <f t="shared" si="3"/>
        <v>0.54609929078014185</v>
      </c>
    </row>
    <row r="10" spans="1:9" x14ac:dyDescent="0.25">
      <c r="A10" s="12" t="s">
        <v>15</v>
      </c>
      <c r="B10">
        <v>2</v>
      </c>
      <c r="C10">
        <v>3</v>
      </c>
      <c r="D10">
        <v>3</v>
      </c>
      <c r="E10">
        <v>8</v>
      </c>
      <c r="F10" s="10">
        <f t="shared" si="0"/>
        <v>4.2553191489361701E-2</v>
      </c>
      <c r="G10" s="10">
        <f t="shared" si="1"/>
        <v>5.6737588652482268E-2</v>
      </c>
      <c r="H10" s="13">
        <f t="shared" si="2"/>
        <v>3.8834951456310669E-2</v>
      </c>
      <c r="I10" s="14">
        <f t="shared" si="3"/>
        <v>0.6028368794326241</v>
      </c>
    </row>
    <row r="11" spans="1:9" x14ac:dyDescent="0.25">
      <c r="A11" s="12" t="s">
        <v>16</v>
      </c>
      <c r="B11">
        <v>2</v>
      </c>
      <c r="C11">
        <v>1</v>
      </c>
      <c r="D11">
        <v>1</v>
      </c>
      <c r="E11">
        <v>4</v>
      </c>
      <c r="F11" s="10">
        <f t="shared" si="0"/>
        <v>4.2553191489361701E-2</v>
      </c>
      <c r="G11" s="10">
        <f t="shared" si="1"/>
        <v>2.8368794326241134E-2</v>
      </c>
      <c r="H11" s="13">
        <f t="shared" si="2"/>
        <v>4.3689320388349502E-2</v>
      </c>
      <c r="I11" s="14">
        <f t="shared" si="3"/>
        <v>0.63120567375886527</v>
      </c>
    </row>
    <row r="12" spans="1:9" x14ac:dyDescent="0.25">
      <c r="A12" s="12" t="s">
        <v>17</v>
      </c>
      <c r="B12">
        <v>2</v>
      </c>
      <c r="C12">
        <v>1</v>
      </c>
      <c r="D12">
        <v>0</v>
      </c>
      <c r="E12">
        <v>3</v>
      </c>
      <c r="F12" s="10">
        <f t="shared" si="0"/>
        <v>4.2553191489361701E-2</v>
      </c>
      <c r="G12" s="10">
        <f t="shared" si="1"/>
        <v>2.1276595744680851E-2</v>
      </c>
      <c r="H12" s="13">
        <f t="shared" si="2"/>
        <v>4.8543689320388335E-2</v>
      </c>
      <c r="I12" s="14">
        <f t="shared" si="3"/>
        <v>0.65248226950354615</v>
      </c>
    </row>
    <row r="13" spans="1:9" x14ac:dyDescent="0.25">
      <c r="A13" s="12" t="s">
        <v>18</v>
      </c>
      <c r="B13">
        <v>1</v>
      </c>
      <c r="C13">
        <v>7</v>
      </c>
      <c r="D13">
        <v>1</v>
      </c>
      <c r="E13">
        <v>9</v>
      </c>
      <c r="F13" s="10">
        <f t="shared" si="0"/>
        <v>2.1276595744680851E-2</v>
      </c>
      <c r="G13" s="10">
        <f t="shared" si="1"/>
        <v>6.3829787234042548E-2</v>
      </c>
      <c r="H13" s="13">
        <f t="shared" si="2"/>
        <v>5.3398058252427168E-2</v>
      </c>
      <c r="I13" s="14">
        <f t="shared" si="3"/>
        <v>0.71631205673758869</v>
      </c>
    </row>
    <row r="14" spans="1:9" x14ac:dyDescent="0.25">
      <c r="A14" s="12" t="s">
        <v>19</v>
      </c>
      <c r="B14">
        <v>1</v>
      </c>
      <c r="C14">
        <v>1</v>
      </c>
      <c r="D14">
        <v>1</v>
      </c>
      <c r="E14">
        <v>3</v>
      </c>
      <c r="F14" s="10">
        <f t="shared" si="0"/>
        <v>2.1276595744680851E-2</v>
      </c>
      <c r="G14" s="10">
        <f t="shared" si="1"/>
        <v>2.1276595744680851E-2</v>
      </c>
      <c r="H14" s="13">
        <f t="shared" si="2"/>
        <v>5.8252427184466E-2</v>
      </c>
      <c r="I14" s="14">
        <f t="shared" si="3"/>
        <v>0.73758865248226957</v>
      </c>
    </row>
    <row r="15" spans="1:9" x14ac:dyDescent="0.25">
      <c r="A15" s="12" t="s">
        <v>20</v>
      </c>
      <c r="B15">
        <v>1</v>
      </c>
      <c r="C15">
        <v>2</v>
      </c>
      <c r="D15">
        <v>3</v>
      </c>
      <c r="E15">
        <v>0</v>
      </c>
      <c r="F15" s="10">
        <f t="shared" si="0"/>
        <v>2.1276595744680851E-2</v>
      </c>
      <c r="G15" s="10">
        <f t="shared" si="1"/>
        <v>0</v>
      </c>
      <c r="H15" s="13">
        <f t="shared" si="2"/>
        <v>6.310679611650484E-2</v>
      </c>
      <c r="I15" s="14">
        <f t="shared" si="3"/>
        <v>0.73758865248226957</v>
      </c>
    </row>
    <row r="16" spans="1:9" x14ac:dyDescent="0.25">
      <c r="A16" s="12" t="s">
        <v>21</v>
      </c>
      <c r="B16">
        <v>1</v>
      </c>
      <c r="C16">
        <v>0</v>
      </c>
      <c r="D16">
        <v>1</v>
      </c>
      <c r="E16">
        <v>2</v>
      </c>
      <c r="F16" s="10">
        <f t="shared" si="0"/>
        <v>2.1276595744680851E-2</v>
      </c>
      <c r="G16" s="10">
        <f t="shared" si="1"/>
        <v>1.4184397163120567E-2</v>
      </c>
      <c r="H16" s="13">
        <f t="shared" si="2"/>
        <v>6.7961165048543673E-2</v>
      </c>
      <c r="I16" s="14">
        <f t="shared" si="3"/>
        <v>0.75177304964539016</v>
      </c>
    </row>
    <row r="17" spans="1:9" x14ac:dyDescent="0.25">
      <c r="A17" s="12" t="s">
        <v>22</v>
      </c>
      <c r="B17">
        <v>1</v>
      </c>
      <c r="C17">
        <v>0</v>
      </c>
      <c r="D17">
        <v>0</v>
      </c>
      <c r="E17">
        <v>1</v>
      </c>
      <c r="F17" s="10">
        <f t="shared" si="0"/>
        <v>2.1276595744680851E-2</v>
      </c>
      <c r="G17" s="10">
        <f t="shared" si="1"/>
        <v>7.0921985815602835E-3</v>
      </c>
      <c r="H17" s="13">
        <f t="shared" si="2"/>
        <v>7.2815533980582506E-2</v>
      </c>
      <c r="I17" s="14">
        <f t="shared" si="3"/>
        <v>0.75886524822695045</v>
      </c>
    </row>
    <row r="18" spans="1:9" x14ac:dyDescent="0.25">
      <c r="A18" s="12" t="s">
        <v>23</v>
      </c>
      <c r="B18">
        <v>1</v>
      </c>
      <c r="C18">
        <v>0</v>
      </c>
      <c r="D18">
        <v>0</v>
      </c>
      <c r="E18">
        <v>1</v>
      </c>
      <c r="F18" s="10">
        <f t="shared" si="0"/>
        <v>2.1276595744680851E-2</v>
      </c>
      <c r="G18" s="10">
        <f t="shared" si="1"/>
        <v>7.0921985815602835E-3</v>
      </c>
      <c r="H18" s="13">
        <f t="shared" si="2"/>
        <v>7.7669902912621339E-2</v>
      </c>
      <c r="I18" s="14">
        <f t="shared" si="3"/>
        <v>0.76595744680851074</v>
      </c>
    </row>
    <row r="19" spans="1:9" x14ac:dyDescent="0.25">
      <c r="A19" s="12" t="s">
        <v>24</v>
      </c>
      <c r="B19">
        <v>1</v>
      </c>
      <c r="C19">
        <v>0</v>
      </c>
      <c r="D19">
        <v>0</v>
      </c>
      <c r="E19">
        <v>1</v>
      </c>
      <c r="F19" s="10">
        <f t="shared" si="0"/>
        <v>2.1276595744680851E-2</v>
      </c>
      <c r="G19" s="10">
        <f t="shared" si="1"/>
        <v>7.0921985815602835E-3</v>
      </c>
      <c r="H19" s="13">
        <f t="shared" si="2"/>
        <v>8.2524271844660171E-2</v>
      </c>
      <c r="I19" s="14">
        <f t="shared" si="3"/>
        <v>0.77304964539007104</v>
      </c>
    </row>
    <row r="20" spans="1:9" x14ac:dyDescent="0.25">
      <c r="A20" s="12" t="s">
        <v>25</v>
      </c>
      <c r="B20">
        <v>1</v>
      </c>
      <c r="C20">
        <v>0</v>
      </c>
      <c r="D20">
        <v>0</v>
      </c>
      <c r="E20">
        <v>1</v>
      </c>
      <c r="F20" s="10">
        <f t="shared" si="0"/>
        <v>2.1276595744680851E-2</v>
      </c>
      <c r="G20" s="10">
        <f t="shared" si="1"/>
        <v>7.0921985815602835E-3</v>
      </c>
      <c r="H20" s="13">
        <f t="shared" si="2"/>
        <v>8.7378640776699004E-2</v>
      </c>
      <c r="I20" s="14">
        <f t="shared" si="3"/>
        <v>0.78014184397163133</v>
      </c>
    </row>
    <row r="21" spans="1:9" x14ac:dyDescent="0.25">
      <c r="A21" s="12" t="s">
        <v>26</v>
      </c>
      <c r="B21">
        <v>1</v>
      </c>
      <c r="C21">
        <v>0</v>
      </c>
      <c r="D21">
        <v>0</v>
      </c>
      <c r="E21">
        <v>1</v>
      </c>
      <c r="F21" s="10">
        <f t="shared" si="0"/>
        <v>2.1276595744680851E-2</v>
      </c>
      <c r="G21" s="10">
        <f t="shared" si="1"/>
        <v>7.0921985815602835E-3</v>
      </c>
      <c r="H21" s="13">
        <f t="shared" si="2"/>
        <v>9.2233009708737837E-2</v>
      </c>
      <c r="I21" s="14">
        <f t="shared" si="3"/>
        <v>0.78723404255319163</v>
      </c>
    </row>
    <row r="22" spans="1:9" x14ac:dyDescent="0.25">
      <c r="A22" s="12" t="s">
        <v>27</v>
      </c>
      <c r="B22">
        <v>0</v>
      </c>
      <c r="C22">
        <v>2</v>
      </c>
      <c r="D22">
        <v>0</v>
      </c>
      <c r="E22">
        <v>2</v>
      </c>
      <c r="F22">
        <f t="shared" ref="F4:F45" si="4">B22/$B$46</f>
        <v>0</v>
      </c>
      <c r="G22" s="10">
        <f t="shared" si="1"/>
        <v>1.4184397163120567E-2</v>
      </c>
      <c r="H22" s="13">
        <f t="shared" si="2"/>
        <v>9.708737864077667E-2</v>
      </c>
      <c r="I22" s="14">
        <f t="shared" si="3"/>
        <v>0.80141843971631221</v>
      </c>
    </row>
    <row r="23" spans="1:9" x14ac:dyDescent="0.25">
      <c r="A23" s="12" t="s">
        <v>28</v>
      </c>
      <c r="B23">
        <v>0</v>
      </c>
      <c r="C23">
        <v>2</v>
      </c>
      <c r="D23">
        <v>0</v>
      </c>
      <c r="E23">
        <v>2</v>
      </c>
      <c r="F23">
        <f t="shared" si="4"/>
        <v>0</v>
      </c>
      <c r="G23" s="10">
        <f t="shared" si="1"/>
        <v>1.4184397163120567E-2</v>
      </c>
      <c r="H23" s="13">
        <f t="shared" si="2"/>
        <v>0.1019417475728155</v>
      </c>
      <c r="I23" s="14">
        <f t="shared" si="3"/>
        <v>0.8156028368794328</v>
      </c>
    </row>
    <row r="24" spans="1:9" x14ac:dyDescent="0.25">
      <c r="A24" s="12" t="s">
        <v>29</v>
      </c>
      <c r="B24">
        <v>0</v>
      </c>
      <c r="C24">
        <v>1</v>
      </c>
      <c r="D24">
        <v>1</v>
      </c>
      <c r="E24">
        <v>2</v>
      </c>
      <c r="F24">
        <f t="shared" si="4"/>
        <v>0</v>
      </c>
      <c r="G24" s="10">
        <f t="shared" si="1"/>
        <v>1.4184397163120567E-2</v>
      </c>
      <c r="H24" s="13">
        <f t="shared" si="2"/>
        <v>0.10679611650485434</v>
      </c>
      <c r="I24" s="14">
        <f t="shared" si="3"/>
        <v>0.82978723404255339</v>
      </c>
    </row>
    <row r="25" spans="1:9" x14ac:dyDescent="0.25">
      <c r="A25" s="12" t="s">
        <v>30</v>
      </c>
      <c r="B25">
        <v>0</v>
      </c>
      <c r="C25">
        <v>1</v>
      </c>
      <c r="D25">
        <v>1</v>
      </c>
      <c r="E25">
        <v>2</v>
      </c>
      <c r="F25">
        <f t="shared" si="4"/>
        <v>0</v>
      </c>
      <c r="G25" s="10">
        <f t="shared" si="1"/>
        <v>1.4184397163120567E-2</v>
      </c>
      <c r="H25" s="13">
        <f t="shared" si="2"/>
        <v>0.11165048543689317</v>
      </c>
      <c r="I25" s="14">
        <f t="shared" si="3"/>
        <v>0.84397163120567398</v>
      </c>
    </row>
    <row r="26" spans="1:9" x14ac:dyDescent="0.25">
      <c r="A26" s="12" t="s">
        <v>31</v>
      </c>
      <c r="B26">
        <v>0</v>
      </c>
      <c r="C26">
        <v>1</v>
      </c>
      <c r="D26">
        <v>1</v>
      </c>
      <c r="E26">
        <v>2</v>
      </c>
      <c r="F26">
        <f t="shared" si="4"/>
        <v>0</v>
      </c>
      <c r="G26" s="10">
        <f t="shared" si="1"/>
        <v>1.4184397163120567E-2</v>
      </c>
      <c r="H26" s="13">
        <f t="shared" si="2"/>
        <v>0.116504854368932</v>
      </c>
      <c r="I26" s="14">
        <f t="shared" si="3"/>
        <v>0.85815602836879457</v>
      </c>
    </row>
    <row r="27" spans="1:9" x14ac:dyDescent="0.25">
      <c r="A27" s="12" t="s">
        <v>32</v>
      </c>
      <c r="B27">
        <v>0</v>
      </c>
      <c r="C27">
        <v>1</v>
      </c>
      <c r="D27">
        <v>0</v>
      </c>
      <c r="E27">
        <v>1</v>
      </c>
      <c r="F27">
        <f t="shared" si="4"/>
        <v>0</v>
      </c>
      <c r="G27" s="10">
        <f t="shared" si="1"/>
        <v>7.0921985815602835E-3</v>
      </c>
      <c r="H27" s="13">
        <f t="shared" si="2"/>
        <v>0.12135922330097083</v>
      </c>
      <c r="I27" s="14">
        <f t="shared" si="3"/>
        <v>0.86524822695035486</v>
      </c>
    </row>
    <row r="28" spans="1:9" x14ac:dyDescent="0.25">
      <c r="A28" s="12" t="s">
        <v>33</v>
      </c>
      <c r="B28">
        <v>0</v>
      </c>
      <c r="C28">
        <v>1</v>
      </c>
      <c r="D28">
        <v>0</v>
      </c>
      <c r="E28">
        <v>1</v>
      </c>
      <c r="F28">
        <f t="shared" si="4"/>
        <v>0</v>
      </c>
      <c r="G28" s="10">
        <f t="shared" si="1"/>
        <v>7.0921985815602835E-3</v>
      </c>
      <c r="H28" s="13">
        <f t="shared" si="2"/>
        <v>0.12621359223300968</v>
      </c>
      <c r="I28" s="14">
        <f t="shared" si="3"/>
        <v>0.87234042553191515</v>
      </c>
    </row>
    <row r="29" spans="1:9" x14ac:dyDescent="0.25">
      <c r="A29" s="12" t="s">
        <v>34</v>
      </c>
      <c r="B29">
        <v>0</v>
      </c>
      <c r="C29">
        <v>1</v>
      </c>
      <c r="D29">
        <v>0</v>
      </c>
      <c r="E29">
        <v>1</v>
      </c>
      <c r="F29">
        <f t="shared" si="4"/>
        <v>0</v>
      </c>
      <c r="G29" s="10">
        <f t="shared" si="1"/>
        <v>7.0921985815602835E-3</v>
      </c>
      <c r="H29" s="13">
        <f t="shared" si="2"/>
        <v>0.13106796116504851</v>
      </c>
      <c r="I29" s="14">
        <f t="shared" si="3"/>
        <v>0.87943262411347545</v>
      </c>
    </row>
    <row r="30" spans="1:9" x14ac:dyDescent="0.25">
      <c r="A30" s="12" t="s">
        <v>35</v>
      </c>
      <c r="B30">
        <v>0</v>
      </c>
      <c r="C30">
        <v>1</v>
      </c>
      <c r="D30">
        <v>0</v>
      </c>
      <c r="E30">
        <v>1</v>
      </c>
      <c r="F30">
        <f t="shared" si="4"/>
        <v>0</v>
      </c>
      <c r="G30" s="10">
        <f t="shared" si="1"/>
        <v>7.0921985815602835E-3</v>
      </c>
      <c r="H30" s="13">
        <f t="shared" si="2"/>
        <v>0.13592233009708735</v>
      </c>
      <c r="I30" s="14">
        <f t="shared" si="3"/>
        <v>0.88652482269503574</v>
      </c>
    </row>
    <row r="31" spans="1:9" x14ac:dyDescent="0.25">
      <c r="A31" s="12" t="s">
        <v>36</v>
      </c>
      <c r="B31">
        <v>0</v>
      </c>
      <c r="C31">
        <v>1</v>
      </c>
      <c r="D31">
        <v>0</v>
      </c>
      <c r="E31">
        <v>1</v>
      </c>
      <c r="F31">
        <f t="shared" si="4"/>
        <v>0</v>
      </c>
      <c r="G31" s="10">
        <f t="shared" si="1"/>
        <v>7.0921985815602835E-3</v>
      </c>
      <c r="H31" s="13">
        <f t="shared" si="2"/>
        <v>0.14077669902912618</v>
      </c>
      <c r="I31" s="14">
        <f t="shared" si="3"/>
        <v>0.89361702127659604</v>
      </c>
    </row>
    <row r="32" spans="1:9" x14ac:dyDescent="0.25">
      <c r="A32" s="12" t="s">
        <v>37</v>
      </c>
      <c r="B32">
        <v>0</v>
      </c>
      <c r="C32">
        <v>1</v>
      </c>
      <c r="D32">
        <v>0</v>
      </c>
      <c r="E32">
        <v>1</v>
      </c>
      <c r="F32">
        <f t="shared" si="4"/>
        <v>0</v>
      </c>
      <c r="G32" s="10">
        <f t="shared" si="1"/>
        <v>7.0921985815602835E-3</v>
      </c>
      <c r="H32" s="13">
        <f t="shared" si="2"/>
        <v>0.14563106796116501</v>
      </c>
      <c r="I32" s="14">
        <f t="shared" si="3"/>
        <v>0.90070921985815633</v>
      </c>
    </row>
    <row r="33" spans="1:9" x14ac:dyDescent="0.25">
      <c r="A33" s="12" t="s">
        <v>38</v>
      </c>
      <c r="B33">
        <v>0</v>
      </c>
      <c r="C33">
        <v>0</v>
      </c>
      <c r="D33">
        <v>2</v>
      </c>
      <c r="E33">
        <v>2</v>
      </c>
      <c r="F33">
        <f t="shared" si="4"/>
        <v>0</v>
      </c>
      <c r="G33" s="10">
        <f t="shared" si="1"/>
        <v>1.4184397163120567E-2</v>
      </c>
      <c r="H33" s="13">
        <f t="shared" si="2"/>
        <v>0.15048543689320384</v>
      </c>
      <c r="I33" s="14">
        <f t="shared" si="3"/>
        <v>0.91489361702127692</v>
      </c>
    </row>
    <row r="34" spans="1:9" x14ac:dyDescent="0.25">
      <c r="A34" s="12" t="s">
        <v>57</v>
      </c>
      <c r="B34">
        <v>0</v>
      </c>
      <c r="C34">
        <v>0</v>
      </c>
      <c r="D34">
        <v>1</v>
      </c>
      <c r="E34">
        <v>1</v>
      </c>
      <c r="F34">
        <f t="shared" si="4"/>
        <v>0</v>
      </c>
      <c r="G34" s="10">
        <f t="shared" si="1"/>
        <v>7.0921985815602835E-3</v>
      </c>
      <c r="H34" s="13">
        <f t="shared" si="2"/>
        <v>0.15533980582524268</v>
      </c>
      <c r="I34" s="14">
        <f t="shared" si="3"/>
        <v>0.92198581560283721</v>
      </c>
    </row>
    <row r="35" spans="1:9" x14ac:dyDescent="0.25">
      <c r="A35" s="12" t="s">
        <v>39</v>
      </c>
      <c r="B35">
        <v>0</v>
      </c>
      <c r="C35">
        <v>0</v>
      </c>
      <c r="D35">
        <v>1</v>
      </c>
      <c r="E35">
        <v>1</v>
      </c>
      <c r="F35">
        <f t="shared" si="4"/>
        <v>0</v>
      </c>
      <c r="G35" s="10">
        <f t="shared" si="1"/>
        <v>7.0921985815602835E-3</v>
      </c>
      <c r="H35" s="13">
        <f t="shared" si="2"/>
        <v>0.16019417475728151</v>
      </c>
      <c r="I35" s="14">
        <f t="shared" si="3"/>
        <v>0.9290780141843975</v>
      </c>
    </row>
    <row r="36" spans="1:9" x14ac:dyDescent="0.25">
      <c r="A36" s="12" t="s">
        <v>40</v>
      </c>
      <c r="B36">
        <v>0</v>
      </c>
      <c r="C36">
        <v>0</v>
      </c>
      <c r="D36">
        <v>1</v>
      </c>
      <c r="E36">
        <v>1</v>
      </c>
      <c r="F36">
        <f t="shared" si="4"/>
        <v>0</v>
      </c>
      <c r="G36" s="10">
        <f t="shared" si="1"/>
        <v>7.0921985815602835E-3</v>
      </c>
      <c r="H36" s="13">
        <f t="shared" si="2"/>
        <v>0.16504854368932034</v>
      </c>
      <c r="I36" s="14">
        <f t="shared" si="3"/>
        <v>0.9361702127659578</v>
      </c>
    </row>
    <row r="37" spans="1:9" x14ac:dyDescent="0.25">
      <c r="A37" s="12" t="s">
        <v>41</v>
      </c>
      <c r="B37">
        <v>0</v>
      </c>
      <c r="C37">
        <v>0</v>
      </c>
      <c r="D37">
        <v>1</v>
      </c>
      <c r="E37">
        <v>1</v>
      </c>
      <c r="F37">
        <f t="shared" si="4"/>
        <v>0</v>
      </c>
      <c r="G37" s="10">
        <f t="shared" si="1"/>
        <v>7.0921985815602835E-3</v>
      </c>
      <c r="H37" s="13">
        <f t="shared" si="2"/>
        <v>0.16990291262135918</v>
      </c>
      <c r="I37" s="14">
        <f t="shared" si="3"/>
        <v>0.94326241134751809</v>
      </c>
    </row>
    <row r="38" spans="1:9" x14ac:dyDescent="0.25">
      <c r="A38" s="12" t="s">
        <v>42</v>
      </c>
      <c r="B38">
        <v>0</v>
      </c>
      <c r="C38">
        <v>0</v>
      </c>
      <c r="D38">
        <v>1</v>
      </c>
      <c r="E38">
        <v>1</v>
      </c>
      <c r="F38">
        <f t="shared" si="4"/>
        <v>0</v>
      </c>
      <c r="G38" s="10">
        <f t="shared" si="1"/>
        <v>7.0921985815602835E-3</v>
      </c>
      <c r="H38" s="13">
        <f t="shared" si="2"/>
        <v>0.17475728155339801</v>
      </c>
      <c r="I38" s="14">
        <f t="shared" si="3"/>
        <v>0.95035460992907839</v>
      </c>
    </row>
    <row r="39" spans="1:9" x14ac:dyDescent="0.25">
      <c r="A39" s="12" t="s">
        <v>43</v>
      </c>
      <c r="B39">
        <v>0</v>
      </c>
      <c r="C39">
        <v>0</v>
      </c>
      <c r="D39">
        <v>1</v>
      </c>
      <c r="E39">
        <v>1</v>
      </c>
      <c r="F39">
        <f t="shared" si="4"/>
        <v>0</v>
      </c>
      <c r="G39" s="10">
        <f t="shared" si="1"/>
        <v>7.0921985815602835E-3</v>
      </c>
      <c r="H39" s="13">
        <f t="shared" si="2"/>
        <v>0.17961165048543684</v>
      </c>
      <c r="I39" s="14">
        <f t="shared" si="3"/>
        <v>0.95744680851063868</v>
      </c>
    </row>
    <row r="40" spans="1:9" x14ac:dyDescent="0.25">
      <c r="A40" s="12" t="s">
        <v>44</v>
      </c>
      <c r="B40">
        <v>0</v>
      </c>
      <c r="C40">
        <v>0</v>
      </c>
      <c r="D40">
        <v>1</v>
      </c>
      <c r="E40">
        <v>1</v>
      </c>
      <c r="F40">
        <f t="shared" si="4"/>
        <v>0</v>
      </c>
      <c r="G40" s="10">
        <f t="shared" si="1"/>
        <v>7.0921985815602835E-3</v>
      </c>
      <c r="H40" s="13">
        <f t="shared" si="2"/>
        <v>0.18446601941747567</v>
      </c>
      <c r="I40" s="14">
        <f t="shared" si="3"/>
        <v>0.96453900709219897</v>
      </c>
    </row>
    <row r="41" spans="1:9" x14ac:dyDescent="0.25">
      <c r="A41" s="12" t="s">
        <v>45</v>
      </c>
      <c r="B41">
        <v>0</v>
      </c>
      <c r="C41">
        <v>0</v>
      </c>
      <c r="D41">
        <v>1</v>
      </c>
      <c r="E41">
        <v>1</v>
      </c>
      <c r="F41">
        <f t="shared" si="4"/>
        <v>0</v>
      </c>
      <c r="G41" s="10">
        <f t="shared" si="1"/>
        <v>7.0921985815602835E-3</v>
      </c>
      <c r="H41" s="13">
        <f t="shared" si="2"/>
        <v>0.18932038834951451</v>
      </c>
      <c r="I41" s="14">
        <f t="shared" si="3"/>
        <v>0.97163120567375927</v>
      </c>
    </row>
    <row r="42" spans="1:9" x14ac:dyDescent="0.25">
      <c r="A42" s="12" t="s">
        <v>46</v>
      </c>
      <c r="B42">
        <v>0</v>
      </c>
      <c r="C42">
        <v>0</v>
      </c>
      <c r="D42">
        <v>1</v>
      </c>
      <c r="E42">
        <v>1</v>
      </c>
      <c r="F42">
        <f t="shared" si="4"/>
        <v>0</v>
      </c>
      <c r="G42" s="10">
        <f t="shared" si="1"/>
        <v>7.0921985815602835E-3</v>
      </c>
      <c r="H42" s="13">
        <f t="shared" si="2"/>
        <v>0.19417475728155334</v>
      </c>
      <c r="I42" s="14">
        <f t="shared" si="3"/>
        <v>0.97872340425531956</v>
      </c>
    </row>
    <row r="43" spans="1:9" x14ac:dyDescent="0.25">
      <c r="A43" s="12" t="s">
        <v>47</v>
      </c>
      <c r="B43">
        <v>0</v>
      </c>
      <c r="C43">
        <v>0</v>
      </c>
      <c r="D43">
        <v>1</v>
      </c>
      <c r="E43">
        <v>1</v>
      </c>
      <c r="F43">
        <f t="shared" si="4"/>
        <v>0</v>
      </c>
      <c r="G43" s="10">
        <f t="shared" si="1"/>
        <v>7.0921985815602835E-3</v>
      </c>
      <c r="H43" s="13">
        <f t="shared" si="2"/>
        <v>0.19902912621359217</v>
      </c>
      <c r="I43" s="14">
        <f t="shared" si="3"/>
        <v>0.98581560283687986</v>
      </c>
    </row>
    <row r="44" spans="1:9" x14ac:dyDescent="0.25">
      <c r="A44" s="12" t="s">
        <v>48</v>
      </c>
      <c r="B44">
        <v>0</v>
      </c>
      <c r="C44">
        <v>0</v>
      </c>
      <c r="D44">
        <v>1</v>
      </c>
      <c r="E44">
        <v>1</v>
      </c>
      <c r="F44">
        <f t="shared" si="4"/>
        <v>0</v>
      </c>
      <c r="G44" s="10">
        <f t="shared" si="1"/>
        <v>7.0921985815602835E-3</v>
      </c>
      <c r="H44" s="13">
        <f t="shared" si="2"/>
        <v>0.20388349514563101</v>
      </c>
      <c r="I44" s="14">
        <f t="shared" si="3"/>
        <v>0.99290780141844015</v>
      </c>
    </row>
    <row r="45" spans="1:9" x14ac:dyDescent="0.25">
      <c r="A45" s="12" t="s">
        <v>49</v>
      </c>
      <c r="B45">
        <v>0</v>
      </c>
      <c r="C45">
        <v>0</v>
      </c>
      <c r="D45">
        <v>1</v>
      </c>
      <c r="E45">
        <v>1</v>
      </c>
      <c r="F45">
        <f t="shared" si="4"/>
        <v>0</v>
      </c>
      <c r="G45" s="10">
        <f t="shared" si="1"/>
        <v>7.0921985815602835E-3</v>
      </c>
      <c r="H45" s="13">
        <f t="shared" si="2"/>
        <v>0.20873786407766984</v>
      </c>
      <c r="I45" s="14">
        <f t="shared" si="3"/>
        <v>1.0000000000000004</v>
      </c>
    </row>
    <row r="46" spans="1:9" x14ac:dyDescent="0.25">
      <c r="A46" s="4" t="s">
        <v>50</v>
      </c>
      <c r="B46" s="4">
        <f>SUM(B3:B45)</f>
        <v>47</v>
      </c>
      <c r="C46" s="4"/>
      <c r="D46" s="4"/>
      <c r="E46" s="4">
        <f>SUM(E3:E45)</f>
        <v>141</v>
      </c>
      <c r="F4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workbookViewId="0">
      <selection activeCell="F8" sqref="F8"/>
    </sheetView>
  </sheetViews>
  <sheetFormatPr defaultRowHeight="15" x14ac:dyDescent="0.25"/>
  <cols>
    <col min="1" max="1" width="18.7109375" customWidth="1"/>
    <col min="2" max="2" width="11.5703125" customWidth="1"/>
    <col min="3" max="3" width="11.42578125" customWidth="1"/>
    <col min="4" max="4" width="17.5703125" customWidth="1"/>
    <col min="5" max="5" width="14.42578125" customWidth="1"/>
  </cols>
  <sheetData>
    <row r="4" spans="1:6" ht="30" x14ac:dyDescent="0.25">
      <c r="B4" s="8" t="s">
        <v>61</v>
      </c>
      <c r="C4" s="8" t="s">
        <v>62</v>
      </c>
      <c r="D4" s="16" t="s">
        <v>78</v>
      </c>
      <c r="E4" s="16" t="s">
        <v>80</v>
      </c>
    </row>
    <row r="5" spans="1:6" x14ac:dyDescent="0.25">
      <c r="A5" t="s">
        <v>63</v>
      </c>
      <c r="B5" s="15">
        <v>61067</v>
      </c>
      <c r="C5" s="15">
        <v>572103</v>
      </c>
      <c r="D5" s="17">
        <f>B5/C5*1000</f>
        <v>106.74126861771396</v>
      </c>
      <c r="E5" s="10">
        <f>(D5-$D$20)/$D$20</f>
        <v>0.23458171960877036</v>
      </c>
      <c r="F5" s="9"/>
    </row>
    <row r="6" spans="1:6" x14ac:dyDescent="0.25">
      <c r="A6" t="s">
        <v>64</v>
      </c>
      <c r="B6" s="1">
        <v>888</v>
      </c>
      <c r="C6" s="15">
        <v>8589</v>
      </c>
      <c r="D6" s="17">
        <f t="shared" ref="D6:D19" si="0">B6/C6*1000</f>
        <v>103.38805448829899</v>
      </c>
      <c r="E6" s="10">
        <f t="shared" ref="E6:E19" si="1">(D6-$D$20)/$D$20</f>
        <v>0.19579806151926418</v>
      </c>
    </row>
    <row r="7" spans="1:6" x14ac:dyDescent="0.25">
      <c r="A7" t="s">
        <v>65</v>
      </c>
      <c r="B7" s="15">
        <v>6233</v>
      </c>
      <c r="C7" s="15">
        <v>149483</v>
      </c>
      <c r="D7" s="17">
        <f t="shared" si="0"/>
        <v>41.697049162781056</v>
      </c>
      <c r="E7" s="10">
        <f t="shared" si="1"/>
        <v>-0.51772716096935434</v>
      </c>
    </row>
    <row r="8" spans="1:6" x14ac:dyDescent="0.25">
      <c r="A8" t="s">
        <v>66</v>
      </c>
      <c r="B8" s="15">
        <v>2218</v>
      </c>
      <c r="C8" s="15">
        <v>31145</v>
      </c>
      <c r="D8" s="17">
        <f t="shared" si="0"/>
        <v>71.215283352062926</v>
      </c>
      <c r="E8" s="10">
        <f t="shared" si="1"/>
        <v>-0.17631588867377412</v>
      </c>
    </row>
    <row r="9" spans="1:6" x14ac:dyDescent="0.25">
      <c r="A9" t="s">
        <v>67</v>
      </c>
      <c r="B9" s="15">
        <v>2046</v>
      </c>
      <c r="C9" s="15">
        <v>30425</v>
      </c>
      <c r="D9" s="17">
        <f t="shared" si="0"/>
        <v>67.247329498767471</v>
      </c>
      <c r="E9" s="10">
        <f t="shared" si="1"/>
        <v>-0.22220969671042312</v>
      </c>
    </row>
    <row r="10" spans="1:6" x14ac:dyDescent="0.25">
      <c r="A10" t="s">
        <v>68</v>
      </c>
      <c r="B10" s="15">
        <v>1943</v>
      </c>
      <c r="C10" s="15">
        <v>24323</v>
      </c>
      <c r="D10" s="17">
        <f t="shared" si="0"/>
        <v>79.88323808740698</v>
      </c>
      <c r="E10" s="10">
        <f t="shared" si="1"/>
        <v>-7.6061332950083368E-2</v>
      </c>
    </row>
    <row r="11" spans="1:6" x14ac:dyDescent="0.25">
      <c r="A11" t="s">
        <v>69</v>
      </c>
      <c r="B11" s="15">
        <v>4129</v>
      </c>
      <c r="C11" s="15">
        <v>59583</v>
      </c>
      <c r="D11" s="17">
        <f t="shared" si="0"/>
        <v>69.298289780642136</v>
      </c>
      <c r="E11" s="10">
        <f t="shared" si="1"/>
        <v>-0.19848805554542473</v>
      </c>
    </row>
    <row r="12" spans="1:6" x14ac:dyDescent="0.25">
      <c r="A12" t="s">
        <v>70</v>
      </c>
      <c r="B12" s="15">
        <v>2038</v>
      </c>
      <c r="C12" s="15">
        <v>27641</v>
      </c>
      <c r="D12" s="17">
        <f t="shared" si="0"/>
        <v>73.731051698563732</v>
      </c>
      <c r="E12" s="10">
        <f t="shared" si="1"/>
        <v>-0.14721822427853529</v>
      </c>
    </row>
    <row r="13" spans="1:6" x14ac:dyDescent="0.25">
      <c r="A13" t="s">
        <v>71</v>
      </c>
      <c r="B13" s="15">
        <v>6959</v>
      </c>
      <c r="C13" s="15">
        <v>82829</v>
      </c>
      <c r="D13" s="17">
        <f t="shared" si="0"/>
        <v>84.016467662292186</v>
      </c>
      <c r="E13" s="10">
        <f t="shared" si="1"/>
        <v>-2.8255927016836085E-2</v>
      </c>
    </row>
    <row r="14" spans="1:6" x14ac:dyDescent="0.25">
      <c r="A14" t="s">
        <v>72</v>
      </c>
      <c r="B14" s="15">
        <v>2769</v>
      </c>
      <c r="C14" s="15">
        <v>34676</v>
      </c>
      <c r="D14" s="17">
        <f t="shared" si="0"/>
        <v>79.85350098050526</v>
      </c>
      <c r="E14" s="10">
        <f t="shared" si="1"/>
        <v>-7.6405275729200972E-2</v>
      </c>
    </row>
    <row r="15" spans="1:6" x14ac:dyDescent="0.25">
      <c r="A15" t="s">
        <v>73</v>
      </c>
      <c r="B15" s="15">
        <v>2992</v>
      </c>
      <c r="C15" s="15">
        <v>31756</v>
      </c>
      <c r="D15" s="17">
        <f t="shared" si="0"/>
        <v>94.218415417558887</v>
      </c>
      <c r="E15" s="10">
        <f t="shared" si="1"/>
        <v>8.974096740049152E-2</v>
      </c>
    </row>
    <row r="16" spans="1:6" x14ac:dyDescent="0.25">
      <c r="A16" t="s">
        <v>74</v>
      </c>
      <c r="B16" s="15">
        <v>12431</v>
      </c>
      <c r="C16" s="15">
        <v>152188</v>
      </c>
      <c r="D16" s="17">
        <f t="shared" si="0"/>
        <v>81.68186716429679</v>
      </c>
      <c r="E16" s="10">
        <f t="shared" si="1"/>
        <v>-5.5258183358169573E-2</v>
      </c>
    </row>
    <row r="17" spans="1:5" x14ac:dyDescent="0.25">
      <c r="A17" t="s">
        <v>75</v>
      </c>
      <c r="B17" s="15">
        <v>1879</v>
      </c>
      <c r="C17" s="15">
        <v>30176</v>
      </c>
      <c r="D17" s="17">
        <f t="shared" si="0"/>
        <v>62.268027571580063</v>
      </c>
      <c r="E17" s="10">
        <f t="shared" si="1"/>
        <v>-0.27980087222600175</v>
      </c>
    </row>
    <row r="18" spans="1:5" x14ac:dyDescent="0.25">
      <c r="A18" t="s">
        <v>76</v>
      </c>
      <c r="B18" s="15">
        <v>3514</v>
      </c>
      <c r="C18" s="15">
        <v>47476</v>
      </c>
      <c r="D18" s="17">
        <f t="shared" si="0"/>
        <v>74.016345100682443</v>
      </c>
      <c r="E18" s="10">
        <f t="shared" si="1"/>
        <v>-0.14391848816389161</v>
      </c>
    </row>
    <row r="19" spans="1:5" x14ac:dyDescent="0.25">
      <c r="A19" t="s">
        <v>77</v>
      </c>
      <c r="B19" s="15">
        <v>2659</v>
      </c>
      <c r="C19" s="15">
        <v>33426</v>
      </c>
      <c r="D19" s="17">
        <f t="shared" si="0"/>
        <v>79.548854185364689</v>
      </c>
      <c r="E19" s="10">
        <f t="shared" si="1"/>
        <v>-7.9928855400761389E-2</v>
      </c>
    </row>
    <row r="20" spans="1:5" x14ac:dyDescent="0.25">
      <c r="A20" t="s">
        <v>79</v>
      </c>
      <c r="B20" s="3">
        <f>SUM(B5:B19)</f>
        <v>113765</v>
      </c>
      <c r="C20" s="3">
        <f>SUM(C5:C19)</f>
        <v>1315819</v>
      </c>
      <c r="D20" s="17">
        <f>B20/C20*1000</f>
        <v>86.459459849720972</v>
      </c>
    </row>
    <row r="21" spans="1:5" x14ac:dyDescent="0.25">
      <c r="D21" s="3"/>
    </row>
    <row r="22" spans="1:5" x14ac:dyDescent="0.25">
      <c r="D22" s="3"/>
    </row>
    <row r="23" spans="1:5" x14ac:dyDescent="0.25">
      <c r="D23" s="3"/>
    </row>
    <row r="24" spans="1:5" x14ac:dyDescent="0.25">
      <c r="D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opLeftCell="A7" workbookViewId="0">
      <selection activeCell="B5" sqref="B5"/>
    </sheetView>
  </sheetViews>
  <sheetFormatPr defaultRowHeight="15" x14ac:dyDescent="0.25"/>
  <cols>
    <col min="1" max="1" width="15.42578125" customWidth="1"/>
    <col min="2" max="2" width="17.85546875" customWidth="1"/>
    <col min="3" max="3" width="9.85546875" customWidth="1"/>
    <col min="4" max="4" width="9.28515625" customWidth="1"/>
    <col min="6" max="6" width="11.7109375" customWidth="1"/>
  </cols>
  <sheetData>
    <row r="3" spans="1:6" x14ac:dyDescent="0.25">
      <c r="D3" s="4" t="s">
        <v>82</v>
      </c>
      <c r="E3" s="4" t="s">
        <v>83</v>
      </c>
      <c r="F3" s="4" t="s">
        <v>84</v>
      </c>
    </row>
    <row r="4" spans="1:6" x14ac:dyDescent="0.25">
      <c r="A4" s="4" t="s">
        <v>81</v>
      </c>
      <c r="B4" s="18">
        <v>12345</v>
      </c>
      <c r="D4" s="18">
        <v>500</v>
      </c>
      <c r="E4">
        <f>INT(B4/D4)</f>
        <v>24</v>
      </c>
      <c r="F4" s="6">
        <f>B4-(E4*D4)</f>
        <v>345</v>
      </c>
    </row>
    <row r="5" spans="1:6" x14ac:dyDescent="0.25">
      <c r="D5" s="18">
        <v>200</v>
      </c>
      <c r="E5">
        <f>INT(F4/D5)</f>
        <v>1</v>
      </c>
      <c r="F5" s="6">
        <f>F4-E5*D5</f>
        <v>145</v>
      </c>
    </row>
    <row r="6" spans="1:6" x14ac:dyDescent="0.25">
      <c r="D6" s="18">
        <v>100</v>
      </c>
      <c r="E6">
        <f>INT(F5/D6)</f>
        <v>1</v>
      </c>
      <c r="F6" s="6">
        <f>F5-E6*D6</f>
        <v>45</v>
      </c>
    </row>
    <row r="7" spans="1:6" x14ac:dyDescent="0.25">
      <c r="D7" s="18">
        <v>50</v>
      </c>
      <c r="E7">
        <f>INT(F6/D7)</f>
        <v>0</v>
      </c>
      <c r="F7" s="6">
        <f>F6-E7*D7</f>
        <v>45</v>
      </c>
    </row>
    <row r="8" spans="1:6" x14ac:dyDescent="0.25">
      <c r="D8" s="18">
        <v>20</v>
      </c>
      <c r="E8">
        <f>INT(F7/D8)</f>
        <v>2</v>
      </c>
      <c r="F8" s="6">
        <f>F7-E8*D8</f>
        <v>5</v>
      </c>
    </row>
    <row r="9" spans="1:6" x14ac:dyDescent="0.25">
      <c r="D9" s="18">
        <v>10</v>
      </c>
      <c r="E9">
        <f>INT(F8/D9)</f>
        <v>0</v>
      </c>
      <c r="F9" s="6">
        <f t="shared" ref="F9:F16" si="0">F8-E9*D9</f>
        <v>5</v>
      </c>
    </row>
    <row r="10" spans="1:6" x14ac:dyDescent="0.25">
      <c r="D10" s="18">
        <v>5</v>
      </c>
      <c r="E10">
        <f t="shared" ref="E10:E16" si="1">INT(F9/D10)</f>
        <v>1</v>
      </c>
      <c r="F10" s="6">
        <f t="shared" si="0"/>
        <v>0</v>
      </c>
    </row>
    <row r="11" spans="1:6" x14ac:dyDescent="0.25">
      <c r="D11" s="18">
        <v>0.5</v>
      </c>
      <c r="E11">
        <f t="shared" si="1"/>
        <v>0</v>
      </c>
      <c r="F11" s="6">
        <f t="shared" si="0"/>
        <v>0</v>
      </c>
    </row>
    <row r="12" spans="1:6" x14ac:dyDescent="0.25">
      <c r="D12" s="18">
        <v>0.2</v>
      </c>
      <c r="E12">
        <f t="shared" si="1"/>
        <v>0</v>
      </c>
      <c r="F12" s="6">
        <f t="shared" si="0"/>
        <v>0</v>
      </c>
    </row>
    <row r="13" spans="1:6" x14ac:dyDescent="0.25">
      <c r="D13" s="18">
        <v>0.1</v>
      </c>
      <c r="E13">
        <f t="shared" si="1"/>
        <v>0</v>
      </c>
      <c r="F13" s="6">
        <f t="shared" si="0"/>
        <v>0</v>
      </c>
    </row>
    <row r="14" spans="1:6" x14ac:dyDescent="0.25">
      <c r="D14" s="18">
        <v>0.05</v>
      </c>
      <c r="E14">
        <f t="shared" si="1"/>
        <v>0</v>
      </c>
      <c r="F14" s="6">
        <f t="shared" si="0"/>
        <v>0</v>
      </c>
    </row>
    <row r="15" spans="1:6" x14ac:dyDescent="0.25">
      <c r="D15" s="18">
        <v>0.02</v>
      </c>
      <c r="E15">
        <f t="shared" si="1"/>
        <v>0</v>
      </c>
      <c r="F15" s="6">
        <f t="shared" si="0"/>
        <v>0</v>
      </c>
    </row>
    <row r="16" spans="1:6" x14ac:dyDescent="0.25">
      <c r="D16" s="18">
        <v>0.01</v>
      </c>
      <c r="E16">
        <f t="shared" si="1"/>
        <v>0</v>
      </c>
      <c r="F16" s="6">
        <f t="shared" si="0"/>
        <v>0</v>
      </c>
    </row>
    <row r="18" spans="4:4" x14ac:dyDescent="0.25">
      <c r="D18" s="18"/>
    </row>
    <row r="19" spans="4:4" x14ac:dyDescent="0.25">
      <c r="D19" s="18"/>
    </row>
    <row r="20" spans="4:4" x14ac:dyDescent="0.25">
      <c r="D20" s="18"/>
    </row>
    <row r="21" spans="4:4" x14ac:dyDescent="0.25">
      <c r="D21" s="18"/>
    </row>
    <row r="22" spans="4:4" x14ac:dyDescent="0.25">
      <c r="D22" s="18"/>
    </row>
    <row r="23" spans="4:4" x14ac:dyDescent="0.25">
      <c r="D23" s="18"/>
    </row>
    <row r="24" spans="4:4" x14ac:dyDescent="0.25">
      <c r="D24" s="18"/>
    </row>
    <row r="25" spans="4:4" x14ac:dyDescent="0.25">
      <c r="D25" s="18"/>
    </row>
    <row r="26" spans="4:4" x14ac:dyDescent="0.25">
      <c r="D26" s="18"/>
    </row>
    <row r="27" spans="4:4" x14ac:dyDescent="0.25">
      <c r="D27" s="18"/>
    </row>
    <row r="28" spans="4:4" x14ac:dyDescent="0.25">
      <c r="D28" s="18"/>
    </row>
    <row r="29" spans="4:4" x14ac:dyDescent="0.25">
      <c r="D29" s="18"/>
    </row>
    <row r="30" spans="4:4" x14ac:dyDescent="0.25">
      <c r="D3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Hinnad</vt:lpstr>
      <vt:lpstr>Medalid</vt:lpstr>
      <vt:lpstr>Ettevõtted</vt:lpstr>
      <vt:lpstr>Summa</vt:lpstr>
    </vt:vector>
  </TitlesOfParts>
  <Company>Tallinn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Frolova</dc:creator>
  <cp:lastModifiedBy>Anastasia Frolova</cp:lastModifiedBy>
  <dcterms:created xsi:type="dcterms:W3CDTF">2015-09-01T04:58:47Z</dcterms:created>
  <dcterms:modified xsi:type="dcterms:W3CDTF">2015-09-01T06:20:09Z</dcterms:modified>
</cp:coreProperties>
</file>