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5200" windowHeight="11985"/>
  </bookViews>
  <sheets>
    <sheet name="Prob1" sheetId="1" r:id="rId1"/>
    <sheet name="CB_DATA_" sheetId="3" state="veryHidden" r:id="rId2"/>
    <sheet name="Prob2" sheetId="2" r:id="rId3"/>
  </sheets>
  <definedNames>
    <definedName name="CB_1a73c226f990438a9e37baf788fe20b7" localSheetId="0" hidden="1">Prob1!$B$2</definedName>
    <definedName name="CB_1c0ee265f9fb49868369cd8683cab4c3" localSheetId="2" hidden="1">Prob2!$H$18</definedName>
    <definedName name="CB_2b1b7fd237484857a9cae50c391c6254" localSheetId="2" hidden="1">Prob2!$H$14</definedName>
    <definedName name="CB_3e968fd571284e9b9bd9c47f06339351" localSheetId="2" hidden="1">Prob2!$H$15</definedName>
    <definedName name="CB_6d34e04e102a47169fdf3f14441c8eb7" localSheetId="2" hidden="1">Prob2!$H$16</definedName>
    <definedName name="CB_84c3880c36c7484bb67b784ea0f56db0" localSheetId="2" hidden="1">Prob2!$H$17</definedName>
    <definedName name="CB_8e69112268064334a5bea372a83c70c5" localSheetId="2" hidden="1">Prob2!$H$13</definedName>
    <definedName name="CB_b8751142b44d40309cd47095c0935f71" localSheetId="0" hidden="1">Prob1!$C$2</definedName>
    <definedName name="CB_bb09942a6ed6496d9feac936e2b047b9" localSheetId="2" hidden="1">Prob2!$C$3</definedName>
    <definedName name="CB_Block_00000000000000000000000000000000" localSheetId="0" hidden="1">"'7.0.0.0"</definedName>
    <definedName name="CB_Block_00000000000000000000000000000000" localSheetId="2" hidden="1">"'7.0.0.0"</definedName>
    <definedName name="CB_Block_00000000000000000000000000000001" localSheetId="1" hidden="1">"'635410220297027348"</definedName>
    <definedName name="CB_Block_00000000000000000000000000000001" localSheetId="0" hidden="1">"'635410220296767296"</definedName>
    <definedName name="CB_Block_00000000000000000000000000000001" localSheetId="2" hidden="1">"'635410220297017346"</definedName>
    <definedName name="CB_Block_00000000000000000000000000000003" localSheetId="0" hidden="1">"'11.1.3436.0"</definedName>
    <definedName name="CB_Block_00000000000000000000000000000003" localSheetId="2" hidden="1">"'11.1.3436.0"</definedName>
    <definedName name="CB_BlockExt_00000000000000000000000000000003" localSheetId="0" hidden="1">"'11.1.2.3.000"</definedName>
    <definedName name="CB_BlockExt_00000000000000000000000000000003" localSheetId="2" hidden="1">"'11.1.2.3.000"</definedName>
    <definedName name="CB_e55d9d8735d04929b4933b9a01ae7ffd" localSheetId="2" hidden="1">Prob2!$C$4</definedName>
    <definedName name="CBWorkbookPriority" localSheetId="1" hidden="1">-389433166</definedName>
    <definedName name="CBx_09853c18dab24d61a62e1642cbb9739e" localSheetId="1" hidden="1">"'Prob2'!$A$1"</definedName>
    <definedName name="CBx_18522c147b6948e0ae1cdb43434fe311" localSheetId="1" hidden="1">"'Prob1'!$A$1"</definedName>
    <definedName name="CBx_c8b7a395e5d6453d9080da1e4998639a" localSheetId="1" hidden="1">"'CB_DATA_'!$A$1"</definedName>
    <definedName name="CBx_Sheet_Guid" localSheetId="1" hidden="1">"'c8b7a395-e5d6-453d-9080-da1e4998639a"</definedName>
    <definedName name="CBx_Sheet_Guid" localSheetId="0" hidden="1">"'18522c14-7b69-48e0-ae1c-db43434fe311"</definedName>
    <definedName name="CBx_Sheet_Guid" localSheetId="2" hidden="1">"'09853c18-dab2-4d61-a62e-1642cbb9739e"</definedName>
    <definedName name="CBx_SheetRef" localSheetId="1" hidden="1">CB_DATA_!$A$14</definedName>
    <definedName name="CBx_SheetRef" localSheetId="0" hidden="1">CB_DATA_!$C$14</definedName>
    <definedName name="CBx_SheetRef" localSheetId="2" hidden="1">CB_DATA_!$B$14</definedName>
    <definedName name="CBx_StorageType" localSheetId="1" hidden="1">2</definedName>
    <definedName name="CBx_StorageType" localSheetId="0" hidden="1">2</definedName>
    <definedName name="CBx_StorageType" localSheetId="2"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 l="1"/>
  <c r="M18" i="2"/>
  <c r="M17" i="2"/>
  <c r="M16" i="2"/>
  <c r="M15" i="2"/>
  <c r="M14" i="2"/>
  <c r="M13" i="2"/>
  <c r="K20" i="2"/>
  <c r="K13" i="2"/>
  <c r="L18" i="2"/>
  <c r="L17" i="2"/>
  <c r="L16" i="2"/>
  <c r="L15" i="2"/>
  <c r="L14" i="2"/>
  <c r="L13" i="2"/>
  <c r="J20" i="2"/>
  <c r="K17" i="2"/>
  <c r="K16" i="2"/>
  <c r="K15" i="2"/>
  <c r="K14" i="2"/>
  <c r="K18" i="2"/>
  <c r="J13" i="2"/>
  <c r="I14" i="2"/>
  <c r="I15" i="2"/>
  <c r="I16" i="2"/>
  <c r="I17" i="2"/>
  <c r="I18" i="2"/>
  <c r="I13" i="2"/>
  <c r="H20" i="2"/>
  <c r="P2" i="3"/>
  <c r="C2" i="1" l="1"/>
  <c r="E13" i="2"/>
  <c r="E20" i="2" s="1"/>
  <c r="J14" i="2"/>
  <c r="J15" i="2"/>
  <c r="J16" i="2"/>
  <c r="J17" i="2"/>
  <c r="J18" i="2"/>
  <c r="G14" i="2"/>
  <c r="G15" i="2"/>
  <c r="G16" i="2"/>
  <c r="G17" i="2"/>
  <c r="G18" i="2"/>
  <c r="F14" i="2"/>
  <c r="F15" i="2"/>
  <c r="F16" i="2"/>
  <c r="F17" i="2"/>
  <c r="F18" i="2"/>
  <c r="E14" i="2"/>
  <c r="E15" i="2"/>
  <c r="E16" i="2"/>
  <c r="E17" i="2"/>
  <c r="E18" i="2"/>
  <c r="B11" i="3"/>
  <c r="A11" i="3"/>
  <c r="D9" i="2" l="1"/>
  <c r="C14" i="2" l="1"/>
  <c r="D14" i="2" s="1"/>
  <c r="C15" i="2"/>
  <c r="D15" i="2" s="1"/>
  <c r="C17" i="2"/>
  <c r="D17" i="2" s="1"/>
  <c r="C13" i="2"/>
  <c r="C16" i="2"/>
  <c r="D16" i="2" s="1"/>
  <c r="C18" i="2"/>
  <c r="D18" i="2"/>
  <c r="D13" i="2" l="1"/>
  <c r="D20" i="2" s="1"/>
  <c r="F13" i="2"/>
  <c r="F20" i="2" s="1"/>
  <c r="C20" i="2"/>
  <c r="G13" i="2" l="1"/>
  <c r="G20" i="2" s="1"/>
</calcChain>
</file>

<file path=xl/sharedStrings.xml><?xml version="1.0" encoding="utf-8"?>
<sst xmlns="http://schemas.openxmlformats.org/spreadsheetml/2006/main" count="72" uniqueCount="60">
  <si>
    <t>Part 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</si>
  <si>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</si>
  <si>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</si>
  <si>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</si>
  <si>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</si>
  <si>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</si>
  <si>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</si>
  <si>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</si>
  <si>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</si>
  <si>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</si>
  <si>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</si>
  <si>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</si>
  <si>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</si>
  <si>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c8b7a395-e5d6-453d-9080-da1e4998639a</t>
  </si>
  <si>
    <t>CB_Block_0</t>
  </si>
  <si>
    <t>㜸〱敤㕣㕢㙣ㅣ㔷ㄹ摥㌳摥㕤敦慣敤搸㡤搳㑢㑡㘹つ愵㉤搴挱㡤㤳㠶㔲㈰〴㕦㥡㑢㜱㘲㌷㜶㔲㄰愰捤㜸昷㑣㍣捤捥㡣㍢㌳敢挴愵㔲㉢㈸㌷㐱㐱㤴㡢㈸㤴㡢㉡㔴㠹ㄷ㈸㉦攵晥㠰㠴〴㐲㐵㐲〸ㅥ㐰㈰ㄵ㠴攰〱㠴㈲昱挲〳〲扥敦捣捣敥捣慥㜷散㙥㕢㜰㤱㑦扡扦捦㥣摢㥣㜳晥敢昹晦㌳捤㠹㕣㉥昷㙦㈴晥㘵捡㌳㜳摤攲扡ㅦ㐸㝢㘲挶慤搷㘵㌵戰㕣挷㥦㤸昲㍣㘳㝤捥昲㠳㍥㌴㈸㔶㉣搴晢㠵㡡㙦㍤㈰㑢㤵㌵改昹㘸㔴挸攵㑡㈵㕤㐳㍤〷攱㙦㈴㝥搰搹㙢㌰て戰㌴㌳㍤扦㝣ㅦ㐶㕤っ㕣㑦敥ㅢ㍢ㅢ昶㍤㍣㌹㌹㌱㌹㜱昰昶㠳㙦㤸搸扦㙦㙣愶㔱てㅡ㥥㍣散挸㐶攰ㄹ昵㝤㘳ぢ㡤攵扡㔵㝤扢㕣㕦㜲㉦㐸攷戰㕣摥㝦㜰搹戸晤㡤㤳户ㅦ㍡㘴摥㜹攷ㅢ〷昱敡摣愹㤹改〵㑦㥡晥㡢㌴㘶㠱㔳扥㝤㔶㔶㉤慥㑤㑡捦㜲捥㑦捣㑣攳扦挴晣昱㜴挷挴攲㡡㤴〱㕦㉤㍤改㔴愵慦愳攳㠰㍤攵晢つ㝢㤵㥢愷摢㐷戱搴慡攱〷〵㝢㐶搶敢扡ㅤ㡦㕡戲攷戱㜷㜵㘳㝤搰㕥㤴㡥㙦〵搶㥡ㄵ慣ㄷ敤㈵っ㔴ㅢ戲捦昸昲戴攱㥣㤷愷っ㕢ㄶ散㘳つ慢㤶て㔳慥敦㤶㜸㠸攴挴搴昲㈷愶㝣㝢㘶挵昰搴㡣㝣㙥㑣㐶摢愳㕥㌵摤昶挶敥攳㜲敡敡つㅣ昳愶敥敤㔰㜳搶昰㥡㉤挷扢户㡣ㄶ㥦㥥挱㙤摤摢㈷昶㈸摤攷㜵摤晢愸慤㑣户ㄶ〳ㄱ㝤慢ㅤ挵㘲昴㈲㐱㍦㐱㠹㠰〸搴换〴〳〴㠳〰㈲晦㜷㜰㐹戲㈳慢戴㡡愱㔵㤶戵㑡㔵慢搴戴㡡搴㉡愶㔶㌹慦㔵㔶戴㡡愵㔵敥搳㉡ㄷ搰㈶㑥愵晥㝥㉤㑡㍦昸挵㘳晦㥡㕦晥攴搴愳㙢て晥敥㘹昳㌷㕦ㅥ摣㠵㐶昷㐴㤳㥡昵㡣㡢㈰戵ㄶㄵㅦ㤸搸捦㝦㥢㜳〵㤸挲㍣㘴摥㘱㑥㑥搶づ敤㌷づㅡ〵㉥㉢〳昹㈹㐲ㄹ㐱摢㐱昳㕥换愹戹ㄷㄵ敥慥㥢㌶㝣搹摡戸昱愸㙥摡㙤㌸㌵晦ㄵㅢ㔷㉥〶㐶㈰慦㙤慦㙢つ搲搱㙤ㄱ㙣㈵㝤昵扥敢摢扢㥤㌵敡つ㌹㜵挹ち慢㕦搹㔶㙤㉦㜸敥㜲昷摡愳㥥扣扦㔹摢㌱愳㈹〸戵㌵㌵㜶挷㉡挳慡㜰㕥㘳㌳㉢慥㉦ㅤ㌵扤㜱㝢挱慡㕥㤰摥愲愴㐸㤴㌵戵搴㉢㔹ㄵ㜱晤昸扣㠳㠵㠲㕢㙢慦㑥㤶㥡㜷㕤ち挰捣戲㠶昹慥㑡㉦㔸㕦㌲㤶敢昲慡㔴㤳昰㥤愸搸㥢㉡㍥敡㔶ㅢ晥㡣敢〴㥥㕢㑦搷㑣搵搶っ㐸㥡摡㐹户㈶昳昹㥣ㄲち㄰戸㝤㝤㐲攴㙥敤捥ぢちㄱ〹ㄴ㤳㤱慦㐹㤳摤挴㘹慣づ慢愸㑢搲愴昶㥡㑤〶攳㝣㤵㡣挹攰挰挴㥡愸㍦昸搲搷㙥㌲㙣ㄳ㜳㉦㙤㘳㑤ㅢ㡤㔶㝦搷㥡㜴㠲攳㠶㔳慢㑢㉦㔳晢〹捥㐸ㅦ〶㈸㕣㠶㐰攸扡㝢㔴㜵攲㤲㔸㉦㕣戴㙡挱㑡㜱㐵㕡攷㔷〲㤴㐱㐳㤶㑡摣摡㡥愴㕦㠱㈲㝤㌷挱㈸㐰戹㥣㉢敥㘱愳㘲ㄹ㈹㔷愰㜴捡攰攵㤴㈰㘷扦ㄴ㉦て㥡㐷慤㝡㈰㐳愱㍣㙣〲㈳愱㔶㔳攸ㅢ㈲㠹㝡㐶㌵㔴ㄸ㝢捣ㄹ㔰愹㘱㌹挱㝡㡢㙦㍢戸㈴㈴愲ㅤ㔹戰敤㘴〱㐵㐱㕡ㅥ㘴昰ㅡ㠸愶㑤ㅡ㘴㌷㑥㄰ㄱ搹㈰㐳戳㘳攴㌴㤱戱㝤㠶㡣㐰晢㈴ㄱ戲昵晥敥㌲㠲挴摥㐹愴散搴㤵ㅦ㜷愴搹㐶戶㝣㈸捤慥挴挶改㔷ㄱ㕣㑤㜰つ挱㕥〰昱㈷㐸㌸㑡㌹攴搳㐹㝦〵㥥昵敢〸㕥〹〰昹愴㔳收㐴愲㡡㌶搴㔶散㐸戶ㅢ㠲㥤慣㡣攲㔰ㄴ搱㌲㙥摡㤹㐳戶㐲㜴㘴㜵㙥て㕤㥢㔷㍡昶收敥戴㤹㕣づ㈹㌲愳㘹㜲慤㥢㌴㑤㙥〴㥢昶愸户㙥㐰㔷㝤㡣攰㔵〰㘵晤搵㠴㔰㉥㌴㜸户㘶搱搳愴㝣㔹㤸㐵愱㌱搴愳㠲㡦〸㤹㐷㠰っ㈱搷㜱㝣搹戱愱㘹づ㡥㥢㉦㝢ㅢ㝡㕦㜷晥㡥㤰摥愶㌷㜷昴づ晤㐵捦搳㡡扥ㄱ散㈵㝥摢㔵挷摣㠴㙡晤㘶㠲㕢〰摡㜴っ㑦摦捦搷㔳愰捣㘲㍢㠱戹摤昴扡㈸㉢㜷㘹㝤㔵㉡つ㌴㘸㉥ㄹ摥㜹ㄹ挰㠳㜱㘲ㄶ戶戰敢㜹戲㡥㐳㙤㑤ㄵ昰晣㜲㜵扡搰㍦敡戹㌶换㜷㙣㘴晦㘵愱ㄸ昲㜹慤㉦搷㘶㈳㘷搸㥡〹㥦㔳㠲㜲愸㠳て㜶ㄷㄲ㠹㑥㘹昲㘲扦散昳攵㡥㈴改㐱㤲扣づ摢慡摦ち〰㈹㈱㝥搵㔵愲散㘳戳搷慢㘶㘹㡢㤵ㅥ扥㡣搳㐹㥢て戱㐳㡥っ㠴づ摢㘹昸て晣㈱㝢搱戲㥢挲㘲挰㕥㤰㕥ㄵ扥〵慢㉥换愱㕢㤶愲㘶㐷㔶扣㑣㘴㐵㕦㕦挷㜹㍡挳扦愶攸愴㑤㑡㘴㜲㝢㘶㘵挶㔹扣㐵㔴㜴㐳㔲愸㘴戸㠶㥡ㄲ㠸㤴挷戶㍢㈲愶〷ㄱ㜳ㅢ㌶㑥摦㑦㌰㐹㜰〰愰昰㌳㐸㥡慤㙥㍣挳㘱晤㙢㜴㘹㔷㉡戹ㄲ搱愰㕣㠴捦㜶ㄵ㔶㠷昸㥡㌷㄰摣〱搰㘶晥搰〱㤹㐱㠸ち攵〹㐲㔴㘱っ昳慣㈵㉦㤲〶㜶㤹〸㉣捤㌴晣挰戵ㄹ㔹ㅡ㌲㘷摤㔳㙥㌰㙢昹慢㠸㐴㡤㥡㔱收摥ㄵ改㠰扡㍣搸㍥㙤㘵敥敡慡慣改收愲摢㠰㘸㍢㌱扢ㅤづ收搸づ搸㤲敡㙣慥〹愴摥捥挷ㄸ㐲㘰愷㤵扦㤵摥搸㉤㜹扦㜹攸ㅢ㙥敤攸㤲ㄵ搴攵㠰ㄹ㌲ㅤ昳㈵ㄳ扢㠸挸㐱慤摦㕣㕡昱愴㥣ㅤ㌲㡦㜹㔶慤㙥㌹㤲挸㠰㡤挹㘰摤㥣㍣㡦㈸挱㠲换ㄸ愰敢っ㤹㑢㥥攱昸慢〶〳㡡敢扢㔳㑦㉡㉣㔲㌰愷㉤挷挷㙢ㄴㄶ㤹ㅦ㌶ㄷ㔷摣㡢㠸搸㌶㙣攷㤸戱敡㙦ぢ慣㤰攸挳愴㔰㈳㌴愱㘹愲愴㤵㝡挵てて攴戹ㅣ㜹㉦㑦愰㜰㤵㉢搰㘷㥥愱扤㘹搷㐷㌱ㅡ摡改㥣搳㈰愲㐷捤挲扥㑣㈹㑣㑥搵敦㘴㥦㌷〱摣㝤散捣㠹㔶㘴敥〵挵慣ぢ昴昲㘷挸㜸㐵ㄶ捤㐰〸㝤㜴扢㐲㔲㘱ㄹ㈹〷ㅣ〸㡣昳愹㥤晣捡愶㙡㐳敡摢搵捡ㅥ㐵㈴㘹搰㥣㌳㤶㘵ㅤ昱㘸摢〸㜶㠵て㌴㘳㙤愳敥㐷㜵㌳慥㙤ㅢ㈴㉤㤲攵㘲搵㈰〵㑦㌵〲昷愴攵攸㈶㠰愲扦愸挸戸㠴㈲攳㤲㉡ㅡ㌴㑦㌳㌴愸昲ㅣ换㍤㙦㜸㔶戰㘲㕢搵ㄲㅦㄸ扥摢ㄶ㌴〹㈶愷攴㡤㔳㉣㌳挶摡慣昹㌳㌰搹晣〹愰㝢〲㜲㤴㕢㐷昴㠳㜲㌵㔱挴㍦搱愳㘳〹〲㐶㜹㑡昵户㘰戴㠲扡ㅤ〱㤱愳搲攵昸づ挶攵㠷㔰ㄲち㈱㘲㍤㠳㐴攰ㄵ㑣〸㜹扡戸㡢收ㄹ挷ち㠰㍤㘲散愸ㄵ捣晡㐰㌹〰戲敡㜸㝢慤挲㙡愲搳㜸㔳㉢摣搰㔹㤵㔲ㄳ搷㜷搶㈷昵挶㙢㌶愸づ㌵㑡㐲㤱㙣搶㐸㘹㤶つ收戸㥤㔴㡤㔰㡡㍢搶㌶㈲换㙤摡摡㜷㑡㤱ㄷ愰㤸ㄴ捤攴昴户㉡㐲㐱愰㌷搲㔱昴搹㘷㤳㐷㈲㘲㐳ㅢ愰㑣㍤ㄵ㤶つ㐵㈱挱ㄳ戸㜶㔲㤳攵攸〹晣扤㉢捡捥㌷㠲㔴㡤㜱㘹㌴慡㤹慡搷攷ㅤ㔸〹㔵挳慢㙤ㄳ㤶挶摡㐲つ愳戸戳㔷敤ㅦ㙥㙦㠲ㄱ㈳㌶㘴㔸㈴挳てっ㌶〴㜳㈵㈲慡戴捥㠶戸搵捤攲ㄲ㥦㑥㑡挳㔱ㄸ㔸っ㙡戳㜲㑤㤹㘱㉤㑢㝥㔴㜵㘸㥥ㄶ㤵ㅣ搵捤愹㘵ㅦ㉡㍤愰ㅣ㡦㜲㡡挱㜵昳㌴摤㔲戸挴〰戱ㅢ攵ㄶ慡〱㐲扢捤〱㜸㌲搸㍥搸挱㡥㠴愱ㄳ㕡㘷㤴愰挵っ挲㑤㉦㠲扣搳㈳㐶㈱㐸㑤㤵晥㜶㐴㝣晥㜱愶慦ㅤ挹挵㤹㠸㠹ㄸ敥捡戰ㅥ㠰摣㘴㘴㤲㕣㌴ㅡ〷捣㐳挹愶㠴搶㘰㕣㐶ㄳ㘳㠸㈶㥦ㄷ攰ㄶて㘳㔹挳㘴㥢㍡敥戹〵ㄶ戴㘹㝤㝤㤷㜹挲愹搶ㅢ㌵愹㔴㜱㉣慢㤵㐶摥ㄶ昸㔲㔷〰㐳㙥捡搸㤷㘸㔳㑥攰㈸挵㈵ㄳ㐹扤摢摤晡ㄱ㜴㔷㐲づ㘳㠴慡㡦〱挸っ户㥣ち㠸㜵摣㔳愰㝤戸扢㜵㠱㐱㕤㥥㠳㐸敢㈸愲㉣㥢挳㝤扣㘶ㄴ㔹㜱㕢愲搹㥣㍢攷搲㘶㑦ㄴㅤ户挲愲㙤㠱㈳慣㌳ㄴ㜸挵㈲㡣㤱ㅥ戹㠳㠳攴㉥㐷搱摤换て愹挷摣㘵愰㐲㘱㐰㌰挶换㔳㔰づ扢ち㐶愲挱慤戵慣㙥挱攸㉦㉤㙦㝤ち㐰㌰っ㑣㠳ㄶ㉤㐳〳㘷〶昹捤つ㥣ㅢ搰㉡㈳㐲㥡っ愶㌲㐶㌹ち㠷㍤㤰〶㙥攲㐱㝡挹㠵ㄲち昶愸㡢㘱昱摤挴㜱ㅢ㐷㈰搷扢慡慤㜰挱〸㜰晤挵搹摢㔶㍣㔵慢搱摣㠵㝦㙥㕢㘰ㄵ㔷㌷㐲㜳㜴㑦摢愵㉣戵㈶摡㜷㌷戶㔵㐴㤷〵て捣㑥ㅣ㌷㠲敡捡㘲戰ㅥ㕥摣敡㤵㈴ち摦㠷㍦㘲挳户搳㘶捥㍢扣㠸扡挶扤㉦㕦㜰摣㡢㡥㥡㔷挱攷慤㍦㔰〸慥㔰昶㜳㤲攵摣扦昱㑦㈵㉤㔷昸ㅥ㐶摣捡戴㌹㐰换㐱挲㜱㔴ち愵挱ㄸ昲ㄹ㜴〲摢扤㜹㙢㠰㜴戲愷㡤㑥㤴㈰搸㈱ㄴ攷晣㡢㐶㈸攲扢㐰㉢㠹㈵㍣㤲㘳捦㥦〲敢㡢敦愰㠴〸挷㜳㈴㐶ち慦㐲㉥〳㜵㑡㤰㐷㔷㍣㜸㈱攴晦〷㑢㌱㌷㙦挸㑥晦〵㘶ㄶ摦㙥㐷搱昵㐴搱户㍡㔰㈴㜸つ㐴昱敦摤挸挴愹挰昰散昳ち㠴㜳㑤㍢〷搰㤷晣挲敦晦昰〰㍡ㄷㄱ㠷戲搱㄰㙡扢〹捦㑤ㄳ愱慦挳㐴㘰昰㕥㤹〸㈷㤱ㄱ㡣攲㠷㈶㐲攴〳㤹㐷挱收㈶〲㘳㝢ㄹ㠶㘰㈲搴㥡㜰㙢昰〴㜶㤵㑤晦搸㜱㕣扣㤵㍥攲昹㔰㕡晥っ㍣㔲㔷㜷ㄶ㉦ㄸ㥥㘱敦㔵攵挷㍣〹㘵收㉤攱㈶户敡挲ㅥ搷㙥㔸愳㍡㙤攰慢㠸扤散㍢晥㤴慤摤㕦〷愶挲ㄴ扡敦㐵㐹ㄴ㕦㠰愷㐴昰摣㤰㝢敦㥥慦ㅦ晢晤〳㡦ㅣ攱㙤戵㠸㔶ぢ户㈲摦㑢挸㥥昶〴㠲扡㠹㡢㈲㔷昲挳㥣㤳昸㐴挹㕡慤换㘹挳㔳㔶㤰慦摢㜱㌶㈴扣〴㘱㠶挴户ㅤ㑣㑣摣㝢〸㑤捣㠹㌶㜷愷晡戰㐹戹〸㈷ㄲㄳ㔷㍥扤㌸㙣㈸扡㉡戲ㅥ慤捤挲搳㔰㐵捦㜳㈲㘹㉢㤱愷㑥㈶㈱扥搱慥敢づ㔱搷㠵〷ㄹ㠶晤㘳㈹㠵昸〳㈹㈴㜹㤰攱㠵〰㈵愵㑥㈳㔳戸つ㈰㈳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摢㙢愸攳㥣㝥㉣㤰㍦搸㕦搷㘷㌰㌶摥㑡㡥㠱㠴摤㔲慢㔲㜸㍤晣っ扡㜰搱㌹愱户戲敡㔹ㅣ挲㥦㤸戳晡戴づ晤捦攸戵攲慣戳散捤㌰㜶㑡晦扦〳〵㥢敡㝦挱搸㥢㐲攴㍢愳っㅦち㡣㥦㙣ㅡ戲攱㡥挰戳㡤攰㡤㍡ㄸ敢㉡换㤰㜷㤸㕢挴挷慢㘱戵㤲攰昰㝢攵摢慦㐶㌴晢搲戶ㅤ攸㉡〰ㄹㅢ㉡㍣〵ㄱ搴戵㝦㕡㙥挵愷摢攲扢搰㜱捦㐹慢敡戹扥㙢〶㘳㡢〸晡㡥昱摢㌳ㄳ㌶捦㤴昸㙡扢㔰扢ㄱ㍢㌱昸ㅥ昴㌹㌵て㠱㝤㑡〶㉦㔶㉣㤲㤱㠵慤㐵㌲昸ㅤ搲㐸㈲扣㐴敤攰㕦㘱摥搳㌰敡昸㜴㜵ㅥ扥捥㠰㐵摢㐲搹㠵ㅥ攷昶ㅢㅡ摣㍡摣搱㝡㍢晣㐱戲㍥㠱攰㤸㕡挲扢摥挳㝤㙤摦㠳㜴摢㘸㙤㍥㕢昶收㜳㉢ㄷ㥥〴㑥户昶㤶㌴挹昰㥤晣㈲戹慣㔷〸㜱㘹晦〸晥㙥摤㐱换搱㐶㐱攷搱〷摤㜴㠴㡤搷攱㍥摢㐲昴晢ㅣ扡㡡㈹〲晣㜴㈳捡昰㐱搰换㐷㔶ㄴ㕦挲戲挸〰挸攷㡡㔵㠰敥㔴晤挴㐶㔴㍤ㄲぢ㘴挱㌳〶挹戱㉣扥㠰㠶摣慥㜰搹㘰〹㉥㕢愸戳〴昲㝡摣〳昹㥣攰㔹㐲㑤攴㜳攸搰㥣㠸㠵搲敥ㄳ昹散㐶ㄳㄱ戴〲搴㐲㤳攳㡦挴㕡㐴慦愳㕡户〹ㅣ〲ㄷ㘰㤸㘲㤱戲愶ㄸ㠶ㄶ扥㐳捣㈰晤㍣晡晢摣㤱㥦㍤换昴搷㈳㐲〹㐲㔴愵㈷㑦㐱愸㈶晦㠹攴攴㍤㤴㜶㥦晣愳ㅢ㑤㝥㠴㌲㤲㌳搱〳㠰愱㍥㔱挱ㅦ戵㤸〶㌲摣㐷晥挴㌹〲晣㔲戳ㄸ㌱㔰愲晡㕥㐴〶㝤戹攱慡搵㈵㘴攲扥〵慥㍦攳攳ㅥ㘵ㅦ昱㈲㈴㝤㌹挵搰ㄹ㕢っ戵㘲挹㡥扣戰摢㐲㌶㘰㐹晣㕡戶慢㐸㉦昶ㄸ攱ㄷㅦ㡡ㄱ㜳晣㜸晣攵㤴ㄶ挵㥣㐰ㄸ愱㐵㑡晡攱㐶㡡て挶㡤扦昹㑣换㘵㡡ち㈴㔰㑦搸㤸㜴愶ㅡ㝦㈰㙥㝣〰㕦㘵愹㌶㌹摥㈰㘰㝡㉥㙥㑣㝡㔴㡤ㅦ㠹ㅢ晦攵挰摥㘶攳㤸づ挳㤱ぢ㈴㤲っ㕢㔷㔹晦㠹㉦戴㠷搱扣㘰㔲㝦づ㤸㘱㌱㈵愷ちㅤ搷㤵〶ㅤ挴㘵㄰て摦㐸捦攱㙥ㄳ慥㠰㐰挸㠶晦慢㠴ㄳ戸昳㌴㙢〴〶㍥㠱㕥㐳戰搹搳搵ㄳ㍢ㄷ捤㜹て〵晤收〹ㅦ㘷慡摡戶㈲ㄱ㤸〳昹㜰㝦㌷㜱捡㘷㤸㡥慤晤㠸㠳㘴ㅡ敦㤰昴愶㍣㔴㘰㈵㉦摥ㄷ㘳㌶昷㜰㡢㘶昴㠷㠰ㅣ㐸㐷㐰㘶昴㠷〱挳㐰っ㙦㉢攷㐶挸晦㡡戹摦挷㡡昷ㄳ㍣〲㔰ㄶ㘴㜶搲㐱昱〳〰挳昱晦愸㘲㙣㑤昹㑢㌴昱㐰晣戲㈴ㄹ改ㅦ㘲㠷て〳昴挱㝤㉢㈲㈲㉣敢ㅦ㐱㐹昲愵ㄴㅣ敡愵ㅦ㘵挵挷〸ㅥ〵㈸ㄷ㌸搹㉤敦ㅡ搷搴愳收晡㌸扡㡡㠷〹昰搳㍦ㄱ㘵昸㔰攰㍥扣戹扢慤捣愳㜰晣㘱㍦㐲㥤愹㉦昸敦挲ㄷ昹敢㕣㜴ㅦ晥㠷㈴〵㘵搸攷戵㌷昵㌶ㄶ㤹㠰㌶戹晡慤㘲戳㕦挰㌸㕣㔷㉢㠲挲ㄱ愹㔴㑡㕡㔱㄰摦㕣戰㜰昱〶扥攵戰慡㄰㠲㌴愰㉡㥣愸攲〸ち昴㑦戱㈹㜱㑣㍣改㥦收ㄳ㔱慢㌶昱㌳㔱㠶て㠲㜸㔵摤敦㡢扡挷㉦㈴慥㔵㠵搵昶㐲攲㕦㔵慣㈴㕦昸㌸〷㔳挸㐲㈶慤㤵㠸㌴㐵㐳㕦㐰㘶愸㙦㤸㜳扢ㄷ㍦敤㤲愸㥥慢㥤㍢昷㡦攱晣搸戵昹㜷扣㙤昰昱攷㝥晡㠷挷㝥昹敥挳㝦晥攷ㄳ㑦晣昲㡦㡦㍤晢捦敦㉦ㅦ晥昱㤳㑦晥攸敥㉦㍦晢㠷摤收㔷戴㘷晥㌱昷㤵〷㈷㉦㍣㜸扦㜹收搶㘳て扥昳扥㝢㈶ㄷ慥ㄸ敦敢敢敦扦㘵昴㈷搷扣㜶攴攱晢扦㉤㝥昸敢慢ㅤ愱㤶㡢ㄷ愴愷挱㘵慢㘹㝣ㄱㄹ㑣㠳㌳㝥㐹愷挱攵慡㡤㕡㡥㌶㙡ㅡ〵㈵昸㌴㌸〱㔵㘱愴㉢〶晥〳㍤㌷戴搰</t>
  </si>
  <si>
    <t>Decisioneering:7.0.0.0</t>
  </si>
  <si>
    <t>09853c18-dab2-4d61-a62e-1642cbb9739e</t>
  </si>
  <si>
    <t>CB_Block_7.0.0.0:1</t>
  </si>
  <si>
    <t>Initial Cost</t>
  </si>
  <si>
    <t>GMC Dealer</t>
  </si>
  <si>
    <t>Convert to</t>
  </si>
  <si>
    <t>Selling Price (7/05-8/05)</t>
  </si>
  <si>
    <t>Selling Price (9/04-6/05)</t>
  </si>
  <si>
    <t>㜸〱敤㕣㕢㙣ㅣ㔷ㄹ摥㌳摥㕤敦慣敤搸㡤搳㑢㑡㘹㑤㑢㈹挴挱㡤㤳㠶搲㐲〸扥㌴㤷攲挴㙥散愴㈰㐰㥢昱敥㤹㜸㥡㥤ㄹ㜷㘶搶㠹㑢愵㔶㔰㈸〸ち㔲戹㠸㐲戹愸㈰㈴㕥戸扣㤴㜲㜹㐱㐲〲愱㔶攲〱ㅥ㤰㜸㈸〸挱〳〸㐵㐲㐲㍣㈰挱昷㥤㤹搹㥤搹昵㡥摤㙤ぢ㉥昲㐹昷昷㤹㜳㥢㜳捥㝦㍤晦㝦愶㌹㤱换攵晥㡤挴扦㑣㜹㘶㙥㔸㕣昷〳㘹㑦捣戸昵扡慣〶㤶敢昸ㄳ㔳㥥㘷慣捦㔹㝥搰㠷〶挵㡡㠵㝡扦㔰昱慤㠷㘴愹戲㈶㍤ㅦ㡤ち戹㕣愹愴㙢愸攷㈰晣㡤挴て㍡㝢つ收〱㤶㘶愶攷㤷ㅦ挰愸㡢㠱敢挹晤㘳攷挲扥㐷㈶㈷㈷㈶㈷づ摤㜱攸㙤ㄳ〷昶㡦捤㌴敡㐱挳㤳㐷ㅣ搹〸㍣愳扥㝦㙣愱戱㕣户慡敦㤱敢㑢敥㐵改ㅣ㤱换〷づ㉤ㅢ㜷扣㝤昲㡥挳㠷捤扢敥㝡晢㈰㕥㥤㍢㍤㌳扤攰㐹搳㝦㠵挶㉣㜰捡㜷捣捡慡挵戵㐹改㔹捥㠵㠹㤹㘹晣㤷㤸㍦㥥敥㥣㔸㕣㤱㌲攰慢愵㈷㥤慡昴㜵㜴ㅣ戰愷㝣扦㘱慦㜲昳㜴晢ㄸ㤶㕡㌵晣愰㘰捦挸㝡㕤户攳㔱㑢昶㍣昶慥㙥慣て摡㡢搲昱慤挰㕡戳㠲昵愲扤㠴㠱㙡㐳昶㔹㕦㥥㌱㥣ぢ昲戴㘱换㠲㝤扣㘱搵昲㘱捡昵摤ㄶて㤱㥣㤸㕡晥挴㤴㙦捦慣ㄸ㥥㥡㤱捦㡤挹㘸㝢捣慢愶摢摥搲㝤㕣㑥㕤扤㠱㘳摥摡扤ㅤ㙡捥ㄹ㕥戳攵㜸昷㤶搱攲搳㌳戸扤㝢晢挴ㅥ愵晢扣愵㝢ㅦ戵㤵改搶㘲㈰愲㙦戵愳㔸㡣㕥㈴攸㈷㈸ㄱ㄰㠱㝡㤹㘰㠰㘰㄰㐰攴晦づ㉥㐹㜶㘴㤵㔶㌱戴捡戲㔶愹㙡㤵㥡㔶㤱㕡挵搴㉡ㄷ戴捡㡡㔶戱戴捡〳㕡攵㈲摡挴愹搴摦慦㐵挹晤换㍦敥摥㜷攷㙦摥晤㡤攱攵愹ㄷ敥晡敢㥦〶㜷愱搱㝤搱愴㘶㍤攳ㄲ㐸慤㐵挵〷㈷づ昰摦收㕣〱愶㌰て㥢㜷㥡㤳㤳戵挳〷㡣㐳㐶㠱换捡㐰㝥㡡㔰㐶搰㜶搰扣摦㜲㙡敥㈵㠵扢ㅢ愶つ㕦戶㌶㙥㍣慡㥢㜶ㅢ㑥捤㝦摤挶㤵㡢㠱ㄱ挸敢摢敢㕡㠳㜴㜴㕢〴㕢㐹㕦扤敦挶昶㙥攷㡣㝡㐳㑥㕤戶挲敡搷户㔵摢ぢ㥥扢摣扤昶㤸㈷ㅦ㙣搶㜶捣㘸ち㐲㙤㑤㡤摤戱捡戰㉡㥣搷搸捣㡡敢㑢㐷㑤㙦摣㕥戰慡ㄷ愵户㈸㈹ㄲ㘵㑤㉤昵㙡㔶㐵㕣㍦㍥敦㘰愱攰搶摡捤挹㔲昳㥥换〱㤸㔹搶㌰摦㔵改〵敢㑢挶㜲㕤㕥㤳㙡ㄲ扥ㄳㄵ㝢㔳挵挷摣㙡挳㥦㜱㥤挰㜳敢改㥡愹摡㥡〱㐹㔳㍢攵搶㘴㍥㥦㔳㐲〱〲户慦㑦㠸摣扥敥扣愰㄰㤱㐰㌱ㄹ昹扡㌴搹㑤㥣挱敡戰㡡扡㈴㑤㙡㙦摣㘴㌰捥㔷挹㤸っづ㑣慣㠹晡㠳㉦㝤昳㈶挳㌶㌱昷敡㌶搶戴搱㘸昵昷慣㐹㈷㌸㘱㌸戵扡昴㌲戵㥦攰㡣昴㘱㠰挲ㄵ〸㠴慥扢㐷㔵㈷㉥㡢昵挲㈵慢ㄶ慣ㄴ㔷愴㜵㘱㈵㐰ㄹ㌴㘴愹挴慤敤㐸晡㔵㈸搲㜷ㄳ㡣〲㤴换戹攲ㅥ㌶㉡㤶㤱㜲〵㑡愷っ㕥㑥〹㜲昶㑢昱昲愰㜹捣慡〷㌲ㄴ捡挳㈶㌰ㄲ㙡㌵㠵扥㈱㤲愸㘷㔴㐳㠵戱挷㥣〱㤵ㅡ㤶ㄳ慣户昸戶㠳㑢㐲㈲摡㤱〵摢㑥ㄶ㔰ㄴ愴攵㐱〶慦㠱㘸摡愴㐱㜶攳〴ㄱ㤱つ㌲㌴㍢㐶㑥ㄳㄹ摢㘷挸〸戴㑦ㄲ㈱㕢ㅦ攸㉥㈳㐸散㥤㐴捡㑥㕤昹㜱㐷㥡㙤㘴换㠷搲散㙡㙣㥣㝥つ挱戵〴搷ㄱ散〵㄰㝦㠲㠴愳㤴㐳㍥㥤昴搷攱㔹扦㠱攰昵〰㤰㑦㍡㘵㑥㈴慡㘸㐳㙤挵㡥㘴扢㈱搸挹捡㈸づ㐵ㄱ㉤攳愶㥤㌹㘴㉢㐴㐷㔶攷昶搰戵㜹愵㘳摦搴㥤㌶㤳换㈱㐵㘶㌴㑤慥㜵㤳愶挹㡤㘰搳ㅥ昵搶㑤攸慡㡦ㄱ扣〱愰慣摦㑣〸攵㐲㠳㜷㙢ㄶ㍤㑤捡搷㠴㔹ㄴㅡ㐳㍤㉡昸㠸㤰㜹〴挸㄰㜲ㅤ挷㤷ㅤㅢ㥡收攰戸昹㥡户愱昷㜷攷敦〸改㙤㝡㜳㐷敦搰㕦昴ㄲ慤攸㕢挰㕥攲㜷㕤㜵捣慤愸搶摦㐴㜰ㅢ㐰㥢㡥攱改晢愵㝡ち㤴㔹㙣㈷㌰户㥢㕥ㄷ㘵攵㉥慤慦㑡愵㠱〶捤㈵挳扢㈰〳㜸㌰㑥捥挲ㄶ㜶㍤㑦搶㜱愸慤愹〲㥥㕦慥㑤ㄷ晡挷㍣搷㘶昹㡥㡤散扦㈶ㄴ㐳㍥慦昵攵摡㙣攴っ㕢㌳攱㜳㑡㔰づ㜵昰愱敥㐲㈲搱㈹㑤㕥散㤷㝤扥摣㤱㈴㍤㐸㤲户㘰㕢昵㝤〰㤰ㄲ攲㌷㕤㈵捡㝥㌶㝢慢㙡㤶戶㔸改攱换㌸㥤戴昹㄰㍢攴挸㐰攸戰㥤㠶晦挰ㅦ戲ㄷ㉤扢㈹㉣〶散〵改㔵攱㕢戰敡戲ㅣ扡㘵㈹㙡㜶㘴挵㙢㐴㔶昴昵㜵㥣愷㌳晣㙢㡡㑥摡愴㐴㈶户㘷㔶㘶㥣挵㕢㐴㐵㌷㈴㠵㑡㠶㙢愸㈹㠱㐸㜹㙣扢㈳㘲㝡㄰㌱户㘳攳昴〳〴㤳〴〷〱ち㉦㐰搲㙣㜵攳ㄹづ敢㕦愳㑢扢㔲挹㤵㠸〶攵㈲㝣扥慢戰㍡捣搷扣㡤攰㑥㠰㌶昳㠷づ挸っ㐲㔴㈸㑦㄰愲ち㘳㤸攷㉣㜹㠹㌴戰换㐴㘰㘹愶攱〷慥捤挸搲㤰㌹敢㥥㜶㠳㔹换㕦㐵㈴㙡搴㡣㌲昷慦㐸〷搴攵挱昶㘹㉢㜳㔷㔷㘵㑤㌷ㄷ摤〶㐴摢挹搹敤㜰㌰挷㜶挰㤶㔴㘷㜳㑤㈰昵㜶㍥挶㄰〲㍢慤晣慤昴挶㙥挹晢捤㐳摦㜰㙢㐷㤷慣愰㉥〷捣㤰改㤸㉦㤹搸㐵㐴づ㙡晤收搲㡡㈷攵散㤰㜹摣戳㙡㜵换㤱㐴〶㙣㑣〶敢收攴〵㐴〹ㄶ㕣挶〰㕤㘷挸㕣昲っ挷㕦㌵ㄸ㔰㕣摦㥤㝡㔲㘱㤱㠲㌹㙤㌹㍥㕥愳戰挸晣戰戹戸攲㕥㐲挴戶㘱㍢挷㡤㔵㝦㕢㘰㠵㐴ㅦ㈶㠵ㅡ愱〹㑤ㄳ㈵慤搴㉢㝥㜸㈰捦攵挸㝢㜹〲㠵慢㕣㠱㍥昳っ敤㑤扢㍥㡡搱搰㑥攷㥣〶ㄱ㍤㙡ㄶ昶㘵㑡㘱㜲慡㝥ㄷ晢摣つ㜰敦昱戳㈷㕢㤱戹㤷ㄵ戳㉥搰换㥦㈱攳ㄵ㔹㌴〳㈱昴搱敤ち㐹㠵㘵愴ㅣ㜰㈰㌰捥愷㜶昲㉢㥢慡つ愹㙦㔷㉢㝢っ㤱愴㐱㜳捥㔸㤶㜵挴愳㙤㈳搸ㄵ㍥搰㡣戵㡤扡ㅦ搵捤戸戶㙤㤰戴㐸㤶㡢㔵㠳ㄴ㍣搵〸摣㔳㤶愳㥢〰㡡晥愲㈲攳㌲㡡㡣换慡㘸搰㍣挳搰愰捡㜳㉣昷㠲攱㔹挱㡡㙤㔵㑢㝣㘰昸㙥㕢搰㈴㤸㥣㤲㌷㑥戱捣ㄸ㙢戳收捦挲㘴昳㈷㠰敥〹挸㔱㙥ㅤ搱て捡搵㐴ㄱ晦㐴㡦㡥㈵〸ㄸ攵㈹搵摦㠹搱ち敡㜶〴㐴㡥㑡㔷攲㍢ㄸ㔷ㅥ㐱㐹㈸㠴㠸昵っㄲ㠱㔷㌰㈱攴改攲㉥㥡㘷ㅤ㉢〰昶㠸戱㘳㔶㌰敢〳攵〰挸慡攳敤昵ち慢㠹㑥攳㑤慤㜰㔳㘷㔵㑡㑤摣搸㔹㥦搴ㅢ㙦摣愰㍡搴㈸〹㐵戲㔹㈳愵㔹㌶㤸攳㜶㔲㌵㐲㈹敥㔸摢㠸㉣户㘹㙢摦㈹㐵㕥㠶㘲㔲㌴㤳搳摦愵〸〵㠱摥㐸㐷搱㘷㥦㑤ㅥ㠹㠸つ㙤㠰㌲昵㔴㔸㌶ㄴ㠵〴㑦攲摡㐹㑤㤶愳㈷昰昷慥㈸㍢摦〸㔲㌵挶攵搱愸㘶慡㕥㥦㜷㘰㈵㔴つ慦戶㑤㔸ㅡ㙢ぢ㌵㡣攲捥㕥戵㝦戸扤〹㐶㡣搸㤰㘱㤱っ㍦㌰搸㄰捣㤵㠸愸搲㍡ㅢ攲㔶㌷㡢㑢㝣㍡㈵つ㐷㘱㘰㌱愸捤捡㌵㘵㠶戵㉣昹㔱搵愱㜹㕡㔴㜲㔴㌷愷㤶㝤愸昴㠰㜲㍣捡㈹〶搷捤㌳㜴㑢攱ㄲ〳挴㙥㤴㕢愸〶〸敤㌶〷攰挹㘰晢㘰〷㍢ㄲ㠶㑥㘸㥤㔱㠲ㄶ㌳〸㌷扤〸昲㑥㡦ㄸ㠵㈰㌵㔵晡摢㔱昱愵愷㤸扥㝤㌴ㄷ㘷㈲㈶㘲戸㉢挳㝡〰㜲㤳㤱㐹㜲搱㘸ㅣ㌰て㈵㥢ㄲ㕡㠳㜱ㄹ㑤㡣㈱㥡㝣㕥㠰㕢㍣㡣㘵つ㤳㙤敡戸攷ㄶ㔸搰愶昵昵㕤收㐹愷㕡㙦搴愴㔲挵戱慣㔶ㅡ㜹㕢攰㑢㕤〱っ戹㈹㘳㕦愲㑤㌹㠹愳ㄴ㤷㑣㈴昵㙥㜷敢㐷搱㕤〹㌹㡣ㄱ慡㍥〶㈰㌳摣㜲㉡㈰搶㜱㑦㠱昶攱敥搶〵〶㜵㜹づ㈲慤愳㠸戲㙣づ昷昱㥡㔱㘴挵㙤㠹㘶㜳敥㥣㑢㥢㍤㔱㜴挲ち㡢戶〵㡥戰捥㔰攰ㄵ㡢㌰㐶㝡攴づづ㤲扢ㄲ㐵㜷慦㍣愲ㅥ㜳㔷㠰ち㠵〱挱ㄸ㉦㑦㐱㌹散㉡ㄸ㠹〶户搶戲扡〵愳扦戴扣昵㈹〰挱㌰㌰つ㕡戴っつ㥣ㄹ攴㌷㌷㜰㙥㐲慢㡣〸㘹㌲㤸捡ㄸ攵㈸ㅣ昶㐰ㅡ戸㠹〷改㈵ㄷ㑡㈸搸愳㉥㠶挵㜷ㄳ挷㙤ㅣ㠱㕣敦㥡戶挲〵㈳挰昵ㄷ㘷㙦㕢昱㔴慤㐶㜳ㄷ晥戹㙤㠱㔵㕣摤〸捤搱㍤㙤㤷戲搴㥡㘸摦摤搲㔶ㄱ㕤ㄶ㍣㌸㍢㜱挲〸慡㉢㡢挱㝡㜸㜱慢㔷㤲㈸晣〴晥㠸つ摦㑥㥢㌹敦昰㈲敡ㅡ昷扥㝣搱㜱㉦㌹㙡㕥〵㥦户晥㐰㈱戸㐲搹捦㐹㤶㜳晦挶㍦㤵戴㕣攱挷ㄸ㜱㉢搳收〰㉤〷〹挷㔱㈹㤴〶㘳挸㘷搰〹㙣昷收慤〱搲挹㥥㌶㍡㔱㠲㘰㠷㔰㥣ぢ慦ㄸ愱㠸ㅦ〱慤㈴㤶昰㐸㡥㍤晦ㄶ㔸㕦晣㄰㈵㐴㌸㥥㈳㌱㔲㜸〳㜲ㄹ愸㔳㠲㍣扡攲挱ぢ㈱晦㍦㔸㡡戹㜹㐳㜶晡㉦㌰戳㜸慥ㅤ㐵㌷ㄲ㐵㍦攸㐰㤱攰㌵㄰挵扦昷㈲ㄳ愷〲挳戳㉦㈹㄰捥㌵敤ㅣ㐰㕦昵ぢ扦晦挳〳攸㕣㐴ㅣ捡㐶㐳愸敤㔶㍣㌷㑤㠴扥づㄳ㠱挱㝢㘵㈲㥣㐲㐶㌰㡡ㅦ㥡〸㤱て㘴ㅥ〵㥢㥢〸㡣敤㘵ㄸ㠲㠹㔰㙢挲慤挱ㄳ搸㌵㌶晤㘳㈷㜰昱㔶晡㠸攷㐳㘹昹㌳昰㐸㕤摢㔹扣㘰㜸㠶扤㔷㤵ㅦ昷㈴㤴㤹户㠴㥢摣慡ぢ㝢㕣扦㘱㡤敡戴㠱慦㈲昶戲敦昸㔳戶㜶㝦ㅤ㤸ち㔳攸扥ㄷ㈵㔱㝣ㄹ㥥ㄲ挱㜳㐳敥㐳㝢扥㜳晣昷て㍤㜶㤴户搵㈲㕡㉤散㐳扥㤷㤰㍤敤〹〴㜵ㄳㄷ㐵慥收㠷㌹愷昰㠹㤲戵㕡㤷搳㠶愷慣㈰㕦户攳㙣㐸㜸〹挲っ㠹㙦㍢㤸㤸戸昷㄰㥡㤸ㄳ㙤敥㑥昵㘱㤳㜲ㄱ㑥㈴㈶慥㝣㝡㜱搸㔰㜴㔵㘴㍤㕡㥢㠵敦㐱ㄵ扤挴㠹愴慤㐴㥥㍡㤹㠴昸㙥扢慥㍢㑣㕤ㄷㅥ㘴ㄸ昶㡦愵ㄴ攲て愴㤰攴㐱㠶ㄷ〲㤴㤴㍡㠳㑣攱㜶㠰㡣挸㕡㝢㠸㤷晥㠰ㅤ㈱㈰㥢㤷晥㝡晣㠸〵扢〸㉣挶扥昸㕥㑦戴戴㐵㘳搵挴㔰慤戲㘹ㄶ㤱㔱㠷ㄷㄶ㑣挶愵㈹㑢攷㈰㑡户散㡥攲㑢㠶散㌰昰ㄶ㌲㜶挱愶慦慤㙣摦攳㌴㜰昳〳㝡愶愸ㄴ㠶戳㥢挵㌸㤰慡ㄸ㕤搸戴ㅣㄶㄱづ㠷搹㘶愷㠱愸ち㍡换搹㡢㔳㈹㠲㝦晣㔲㠸昵攳慤愱慦㙥慦愱㡥㜳晡戱㐰晥㘰㝦摤㤸挱搸㜸㉢㌹〶ㄲ㜶㑢慤㑡攱昵昰戳攸挲㐵攷㠴摥捡慡㘷㜱ㄸ㝦㘲捥敡搳㍡昴㍦愳搷㡡戳捥戱㌷挳搸㈹晤晦㕥ㄴ㙣慡晦〵㘳㙦ち㤱敦㡢㌲㝣㈸㌰㝥戲㘹挸㠶㍢〲捦㌶㠲㌷敡㘰慣慢㉣㐳摥㘱㙥ㄱㅦ慦㠶搵㑡㠲挳敦㤵㙦扦ㅡ搱散㑢摢㜶愰慢〰㘴㙣愸昰㉤㠸愰慥晤搳㜲㉢㍥摤ㄶ摦㡦㡥㝢㑥㔹㔵捦昵㕤㌳ㄸ㕢㐴搰㜷㡣摦㥥㤹戰㜹愶挴㌷摢㠵摡㉤搸㠹挱て愲捦改㜹〸散搳㌲㜸愵㘲㤱㡣㉣㙣㉤㤲挱敦㤰㐶ㄲ攱㈵㙡〷晦㉡昳扥㠶㔱挷愷慢昳昰㜵〶㉣摡ㄶ捡㉥昴㌸户摦搰攰搶攱㡥搶㝢攰て㤲昵〹〴挷搴ㄲ摥晦㐱敥㙢晢ㅥ愴摢㐶㙢昳搹戲㌷㥦㕢戹昰っ㜰扡戵户愴㐹㠶敦攴ㄷ挹㘵扤㐲㠸㑢晢㐷昱㜷敢づ㕡㡥㌶ち㍡㡦㍥攸愶㈳㙣扣づ昷搹ㄶ愲摦攷搱㔵㑣ㄱ攰愷ㅢ㔱㠶て㠲㕥㍥戲愲昸㉡㤶㐵〶㐰㍥㔷慣〲㜴愷敡愷㌷愲敡㤱㔸㈰ぢ㥥㌱㐸㡥㘵昱㘵㌴攴㜶㠵换〶㑢㜰搹㐲㥤㈵㤰搷攳ㅥ挸攷〴捦ㄲ㙡㈲㕦㐴㠷收㐴㉣㤴㜶㥦挸ㄷ㌶㥡㠸愰ㄵ愰ㄶ㥡ㅣ㝦㈴搶㈲㝡ㅤ搵扡㑤攰㄰戸〰挳ㄴ㡢㤴㌵挵㌰戴昰㐳㘲〶改㔷搱摦ㄷ㡦扥昰㍣搳㕦㡦ち㈵〸㔱㤵㥥㍣〵愱㥡晣㘷㤲㤳昷㔰摡㝤昲㑦㙣㌴昹ㄱ捡㐸捥㐴て〰㠶晡㐴〵㝦搴㘲ㅡ挸㜰ㅦ昹ㄳ攷〹昰㑢捤㘲挴㐰㠹敡㝢〹ㄹ昴攵㠶慢㔶㤷㤱㠹晢ㄶ戸晥㡣㡦㝢㤴㝤挴㡢㤰昴攵ㄴ㐳㘷㙣㌱搴㡡㈵㍢昲挲㙥ぢ搹㠰㈵昱㙢搹慥㈲扤搸㘳㠴㕦㍣ㅥ㈳收挴㠹昸换㈹㉤㡡㌹㠱㌰㐲㡢㤴昴挳㡤ㄴㅦ㡢ㅢ㝦晦搹㤶换ㄴㄵ㐸愰㥥戰㌱改㑣㌵晥㘸摣昸㈰扥捡㔲㙤㜲扣㐱挰昴㘲摣㤸昴愸ㅡ㍦ㄶ㌷晥换挱扤捤挶㌱ㅤ㠶㈳ㄷ㐸㈴ㄹ戶慥戲晥ㄳ㕦㘸て愳㜹挱愴晥ㅣ㌰挳㘲㑡㑥ㄵ㍡慥㉢つ㍡㠸换㈰ㅥ扥㤱㥥挳摤㈶㕣〱㠱㤰つ晦㔷〹㈷㜱攷㘹搶〸っ㝣〲扤㠶㘰戳愷慢㈷㜶㉥㥡昳ㅥち晡捤㤳㍥捥㔴戵㙤㐵㈲㌰〷昲攱晥㙥攲㤴捦㌰ㅤ㕢晢ㄱ〷挹㌴摥㈱改㑤㜹愸挰㑡㕥㝣㌸挶㙣敥搱ㄶ捤攸㡦〰㌹㤰㡥㠰捣攸㡦〲㠶㠱ㄸ摥㔶捥㡤㤰晦ㄵ㜳㝦㤸ㄵㅦ㈱㜸っ愰㉣挸散愴㠳攲㐷〱㠶攳晦㔱挵搸㥡昲㤷㘸攲愱昸㘵㐹㌲搲ㅦ㘷㠷㡦〳昴挱㝤㉢㈲㈲㉣敢㥦㐰㐹昲愵ㄴㅣ敡愵㥦㘴挵愷〸㥥〰㈸ㄷ㌸搹㉤敦ㅡ搷搴愳收晡㌴扡㡡㐷〹昰搳㍦ㄳ㘵昸㔰攰㍥扣愳扢慤捣愳㜰晣㘱㍦㐲㥤愹㉦昸敦挱ㄷ昹敢㕣㜴ㅦ晥㠷㈴〵㘵搸攷戵扢㝢ㅢ㡢㑣㐰㥢㕣晤㔶戱搹㉦㘳ㅣ慥慢ㄵ㐱攱㠸㔴㉡㈵慤㈸㠸㙦㉥㔸戸㜸〳摦㜲㐴㔵〸㐱ㅡ㔰ㄵ㑥㔴㜱ㄴ〵晡㘷搹㤴㌸㈶㥥昴捦昱㠹愸㔵㥢昸昹㈸挳〷㐱扣慡敥て㐴摤攳ㄷㄲ搷慡挲㙡㝢㈱昱慦㉡㔶㤲㉦㝣㡡㠳㈹㘴㈱㤳搶㑡㐴㥡愲愱㉦㈳㌳搴㌷捣戹摤㡦㥦㜶㔹㔴捦搷捥㥦晦攷㜰㝥散晡晣㝢摦㍤昸搴㡢扦晣挳㤳扦晥挰㤱㍦晦敢改愷㝦晤挷㈷㥦晦搷㑦㤶㡦晣晣㤹㘷㝥㜶敦搷㥥晦挳㙥昳敢摡戳晦㥣晢晡挳㤳ㄷㅦ㝥搰㍣扢敦昸挳敦㝢攰扥挹㠵慢挶晢晡晡晢㙦ㅢ晤挵㜵㙦ㅥ㜹昴挱攷挴㑦㝦㝢慤㈳搴㜲昱㠲昴㌴戸㙣㌵㡤慦㈰㠳㘹㜰挶慦敡㌴戸㕣戵㔱换搱㐶㑤愳愰〴㥦〶㈷愰㉡㡣㜴挵挰㝦〰㐹㈹戳㜰</t>
  </si>
  <si>
    <t>Selling Price (After 8/05)</t>
  </si>
  <si>
    <t>Regular Season Demand (9/04-6/05)</t>
  </si>
  <si>
    <t>Left Over Fraction</t>
  </si>
  <si>
    <t>Order Level</t>
  </si>
  <si>
    <t>Net Cost</t>
  </si>
  <si>
    <t>July Aug Rev</t>
  </si>
  <si>
    <t>Profit</t>
  </si>
  <si>
    <t>Mean</t>
  </si>
  <si>
    <t>Standard Deviation</t>
  </si>
  <si>
    <t>Remaining Revenue</t>
  </si>
  <si>
    <t>Profit %</t>
  </si>
  <si>
    <t>Profit % Statistics</t>
  </si>
  <si>
    <t>Profit Statistics</t>
  </si>
  <si>
    <t>Reg Season Revenue</t>
  </si>
  <si>
    <t>Jul -Aug Sales</t>
  </si>
  <si>
    <t>Total</t>
  </si>
  <si>
    <t>18522c14-7b69-48e0-ae1c-db43434fe311</t>
  </si>
  <si>
    <t>㜸〱敤㕣㕢㙣ㅣ㔷ㄹ摥㌳摥㕤敦慣敤搸㡤搳㑢摡搲扡㤴戶㔰〷㌷㑥㙡㑡㠱㄰㝣㘹㉥挵㠹摤搸㐹㐱㠰㌶攳摤㌳昱㌴㍢㌳敥捣慣ㄳ㤷㑡慤愰㔰㄰ㄴ㈴㙥愲㔰㉥慡㔰㈵㕥戸扣㜰㝦㐱㐲〲愱㈲昱〰て㐸㍣ㄴ㠴攰〱㠴㠲㜸〱〹〹扥敦捣捣敥捣慥㜷散㙥㕢㜰㤱㑦扡扦捦㥣摢㥣㜳晥敢昹晦㌳捤㠹㕣㉥昷㙦㈴晥㘵捡㌳㜳攳搲㠶ㅦ㐸㝢㘲搶慤搷㘵㌵戰㕣挷㥦㤸昶㍣㘳㘳摥昲㠳㍥㌴㈸㔶㉣搴晢㠵㡡㙦㍤㈲㑢㤵㜵改昹㘸㔴挸攵㑡㈵㕤㐳㍤〷攱㙦㈴㝥搰搹㙢㌰て戰㍣㍢戳戰昲㄰㐶㕤ち㕣㑦ㅥㄸ㍢ㄷ昶㍤㌲㌹㌹㌱㌹㜱昸敥挳㙦㥡㌸㜸㘰㙣戶㔱てㅡ㥥㍣攲挸㐶攰ㄹ昵〳㘳㡢㡤㤵扡㔵㝤愷摣㔸㜶㉦㑡攷㠸㕣㌹㜸㜸挵戸晢捤㤳㜷㑦㑤㤹昷摥晢收㐱扣㍡㜷㝡㜶㘶搱㤳愶晦㌲㡤㔹攰㤴敦㥥㤳㔵㡢㙢㤳搲戳㥣ぢㄳ戳㌳昸㉦㌱㝦㍣摤㌳戱戴㉡㘵挰㔷㑢㑦㍡㔵改敢攸㌸㘰㑦晢㝥挳㕥攳收改昶㌱㉣戵㙡昸㐱挱㥥㤵昵扡㙥挷愳㤶散〵散㕤摤搸ㄸ戴㤷愴攳㕢㠱戵㙥〵ㅢ㐵㝢ㄹ〳搵㠶散戳扥㍣㘳㌸ㄷ攴㘹挳㤶〵晢㜸挳慡攵挳㤴敢扢㈳ㅥ㈲㌹㌱戵晣㠹㘹摦㥥㕤㌵㍣㌵㈳㥦ㅢ㤳搱昶㤸㔷㑤户扤戵晢戸㥣扡㝡〳挷扣慤㝢㍢搴㥣㌳扣㘶换昱敥㉤愳挵愷㘷㜰㔷昷昶㠹㍤㑡昷㜹㐳昷㍥㙡㉢搳慤挵㐰㐴摦㙡㐷戱ㄸ扤㐸搰㑦㔰㈲㈰〲昵㌲挱〰挱㈰㠰挸晦ㅤ㕣㤲散挸㉡慤㘲㘸㤵ㄵ慤㔲搵㉡㌵慤㈲戵㡡愹㔵㉥㘸㤵㔵慤㘲㘹㤵㠷戴捡㐵戴㠹㔳愹扦㕦㡢㤲㍦㜵摤挶㤴㍦晡㡥捦㡢搱㕢晥昶愷ㅢ晥㌹戸〷㡤ㅥ㠸㈶㌵攷ㄹ㤷㐰㙡㉤㉡㍥㌴㜱㤰晦戶收ち㌰㠵㌹㘵摥㘳㑥㑥搶愶づㅡ㠷㡤〲㤷㤵㠱晣ㄴ愱㡣愰敤愰昹愰攵搴摣㑢ち㜷㌷捥ㄸ扥㙣㙤摣㜸㔴㌷攳㌶㥣㥡㝦挳收㤵㑢㠱ㄱ挸敢摢敢㕡㠳㜴㜴㕢〲㕢㐹㕦扤敦愶昶㙥攷㡣㝡㐳㑥㕦戶挲敡搷戴㔵摢㡢㥥扢搲扤昶㤸㈷ㅦ㙥搶㜶捣㘸ㅡ㐲㙤㕤㡤摤戱捡戰㉡㥣搷搸散慡敢㑢㐷㑤㙦摣㕥戴慡ㄷ愵户㈴㈹ㄲ㘵㑤㉤昵㙡㔶㐵㕣㍦扥攰㘰愱攰搶摡㙢㤳愵收㝤㤷〳㌰戳慣㘱扥㙢搲ぢ㌶㤶㡤㤵扡扣㈶搵㈴㝣㈷㉡昶愷㡡㡦戹搵㠶㍦敢㍡㠱攷搶搳㌵搳戵㜵〳㤲愶㜶捡慤挹㝣㍥愷㠴〲〴㙥㕦㥦㄰戹㍢扢昳㠲㐲㐴〲挵㘴攴敢搲㘴㌷㜱〶慢挳㉡敡㤲㌴愹扤㙥㡢挱㌸㕦㈵㘳㌲㌸㌰戱㈶敡て扥昴昵㕢っ摢挴摣㉢摢㔸搳㐶愳搵摦户㉥㥤攰㠴攱搴敡搲换搴㝥㠲㌳搲㠷〱ち㔷㈰㄰扡敥ㅥ㔵㥤戸㉣㌶ち㤷慣㕡戰㕡㕣㤵搶㠵搵〰㘵搰㤰愵ㄲ户戶㈳改㔷愱㐸摦㑢㌰ち㔰㉥攷㡡晢搸愸㔸㐶捡ㄵ㈸㥤㌲㜸㌹㈵挸搹㉦挵换㠳收㌱慢ㅥ挸㔰㈸て㥢挰㐸愸搵ㄴ晡㠶㐸愲㥥㔱つㄵ挶㍥㜳ㄶ㔴㙡㔸㑥戰搱攲摢づ㉥〹㠹㘸㔷ㄶ散㌸㔹㐰㔱㤰㤶〷ㄹ扣〶愲㘹㤳〶搹㡤ㄳ㐴㐴㌶挸搰散ㄸ㌹㑤㘴㙣㥦㈱㈳搰㍥㐹㠴㙣㝤戰扢㡣㈰戱㜷ㄲ㈹㍢㜵攵挷㕤㘹戶㤹㉤ㅦ㑡戳慢戱㜱晡㌵〴搷ㄲ㕣㐷戰ㅦ㐰晣ㄱㄲ㡥㔲づ昹㜴搲㙦挰戳㝥㈳挱㙢〰㈰㥦㜴捡㥣㐸㔴搱㠶摡㡥ㅤ挹㜶㐳戰㤳㤵㔱ㅣ㡡㈲㕡挶㑤㍢㜳挸㔶㠸㡥慣捥㥤愱㙢昳㑡挷摥摥㥤㌶㤳换㈱㐵㘶㌴㑤慥㜵㡢愶挹㡤㘰搳ㅥ昵搶捤攸慡㡦ㄱ摣〲㔰搶㕦㑢〸攵㐲㠳㜷㝢ㄶ㍤㑤捡㔷㠵㔹ㄴㅡ㐳㍤㉡昸㠸㤰㜹〴挸㄰㜲ㅤ挷㤷㕤ㅢ㥡收攰戸昹慡户愱て㜴攷敦〸改㙤㝡㜳㔷敦搰㕦昴㈲慤攸㕢挱㕥攲户㕤㜵捣㙤愸搶㙦㈷戸〳愰㑤挷昰昴晤㘲㍤〵捡㉣戶ㄳ㤸摢㑢慦㡢戲㜲㤷㌷搶愴搲㐰㠳收戲攱㕤㤰〱㍣ㄸ㈷攷㘰ぢ扢㥥㈷敢㌸搴搶㔴〱捦㉦搷愶ぢ晤㘳㥥㙢戳㝣搷㐶昶㕦ㄵ㡡㈱㥦搷晡㜲㙤㌶㜲㠶慤㤹昰㌹㈵㈸㠷㍡昸㜰㜷㈱㤱攸㤴㈶㉦昶换㍥㕦敥㑡㤲ㅥ㈴挹ㅢ戰慤晡㥤〰㤰ㄲ攲搷㕤㈵捡〱㌶㝢愳㙡㤶戶㔸改攱换㌸㥤戴昹㄰㍢攴挸㐰攸戰㥤㠱晦挰ㅦ戲㤷㉣扢㈹㉣〶散㐵改㔵攱㕢戰敡戲ㅣ扡㘵㈹㙡㜶㘵挵慢㐴㔶昴昵㜵㥣愷㌳晣㙢㡡㑥摡愴㐴㈶户㘷㔶㘶㥣挵㕢㐴㐵㌷㈴㠵㑡㠶㙢愸㈹㠱㐸㜹㙣扢㉢㘲㝡㄰㌱㜷㘱攳昴㠳〴㤳〴㠷〰ち扦㠰愴搹敥挶㌳ㅣ搶扦㑥㤷㜶愵㤲㉢ㄱつ捡㐵昸㝣㔷㘱㌵挵搷扣㠹攰ㅥ㠰㌶昳㠷づ挸っ㐲㔴㈸㑦㄰愲ち㘳㤸攷㉣㜹㠹㌴戰挷㐴㘰㘹戶攱〷慥捤挸搲㤰㌹攷㥥㜶㠳㌹换㕦㐳㈴㙡搴㡣㌲て慥㑡〷搴攵挱昶㘹㉢㜳搷搶㘴㑤㌷㤷摣〶㐴摢挹戹㥤㜰㌰挷㜶挰㤶㔴㘷㜳㑤㈰昵㜶㍥挶㄰〲㍢慤晣慤昴挶㙥换晢捤㐳摦㜰㙢㐷㤷慤愰㉥〷捣㤰改㤸㉦㤹搸㐵㐴づ㙡晤收昲慡㈷攵摣㤰㜹摣戳㙡㜵换㤱㐴〶㙣㑣〶敢收攵〵㐴〹ㄶ㕤挶〰㕤㘷挸㕣昶っ挷㕦㌳ㄸ㔰摣搸㥢㝡㔲㘱㤱㠲㌹㘳㌹㍥㕥愳戰挸晣戰戹戴敡㕥㐲挴戶㘱㍢挷㡤㌵㝦㐷㘰㠵㐴ㅦ㈶㠵ㅡ愱〹㑤ㄳ㈵慤搴㉢㝥㜸㈰捦攵挸㝢㜹〲㠵慢㕣㠱㍥昳っ敤㑤扢㍥㡡搱搰㑥攷㥣〶ㄱ㍤㙡ㄶ昶㘵㑡㘱㜲慡㝥㉦晢扣〵攰晥攳㘷㑦戶㈲㜳㉦㈹㘶㕤愰㤷㍦㐳挶㉢戲㘸〶㐲攸愳摢ㄳ㤲ち换㐸㌹攰㐰㘰㥣㑦敤攴㔷㌶㔵ㅢ㔲摦㥥㔶昶ㄸ㈲㐹㠳收扣戱㈲敢㠸㐷摢㐶戰㈷㝣愰ㄹ㙢ㅢ㜵㍦慡㥢㜵㙤摢㈰㘹㤱㉣㤷慡〶㈹㜸扡ㄱ戸愷㉣㐷㌷〱ㄴ晤㐵㐵挶㘵ㄴㄹ㤷㔵搱愰㜹㠶愱㐱㤵攷㔸敥〵挳戳㠲㔵摢慡㤶昸挰昰摤㡥愰㐹㌰㌹㈵㙦㥣㘲㤹㌱搶㘶捤㥦㠵挹收㑦〰摤ㄳ㤰愳摣㍡愲ㅦ㤴慢㠹㈲晥㠹ㅥㅤ㑢㄰㌰捡㔳慡扦つ愳ㄵ搴敤〸㠸ㅣ㤵慥挴㜷㌰慥㍣㠶㤲㔰〸ㄱ敢ㄹ㈴〲慦㘰㐲挸搳挵㕤㌴捦㍡㔶〰散ㄱ㘳挷慣㘰捥〷捡〱㤰㔵挷摢敢ㄵ㔶ㄳ㥤挶㥢㕡攱收捥慡㤴㥡戸愹戳㍥愹㌷㕥户㐹㜵愸㔱ㄲ㡡㘴慢㐶㑡戳㙣㌲挷㥤愴㙡㠴㔲摣戱戶ㄱ㔹㙥搳搶扥㔳㡡扣〴挵愴㘸㈶愷扦㕤ㄱち〲扤㤱㡥愲捦㍥㥢㍣ㄲㄱㅢ摡〰㘵敡愹戰㙣㈸ち〹㥥挴戵㤳㥡㉣㐷㑦攰敦㍤㔱㜶愱ㄱ愴㙡㡣换愳㔱捤㜴扤扥攰挰㑡愸ㅡ㕥㙤㠷戰㌴搶ㄶ㙡ㄸ挵㥤扤㙡晦㜰㝢ㄳ㡣ㄸ戱㈱挳㈲ㄹ㝥㘰戰㈱㤸㉢ㄱ㔱愵㜵㌶挴慤㙥ㄶ㤷昸㜴㑡ㅡ㡥挲挰㔲㔰㥢㤳敢捡っ㙢㔹昲愳慡㐳昳戴愸攴愸㙥㑥慦昸㔰改〱攵㜸㤴㔳っ慥㥢㘷攸㤶挲㈵〶㠸摤㈸户㔸つ㄰摡㙤づ挰㤳挱捥挱づ㜶㈴っ㥤搰㍡愳〴㉤㘶㄰㙥㝡ㄱ攴㥤ㅥ㌱ち㐱㙡慡昴搷愳攲ぢ㑦㌳㝤晤㘸㉥捥㐴㑣挴㜰㔷㠶昵〰攴㈶㈳㤳攴愲搱㌸㘰ㅥ㑡㌶㈵戴〶攳㌲㥡ㄸ㐳㌴昹扣〰户㜸ㄸ换ㅡ㈶摢搴㜱捦㉤戰愰㑤敢ㅢ㝢捣㤳㑥戵摥愸㐹愵㡡㘳㔹慤㌴昲㡥挰㤷扡〲ㄸ㜲㔳挶扥㐴㥢㜲ㄲ㐷㈹㉥㤹㐸敡摤敥搶㡦愲扢ㄲ㜲ㄸ㈳㔴㝤っ㐰㘶戸攵㔴㐰慣攳㥥〲敤挳扤慤ぢっ敡昲ㅣ㐴㕡㐷ㄱ㘵搹㍣敥攳㌵愳挸㡡摢ㄲ捤收摤㜹㤷㌶㝢愲攸㠴ㄵㄶ敤〸ㅣ㘱㥤愱挰㉢ㄶ㘱㡣昴挸ㅤㅣ㈴㜷㈵㡡敥㕥㜹㑣㍤收慥〰ㄵち〳㠲㌱㕥㥥㠲㜲搸㔵㌰ㄲつ㙥慤㘵㜵ぢ㐶㝦㘹㜹敢搳〰㠲㘱㘰ㅡ戴㘸ㄹㅡ㌸戳挸㙦㙤攰摣㡣㔶ㄹㄱ搲㘴㌰㤵㌱捡㔱㌸散㠱㌴㜰ㄳて搲换㉥㤴㔰戰㑦㕤っ㡢敦㈶㡥摢㌸〲戹摥㌵㙤㠵㡢㐶㠰敢㉦捥晥戶攲改㕡㡤收㉥晣㜳㍢〲慢戸扡ㄱ㥡愳晢摡㉥㘵愹㌵搱扥扢戵慤㈲扡㉣㜸㘸㙥攲㠴ㄱ㔴㔷㤷㠲㡤昰攲㔶慦㈴㔱昸ㄱ晣ㄱ㥢扥㥤㌶㜳摥攱㐵搴㜵敥㝤昹愲攳㕥㜲搴扣ち㍥㙦晤㠱㐲㜰㠵戲㥦㤳㉣攷晥㡤㝦㉡㘹戹挲て㌱攲㜶愶捤〱㕡づㄲ㡥愳㔲㈸つ挶㤰捦愰ㄳ搸敥捤㕢〳愴㤳㝤㙤㜴愲〴挱㉥愱㌸ㄷ㕥㌶㐲ㄱ㍦〰㕡㐹㉣攱㤱ㅣ㝢晥ㅣ㔸㕦㝣ㅦ㈵㐴㌸㥥㈳㌱㔲戸〵戹っ搴㈹㐱ㅥ㕤昱攰㠵㤰晦ㅦ㉣挵摣扣㈹㍢晤ㄷ㤸㔹㝣慦ㅤ㐵㌷ㄱ㐵摦敤㐰㤱攰㌵㄰挵扦昷㈳ㄳ愷〲挳戳㉦㉡㄰捥㌵敤ㅥ㐰㕦昱ぢ扦晦挳〳攸㝣㐴ㅣ捡㐶㐳愸敤㌶㍣㌷㑤㠴扥づㄳ㠱挱㝢㘵㈲㥣㐲㐶㌰㡡ㅦ㥡〸㤱て㘴〱〵㕢㥢〸㡣敤㘵ㄸ㠲㠹㔰㙢挲慤挱ㄳ搸㌵㌶晤㘳㈷㜰昱㔶晡㠸攷㐳㘹昹戳昰㐸㕤摢㔹扣㘸㜸㠶扤㕦㤵ㅦ昷㈴㤴㤹户㡣㥢摣慡ぢ㝢㕣扦㘹㡤敡戴㠹慦㈲昶戲敦晡㔳戶㜷㝦ㅤ㤸ち㔳攸扥ㄷ㈵㔱㝣〹㥥ㄲ挱㜳㐳敥晤晢扥㜱晣㜷㡦㍣㜱㤴户搵㈲㕡㉤摣㠹㝣㉦㈱㝢摡ㄳ〸敡㈶㉥㡡㕣捤て㜳㑥攱ㄳ㈵㙢慤㉥㘷っ㑦㔹㐱扥㙥挷搹㤰昰ㄲ㠴ㄹㄲ摦㑥㌰㌱㜱敦㈱㌴㌱㈷摡摣㥤敡挳㈶攵㈲㥣㐸㑣㕣昹昴攲戰愱攸慡挸㝡戴㌶ぢ摦㠲㉡㝡㤱ㄳ㐹㕢㠹㍣㜵㌲〹昱捤㜶㕤㌷㐵㕤ㄷㅥ㘴ㄸ昶㡦愵ㄴ攲て愴㤰攴㐱㠶ㄷ〲㤴㤴㍡㠳㑣攱㉥㠰㡣挸㕡㝢㠸㤷晥㠰㕤㈱㈰㥢㤷晥㝡晣㠸〵扢〸㉣挶扥昸㕥㑦戴戴㐵㘳搵挴㔰慤戲㘹㤶㤰㔱㠷ㄷㄶ㑣挶愵㈹㑢攷㄰㑡户敤㡥攲㑢㠶散㌰昰ㄶ㌲㜶挱愶慦慤㙣摦攷㌴㜰昳〳㝡愶愸ㄴ㠶戳㤷挵㌸㤰慡ㄸ㕤搸戴ㅣㄶㄱづ㠷搹㘶愷㠱愸ち㍡换搹㡦㔳㈹㠲㝦晣㔲㠸昵攳慤愱慦㙥慦愱㡥㜳晡戱㐰晥㘰㝦摤㤴挱搸㜸㉢㌹〶ㄲ㜶㕢慤㑡攱昵昰戳攸挲㐵攷㠴摥捡慡㘷㌱㠵㍦㌱㘷昵㘹ㅤ晡㥦搱㙢挵㔹攷搸㥢㘱散㤴晥㝦ㄷち戶搴晦㠲戱㌷㠵挸㜷㐷ㄹ㍥ㄴㄸ㍦搹㌲㘴挳ㅤ㠱㘷ㅢ挱ㅢ㜵㌰搶㔵㤶㈱敦㌰户㠴㡦㔷挳㙡㈵挱攱昷捡户㕦㡤㘸昶愵㙤㍢搰㔵〰㌲㌶㔴㜸づ㈲愸㙢晦戴摣㡡㑦户挵昷愰攳扥㔳㔶搵㜳㝤搷っ挶㤶㄰昴ㅤ攳户㘷㈶㙣㥥㘹昱戵㜶愱㜶㉢㜶㘲昰㝤攸㜳㝡〱〲晢戴っ㕥慥㔸㈴㈳ぢ摢㡢㘴昰㍢愴㤱㐴㜸㠹摡挱扦捡㝣愰㘱搴昱改敡〲㝣㥤〱㡢㜶㠴戲ぢ㍤捥敤㌷㌴戸㜵戸愳昵㑥昸㠳㘴㝤〲挱㌱戵㠴昷扣㡦晢摡扥〷改戶搱摡㝣戶散捤攷㔶㉥㍣ぢ㥣㙥敦㉤㘹㤲攱㍢昹㐵㜲㔹慦㄰攲搲晥㔱晣摤扥㠳㤶愳㡤㠲捥愳て扡改〸ㅢ慦挳㝤戶㡤攸昷㜹㜴ㄵ搳〴昸改㐶㤴攱㠳愰㤷㡦慣㈸扥㡣㘵㤱〱㤰捦ㄵ慢〰摤愹晡㤹捤愸㝡㈴ㄶ挸㠲㘷っ㤲㘳㔹㝣ㄱつ戹㕤攱戲挱ㄲ㕣戶㔰㘷〹攴昵戸〷昲㌹挱戳㠴㥡挸攷搱愱㌹ㄱぢ愵摤㈷昲戹捤㈶㈲㘸〵愸㠵㈶挷ㅦ㠹戵㠸㕥㐷戵㙥ㄳ㌸〴㉥挰㌰挵㈲㘵㑤㌱っ㉤㝣㥦㤸㐱晡㘵昴昷㠵愳扦㜸㥥改㉦㐷㠵ㄲ㠴愸㑡㑦㥥㠲㔰㑤晥㤳挹挹㝢㈸敤㍥昹愷㌶㥢晣〸㘵㈴㘷愲〷〰㐳㝤愲㠲㍦㙡㌱つ㘴戸㡦晣㠹昳〴昸愵㘶㌱㘲愰㐴昵扤㠴っ晡㜲挳㔵慢换挸挴㝤ぢ㕣㝦挶挷㍤捡㍥攲㐵㐸晡㜲㡡愱㌳戶ㄸ㙡挵㤲ㅤ㜹㘱㜷㠴㙣挰㤲昸戵㙣㔷㤱㕥散㌱挲㉦㥥㡣ㄱ㜳攲㐴晣攵㤴ㄶ挵㥣㐰ㄸ愱㐵㑡晡攱㐶㡡て挷㡤扦晤㥤㤶换ㄴㄵ㐸愰㥥戰㌱改㑣㌵晥㔰摣昸㄰扥捡㔲㙤㜲扣㐱挰昴㐲摣㤸昴愸ㅡ㍦ㄱ㌷晥昳愱晤捤挶㌱ㅤ㠶㈳ㄷ㐸㈴ㄹ戶慥戲晥ㄳ㕦㘸て愳㜹挱愴晥ㅣ㌰挳㘲㑡㑥ㄵ㍡慥㉢つ㍡㠸换㈰ㅥ扥㤱㥥挷摤㈶㕣〱㠱㤰つ晦㔷〹㈷㜱攷㘹捥〸っ㝣〲扤㡥㘰戳愷慢㈷㜶㉥㥡ぢㅥち晡捤㤳㍥捥㔴戵ㅤ㐵㈲㌰〷昲攱晥㙥攱㤴捦㌰ㅤ㕢晢ㄱ〷挹㌴摥㈱改㑤㜹愸挰㑡㕥㝣㈰挶㙣敥昱ㄶ捤攸㡦〱㌹㤰㡥㠰捣攸㡦〳㠶㠱ㄸ摥㔶捥㡤㤰晦ㄵ㜳㝦㠰ㄵㅦ㈴㜸〲愰㉣挸散愴㠳攲㠷〰㠶攳晦㔱挵搸扡昲㤷㘸攲㤱昸㘵㐹㌲搲㥦㘴㠷㡦〰昴挱㝤㉢㈲㈲㉣敢ㅦ㐵㐹昲愵ㄴㅣ敡愵ㅦ㘳挵挷〹㥥〲㈸ㄷ㌸搹㙤敦ㅡ搷搴愳收晡〴扡㡡挷〹昰搳㍦ㄹ㘵昸㔰攰㍥扣戵扢慤捣愳㜰晣㘱㍦㐲㥤愹㉦昸敦挳ㄷ昹ㅢ㕣㜴ㅦ晥㠷㈴〵㘵搸攷戵户昴㌶ㄶ㤹㠰㌶戹晡慤㘱戳㕦挲㌸㕣㔷㉢㠲挲ㄱ愹㔴㑡㕡㔱㄰摦㕣戰㜰昱〶扥攵㠸慡㄰㠲㌴愰㉡㥣愸攲㈸ち昴㑦戳㈹㜱㑣㍣改㥦攱ㄳ㔱慢㌶昱戳㔱㠶て㠲㜸㔵摤ㅦ㡡扡挷㉦㈴慥㔵㠵搵昶㐲攲㕦㔵慣㈶㕦昸㌴〷㔳挸㐲㈶慤㤵㠸㌴㐵㐳㕦㐴㘶愸㙦㤸㜳㝢㄰㍦敤戲愸㥥慦㥤㍦晦㡦攱晣搸昵昹㜷扤㘳昰改ㄷ㝥晥晢㑦晤敡扤㐷晥昴慦㘷㥥昹搵ㅦ㍥昵晣扦㝥戴㜲攴愷捦㍥晢㤳晢扦昲晣敦昷㥡㕦搵扥昳㡦昹慦㍥㍡㜹昱搱㠷捤戳㜷ㅥ㝦昴摤て㍤㌰戹㜸搵㜸㕦㕦㝦晦ㅤ愳㍦扢敥昵㈳㡦㍦晣㍤昱攳摦㕣敢〸戵㕣扣㈰㍤つ㉥㕢㑤攳㑢挸㘰ㅡ㥣昱㉢㍡つ㉥㔷㙤搴㑡戴㔱㌳㈸㈸挱愷挱〹愸ち㈳㕤㌱昰ㅦ㠸愳戱㌰</t>
  </si>
  <si>
    <t xml:space="preserve">Forecast: Prob1 </t>
  </si>
  <si>
    <t>Statistic</t>
  </si>
  <si>
    <t>Forecast values</t>
  </si>
  <si>
    <t>Trials</t>
  </si>
  <si>
    <t>Base Case</t>
  </si>
  <si>
    <t>'---</t>
  </si>
  <si>
    <t>Median</t>
  </si>
  <si>
    <t>Mode</t>
  </si>
  <si>
    <t>Variance</t>
  </si>
  <si>
    <t>Skewness</t>
  </si>
  <si>
    <t>Kurtosis</t>
  </si>
  <si>
    <t>Coeff. of Variation</t>
  </si>
  <si>
    <t>Minimum</t>
  </si>
  <si>
    <t>Maximum</t>
  </si>
  <si>
    <t>Mean Std. Error</t>
  </si>
  <si>
    <t>㜸〱敤㕡㕢㙣ㅣ搷㜹㥥戳扢㌳摣㔹㉥挹㤵愸㈸戶攲搸敢挴捥㡤ち㉢㕡㔲㙣挷㈵㈴㜲㈹㑡戴㈹㤱ㄲ㈹㈹㘹㈲慣㠶扢㘷挴㌱攷㐲捤捣㔲㘴攲挲㙥㔰ㄴ扤㌷㜰搱愰㉥摣搸㌰㡡㈰〹㠲ㄶ㙤搳㈶㌱晡搰ㄶ〶㕡ㄴづ摡〷扦ㄴ㝤㌱㤲〰㝤㐸㔱愸㝤㘹ち愴㜵扦敦捣㉣戹扢㕣㉥㘵㠶㐱昹㤰㐳昰摦㜳㥦㜳晥晢昹捦搱㠴愶㘹敦㈰昱㤷㈹挷捣〳ぢㅢ㔱㉣扤搱㑡攰扡戲ㄶ㍢㠱ㅦ㡤㑥㠴愱戵㌱敢㐴㜱ㄶㅤ㡣慡㠳昶㐸慦㐶捥攷㘴扥扡㈶挳〸㥤㜴㑤换攷捤っ摡㥢晦愵㘶挶攴㈸㌳〷㔰㐴㉦㙤戱㌲㌹户昴㉣愶㕥㠸㠳㔰ㅥ㉦㕦㑢㈶ㄸㅦㅢㅢㅤㅢ㍤㜹敡攴㈷㐶㑦ㅣ㉦㔷ㅡ㙥摣〸攵戸㉦ㅢ㜱㘸戹挷换昳㡤㈵搷愹㍤㈳㌷ㄶ㠳ㄵ改㡦换愵ㄳ㈷㤷慣㔳㑦㡣㥤㍡㝤摡㝥昲挹㈷㡡〶㘶扥㔴㤹㥣て愵ㅤ敤搷㥣㝤㥣㜳慥㌲㌹㝡㐹挶晢㌵㘷ㅥ㜳㘲捡愹挰戳ㅣ㝦㥦㈶搵㠹攰㤳㔳戲收㤰ㄲ㔲㠶㡥㝦㙢ㄴ换㙥㐳㌴㑡㡦㡦㑥〳攳㌵㉢㡡㉢搲㜵慦㐸㥢ㅢ㉣㝡挴㤹っ愵㕦㤳搱愰㜷㙥扤㈶摤戴㌹捡㝢搷慣昰㤲攵挹ㅣ㌳㐳㕥㐲户㤹扡昴㘳㈷摥ㄸ昰慥㐶昲㡡攵摦㤲散愲㝢攷ㅢ㑥㍤㤷ㄳ戹㥣㤶晤㜰户挵㈸摡㡣㑥㠷戵捡戲ㄵ挶慡㐴慡㡤㜵敢摢挲㈱㙡攱㙤换㈲ㄷ㤵㍢㐶㤱㑣ぢ㡥昷㡣っ㝤改昲㈳摣摢㐸㐷㈷㠵㤳〴昵㥢挸㘹敥㠶㠴ㄱ晤㈹昳㜳㉢晣㡡㘹ㄲㄴ〰㡣㝥〰㝤㍥っ㤶挶捣㈲㉢〷〰㐴敥㍦㈱㍥慤㠳搸㉢㔳戵㌲搵愵㑣戵㤶愹搶㌳㔵㤹愹摡㤹敡慤㑣㜵㌹㔳㜵㌲搵㘷㌳搵ㄵ昴㘹愶㝣㕦㕦㈶㑤㤳㠷ㅡ摦扥昸捤ㄳ㘷㕦㝥㙢昵昷晥晡㜷慢户㜵㑡捣改㙥㍢攸㐴捥㐴ㄴ㌵扣㔵㡡㙡㑡㌸敥挵昴愶愲㜸摥ち扤㘸㝦㈹っ晡敥㐶攲㠹挸晢改㤳ㄸㅦ搹ㄷㄲㅢ㐳㐰搶昰㔵摦戱㠳搰㍢㝥搱昱挷㑦ㅣ扦㘸慤㡦㡦㤹㈵㘲昱㄰㠰㜱ㄸ㈰㌳昹㤸㌹捣㥡㈳〰㐲晣㄰㠴㈷昱㍦昴户搱戱㉦晥昷慦㔷扥晣昸敢晦昵慢晦㕢晥㔶昱㈸㥡㉦愷㙣㌴ㄵ㕡㜷㈰㡢㕢㘲晥搸攸〹晥敤慥摦愰摥散搳昶攳昶搸㔸晤昴〹敢愴愵㤳ㄱ敦㔵慡戸挲愲㝤摤昱敢挱ㅤ㈵㘶㐵㝢摡㜱㘳ㄹ慡挲㤰㡤㥦㐴㔵愸昲㠰㝤㙥ㅤ㍡戶㤶㐸攴ㄱ扢㈲挳ㄸ扡㈹摥搸愲攱〳㤳㔶㈴户㡡㈳改摣㤳㐱挳慦㐷敦敢摥戸㄰㕢戱㍣搶搹戶㌵挹戶㘱ぢ搰㕢㌲㔲㑢㝡戰㜳搸㌵换㙤挸㠹㜵㈷㘹㝥㝦㐷㌳㌴㔸戰戴㜳敢㜴㈸㙦㙦戶㙥㕢搱〴㙣摣㥡㥡㝢摢㉥㤳愶㘴㕤攵捡㜲㄰㐹㕦㉤㙦挴㥢㜷㙡㉢㌲㕣㤰戴㤰戲慥戶晡ㅥ㌶愵㙡㜴㘴捥挷㐶愱ㄸ敢ㅦ㘸慤㈵愲愵㕦㤷㜵慣㜷ㄵ㔸摥㔸戴㤶㕣㜹戴慤㑢昲㑤㌴摣摦㔶㍤ㅤ搴ㅡ㔱㈵昰攳㌰㜰摢㕢㈶敡㙢ㄶ㔴㜷晤㘲㔰㤷㌹㤵戴〴ち㉤㥢ㄵ㐲晢㐸㌷つ挲戹㈳㙡挹ㄶ㈶愱㉥敥摤戹㠵㠹搸戹慢㜶摤㥣ㄹ㤹ㄶ㈶㘳晦㡦昶㕣㐹㉢ㄳ戲昷㠹㥥扤扢㌰㈹〷摤搷㉥㜸愳㔷㐰ㅦ搰〱㐸㐶㘳收㤱㥤愷摣攲换㕤㔶摡㐲ㄵ㍡㐴散摤〳㘹㙡摡㑤摥晢改㜶捥㘴㠶搳摤㥦㕢㠳㠱扥㘰昹㜵㔷㠶㍤摤㌹挱ㄵ㤹敦㈵戸㡦攰㝥㠲㘳〴敦〳搰㝦〰晤戶㈳㐶㘹㥤挴扡搸搰敦㌸昵㜸搹㔸㤶捥慤攵ㄸ㜵㜰〳昳㜹愲扢㥥晥扦〱㍦昰晢昴㉣捤昷ㄳ㍣㐸昰㄰㐰愱愰ㄹ㘵晣㙡㐶挱㝣㤸㍦ㅦ〰ㄸ㙡㝡㈸攵㠴㌳ぢ㥡㑥敢晢敥㝤〴㍡㥦愶㜲㐹攰㌳㐶扡㠷㜹愳㙣戶ㅢ㌶㉥㔸搱㜲㑣㐱散搹愸扣㠱て㜲搲㐷〰㡡㡦〲㕣扡㈰㕤㠸昱㝥戹㥢㍡摤㡡㕤摤ㅡ㥡愲愳摥挲㠶㕦㕢づ〳ㅦㅥ昸㤴ㄵ㕢ㄳ㌵昸㙥㤱戰っ㙦㌶愸㌴㘲挳扢攰攰愷攸㕤㤱慢搲㡡㉢㔰搳昱㠰㌷ぢ扦㑦改搱㤹晡扡敥㈵㉥摢㤴㡣㙡㈶㝤扢ㄹ愸愵㜵〳㌹攸搹愲㐷㐵㈳搷㘳㑥摤攷挱㠷〰㍢㤹攸㌴愲㐶㈵㌹㡥ㅣ㔰㜵捤搱㠵戴㠴ㄹ㑡㉡摢㌲㑢扦慡㐸㘶搲挸㌹戰愰㥡㤶捤愵戰㔳㠲慥挶㡥ㅢ㡤愶攸ㅤ㥤ち攰晢㑢㜵〶㈱摡つ〳っ㘶昴㈴㔶愷愰搳㌹㥣慢㉤㈵搳㘲㈹攷挳愰戱㑡敦㘱扦收攱㕣㥡昹㈱㠰㔷晥攳敢㑦㍤晡㠷㝦昲㑥晡晢㍣㐴㐸㈵㤳㥥愱㔹〶㘰ㄱ㍦㉡㤹ㅦ挵㑦愱㔷㥢㑥㍦戳慢愶摤挱㡦㈵愳ㄶ㍤散㜶㌱㤴捡㌱捦慢挲挶慡ㅣ昰慥〷攱捡㔲㄰慣㤰昸㠳慡ㄴ㉤㑢ㄹ搳摢敤㑦㥤㝢收㠵㄰搹㙣㥢㔷摢攲ㄶ搳户㌴㍥づ㌰㌰攱扡攵收㡣㤱㌱㡡慡㉣㉣㡡昱㜳挸ㅣ㥤㌹㜷㙡散㜴㜵搶㕡慡㕥㠴㝡㤰愱㌷扡敥㐶敢攲㥦戰㜷㝡㑤㐷㡥㕦戹捦昹晣摢ㄷ晥昸㠱㝦愹㔴收扥㝦㐸晣㘳摡戰捤〹愶ㄳ搶挳敦㘹㜳㌵搹户捤敦搹㘶搱ㄳ愵昲㌳扦攵挰昹㉤敤㍥换挷㜶㌱搴ㅤ㕥换㡥㌶敡㘷㔶扦㕢㄰㈷戱晡㡦㐱㔸挴㜷㈱㜶戴昲挸户㈷昳ㄴ捡收㘹㠲㑦〰挰㔶㉢摤〵㔳晤㐴㔲ㄴ㍣ㄸ搱㌴㥢㑦ㄲ㝣ㄲ㐰攷昱愸户〱㠳戸昲戸㤵攳搹㜴挰㥢㤲戶㠵㌸㡦㌲㍡挲晡晦戴㐹㌹挴扥㕡っ㔲敦㑤㘰敤搴昷㐶愷㍦摢ㅥ㠲㐰㘰愴㝥㕥晡㡢㔰扣搱㝥㥡㥡晤㌴㔹收㔳搸㐷㌳改㙦㠰ㄱ敥㝤㑦昴攸晡搶攸㉦㔴慢㕡㥥㍢㘴㡤㐹晦㘴扢㤹㍢㠳摡㐲慦㌶挱㌳㉢㑤㥤㐹搳㘲㑣〱㘴挱㉣㈶㡤㠹㜸㍤㌵づ摢慣挶㜷搲㠶捥㐳戸㑥㤷戶搳愹㔰挱㥦捤攳㐹㡢ちㄹ攴ㄷ㙤㐴〰攲愸摦㥥㘸挴挱戴ㄳ㠳挶㐵ㅢ〰㔹㌵攴㤸昲攴㕢〶㡤搸搷ㅣ㜹㠷搴㝤㘸㝢ㄳ攲㘲㤵㐶ㄴ〷捡㕦㝡㜰㝢晢㔴㜰㈹㠸愷㥣㘸搵戵㌶ㅥ改搲㥣戴㕣㕦㤶㍥㡥㤶㈱㑥㤸扢㜵ち㔶㔷㘵扤换ㅡㄷ㠲㐶㔸㤳㌳㔳〷攱㜰㉡ㄲ挷㑦㠳㙦〱㔹ㄳ㡦敥慣攳㕢昰捥〳㑡〶晥㠸搸攳搹愶㡣昱㥡㌹㐳㠸㙦㐲㡦㤹㑦㈳ぢ㜵愶昳挰搳㥢㐵㕡㡥扢㜴摥ち㌶挸㥡搴つ愴昱㤴ㄹ㍦㜲敡戲㤰㤶㄰㍢ㅡ㑣戳㜳㡤戸慤挵㕡ㅦ㑥㕢攰㌴捤昹㈰㝤捤ち敢〷㠱㉡搸ㄸ㔲㐲ㄲ㘱攰㙦㙦㠸㑥愶搱戴扢捤换㠴扢捦㐳攰㥦㐱㌵㜱捤㜳㘵㔷ㅦ㜶㔳ㅣ㤱㘹㠹ㄶ搰㐶っ㄰摤㥢搵㜹㤶㉥㑡换㔷㔴㔸㠸敢㔳㜲㙤㔰昵㤰㘰㜰㠴愳㕤㌹摣㕥㔴㔶挵戴㈷㤶愲挰㙤挴㜲㜰㌳愷〴摤戴慦㐸搷㘲攴愷戸㤹㥢慦挵㠸㡤㙤捥挷愸捥挱愱㄰㌰㤲㑢愹㈴ㄴ㥤㡣ㅥ捣摢扥〹捡搰ㅥ愹ち㤵㙥慢昴敦㘷挴ㅦ扣挴昴戵㌳㕡㌳㔳㘰搲㜴挶ぢ㍡捤㐶扢慥㙤つ敤㔰㤲㠶㥢ㄱ挷㐴挳㈹攵㔵㙣搶㌱慡㌲㘰㉢扤㠷搰㈹〳摡㐳ㄴㅤㄷ搷㐴戱㔳戳㕣㜷㘳搰㥥昱㙢㙥愳㉥㜱扣㤰㙥㔳㘷㈳㝡㝢㐰攸愵慥搱ㄲ㕡昵挰㑢㡡㤴ㄹ摣愵㌵〳㐹㝢㔶㜳㥡㌹ぢ戴㉡戳㡢㌹ち收㈵㤴㐸ㅡ㐶㜱摥㜵ㅣ㡤㑥摤攱慤㈸戰扡攰㠱㙡摢㔶㐵㥤挶㤸挲㘶㈸㑥㐹㕣㑢户搹㘰㌶㐰㤸戴摥㔲㜵挱㐹慡づ㡣㕣㈹㌲ㄹ㠶戱㔷〳〳㕣㈱摤㑤ㅤ㘸㈸扤愴っ㝦㈷ㄱづ㠶扣㍡愳ㄱ㉤挲愱㙣扦㔲㠲㍣扢づ㔱㠳㈵㡥挳愲ㄳ扢戲摦㔶敤㉡㥦愷㐸㄰㥢㝤昶攲㌲㑥昶㔳〳昶昹搰愹扢㡥㉦改㠴㈰㙣捦㑢戵㔹㜹ぢ〱收昹㈰㜲㜸ㅢ㌴㘰㉦㠶㤶ㅦ慤㌲㠰㔳摢㌸摣㔶㔲挴搲敤㐹挷㠷〰㈵摦㘴㝥挸㕥㔸づ敥攰敥户攱昹攷慤搵攸㐰㄰㡡㡥㘵㤲ㄲ愹捡㠸㑣㐶攴㌳昹扤摡㉡ㄵ㙦㔱晥㉡て㐱ㄹ㠲㤴㕣っ㑥昶㤰㔹㔲㉡つ昱㔳㘶戹慥戶换戵慥昱挵捤换㜳ㄵ㙣㥤攷㤸换〰㑦㥦扦㍡戳㜵㌱昴ㄳ㕤㝥敢て㘱扥ㅥ收㐰戱挶㘶ㄴ晡㍤攸㍣㤸戰ぢ敢挸㍤愶愲㍡㑢㥤㉣㔸戰㔵ㅦ㜲㈳㉣㈸扢㌳㍢㡤昸㘰ㄱ挲て昵㡢戸㉡昴敥㘰㔲愰㑢攷㔹㙥㤴戶㔵〲捦戳挸㕥㘴捤〵攸㙥㤹㔷晥㌵戴㠹㘹〳㈸ㅥ㑣慢慣㜵㔴㔹敢慡ち㈶㤹㌷㑢㉡捦戹㠲㕢㔶攸挴换㥥㔳换戳挰摢㥦〳挱㤷㘰㈱ㄵ换〴㐲㤹ㄴ㜳挲㔹敤㍣㍤㈶㘱㐷㤰㝢ㄴ攷〷愲㡥攴〷昷㘶㤴ㅤㄷ㝢っ摢挳㥢㔵ち摦㕣挰㙣㍡挳摤㔰晤㠰㐸㉤㑥ㄸ㙡㤴㈲ㄲて愳㥥捤收㘲㥡㘱㈱挷㠰㜶捦㐸㉡捦㜵㠵搹挰慡㑦攳㠲㌰〸晢搲挷ㅡ㜹㤰㤶㙡㈵㉣㌱㝡㕥挱搵ㄳ慥戴搶攰ぢ㠷㜹㔶㉣㈰㉥㥤㘳摣摤㐸㘸㐸摣㘸扡摥㥦敦昶慤㤹收㕣㡦愴㔱挶搶㤷㈷㌳摢收晦户换㑦㐰扢㜲㕢敡㔹挹㔵㘴捤㙢〰㠲㜱㜹敥愷愳挳㜵㜶昸ㄴ㠰捥昰㙣愷㤴散ㄸ㘹收攴扡挷〸㜸摥攳㜶攰㜲ㄸ㠸㡢㈳㤲づ㤴ㄸ晤㜹㐶愲捤㑦〳㝣昷捤㌷挷昱愳〹㠶㜲㥢摦㘷㄰戶㔰㈰昲捣㕦㈰昸っ㠰㑥㍤昳㉥㈲㕢㉡㘰扣㜹捡㔴捥敥搶愱㜲挰㙥㍤㐳づ摢改㘱戲攵挸搸㔱愷㥣㉣挸昹〱㍡㄰〲ㅤ㐰㕢㔳㙡昶㙥㠱挱昶攴昱㠲㈶ㄸ戴愲挵搵㡣捦〲ㅣ㐹㉦昵换㐰㑥ㅣ㍡㑢つ摡㐴戶㙡愴㐴㙥㑢敤ぢ挶戹搴扤搴つ㘴〴〳㕥搴愸㄰愸㐴挲慡挸敦㉥㘱っ㡣㈹〹扢㤹㘶㔸㄰㡣㡥㌵戹〲搹㈶摢㕡挸㥡㑢〰㠲㤱戳㉥ㅤ㙡散㔰〷搰ㄹ愳改㔴㈹敤愱㈶㥣㤷昹㍣㈰愷㕥敡昰㘲㈶㡦㍢づ㜵愳愳㉢昹敢㙦戹㠹㌱㤲㑢㤸㍣挶㈰攷㐵挶〲㤴戳慣ㄷㄲ搶㈲扦㔳㡢㘴㌲㌹㘸㈸愳㌳昰扥敤戳㥣㘲㐱慡㜰㤸㈰户ㅢㄲ愰挰ㄸち收慦攲挵㐴ㄹ㘵〴㘹摥挱㡦㑡㌸㠰摦㘲愶㈰㈸挴捤㝤搳㌲愶攲戲㡣慣改〰攸㍣戴摦㕢㤰㠰㕦㉥戵㐴㙥㔴捣敤㤰㝤戹㘱戹㜸愶㌴㠷攳㐳捣慡㠳㘰㌳㜲挹㈱㙥㔷挴慡㉤㝣收〶㜷搶㠹㠳㜶㈲愴㝢㔳㈱挶扤ㅤ昲ち晡㤷㐰愰㝢晢ち㔹扡㍤攸㤷㐵㑤挱㕣㈱㠴〰㌲戸挲㍥愶㥢㘶㔸㄰っ〳愸㕡て㤹㘶搲㜹㘴改攱㙢㜵㥣㡦㌸㝥㜸换㌲搰〷ㄸ㜱㈱搷昷攰㜲㔱收〵㡦㐴摢搶㈰攸㡤愹摡搵㌴挳敤攸戴愸㥤ㄲ户捤㠸搳昲㈳昲〳㜳扥㄰㙦戸㜰愱㤸愵〴㈶㌹摡㡣愴ㄹ㡢づ㐲㥣〹㜳㥤搷ㄴ㥢㘳㜹㑤搱㝦愴攳改㠲ㅡ挶ㄶ㝡ぢ晡敦㠰㐴㍢㡥攷づ戶愸挲㌱㑣㐶〸㜰攴愲㔳ぢ㠳㈸戰攳昲〲㡥〲㘵㍥㘶戱㜱㈸㥣搰㝦ぢ㌳㜶晤㈶㌷㤶昳昹愲㙦㡤搱摤挲㡡ㅦ摣昱搵㙡昴㠸㙦㝡ㄴ扥晡晡昸ㄹㅥㄵ㔵晡㈰戰㔸愲㘷挱挱㘶っ㌰㤰㉤搱㌴㌳㤵慥㈵扦㕡㠹戶㤸愹㐴㝢捣㌴㐴ぢ捡㔹愸〱昶㌵㤵㘸㜷㐹㑤愳〱㌰㔸㤹慣戶㌸敦挶ㅡ敡㡡愸㔳敡昱ち摥挲ㄸ㜷㔰㜳〸㌵敤㑦ㅣ㑢㌴摣㥣㘵敢㈱愰昹㌹ㄴ㠵㌲ㄴ慣晦㍣㑢昸㘷㈷㐱㐳㐱收ㄱ扦っ攴㤲㘴挸㙢挶㉦〲散㐸〷昱〵㜴㈳㉤摡㜱㜹ㄳ㘳ㄴ㉥㥦㐷〶戸戴昰挳㔴愲捤㘰㉡搵㤲㕦慤㔴㑦㌳㍡ㄵ敢慥㡡㈵搵搸㥣㕢㉣㠹㥡愸ぢ㤹敢敢摢ㄶ㡤㙤㔷㌲㔰收㑡㈱㔱ㅤㄹ〶愱晥〲㤶摣㕢㘷㌴〷戵㜳㈷〷㉢づ晡㈵㘴捣㉦〰ㄴ㑡搴昹㙡戳㈴㤵㐹摡㤸㈴㠷昱㉢〰㠷㐱ㄳ㕣〴㌴敦㤹㈹㘰㈵㥡〷搵㥦㠷㘶昵㐲捦晣㌵收搴㘵〱㔵㤱晡挰㙦㈰㐳慡昰扦㐴㝤愴㠶晣㈶㌲挰㘷㔳ㄳ〹愵ㅣ㔰㘷㌶㙢攸㐹㤷愸づ㔴昷摦㔶摤㜵㜲昴㔳㍢〷慣㕢㔸㙢〴㝡慢敤㡤搷㌹扣搹摡攰愴㔹㌸挴㠹㍤捥㘵㍥戹户戹㐸〴㑡ち晦昵摢愰挰㑦㌰㑦㍢㔹㌸攳㐳昸㌷扦〸㈰挸攲〳㉣㝤㥣㘰㤴㐰攱搶挵㈷扢㕥摦慦愴つ㥤搷昷㈵㡡㠷㐲攴㤷㤰ㄹ挸ち戲㌳㤱㈹ㅣ㡣攰づ搴㐷㝦ㅦ㌵㐳㘴〸晡捤㕣㑡㑢扡㝢㈶㉤㥣㑤㝥昳改㙦改散㄰戹㐷㡤戸㈱ㅥ㝥㜱㐲㝦晢昹捥挷ㄷ挹㠸㈶扣㝢㐶㤰㑤戶㌶㌶㠵㔲戲戱晡㑥ㅢ慢愵つ㥤㌷㑣㈵㜲㤷摡搸㤷㌹挹㉢〴慦〲ㄴ〴ㄹ㑣敤戰㡡愱摣㈱㉦㑡昳㤹慣㑥㔶摡捤晤㙦㜹〳挹ㄸ戸㙥㤳摦晢敤愴㥡搴㔷㜷つ慥搲挶㐵㥣㤷㐳扣㐲㥣㐵〸〸愷㘴㍣㝥㑥㜵ㄷ㐲㐳昴攳㥡㈷㌲㔳㤵ㄴ敢搸㜳㈱㡥㘸㝤昶㑣㠴㐰㔳㍤㡦愷㍤㌱摥㘶昸〷挱㌱㠲㝤捣㔱㑡㈰㈷扣ㅥ捡㜴㌵㑤㐷搱摣㜹㠲㙢㠹愶㙤攱愳ㄹ㔱捤昰㤸扤㌷户挸㜸つㅦ摢㝡㡥愶㙣㘱㤴ㄱ㌷㐰㔱愵慥㝦昸搸晤敦㜰戹㜰㤶㌵昳㡦昰愳攴㐴愸㍤攰㐰㘲㝥㠵㔵攵㈶搰㜴ち㔶攷愶攸㈴㑣㜳㐴挷㈳扡晥㝥敥㜴昱愵搷捦晥捦挹ㅢㄳ㠲戲㐳敥㌱扥ち戰㜹慡愹户㥣㙡㜲攲㝡㜳㕤摡ぢ摡搶扡扥㡥〱㈶搹㕣愹㐴㠰㠲昹つ㔶㤵㥢㐰ㄳ㤴㍤慥慤㤹〴ㄹ㕡㌱昰㤵㤴㠱㝦ㅥㄵ昹㡣㈱挸攴慡攱㜲摡㌰慥ㅡ㠴㜸戵搹㌰㥦㌶㥣㐱㠵昹愷〰㍡ㄱ㜳捦ㄴ愳㑡摡愳㡦昷㘷ㄸ㉡㠸㜲愵晡晦㍣捤戰㈰㠸〳㉥挳晣㈶㑢摣扥敡昳ㄷ㘹㠶㠵㈱慥㤵捥㐹㘶㕤搴㙥搶㙦摥晣搱㔰慥㝣㉣昷愹戳挵㤷摥晥㠷敦扤昸搶㘷挷晦昵挷㉦扦晣搶て㕥㝣昳挷㝦戵㌴晥㜷慦扤昶挶搳慦扣昹扤挳昶慢㤹扦晣搱散慢捦㡤慤㍣㜷摢扥晡戱昳捦㝤晡搹换㘳昳㠷㐶戲搹扥扥てて晦晤㝤ㅦ㈹扤㜰晢摢攲㙦晥昹扤扥㔰敢挳〷㌶捤っ昲㕡㠹敢捣戱昶㕢〰搰㡥㙡㠵㉣㌷㡤ㄱ昲㕡㠹㉢㔵扤扥㠳っ㝡戱戳愲挳㜴㡡敥㐹㔴攴㜱扤挹㜶搵㜰慥扤愱晦晦〰ㄲ搲㠸㌱</t>
  </si>
  <si>
    <t>㜸〱敤㕣㜹㜸㕢搵㤵搷㤵㈵搹㔷戶㘳㠵搰㐰㐲〸㉥㠴㉤㑥㡤㥤㡤愴㈱㡢㘳挷㠹挱㔹ㅤ〲戴〴㐷㤶㥥㘲ㄱ㉤㐱㤲ㄳ㥢愶㤳㔰㤶㉥㝣㤰戲戶ㄴ㤸搰戲㜴㠰戶㠴ㄹ扡㔰㑡㈹ㄳ㍡㤴㜵㑡愷ぢ㤴㡦㠶㐲昹愶㥤㜶㕡扡户㕦㑢㤹摦敦扣昷愴愷愷㈷㍢愴挹㌷昹愳捦搲搱扤攷㥣㝢敦戹攷摣㜳昷㘷㥦昲昹㝣㙦攳攱㉦㥦〰〳㔳晡㐶昲〵㈳摤摡㤹㑤愵㡣㔸㈱㤹捤攴㕢㍢㜲戹攸㐸㙦㌲㕦愸〱㐳愸㍦〹㝡㍥搸㥦㑦㕥㙡搴昵㙦㌳㜲㜹㌰〵㝤扥扡㍡敤〷扤捥晡㐶散㠸㘶㉡ㅤ㈰〰㤷㑦㠷〸㙡〹挸慡㌵㐱ㄸ愰愱ㅥ㘰㝤攷搲搵〳ㄷ愳攰扥㐲㌶㘷捣㘸摥㘰㘶扦戰扤扤戵扤㜵搶散㔹㜳㕢摢㘶㌴㜷づ愵ち㐳㌹㘳㘱挶ㄸ㉡攴愲愹ㄹ捤㙢㠶〶㔲挹搸㌹挶挸晡散ㄶ㈳戳搰ㄸ㘸㥢㌵㄰㥤㍤慦㝤昶㥣㌹㠹昹昳攷㌵㌴㈰攷㔵㥤㑢搷攴㡣㐴晥㔰攵搹挸㍣㔷㜷㉥㙤㕤㘵ㄴづ㔵㥥攳㤰㈷戲散捡愶愳挹捣㈱捡㌴㐸昵捦敡㌲㘲㐹摡挹㌰㜲挹捣收㔶㠸㕤愶㘸挴捥㙣敤㠶挶㘳搱㝣愱搳㐸愵搶ㄹ〹㥡愸㈱㑤㥤ㄹ㌹㈳ㄳ㌳昲攳搲换㠶㘳㐶捡㈲攷敢搲ㅢ愲戹㔵搱戴ㄱ㘰愰㈹㙤摡慤㈷㙥㘴ち挹挲㐸㘳晡摣扣戱㉥㥡搹㙣㤰㈵㤸㕥㍥㤴㡣〷〲㉡㄰昰搵㥣敡㈵㡣搸愶戵㍢ㄷ敢ㅣ㡣收ちㄲ愳搵摡扤㜸ㅤ㉤㐴〴㉦ㄳ㡢慤愸搹㤵㡡㘶敡㑢愶捦㌱㜲ㄹ㈳挵㐲㘸扣ㄶㄷ㤳攸挴㔴㝤㔱㌹㜶㙤㘸ㄸ㔵㙦戹〶慢挲㔲㜴ㄳ㐱〴㈰㌴ㅥ㈰扣㈶㤷㑤㈴ぢ捤戳摡摡昴㔱愴㑣〰㔰㠱㕦挰挳摣㈹晤晤㔱㝦晦㠰扦㍦收敦㡦晢晢つ㝦㝦挲摦扦搹摦㍦攸敦㑦晡晢㉦昶昷㙦㐱㑡晢愹慢慤昵㕢㡦昱摡戸㈹㝦昹昳㔵㍤㤷㈷㥦扢敡昲愷ㅦ摡ㄷ愴㔳捤昱慡㠶㕢㐳ㅤ昹晣㔰㝡㉢扤搹戲㥥戸㕥扡㉢㕦㔸ㄳ捤愵昳㠷搶捣㌰昲㔸㜶敥挸愷て扦㥤㔱挸㈱戱㜳攸㕤㔰昳愴㔵搹㕣ㅡ㝤捤㑡㈳㥡㔹㌸戳慤㙤㐶㕦㈱摥㘵㙣㕢㌸慢㑤㑦〴㔹ㅦ〳㄰㍡ㄶ攰摤敢㡣捤㐳愹㘸慥戹捦㠸收戳ㄹ㌴挵㜴㌴ㄳ㙦㍥㙤晥ㄹ㙤戳摦㌳昷㡣戶㌹愷敢㐹㑣㌰ㄹ㐰愹㌷搰㍡搸㐲愶摦愸ㅦ昹㝥㈶摤戳攷㝦㥥㥡晢摡摥攵て㉢㜶㤵搲㜱㑥㈱昳昱〰愱愹〰㜶㈳㥢㌹慦㑤㥦㐰㑡㌳㠰㔲晢慤㙣ㅡ㍥戲敦㡡㈷攷㥥戳攲㑢ㅦㄸ㕥㜵挷敦搳㝢ㄵ㍢㕢戶㤲搰㠹〰挷㥣㥢㐹㈶㔰㡤ㄹ㉢㤳㤹㠵㙤慤㜳㘶慣㡣づ攳㜷扥㍥〹㐴㍤㡤㙣㈷〳ㅣ搵㙢㈴ち捤慢搱戳㌷㜷攷愲㌲〶攸㔳挸㜱㉡㠰㔲㉦㕡㘵㝤昸昶㡤㙦㝣㝢捥改㍤て摤戰攰㔳敡ぢ㍢摦㔲散㌰㐴攴搳挹㍣ㅤ㈰搴〲㔰ㄴ㜹㙥㥢㥥㐱捡㝢〰㤴晡㡥㤵捤慡㔷㘷愷愷㐷㈶㉥摦戳㝦昱搱㕤㔳慥晤戲㘲搳㤴㙣捥㈰㜳ㅢ㐰愸ㅤ愰㤸つ摣㙢㈶㈹戳〰㤴㝡搶捡收挴昱挹㙢㐳㠳戳㍢敦晥晡㥤戹㝦㌹㙢敢㌷ㄵ挷ㄵ挹㘶づ㤹攷〲㠴捥〴㈸㘶㌳扢㑤捦㈳㘵㍥㠰㔲晦㘱㘵昳扤摤㌷㉦㍡敤㤲㕢㔷摤晡搲ㄳ㍢㐳戳㙥㔸慢㌸㌲㐹㌶ぢ挸㝣ㄶ㐰㘸㈱㐰㌱㥢㤹㙤㝡ㄱ㈹㡢〱㤴晡㠶㤵捤㜷㜶ㅥ搷戲攲捣昳㔶摣晢昴ㅢつ昳愷っ慣㙦攸〰㜹慤搵㝦㜴攵愲摢搱〹㤷晡昷㤹慤㙤晣ㅢ㝢㘰挳戸㤶㤸㤳㌸㌳搱摥ㅥ㥦搳ㄶ㥤ㄵつ戲〷㍡搰敥昴㘸昰㌶㈴捥㑢㘶攲搹敤㘶晦㥡攸㑥愶ち㐶㑥㈲㑤〹晣㤸㘳㠴挴ㅢㄳ换㠶㌱戸挶捣慥昸攸㐴愷㤱㉢㘰㔰㉡㡣㤴晣㜶捡搲㘸摥㈸㐵㕢慣扣㤷㘶㠷㌲昱晣㜱摥挴扥㐲戴㘰㑣㜶搳㑡㤹㔴㈴敢挳㠰㘵攴㐵愴愹敥㘴ㅢ愲愹㈱愳㘳㌸㘹㤲㡦㜷㤱㌱㜴㘵〷慡㔳扢㜳挶㈵㐵㙡㠵㐴ㅤ㘸昶摢㈴敦㡡㕡㥡㈴㔳慥收捥挱㙣摥挸㠸㜸㉤改㌵挹搸ㄶ㈳搷㘷㜰攲㘴挴愵慡敦㈲挹ㅡ㍦㕢㔶㘷㔰㔱㡣㠸昱ㄳ㥤㔸㉡摡挸挴㡤㌸攴摤ち㉤㡦慣㡦づ愴㡣㠹㘵㉣㘶㤹㈰㑣㉡㐳㜷㘷㘳㐳昹捥㙣愶㤰换愶捡㈹ㅤ昱㙤㔱㡣搹昱㤵搹戸ㄱ㤰挷㘷㐲攵慢愹㔱捡㜷㥡搷愸挱扣昳ㅣㅥ㥤㡤〴慤㘶㜴㘶㐷㈳攲㠸敤㌹慣ㄶ㜳㐶挰搱挸挸㝦晡愸㤲㌸ㅢ㈱戹摢㐶攵昶㘸愴㑣㜴㙣戹攳戵慥㠳㝤㘰㠷㤴㐱慦昴㑦慢㥥㘵愹㕤㡥㈱愹挳㉡㥣㈷㤳㝢ㄴ愵㐹戶挵戶㜷㜸㤹晤晥〹㔶敤㤷㙤挳捣㙣〵挶愲㤴㤱ㅢ㜵㤶慦㈸㤱㕥㑡搰㐹搰㐵戰㡣愰ㅢ㈰昸㌰晡戸慡ㅡ攵㔸愳㠶搵㐸㜰㝢㌲㕥ㄸっつㅡ挹捤㠳〵攰戰㍡愸慢愳扡ㅦ挰戲攰ㅡ晣㍥㠱摦搷戹攰搰㉢〸㝡〸捥〶〸㠷㝤愱㜳昰敢ぢ㠵㜵㉦㝦㔶〲㌴搹㔳搳㘶戳㘵㠶㝤㐱㑥扢摥昹攴㄰㠵晡戴捣㐵戱㔸挸〷搳挸㌷㕦㔳攳愵㡤ㄵ搱晣㘰㠱㡥㌸㉡㔱愶㠱慢㤸改㙡㠰㠶㌵〰慢㔶ㄸ㈹戸昱愱㕡㘷〴㌹㤵ㅣ㜳㍥㑢愶㠹改扥㤱㑣㙣㌰㤷捤㘰㘱搶ㄵ㉤㐴㍢㘲㤸戴攷㔵㌴㤴敥捤㜶づㄵ㐲改ㄵ㐹晣㌴愴搷ㄹ㕢㡤㘸愱ㄳ摤㜴愱㌱摤㡢〹扦昴愳㍤昱攱㘰摡㥣慢㜷ㄹ昹㤸收愴扥〷摤搲㜰〸㈱昴戳つ㘹㜶㌴挶㜰㠱㔹搷愶㌱㙦㐴㜳搲㘰㙡㤱㔴㘶㠸㈹ㅢ〵㘷愷づ㕢㌱攴㄰㤱愰㈳㤷㝡㐱㤸㌹挹㉣〵㈳㈸㐶摢㠰〵摤ㅥ㜴㙥㈱㤹捡户㕡敡㙤敤捡㘲搱㘷挸搲㤴㙡て㠵搰挰㐲愳ㅡ换敤攸㕣ㄵ慣㡥つ㤸搹㐲㤴攵戹散搰㔶捥ㄸて㔵㍥捣换愷搷〲散昹昵㝤ぢ㑥扥晤㠱户慤摦㥤㜰㈱㜹㌴ㄷづ㥡敤㥤㔱晣挸愳搷攳㈷㍣ㅡ㉤挸戵㠵㘷㑦㕢㘵〱挳改㘴㐳ㅡ戵㕤㥦㌳㘴㐵㔶㈷㤱㤱慤㐶㘳晡扣㙣㙥换㐰㌶扢㠵挶ㅦ㈷戱晣愰㘱ㄴ㘴㤹㘳慤敡ㄸ㔶㑡搵搴㤴慤㘴ㅣ敢㈱㉥㤰㐲攷〳㌴㜶愴㔲捤㜶㡥昹搰〵㐰搵㘰㐴〹扤て㠱㠹㍤换㘶户捦改敦㡤づ昴慦㐴昷㘰攴搲慤挳愹晣戰扡ㅢ㜵攷㈴昸搸戳慥搴晦晡挳攸捡㝢㕡㈷㉥㝤收攱晣㍦慢扢㉣㐲挵挲㠷㔳敥㔱收㍤㘵换ぢ昶ㄴ㘵昳㥥㡡ㄱ摤散㔴晥㌱㙦㌹攲收㉤攵㜳㤶改㘳っ搴慥㔹㑢搵㌱敡ㅦ愳扥搷摥㥥㌹敡㙦㠴戳愸捦挰敤㌸捡㈳㕣晥攸㝥挴昵㈶㠲㈸〰挶㙡改扢㌰㔴挷捣愸攲㌲㤸づ愷攳〴〶㐰㤰慢摤搱〷㌰戸㉢ㄷ㌲〱敥㐷㌴愶扢㡣㐴ㄴㅢ㝣㌲攸愸攸晦攷㤸ㄴ挰㤶愸㘳㐰ㅡ扤ㄲ㤴ㅤ㤵〸戹攷戳攵㝢㑦搸ㄱ㡢㉦㌷㌲敢搱昱收て攵㔰㜳㈸㠷㉣㥤㐰㍤散㈷㜸ぢㅡ挲㠱搷〹敡昲搵㙥攳㝣愱扦摦㔷挷ㅡㄲ愳戹㌱㔲㌹捣㕤っ㙣㜸㌴㥡攲㈶〹㠷㍡捤愱㈵㤴〵愸㐱㘳搱ㅣ㑣搴㙥㙢㜰愸ㄸ㌵慥戵〸ㄵ㝢㉡摣㑡㘱㐳搳㜹〲㑥㑢昵㄰挱㌶㠲敤〰敡㈳㐸捡㤶晦㘳㐴昸㉤捤㔲㐷挸㜳㈹挱〷〰ㅣ㉤晦㠳挴慤㈴捥愷戸㑤㈳慤㝦㈷㤱扢〰搴〹〰㥣㥤昹昴㘵〰㔵攷〱摣摢愹㔴搰ㄵ挰㠶昵㈸㌴搵っ㡥愲㠲㌴㐷㕢㔳㌹㐳搵㤴㔳戰〸ㄵ㍢㐵㈷㈱慤散㘴㕤㠳㠰捡㔹㡡㐰戸晣搱扢ㄱ搷ㅦ㈷戸づ挰愱㠸ㅢ捣愸㥡㠶㕦㔱挲㡤㘴扡〹㐰㜱昷㠸摤㠰扥ㄹ挰㝥㔴ㄲ㘵戰㜵㐹ぢ攱挶㔳愵〲㍥〵㙣㔸㡦㐲㔳摣㤳㉡㈹㠰㉤挴㔴㐰㍦㌲昶㥣㔳㕣㘴ㄱ㉡戶慦戸㙢㈵慤攳㑥㘶㜲ㄷ挱摤〴昷㄰㝣ㄶ㐰㥤㡦愴㙣ㅤ㕢ㄱ戹ㅡ㔲㤷㕡挷扤攴戹㡦攰㝥〰㠷㔲㍥㑦㥣搵㍡愶㈳㉣㡡㜹㠰挸扤〰㙡〶㠰搹㍡ㅥ㐴愸㙡敢㘸㘱㠲㡡㔹攲㐳挰㠶昵㈸㌴昵ㅥ㜰㤴㤴㔳㙡ㅤ换慡㈹愷换㈲㔴㙣捡㥤㠱㥣㐴㌹㡦㔲㤴慦ㄳ㍣㐶昰つ㠲挷〱搴㈲㑢㌹摦㐲㠴摦㤲㜲昶㤱攷〹㠲㙦〲㌸㤴昳㈴㜱㤶㜲摡㄰ㄶ攵㍣㐵攴搳〰㙡㈶㠰愹㥣㘷㄰慡慡㥣㜶㈶愸㔰捥昳挰㠶昵㈸㌴㌵ぢㅣ㕥捡㘹愹愶㥣改ㄶ愱㘲慢㤱㍢㡣愲㥣ㅦ㔰㤴ㄷ〹㕥㈲昸㈱挱换〰㙡㥡愵ㅣ慡昱戹戲㤶昳ち㜹㝥㐴戰ㅦ挰愱㥣ㅦㄳ㘷㈹㘷㉥挲愲㥣搷㠹晣〹㠰㥡〷㘰㉡攷つ㠴慡㉡㠷㕢㥥㤵捡昹㈹戰㘱㍤ち㑤捤〷㠷㤷㜲挶㔷㔳㑥挴㈲㔴㙣愰㜲摦㔴㤴昳㙢㡡昲ㅢ㠲摦ㄲ晣㡥攰昷〰㉡㙣㈹㠷㌵收户搴㜲晥㐸㥥㍦ㄱ晣ㄹ挰愱㥣扦㄰㘷㈹㠷㝢戲愲㥣户㠸晣ㅢ㠰㕡〴㘰㉡攷㙤㠴慡㉡㘷㈱ㄳ㔴戴ㅣ㍦散ㄳ搶愳搰搴㘲愴昳㔲捥ㅦ晦㔶愵捦昹㠳㐵㜰㙦ぢ〷戹挹攲㕥收捡㌹㔴㜱挳捣㌱愹㤵㌵㔶〲㝢昸㠵㝣㝤愲㘳愸㤰敤㑥ㄶ㌰敢㘸㐸〰㈰㈸㐹㈶换摥㤲㈳㔱㑢㘲㐳搲搸捥昹挶〹㤵㈴ㅣ搱㜵づ攵ぢ㔹㔹挱㑦慤愴㜷㘵㔷㘵ぢ㕤挹晣搶㔴㜴㘴㥡〷搹愴㥣㌷㘸㘴戰搹㤹挳㥥攷㔸㑣搹慤㕢㡤戸㠷㡣㝤搹愱㕣捣攸改㍡ㄲ戶㑢㤵戹ㄵ攱挳㙡ㄷ戳㍦㜵㜲昵㔵㠷㐳敦摣㌲昳㘳㠵慣づ㜲户㡤慤搰愷ㅢ搰昴㌰㘱㔲㘸敡扡㤱捤㄰ㅢ㕤㥤㐰㡤摥㐴ㅣㅢ戰昵㘰づ㈷㘰㔶ㄳ搷㘸敤昰昷㘴昲挹戸ㄱ戶㘲㌸晤ㄹ㘷〵㔷てㄵ捡㈸搱攱〹ㄶ〵换昸搵ㄹ㤸㍥ㄶ捤挵㡦〴慢愰㘲㜸㑣㤳愸㄰晥づ㑥搱㘶㌶㍥摦㥢昶慤㠷㌷㜷挲搹挷㔹扡敥〲搹㜳㔷愵攸㡥〸㌸昶慦搹慦㌵㔲摤㐵㜴ㅤ㘳㍣㈳ㄴ㉢㤸㘷㠴攳㠴挳㐰〳挷挹㜸捡㤸㔰ㅥ㤵㜵㡥㑥㜴っ攴戳愹愱㠲㌱慥ㄸㄲ㐷搷㠹㜵㐶㉡捡戳㠸㠶㘲㘸㑤慣㠰搳㥡㘲㝥㍣㘷㌸㜲㉣〴㡤〴㉣㉢㈹戱㔳㘸㤴挶㕢㕥〹晡搰㐱㕡ㄵ昶㑢挸昳换挵敡㔳户昰戹㜷戱捦づ㠴昹昸㠲换㤰扤㝢㈱㔳摥搷㍡てㅢ攸㐹ㄳ散㌳㌰戳㠷㤳捥慢挱挶㜱㥦扦㌱㈱晤ㅥづ昳㜸慣摥㐴搷㐹攱挶㑡㈱ㄹ㡢愶㔲㈳攳ㄲ㍤㤹㔸㙡㈸㙥㘰挳换㐸搹㝤㌶㡦㤱㡦っ㝢挹㝤ㅦ搳㔶愳攸挵㔲㑡て㉥晤搸㐷ㅢ〷摤捤攱捡〴㉣㈵㐳㉥昲挰づ愷攵㜷㍣㔷㜸挷㈷㍢㘱㈴㍡慡㜴㉥㈹㜷㑤搰戵㔵愰搸愷㜱㤷扢㜸㌸㈴ㅥ攷㘰敢捤昶㘶㜱㜰ㄷ㜷愰㔶㈴㑤搴ㄱ攳㔷㘲愶㔰㈸㜴戰〳っ㜴㠵攷㑤㑥㠷昸扢搳晡挵㑣挶㜴づㅥ挲戸昷挷ㅤ捥㈱㘳扦㜴㠲㥣㘹㌵戱〷㌳㈷づ敢㤳㠵㤴㔱㥦㄰扡㠴敢攸ㄲ搴㘶㙤㘲晤㈰昶㥡扢ㅡㄳ换㜳挹㜸㉡㤹㌱㌸〹挱㐱㌲敦昷昴ㅡ㥢㜱攴戹㈶㥢㑦昲㑥㑡㘳㘲㝤㉥㥡挹㙦攵㤱㐲㙣攴愸戲㤸ㄸ㉢㤸㔸㥡捣挰㠱捣㌲ㄹ㙥㑡昴つ㘶户攳㤲摡㔰㍡戳㍣扡㌵㝦㐴ㄸち慤搹㝡㑣慦昲㉢扦㕦搵昹敢づ㜶慣㤲ㄳ〰㑥〸㝣㌳㤱慦㥦挰㌲ㄷ㡦换㐶昱㔹㕡捡㍡㜴愶捦㔲慥戲㉢㍥㥥㈷㕥挵㕢㝥散㠷昵〴㈴㙡㌸ㅡ攰散攵攷昶㤴慥㉡晣㕤昷昰㠲㘷㈳攷㔱㠶〳㘹ㅡ挵㜳搱㜷㠱㜹㥣搹㕣㠸㘳敢搱㘲㜵挶摣㑤㌰㥣㄰ㅥ戶㐶㡣愰㘴㘷戰ㅢ㈷㔶つ㜰㝥㜴扦㌸改㐳扦㍢捥㡣㜰㑡㠷换㍣㜹㡢搶㤹㑤愷愳㙣㕥㙣㥡㝤攸扢㡤㍡㤹㕦愳㌷搱〹〰㘹㠳ㄶ㉡㍡っ㔴㜴㔸㔰ㄸ㤲㜹搷㐱挲捣㉢扢㌹㥡㑢ㄶ〶搳挹㔸ㅤ㈳扣㡦㜰㐴戴㑢㌴愱〰㤴㘹㍦搲㌸㌱㔹㜵敦㘷㥡〷㘱㌰㜷㉢搶て㔴ㅤ捤㡦搶敢㤷㜱㕣ㅤ攴㐱㌲㥡慦㜴昸㝡㈲㜲ぢ昲〰ㄶ㕤扦㈹㡡㘳ㄲ〶㡣㜴㐴慡㤷っ昸敡㘳〰ㄹ攰㌷挰㈳搶㔱捦昶㜸昷㈸摣㥢㡤挶扢㜱㘵㈵㥢慢戵敥㡤搶挱戴散㔶㜲ㄱ㥥攷㜶攲㌲〴㉥㔹㙣挳㕣㌸㔷㐷㐴ㅦ㑥㑡〳㍣〹づ㤹㌶攴〴搳ㄷっ搶搷㜹㤵搵㘳攷㌵捤㍡昷㜲㕥㤱敤愹挸晦ㄷ㙢攷㜱㥤㠸㙡搵〰敡㘳㔱て㍤㠹㜵㕡㡤㈸敢攳㘲㤸㑣㠶攳〰㠲㙢㐱㜴㝢㐹搵戳㑦㘶ㅥ㑣昳㑣戶㉥捤敡㘰捡ㄱ挲㐹㉤捥㜶愱㤲㔰㝤摤ㅡ搰昵ㄴ㘴晢摣戳捦㜲㑤敢㔳敢〱散昲㠳〸㠷挳㔴㥥㍥㥥攵㑦㘵昹ㅢㄱ㝤〷㘷㉤㥣㈹改攲㉡㔳㈶扢愵㐵㘵㘳挲戹㠶㥣㤰戰ㄶ㤳㡥㈵愳ぢ㈷㤳㉣昸昹ㄱ戴㈰㐴晤愰㌶摢㙢づ㝡〴㘶戳㘷ㅢ挷㍥㜱㍦㌲攴㠸敢ぢ㥤〰㠵㑦㌰慦ㄶ㌶㐳㌷㠵㕣㜲㘰㠸㐳㈲㠹搲敢〷㑡扤扥摡〴ㅣ㝢㝥摤㡣㔴㉡㡡㄰㍢㔴昸㤳改㘰㈷搲㜸㘳㍡㔸㡣㈹昰搵㈷㌱ㄳ㉢愲攲〸搸㡤〲㐱扢搵㑥〳㠳㍥㤹㡣㠶㌷挳㈹㘴㌸ㄵ㈰挸㐳〳㜷㡦㔲㝥昶㠱攵戲〶㔳㐰敥っ昳愶㐰ㅤづ摤攵㡡㐱㔰摣慦摥㜱㌵㈰㘴摥ち愸㐳ㅡ㠴搲昹㔰ㅦ晡㘶㈳ㅥ㌶㕢ㄶ㥢㍢㍢ㄱ扦㍦㠰づ㉡攴㍥〹慥㈸㤶㔹昴ㄹ㜲㍥愳ㅡ㈱㐲攸㌴㈴㍥㥤㕢㈸挸扦㝦散ぢ㥢㕣㥤㘳㤳敡㙤晣挸㠳攵昹㜴攴攰ぢ慢㡢〱㙤扤㠵㠸㌱㥤愹〵㔴㍤〳㐰攵㠱攴㉥㡦㤸挸愷㕢㤹捣㕡攱㥦㠱㌰㕢㐳〱㈸慥昲敤挷搱㉤㘲㙤摡㘶㜱つ㠱捣昵㈹㙤㌶搶㕡㐷昱㐴㠳敢ㅤ㥦㙥〷㝢㘹挲㍤换捡㙣㍢㐸㥣㜴㥢㑦搵㘹愱ㅡ〱㠳㌴㔴㌹㠴㤰戲㕤㔳ㄱ挵㌳ㄱ㘹㤴㜳㤰户攲攱㠸搹㈸慤㕥晦㑣㘰挷㙥㤴ㅦ㐴㌲㌰晡昴㍣㘶㘲㐵搴㑥〴㙣攵㈲㘸㌷捡昹㘰搰敦㈵攳㉥㙦㠶〵㘴㌸㡢っ㤷㠱㠱摤愹㕥㠸㔸戱〷扣挲㤱捣搱〳㉥㘲戲挵㑣㜶つㄸ搸ぢ捡㔰㘵昹散㙥㐴㑤㥦㕤〲㤶愳慤慢戴㘳㍢敤挷㤱㑥昴搳挱㥣慦㐳慣捣㘹㍢㠱ㅤ㕢㍦㌷㔰ㄶ㝣㜵ㄷ㌳戱㈲敡㐶〴㍣昴戳っっ扡㥢㡣㌷㜹㌳㉣㈷挳ち㌲昰㍣㠶㡥ㅢ敡㐱㙣戲敤㄰ㅥ昷㝦㍤㍣攰ㅣ㈴㠱〷昰㠸挶ㄶ挲攱〱扤㉣㘳㈵换戸ㄳっづて㔸捤㘴㤶〷慣㐱㤸ㅥ㜰ㄷ㔰搵㍤㘰慤挵㜵㌷戸づ搸〳敥〱戳改〱敢㤰扣攴〱敢慤捣㍥ぢ晡㠱㜸挰扤攰㌳㍤愰〵㈱㑡敥㥥㡣慢晢㠰ㄶぢ㙦〰㔱摤㡦㔸㤹〷㥣て散搸ㄶ晥扣㤹户㑦㕦挰㑣慣㠸㝡〰〱㕢戹〸摡ㅥ昰㍥㌰攸昷㤳㜱慦㌷挳㠵㘴搸㐸㠶〷挱㈰ㅥ㜰ㄱ㘲㐵て㜸挸㤱捣攱〱晤㑣戶㠹挹ㅥ〵㠳挳㘸〳挰搹㐶㡢㈱㑣愳昱㄰愸扡搱攲ㄶ搷㘳攰㍡㘰愳㝤〳捣愶搱っ㈴㉦ㄹ㙤戳㤵搹攳愰ㅦ㠸搱昶㠱捦㌴㕡㍢㐲㤴扣挲㘸㑦〰㉤㐶㑢㠲愸扥㠹㔸㤹搱戶〰㍢戶搱㥥㌴昳昶改ㄴ㌳戱㈲敡㈹〴㍣㡣㤶〶㠳捥㤰昱㘹㙦㠶㉣ㄹ戶㤲攱ㄹ㌰㠸搱㉥㐱慣㘸戴攷ㅤ挹ㅣ㐶换㌱㔹㥥挹㝥〰〶㠷搱㠶㠰戳㡤戶つ㘱ㅡ㡤㠷㔳搵㡤戶摤攲攲改搵〱ㅢ㡤愷㕣愶搱㠶㤱扣㘴戴㑢慤捣㜸〰㜶㈰㐶㝢〵㝣愶搱㜸㌰㐵挹㉢㡣挶㜳㌲㌱摡づ㄰搵㝥挴捡㡣昶㑦挰㡥㙤戴ㅦ㥢㜹晢昴㑥㘶㘲㐵搴敢〸㜸ㄸ㙤ㄷㄸ昴㘵㘴晣㠹㌷挳㠷挸㜰㌹ㄹ摥〰㠳ㄸ敤ち挴㡡㐶晢愹㈳㤹挳㘸㔷㌲搹㔵㑣昶㙢㌰㌸㡣昶ㄱ攰㙣愳㝤ㄴ㘱ㅡ敤㌷㐰㔵㌷摡挷㉣㉥㥥慡ㅤ戰搱㝥〷㘶搳㘸㍣挸㉥ㄹ敤ㅡ㉢㌳ㅥ捣ㅤ㠸搱㜸㐲㘷ㅡ㙤㈱㐲㤴扣挲㘸㍣扦ㄳ愳敤〶㔱昱㈰慦捣㘸搷〱㍢戶搱㜸攰〷㐶㥦扥㥥㤹㔸ㄱ昵ㄶ〲ㅥ㐶扢〱っ晡㐶㌲昲㌴搰㠳攱㈶㌲摣㑣〶㑥改挴㘸㥦㐰慣㘸㌴㍦㈲㜶㌲㠷搱㍥挹㘴户〰〴㜹㔰㜳㘰〷㐳㕣㕢㐵ㅣ愷㜵㜲昳㘷㝣㘲敤㔰㌴㠵户攴㔶㘳换戸㐰搴㤱戰㑦㄰㌰㌷敥挷㥣㑤㑢ㄵ摥扦㤱ㄳ㘹户づ捡㘷摥㔶摤攴愲搳挱㙤散㠷㠳〹ㅣ㥤ㅥ㔸㈹㌰㠹敢敡㔱つ㌰㘱㝤㉢〸昴㈲ㅥ愸㤱㐷摦㐶㘸㍤㡡㐷㍦ㄵ搸㘰ㄳ㔰愳散慦戹昶挴㤹㝥㐲㘹㌷㠰晢㍥㉤㈹㉣收づ㘰㥢敤㜶ㄶ㍦㥥〰㜹㤴㑢挶ㅤ㌸挱敥戱〲慣㑥㤰扢㈸敥㘵㔶挵挶㑤〰㥣㌸敤挳ㄶ㑥㕦㘱㈴㠵㙤㌳〶戹散㌲㐳摣㈷㌰挹㄰㍡㥢ぢ攰挴搳㝤㔹戲㤸戶〳㔹搵ㅦ敤㝡㠱㐲㤲㤱挲ㅤ愲攰㈶㤸愸㙡㝡㌰㌸慣挲㌴㝣㐲㥦〶晥攸㤵挹㔸㉥㥢捦攲㘵戳㍥㙣晦攲㠵戹㕣㌲㠱㠳㠰㡥攰㐵挸搱戳㑣㔶㉣㤰攱ぢ愵摢㜸挷㉣扣㈵㤳摤㥥ㄱ㘹㠲㜹扥㔹挴搲㜴㙤㉤㡢〹攳㉢捦㐹搰㘲㠴扢㐹㑣慣敦㐴愰戱㈶㜲㉣㌹昱㐴戸㈵㈳〱敥扦㐸㠰㝢㌰㝣㥡愶㈰挰㕣㐲ㄲ㍤㠴㈰挲扤ㄶ㕡㌳㜴ㄷ〲攳㍡㤷昶㍢㌶㙣㐳㜷〳搷〰㥣慣㠹搷攱㡤㥣搰㍤挰㡣〷愶晣つ摢〸㌷㙢㤸㑢改㍤㔴㝤㉦㔰慡㤹㠰昸晢慣〰㤹ㄴ㜷〷搸㜸搴戹㔰㉥㑤〶愴㉦昴㌹㘰慡摡㐱昵㠱㡤戶㈸搷攵㐹㐸㈳扡晣〲〲搰攵㌴晣昰㠹㥣㙣〷戸㉢㈰ㄸ敥っ昰〹㜲戹㍣㘶挷㘲㉤搳㤹户ㅡ㔰㌱ㄵ㔷㐶愰戶戶攲〴扥扣㤳挱ち㕥㍡㈴㔹搷㠷〸㠳㙢㈱昲攸㝤㠶㥤㠸攲㤵㕦㔷ㄴ㠵敥〵㕥㍦〸㄰㡥㜰㈵㉦㤵愵愹㌴㙤愳㘹㡥搰ㄷ〱㡥㠲㑤㜰ㅤ搱扥敤㑥〷㡢捣〰㕥昸㈷㈲㙢㜹㉢㔴㝦㠵㠹摥挷㑡㜱昵捦愱㈳慣扡㈱㈲扢㌶ㄶㄷ搶㡦㄰㠷㉥敡っ晣攲攳敡〸戸〳㔰㠹㙤〷㡡摤㤴㝥㤴㘴㉥散昱㜱愵㤴㈵㌹戱㡦㔹㘴㘹〹㕣㤲㑢㑢㔸〲〱散㤶愰改㤱㜴㍥戵〸搸㑡愳捦〳㔹敡戵て〱ㄸ㥤㡢㜰㍥ㄱ㉥挴㈵戰挰づ㥣㘵〵㥡ㄶ㈲㜰㜸ㅣ㠸㑢㜵戱㔴戹㔵㈲㡢㙤㝣昱慤㔹晤ㄴ㔰㑡搶摥㤰㔲㍦捤ㄸ〲愲㠸㑥㠴㐴ㄱ㜳㥣㡡愰㑢㠸㈲㘶㜹㉡愲ぢ㘴㔱挴昳〸㐰ㄱ换㠴ㅤ㡡攸戶〳㕣㕥昳㠹㜰㠹捤㐷㜱愹㑣て㔰敤挸㤲慤㤳〴晤㙤㐰晤〲㐰㌸搲ぢ攸搱捡㌴㕢㔹㠴慢㘸㈱㥥挴㔴搳〸㕥〴捡㙣㔲慢ㄱ㌲㥢搴㈹挸户搴愴㕥〶㥥㑤㙡つ㝥昱㜱㌵㡣戵㥥㔸慥㤴愵㐹扤㐲㌲㔷捡昸戸㔲㙥戰戱晢慤㠰㘸昲㝣㐴㐴㤳捤㄰愲戲㐹㑤〵戶戲㐹㜱愵㉢昵㝡ㅤ〱㘸㤲慢㕡㍥㤱昷摢㠱ぢ敤挰㐶㉢搰挴㔵散攱㘹㔲晤挸搹慢㐹㙤戲昱愷㐳㌴㜹慢㔹晦っ㈸㜴㔰戶攲㈷㤶㈹晥攷挰㔳昱㌱㌲㌱㐹搹㜴㈳敥㠹㌵㠰ㄵ挵晦㉦挹㕣敤攲攳㑡㤹戴戱扦戲〲愲昸㉤㠸㠸攲㈳㥥㡡ㅦ攷愹昸ㄴㄲ㠹攲㝦㡢〰ㄴ㥦挶て㥦㐸挶づ㘴敤挰㔶㉢搰㜴〹〲㠷㐷昱㕣扦㝡㈹㍥㙦攳捦㠰㘸昲ㅥ戸晥㌳㔰㙡〸挰㙣昱愱㌲挵晦〵㜸㉡㝥ㅢ㤹㤸愴㑣昱㕣摡㔶㘲㠷㠱ㄲ挵扦㐵㌲㔷慣㤵㍣㍢㙣㉣扤㤶㘴㔱㍣搷㥡愲㜸㥦愷攲晦昶㤶㔷㡢摦㠹㐴愲昸ㅡ扦㈸㝥ㄷ戳挳ㄳ攱ち㔳〲㕣㑥㑡攰㜲㉢搰㜴〵〲㠷㐷昱㔷㈲㘷㉦挵㕦㘵攳攷㐰ㄲ㜹㜳㕥昳㍦扢㈸㉥㑤㑤挵晦〱戵㉢㜵㌵昵㈰㔲昱ㅦ〵ㅤㅦ㤷攲㍦收㠹扤ㅡ㔸㔱㝣㈳㜳扥挶㤳㘷户㡤㙤㈲て㌲ㄶ挵㕦㠷㤰㈸晥㑤〸㔱搹搵晣搲㔳昱㕣㌵㡡攲㈷㈰㉢戴昸ㅢ㤸ㅤ㥥〸㔷㠹ㄲ戸挹づ摣㙣〵㥡戸㈲㍣㍣㡡晦㈴㜲昶㔲晣㉤㌶㝥〱㐴㤲晦㌵愰㈷戱敡户〲㡦て晥㘷〴㘲㑣挸㙦挴㙥摥敡㜶㥢㕣挴㤰扣〷㔸愹昲ㄴ愹㜲昰㑥挴ㄷ㔴扦换攸㤸㠱戶㘰㜹㔳昶㐲晡㌲扣㘰㍥㠲㕣㝣㌵㌸㉢㌵捦㙡〲晥昷ㅥ㕣㕥㥣慢昱㠲〱扦挱搷㘱慣扦㈳ㅦ敡愴㌴㝢㘳㡥㈷攰慢愷㔲㘷昷㠲攸㜵㐷昷㐷㈸搲昳扤㠰㔷㉣㠲晢㕤挳挸㝤戶㈲愷㠹㈲ㄵ㘷扤㔴愶㝡ㄹ㈹㔸〳㈹昴ㄴ㄰㥢昶〲捤晤〲搷㡡攱捤挵挰昱㔹㈲搰㔷㘷晤㐶㤶㌴㍤㘸愷搸愸摥㝤㝤㐷昰搵㥤敥换捡㘶㡡愴㤵㘲搱ㄲ昵ㄵ愴㈸㔵㉣ぢ扡㌹ㄱ昸㝥戵㡡㝤捦㈲㔴扣づ昳〸㉢挱昴㌳㈰扢摤慣搴愳㌶戶慣㌵㍤〶慣戴愶㔶㔳〹晢㄰ㄷ㈵扣攰㔴㐲ㅢ㠸敡㈹㤰㑡〲㕥㔰ㄴ昰搹㙡〲㍥㘳ㄱ摣慦愴㐴㌸㔹㤳㐲攷㥡㠵㜲挶㈵㠵㍥攵㉣㜴ㅥ㠸㑤㥣㑢扤㌳捤扦㘰愷ㄸ㕤昳慦㉥挶慥㄰㥥㕦㉣㔶㉦㈲㐵愹㘲㈵捤㍦㔱慤㘲晢㉣㐲挵慢㈶㉦㈳㈷㝣㝣㝡ㄱ㘴㉦㙡晥ㄵㅢ㕢愶昹晤挰㡡ㄲ㤶㤸㑡㜸ㅤ㜱㔱挲㘳㑥㈵㉣〵㔱晤っ愴㤲㠰㈵捤㝦戵㥡㠰て㕢㠴㡡搷㍤㌸㠹挱〷愷㐴㑥〱㘵㜶㐲㙣㤹㠰扦〲愳〸㜸戶㈹㈰㈷ㄵ㈲攰ㄷ㥤〲昶㔲㐰㡥摦㕥〲敥慤㈶攰〳ㄶ愱攲㤵ぢづ昶昸昸昴㍡愷㠰㌲㡡㔷〸昸㌶ㄸ㐵挰昵愶㠰ㅣ㝣㐵挰晢㥤〲㙥愰㠰ㅣ攷扣〴扣愷㥡㠰㜷㕢㠴㡡搷ㅥ㌸㈸㡡㠰ㄷ㈲㔰㌴戱㡣㜶ㄵ〲㜲㝣ㄳ〱㉦㐲愰戱㐶㜱㤰ㄲ〱㍦敤ㄴ㜰ㄳ戰㡡攳㠱㤷㠰户㔵ㄳ昰㔶㡢攰㝥昵㈰挲戱㐴ち㑤㈰愰㌷ㄳっ〲㠴㠳ㅣ㉦挶扡晥攱昸慦㉣㑤愸㑥㌰挱戵㙦㝤挲㐴戳㡢㤷扢收㈹搹㤹㘹挰㝤愹ㅣ晥㉦㑡㉦慥〰攲㤶ㄴ晥て㤷戵㡦㠱慢㠱㍣挸户㙦攴㘸㠹㌱㜱㈸戱㍡㠷㉢㍡戵㠹㥥㍣㉥ㅡ挶敢昰捦〶ち㜸㕢㍣㜳㈴㙣㤲㘲慦㉣〰〵攱㌱㉦㠴㜸㙥㔳㜵㠰散扥挱攳戸㑤㔹搲㠷㝤愳搶捦㙢㔶〷户㐵ㅡ㑡㐲㥣搲㍦挸㤰㝤戱扣㕦摤っ扢换㤲敢攷㌳㈷挹㔶て㙥㑢昸昴ㄶ昰捡㕢㠲㑡敡㠰ぢ㈹㍡㑤搴㌹㄰㔸㠰㉦挸搱搳㕤㈹㙥ㄸ㜶㌳㠵敢摦㝡搴搷戳愶敢㙦昹敡㤲户㘶㙤散㔰ㅣ㈰搹㝡㐲㔹〰晢㔶㑢摣㜱慢㈵愰㍥㙥㡢攵摢攵㉢㠹㜵〹昸㌵㍢㔴㜱ㄹ㠰戰捥ㄳ㔵ㄲ㑢㜱㝣愵㘸昶ㄳ攱愰㈵敤㜷㠸㥣摢〸戶〳㠴ㄵ㐷㈸㑡愱愹ㄸ扦晡戰㕤㘲㤹㈲㉥㈵〳㝢挸㤲㈲㜶㄰攵㈸㤱㠳ㄹ㑢㉣㔶㡦愳㤰㔴敦㥦㄰㈸㕥〰㈸慦摦㘵㜶㘹㘵昵摢㠵〴慥晡㝤㠸㈸㐷㘹ㅣ挵捡敡户〸〸愹摦ㄵ攴扣㤲攰㉡㠰戰攲㌸攰愸摦戰㕤㘲㔹晤㍥㑡晥昲晡㕤㑤㤴愳㐴づㄹ捥晡㐵搸搷㑢㠹搷㤰昳㕡㠲摤〰㘱挵㡥摤㔱㘲搶戳挴敢挹㕦㕥攲㡤㐴㌹㑡攴ㄸ㔰㔶㈲㍢㙦㈹昱㘶㜲㝥㠲攰㤳〰㘱挵㥥摡㔱㘲挲戳挴㕢挹㕦㕥攲敤㐴㌹㑡㘴愷㕥㔶攲㠵㐰㐸㠹㝢挸㜹〷挱愷〱挲敡㈲㐰㐷㠹ㅢ㍤㑢扣㡢晣攵㈵摥㐳㤴愳挴㑤㠸㍢㑢㔴〹㈰愴㌳㍦ㅦ㔹㜲扡挸昷搵敡晣㈱挵㉥㔷〸攷㔹〴㥥愰搵攱㕥㈶扢㘱㈱㙣戰〸㥣㍥敡晢㠱つ搲㝦て戸㘳攱昰㜳㤰挷ㄲ㥦㐳㌹㡡㍤㠳っ㘱㥦户〲㡣㈸晡慡㜴㈳㕦㈰㤶㙥㉡㍣て㌸㜹攸㤲㔲㠳㌵慥㍡搳㑤㠵戰摡㔵㘷扡慥㄰㔶㌹敢晣㙦捣㤴慥㉡〵㍥挴搸づ〲敡攳㡢㔶㐰㠴愲㠳〹捦㤷㠸愵㙦〹捦㤷㥤㍣昴㈳㈹㘲㠵㑢㈸晡㤶㄰㤶扢㠴愲扦〹愱摢㈹搴㈳捣㤴晥㈵〵㝥㡤戱慢〹㈸搴愳㔶㐰㠴愲ㅢ㐹昲愵慥〲改㕡㐲攸㜰ㄵ㐸㜷ㄳ挲ㄲ㘷㠱㡦㌳㔳扡㤷ㄴ昸敦㡣搱戳愴挰㝤㔶㐰ち愴ㄷ㐹昲戳㕣〵搲戳㠴戰挰㔵㈰扤㑤〸敦㜵ㄶ昸㈴㌳愵㜷㐹㠱摦㘲㡣㡥㈵〵㍥㘵〵愴㐰㍡㤱㈴㥦敢㉡㤰㡥㈵㠴㌹慥〲改㙣㐲㤸敤㉣昰㌹㘶㑡攷㤲〲㥦㘷㡣㝥㈵〵晥愷ㄵ㘰愴改㝥㐴捥㐳挰㍦慣㘲㥢攲㥢㌶晤愹㈹搰㍣㌹㜰晥㤲㠶㕢㕥㝤晡戵敢扦㝢攱挲晦晥敢㙤户㝤昷㈷搷㍦晢搷慦つ㉣㝣昲㌳㥦㜹攲散㍤捦扥㜶㔴攲づ晦㤷晥搴㝢挷㡥昶㉤㍢㉥㐹㥣㍢㝤昹㡥ぢ㉥㕥摢扥㘶㝣㑢㑤㑤㙤敤愹ㄳ扥㜵散㘹㤱㕤㤷㝣㐵㍤晥搲㌱ㄹ㈵つ㥦㤶戴愷戸〸晢㈲㜴〰改㌵㕥㐰〰ㄳ㌴㘹晡ㄵ㕣㜴〱攱晡㉦攱㙡㘲敢㍤慣挲㡡㐳㔴㠸㐱挷㄰㌱扥㈷㘲㈸㜱㠹ち㉥扡㠶㜰晤㐰戸㥡搸慡て慢戰攲㈸ㄵ㘲搰㘱㐴㡣㤷㑣㌱搸搶て慢ㄸ攲㍥ㄵ㘲搰㡤㐴㡣㤷㑤㌱攸〱㠷㔵っ㜱慡ち㌱攸㕣㈲挶㉢愶ㄸ昴㡢挳㉡㠶戸㕡㠵ㄸ㜴㌹ㄱ㘳扦㠸愱搸敡挵㘹㥢㉤愷㕤㡡㈴㜵戸挳挷㠶㉥㠴ㄳ㕣〴㌶㍤㈱㑣㜵ㄱ搸摡㠴㜰扣㡢㐰晢ぢ㘱㡡㡢㐰㡢〸攱㌸ㄷ㠱㍡ㄲ挲㘴ㄷ㠱㔲ぢ㘱㔲㌹愱晥晦〰㤲捥㈸㝦</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</si>
</sst>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quotePrefix="1"/>
    <xf numFmtId="0" fontId="0" fillId="0" borderId="0" xfId="0" applyFill="1"/>
    <xf numFmtId="0" fontId="0" fillId="2" borderId="0" xfId="0" applyFill="1"/>
    <xf numFmtId="0" fontId="2" fillId="0" borderId="0" xfId="0" applyFont="1"/>
    <xf numFmtId="0" fontId="0" fillId="3" borderId="0" xfId="0" applyFill="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304800</xdr:colOff>
      <xdr:row>7</xdr:row>
      <xdr:rowOff>9525</xdr:rowOff>
    </xdr:from>
    <xdr:to>
      <xdr:col>13</xdr:col>
      <xdr:colOff>513526</xdr:colOff>
      <xdr:row>28</xdr:row>
      <xdr:rowOff>56644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133600" y="1343025"/>
          <a:ext cx="6590476" cy="4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27</xdr:row>
      <xdr:rowOff>0</xdr:rowOff>
    </xdr:from>
    <xdr:to>
      <xdr:col>12</xdr:col>
      <xdr:colOff>942151</xdr:colOff>
      <xdr:row>48</xdr:row>
      <xdr:rowOff>47119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9734550" y="5191125"/>
          <a:ext cx="6590476" cy="4047619"/>
        </a:xfrm>
        <a:prstGeom prst="rect">
          <a:avLst/>
        </a:prstGeom>
      </xdr:spPr>
    </xdr:pic>
    <xdr:clientData/>
  </xdr:twoCellAnchor>
  <xdr:twoCellAnchor editAs="oneCell">
    <xdr:from>
      <xdr:col>7</xdr:col>
      <xdr:colOff>0</xdr:colOff>
      <xdr:row>51</xdr:row>
      <xdr:rowOff>0</xdr:rowOff>
    </xdr:from>
    <xdr:to>
      <xdr:col>12</xdr:col>
      <xdr:colOff>942151</xdr:colOff>
      <xdr:row>72</xdr:row>
      <xdr:rowOff>47119</xdr:rowOff>
    </xdr:to>
    <xdr:pic>
      <xdr:nvPicPr>
        <xdr:cNvPr id="3" name="Picture 2"/>
        <xdr:cNvPicPr>
          <a:picLocks noChangeAspect="1"/>
        </xdr:cNvPicPr>
      </xdr:nvPicPr>
      <xdr:blipFill>
        <a:blip xmlns:r="http://schemas.openxmlformats.org/officeDocument/2006/relationships" r:embed="rId2"/>
        <a:stretch>
          <a:fillRect/>
        </a:stretch>
      </xdr:blipFill>
      <xdr:spPr>
        <a:xfrm>
          <a:off x="9734550" y="9763125"/>
          <a:ext cx="6590476"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G13" sqref="G13"/>
    </sheetView>
  </sheetViews>
  <sheetFormatPr defaultRowHeight="15" x14ac:dyDescent="0.25"/>
  <cols>
    <col min="7" max="7" width="13.42578125" customWidth="1"/>
  </cols>
  <sheetData>
    <row r="1" spans="1:3" x14ac:dyDescent="0.25">
      <c r="A1" t="s">
        <v>0</v>
      </c>
    </row>
    <row r="2" spans="1:3" x14ac:dyDescent="0.25">
      <c r="B2" s="4">
        <v>0</v>
      </c>
      <c r="C2" s="6" t="e">
        <f>LN(B2)/1-B2^2</f>
        <v>#NUM!</v>
      </c>
    </row>
    <row r="12" spans="1:3" x14ac:dyDescent="0.25">
      <c r="A12" t="s">
        <v>43</v>
      </c>
    </row>
    <row r="13" spans="1:3" x14ac:dyDescent="0.25">
      <c r="A13" t="s">
        <v>44</v>
      </c>
      <c r="B13" t="s">
        <v>45</v>
      </c>
    </row>
    <row r="14" spans="1:3" x14ac:dyDescent="0.25">
      <c r="A14" t="s">
        <v>46</v>
      </c>
      <c r="B14" s="7">
        <v>100000</v>
      </c>
    </row>
    <row r="15" spans="1:3" x14ac:dyDescent="0.25">
      <c r="A15" t="s">
        <v>47</v>
      </c>
      <c r="B15" t="s">
        <v>48</v>
      </c>
    </row>
    <row r="16" spans="1:3" x14ac:dyDescent="0.25">
      <c r="A16" t="s">
        <v>32</v>
      </c>
      <c r="B16">
        <v>-1.33</v>
      </c>
    </row>
    <row r="17" spans="1:2" x14ac:dyDescent="0.25">
      <c r="A17" t="s">
        <v>49</v>
      </c>
      <c r="B17">
        <v>-0.97</v>
      </c>
    </row>
    <row r="18" spans="1:2" x14ac:dyDescent="0.25">
      <c r="A18" t="s">
        <v>50</v>
      </c>
      <c r="B18" t="s">
        <v>48</v>
      </c>
    </row>
    <row r="19" spans="1:2" x14ac:dyDescent="0.25">
      <c r="A19" t="s">
        <v>33</v>
      </c>
      <c r="B19">
        <v>0.79</v>
      </c>
    </row>
    <row r="20" spans="1:2" x14ac:dyDescent="0.25">
      <c r="A20" t="s">
        <v>51</v>
      </c>
      <c r="B20">
        <v>0.63</v>
      </c>
    </row>
    <row r="21" spans="1:2" x14ac:dyDescent="0.25">
      <c r="A21" t="s">
        <v>52</v>
      </c>
      <c r="B21">
        <v>-2.98</v>
      </c>
    </row>
    <row r="22" spans="1:2" x14ac:dyDescent="0.25">
      <c r="A22" t="s">
        <v>53</v>
      </c>
      <c r="B22">
        <v>15.07</v>
      </c>
    </row>
    <row r="23" spans="1:2" x14ac:dyDescent="0.25">
      <c r="A23" t="s">
        <v>54</v>
      </c>
      <c r="B23">
        <v>-0.59840000000000004</v>
      </c>
    </row>
    <row r="24" spans="1:2" x14ac:dyDescent="0.25">
      <c r="A24" t="s">
        <v>55</v>
      </c>
      <c r="B24">
        <v>-10.94</v>
      </c>
    </row>
    <row r="25" spans="1:2" x14ac:dyDescent="0.25">
      <c r="A25" t="s">
        <v>56</v>
      </c>
      <c r="B25">
        <v>-0.85</v>
      </c>
    </row>
    <row r="26" spans="1:2" x14ac:dyDescent="0.25">
      <c r="A26" t="s">
        <v>57</v>
      </c>
      <c r="B26">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3" width="36.7109375" customWidth="1"/>
  </cols>
  <sheetData>
    <row r="1" spans="1:16" x14ac:dyDescent="0.25">
      <c r="A1" s="1" t="s">
        <v>1</v>
      </c>
    </row>
    <row r="2" spans="1:16" x14ac:dyDescent="0.25">
      <c r="P2">
        <f ca="1">_xll.CB.RecalcCounterFN()</f>
        <v>12</v>
      </c>
    </row>
    <row r="3" spans="1:16" x14ac:dyDescent="0.25">
      <c r="A3" t="s">
        <v>2</v>
      </c>
      <c r="B3" t="s">
        <v>3</v>
      </c>
      <c r="C3">
        <v>0</v>
      </c>
    </row>
    <row r="4" spans="1:16" x14ac:dyDescent="0.25">
      <c r="A4" t="s">
        <v>4</v>
      </c>
    </row>
    <row r="5" spans="1:16" x14ac:dyDescent="0.25">
      <c r="A5" t="s">
        <v>5</v>
      </c>
    </row>
    <row r="7" spans="1:16" x14ac:dyDescent="0.25">
      <c r="A7" s="1" t="s">
        <v>6</v>
      </c>
      <c r="B7" t="s">
        <v>7</v>
      </c>
    </row>
    <row r="8" spans="1:16" x14ac:dyDescent="0.25">
      <c r="B8">
        <v>3</v>
      </c>
    </row>
    <row r="10" spans="1:16" x14ac:dyDescent="0.25">
      <c r="A10" t="s">
        <v>8</v>
      </c>
    </row>
    <row r="11" spans="1:16" x14ac:dyDescent="0.25">
      <c r="A11" t="e">
        <f>CB_DATA_!#REF!</f>
        <v>#REF!</v>
      </c>
      <c r="B11" t="e">
        <f>Prob2!#REF!</f>
        <v>#REF!</v>
      </c>
      <c r="C11" t="e">
        <f>Prob1!#REF!</f>
        <v>#REF!</v>
      </c>
    </row>
    <row r="13" spans="1:16" x14ac:dyDescent="0.25">
      <c r="A13" t="s">
        <v>9</v>
      </c>
    </row>
    <row r="14" spans="1:16" x14ac:dyDescent="0.25">
      <c r="A14" t="s">
        <v>13</v>
      </c>
      <c r="B14" t="s">
        <v>17</v>
      </c>
      <c r="C14" t="s">
        <v>41</v>
      </c>
    </row>
    <row r="16" spans="1:16" x14ac:dyDescent="0.25">
      <c r="A16" t="s">
        <v>10</v>
      </c>
    </row>
    <row r="19" spans="1:3" x14ac:dyDescent="0.25">
      <c r="A19" t="s">
        <v>11</v>
      </c>
    </row>
    <row r="20" spans="1:3" x14ac:dyDescent="0.25">
      <c r="A20">
        <v>28</v>
      </c>
      <c r="B20">
        <v>31</v>
      </c>
      <c r="C20">
        <v>31</v>
      </c>
    </row>
    <row r="25" spans="1:3" x14ac:dyDescent="0.25">
      <c r="A25" s="1" t="s">
        <v>12</v>
      </c>
    </row>
    <row r="26" spans="1:3" x14ac:dyDescent="0.25">
      <c r="A26" s="2" t="s">
        <v>14</v>
      </c>
      <c r="B26" s="2" t="s">
        <v>18</v>
      </c>
      <c r="C26" s="2" t="s">
        <v>18</v>
      </c>
    </row>
    <row r="27" spans="1:3" x14ac:dyDescent="0.25">
      <c r="A27" t="s">
        <v>15</v>
      </c>
      <c r="B27" t="s">
        <v>59</v>
      </c>
      <c r="C27" t="s">
        <v>58</v>
      </c>
    </row>
    <row r="28" spans="1:3" x14ac:dyDescent="0.25">
      <c r="A28" s="2" t="s">
        <v>16</v>
      </c>
      <c r="B28" s="2" t="s">
        <v>16</v>
      </c>
      <c r="C28" s="2" t="s">
        <v>16</v>
      </c>
    </row>
    <row r="29" spans="1:3" x14ac:dyDescent="0.25">
      <c r="B29" s="2" t="s">
        <v>14</v>
      </c>
      <c r="C29" s="2" t="s">
        <v>14</v>
      </c>
    </row>
    <row r="30" spans="1:3" x14ac:dyDescent="0.25">
      <c r="B30" t="s">
        <v>24</v>
      </c>
      <c r="C30" t="s">
        <v>42</v>
      </c>
    </row>
    <row r="31" spans="1:3" x14ac:dyDescent="0.25">
      <c r="B31" s="2" t="s">
        <v>16</v>
      </c>
      <c r="C31" s="2" t="s">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topLeftCell="H28" workbookViewId="0">
      <selection activeCell="H52" sqref="H52"/>
    </sheetView>
  </sheetViews>
  <sheetFormatPr defaultRowHeight="15" x14ac:dyDescent="0.25"/>
  <cols>
    <col min="2" max="2" width="35.7109375" customWidth="1"/>
    <col min="4" max="4" width="39.5703125" customWidth="1"/>
    <col min="5" max="5" width="14.7109375" customWidth="1"/>
    <col min="6" max="6" width="14.5703125" customWidth="1"/>
    <col min="7" max="7" width="23.140625" customWidth="1"/>
    <col min="8" max="8" width="15.140625" customWidth="1"/>
    <col min="9" max="9" width="13.42578125" customWidth="1"/>
    <col min="10" max="10" width="14.42578125" customWidth="1"/>
    <col min="11" max="11" width="29.42578125" customWidth="1"/>
    <col min="12" max="12" width="12.28515625" customWidth="1"/>
    <col min="13" max="13" width="20.140625" customWidth="1"/>
  </cols>
  <sheetData>
    <row r="1" spans="2:13" ht="18.75" x14ac:dyDescent="0.3">
      <c r="B1" s="5" t="s">
        <v>20</v>
      </c>
    </row>
    <row r="3" spans="2:13" x14ac:dyDescent="0.25">
      <c r="B3" t="s">
        <v>26</v>
      </c>
      <c r="C3" s="4">
        <v>0</v>
      </c>
      <c r="D3" t="s">
        <v>19</v>
      </c>
      <c r="E3">
        <v>25000</v>
      </c>
    </row>
    <row r="4" spans="2:13" x14ac:dyDescent="0.25">
      <c r="B4" s="3" t="s">
        <v>27</v>
      </c>
      <c r="C4" s="4">
        <v>0</v>
      </c>
      <c r="D4" t="s">
        <v>23</v>
      </c>
      <c r="E4">
        <v>40000</v>
      </c>
    </row>
    <row r="5" spans="2:13" x14ac:dyDescent="0.25">
      <c r="D5" t="s">
        <v>22</v>
      </c>
      <c r="E5">
        <v>33000</v>
      </c>
    </row>
    <row r="6" spans="2:13" x14ac:dyDescent="0.25">
      <c r="D6" t="s">
        <v>25</v>
      </c>
      <c r="E6">
        <v>27000</v>
      </c>
    </row>
    <row r="8" spans="2:13" x14ac:dyDescent="0.25">
      <c r="D8" t="s">
        <v>21</v>
      </c>
    </row>
    <row r="9" spans="2:13" x14ac:dyDescent="0.25">
      <c r="C9" s="3"/>
      <c r="D9">
        <f>FLOOR(C3,1)</f>
        <v>0</v>
      </c>
    </row>
    <row r="11" spans="2:13" x14ac:dyDescent="0.25">
      <c r="J11" t="s">
        <v>37</v>
      </c>
      <c r="L11" t="s">
        <v>36</v>
      </c>
    </row>
    <row r="12" spans="2:13" x14ac:dyDescent="0.25">
      <c r="B12" t="s">
        <v>28</v>
      </c>
      <c r="C12" t="s">
        <v>29</v>
      </c>
      <c r="D12" t="s">
        <v>38</v>
      </c>
      <c r="E12" t="s">
        <v>39</v>
      </c>
      <c r="F12" t="s">
        <v>30</v>
      </c>
      <c r="G12" t="s">
        <v>34</v>
      </c>
      <c r="H12" t="s">
        <v>31</v>
      </c>
      <c r="I12" t="s">
        <v>35</v>
      </c>
      <c r="J12" t="s">
        <v>32</v>
      </c>
      <c r="K12" t="s">
        <v>33</v>
      </c>
      <c r="L12" t="s">
        <v>32</v>
      </c>
      <c r="M12" t="s">
        <v>33</v>
      </c>
    </row>
    <row r="13" spans="2:13" x14ac:dyDescent="0.25">
      <c r="B13" s="3">
        <v>200</v>
      </c>
      <c r="C13">
        <f>B13*25000</f>
        <v>5000000</v>
      </c>
      <c r="D13">
        <f>(40000*B13)-C13</f>
        <v>3000000</v>
      </c>
      <c r="E13">
        <f>B13*40000</f>
        <v>8000000</v>
      </c>
      <c r="F13">
        <f>((33000*B13)-C13)</f>
        <v>1600000</v>
      </c>
      <c r="G13">
        <f>D13-F13</f>
        <v>1400000</v>
      </c>
      <c r="H13" s="6">
        <v>4600000</v>
      </c>
      <c r="I13" s="3">
        <f>1-(H13/C13)</f>
        <v>7.999999999999996E-2</v>
      </c>
      <c r="J13">
        <f>H13/B13</f>
        <v>23000</v>
      </c>
      <c r="K13">
        <f>_xlfn.STDEV.P(23000,200)</f>
        <v>11400</v>
      </c>
      <c r="L13">
        <f>J13/J20</f>
        <v>0.16666666666666666</v>
      </c>
      <c r="M13">
        <f>K13/K20</f>
        <v>0.16703296703296702</v>
      </c>
    </row>
    <row r="14" spans="2:13" x14ac:dyDescent="0.25">
      <c r="B14" s="3">
        <v>220</v>
      </c>
      <c r="C14">
        <f t="shared" ref="C14:C18" si="0">B14*25000</f>
        <v>5500000</v>
      </c>
      <c r="D14">
        <f t="shared" ref="D14:D18" si="1">(40000*B14)-C14</f>
        <v>3300000</v>
      </c>
      <c r="E14">
        <f t="shared" ref="E14:E18" si="2">B14*40000</f>
        <v>8800000</v>
      </c>
      <c r="F14">
        <f t="shared" ref="F14:F18" si="3">((33000*B14)-C14)</f>
        <v>1760000</v>
      </c>
      <c r="G14">
        <f t="shared" ref="G14:G18" si="4">D14-F14</f>
        <v>1540000</v>
      </c>
      <c r="H14" s="6">
        <v>5060000</v>
      </c>
      <c r="I14" s="3">
        <f t="shared" ref="I14:I18" si="5">1-(H14/C14)</f>
        <v>7.999999999999996E-2</v>
      </c>
      <c r="J14">
        <f t="shared" ref="J14:J18" si="6">AVERAGE(H14/B14)</f>
        <v>23000</v>
      </c>
      <c r="K14">
        <f>_xlfn.STDEV.P(220,23000)</f>
        <v>11390</v>
      </c>
      <c r="L14">
        <f>J14/J20</f>
        <v>0.16666666666666666</v>
      </c>
      <c r="M14">
        <f>K14/K20</f>
        <v>0.16688644688644688</v>
      </c>
    </row>
    <row r="15" spans="2:13" x14ac:dyDescent="0.25">
      <c r="B15" s="3">
        <v>240</v>
      </c>
      <c r="C15">
        <f t="shared" si="0"/>
        <v>6000000</v>
      </c>
      <c r="D15">
        <f t="shared" si="1"/>
        <v>3600000</v>
      </c>
      <c r="E15">
        <f t="shared" si="2"/>
        <v>9600000</v>
      </c>
      <c r="F15">
        <f t="shared" si="3"/>
        <v>1920000</v>
      </c>
      <c r="G15">
        <f t="shared" si="4"/>
        <v>1680000</v>
      </c>
      <c r="H15" s="6">
        <v>5520000</v>
      </c>
      <c r="I15" s="3">
        <f t="shared" si="5"/>
        <v>7.999999999999996E-2</v>
      </c>
      <c r="J15">
        <f t="shared" si="6"/>
        <v>23000</v>
      </c>
      <c r="K15">
        <f>_xlfn.STDEV.P(240,23000)</f>
        <v>11380</v>
      </c>
      <c r="L15">
        <f>J15/J20</f>
        <v>0.16666666666666666</v>
      </c>
      <c r="M15">
        <f>K15/K20</f>
        <v>0.16673992673992674</v>
      </c>
    </row>
    <row r="16" spans="2:13" x14ac:dyDescent="0.25">
      <c r="B16" s="3">
        <v>260</v>
      </c>
      <c r="C16">
        <f t="shared" si="0"/>
        <v>6500000</v>
      </c>
      <c r="D16">
        <f t="shared" si="1"/>
        <v>3900000</v>
      </c>
      <c r="E16">
        <f t="shared" si="2"/>
        <v>10400000</v>
      </c>
      <c r="F16">
        <f t="shared" si="3"/>
        <v>2080000</v>
      </c>
      <c r="G16">
        <f t="shared" si="4"/>
        <v>1820000</v>
      </c>
      <c r="H16" s="6">
        <v>5980000</v>
      </c>
      <c r="I16" s="3">
        <f t="shared" si="5"/>
        <v>7.999999999999996E-2</v>
      </c>
      <c r="J16">
        <f t="shared" si="6"/>
        <v>23000</v>
      </c>
      <c r="K16">
        <f>_xlfn.STDEV.P(260,23000)</f>
        <v>11370</v>
      </c>
      <c r="L16">
        <f>J16/J20</f>
        <v>0.16666666666666666</v>
      </c>
      <c r="M16">
        <f>K16/K20</f>
        <v>0.1665934065934066</v>
      </c>
    </row>
    <row r="17" spans="2:13" x14ac:dyDescent="0.25">
      <c r="B17" s="3">
        <v>280</v>
      </c>
      <c r="C17">
        <f t="shared" si="0"/>
        <v>7000000</v>
      </c>
      <c r="D17">
        <f t="shared" si="1"/>
        <v>4200000</v>
      </c>
      <c r="E17">
        <f t="shared" si="2"/>
        <v>11200000</v>
      </c>
      <c r="F17">
        <f t="shared" si="3"/>
        <v>2240000</v>
      </c>
      <c r="G17">
        <f t="shared" si="4"/>
        <v>1960000</v>
      </c>
      <c r="H17" s="6">
        <v>6440000</v>
      </c>
      <c r="I17" s="3">
        <f t="shared" si="5"/>
        <v>7.999999999999996E-2</v>
      </c>
      <c r="J17">
        <f t="shared" si="6"/>
        <v>23000</v>
      </c>
      <c r="K17">
        <f>_xlfn.STDEV.P(280,23000)</f>
        <v>11360</v>
      </c>
      <c r="L17">
        <f>J17/J20</f>
        <v>0.16666666666666666</v>
      </c>
      <c r="M17">
        <f>K17/K20</f>
        <v>0.16644688644688646</v>
      </c>
    </row>
    <row r="18" spans="2:13" x14ac:dyDescent="0.25">
      <c r="B18" s="3">
        <v>300</v>
      </c>
      <c r="C18">
        <f t="shared" si="0"/>
        <v>7500000</v>
      </c>
      <c r="D18">
        <f t="shared" si="1"/>
        <v>4500000</v>
      </c>
      <c r="E18">
        <f t="shared" si="2"/>
        <v>12000000</v>
      </c>
      <c r="F18">
        <f t="shared" si="3"/>
        <v>2400000</v>
      </c>
      <c r="G18">
        <f t="shared" si="4"/>
        <v>2100000</v>
      </c>
      <c r="H18" s="6">
        <v>6900000</v>
      </c>
      <c r="I18" s="3">
        <f t="shared" si="5"/>
        <v>7.999999999999996E-2</v>
      </c>
      <c r="J18">
        <f t="shared" si="6"/>
        <v>23000</v>
      </c>
      <c r="K18">
        <f>_xlfn.STDEV.P(300,23000)</f>
        <v>11350</v>
      </c>
      <c r="L18">
        <f>J17/J20</f>
        <v>0.16666666666666666</v>
      </c>
      <c r="M18">
        <f>K18/K20</f>
        <v>0.16630036630036629</v>
      </c>
    </row>
    <row r="20" spans="2:13" x14ac:dyDescent="0.25">
      <c r="B20" t="s">
        <v>40</v>
      </c>
      <c r="C20">
        <f>SUM(C13:C18)</f>
        <v>37500000</v>
      </c>
      <c r="D20" s="3">
        <f>SUM(D13:D18)</f>
        <v>22500000</v>
      </c>
      <c r="E20">
        <f>SUM(E13:E18)</f>
        <v>60000000</v>
      </c>
      <c r="F20">
        <f>SUM(F13:F18)</f>
        <v>12000000</v>
      </c>
      <c r="G20">
        <f>SUM(G13:G18)</f>
        <v>10500000</v>
      </c>
      <c r="H20" s="3">
        <f>SUM(H13:H18)</f>
        <v>34500000</v>
      </c>
      <c r="J20" s="3">
        <f>SUM(J13:J18)</f>
        <v>138000</v>
      </c>
      <c r="K20" s="3">
        <f>SUM(K13:K18)</f>
        <v>68250</v>
      </c>
    </row>
    <row r="32" spans="2:13" x14ac:dyDescent="0.25">
      <c r="I32" s="3"/>
    </row>
    <row r="33" spans="9:9" x14ac:dyDescent="0.25">
      <c r="I33" s="3"/>
    </row>
    <row r="34" spans="9:9" x14ac:dyDescent="0.25">
      <c r="I34"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Prob1</vt:lpstr>
      <vt:lpstr>Prob2</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Tin</dc:creator>
  <cp:lastModifiedBy>Nguyen, Tin</cp:lastModifiedBy>
  <dcterms:created xsi:type="dcterms:W3CDTF">2014-07-15T17:07:24Z</dcterms:created>
  <dcterms:modified xsi:type="dcterms:W3CDTF">2014-07-15T18:53:49Z</dcterms:modified>
</cp:coreProperties>
</file>