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Windows.Documents\Desktop\"/>
    </mc:Choice>
  </mc:AlternateContent>
  <bookViews>
    <workbookView xWindow="0" yWindow="0" windowWidth="25200" windowHeight="11085" firstSheet="1" activeTab="2"/>
  </bookViews>
  <sheets>
    <sheet name="CB_DATA_" sheetId="2" state="veryHidden" r:id="rId1"/>
    <sheet name="Problem1" sheetId="1" r:id="rId2"/>
    <sheet name="Problem2" sheetId="3" r:id="rId3"/>
    <sheet name="Problem3" sheetId="4" r:id="rId4"/>
  </sheets>
  <definedNames>
    <definedName name="CB_08eacbbcf650483091730aa26c9c23e1" localSheetId="3" hidden="1">Problem3!$T$3</definedName>
    <definedName name="CB_1a439d0d406d4c65baec48aaa584e1cf" localSheetId="1" hidden="1">Problem1!$E$4</definedName>
    <definedName name="CB_2e3e2af2342e4659838fb30c4abb682b" localSheetId="2" hidden="1">Problem2!$H$6</definedName>
    <definedName name="CB_3c3f7dd60be84ebf9b2eece32487599d" localSheetId="3" hidden="1">Problem3!$R$3</definedName>
    <definedName name="CB_548e6c897228480cb7f54e7fbb415a81" localSheetId="2" hidden="1">Problem2!$C$6</definedName>
    <definedName name="CB_5f68bd55f5c24a19ad6fe51dcb6783ad" localSheetId="1" hidden="1">Problem1!$D$4</definedName>
    <definedName name="CB_7006dc65215b4d5abca1ea69d98a41cc" localSheetId="2" hidden="1">Problem2!$G$6</definedName>
    <definedName name="CB_88fe4f70d9f745c28922484d708ffe2e" localSheetId="3" hidden="1">Problem3!$K$3</definedName>
    <definedName name="CB_92d0120264454bbab12b2d78d89c986f" localSheetId="3" hidden="1">Problem3!$K$17</definedName>
    <definedName name="CB_a0ab205fccee4716a0a4f10b72a1a2f8" localSheetId="2" hidden="1">Problem2!$A$12</definedName>
    <definedName name="CB_Block_00000000000000000000000000000000" localSheetId="1" hidden="1">"'7.0.0.0"</definedName>
    <definedName name="CB_Block_00000000000000000000000000000000" localSheetId="2" hidden="1">"'7.0.0.0"</definedName>
    <definedName name="CB_Block_00000000000000000000000000000000" localSheetId="3" hidden="1">"'7.0.0.0"</definedName>
    <definedName name="CB_Block_00000000000000000000000000000001" localSheetId="0" hidden="1">"'635580572752725974"</definedName>
    <definedName name="CB_Block_00000000000000000000000000000001" localSheetId="1" hidden="1">"'635580572752725974"</definedName>
    <definedName name="CB_Block_00000000000000000000000000000001" localSheetId="2" hidden="1">"'635580572752881974"</definedName>
    <definedName name="CB_Block_00000000000000000000000000000001" localSheetId="3" hidden="1">"'635580572752569974"</definedName>
    <definedName name="CB_Block_00000000000000000000000000000003" localSheetId="1" hidden="1">"'11.1.3436.0"</definedName>
    <definedName name="CB_Block_00000000000000000000000000000003" localSheetId="2" hidden="1">"'11.1.3436.0"</definedName>
    <definedName name="CB_Block_00000000000000000000000000000003" localSheetId="3" hidden="1">"'11.1.3436.0"</definedName>
    <definedName name="CB_BlockExt_00000000000000000000000000000003" localSheetId="1" hidden="1">"'11.1.2.3.000"</definedName>
    <definedName name="CB_BlockExt_00000000000000000000000000000003" localSheetId="2" hidden="1">"'11.1.2.3.000"</definedName>
    <definedName name="CB_BlockExt_00000000000000000000000000000003" localSheetId="3" hidden="1">"'11.1.2.3.000"</definedName>
    <definedName name="CB_fe7126cb19f94921a8b293ba81fd72e9" localSheetId="2" hidden="1">Problem2!$J$6</definedName>
    <definedName name="CBCR_df86ba13c74b4e3d8d112a167106ee9a" localSheetId="1" hidden="1">Problem1!$C$4</definedName>
    <definedName name="CBWorkbookPriority" localSheetId="0" hidden="1">-1505620266</definedName>
    <definedName name="CBx_92c5cd009cd24167b8b3146d4653c09f" localSheetId="0" hidden="1">"'Problem1'!$A$1"</definedName>
    <definedName name="CBx_9fe51f98cecf41f781dc21945114ff08" localSheetId="0" hidden="1">"'Problem2'!$A$1"</definedName>
    <definedName name="CBx_c28925b01f324cd29a0ddae04b2f3619" localSheetId="0" hidden="1">"'CB_DATA_'!$A$1"</definedName>
    <definedName name="CBx_dde6c646b3c846efacb18434c5865cb8" localSheetId="0" hidden="1">"'Problem3'!$A$1"</definedName>
    <definedName name="CBx_Sheet_Guid" localSheetId="0" hidden="1">"'c28925b0-1f32-4cd2-9a0d-dae04b2f3619"</definedName>
    <definedName name="CBx_Sheet_Guid" localSheetId="1" hidden="1">"'92c5cd00-9cd2-4167-b8b3-146d4653c09f"</definedName>
    <definedName name="CBx_Sheet_Guid" localSheetId="2" hidden="1">"'9fe51f98-cecf-41f7-81dc-21945114ff08"</definedName>
    <definedName name="CBx_Sheet_Guid" localSheetId="3" hidden="1">"'dde6c646-b3c8-46ef-acb1-8434c5865cb8"</definedName>
    <definedName name="CBx_SheetRef" localSheetId="0" hidden="1">CB_DATA_!$A$14</definedName>
    <definedName name="CBx_SheetRef" localSheetId="1" hidden="1">CB_DATA_!$B$14</definedName>
    <definedName name="CBx_SheetRef" localSheetId="2" hidden="1">CB_DATA_!$C$14</definedName>
    <definedName name="CBx_SheetRef" localSheetId="3" hidden="1">CB_DATA_!$D$14</definedName>
    <definedName name="CBx_StorageType" localSheetId="0" hidden="1">2</definedName>
    <definedName name="CBx_StorageType" localSheetId="1" hidden="1">2</definedName>
    <definedName name="CBx_StorageType" localSheetId="2" hidden="1">2</definedName>
    <definedName name="CBx_StorageType" localSheetId="3" hidden="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 i="4" l="1"/>
  <c r="D11" i="2"/>
  <c r="E6" i="3"/>
  <c r="C11" i="2"/>
  <c r="B11" i="2"/>
  <c r="A11" i="2"/>
  <c r="C4" i="1"/>
  <c r="P2" i="2"/>
  <c r="E4" i="1" l="1"/>
  <c r="L3" i="4"/>
  <c r="K9" i="4" s="1"/>
  <c r="R6" i="4"/>
  <c r="U3" i="4" l="1"/>
  <c r="R13" i="4"/>
  <c r="Q11" i="4"/>
  <c r="Q13" i="4" s="1"/>
  <c r="Q3" i="4"/>
  <c r="A12" i="3"/>
  <c r="T6" i="4" l="1"/>
  <c r="Q14" i="4"/>
  <c r="R16" i="4" l="1"/>
  <c r="K17" i="4" s="1"/>
</calcChain>
</file>

<file path=xl/comments1.xml><?xml version="1.0" encoding="utf-8"?>
<comments xmlns="http://schemas.openxmlformats.org/spreadsheetml/2006/main">
  <authors>
    <author>Predovic, Vladimir</author>
  </authors>
  <commentList>
    <comment ref="D4" authorId="0" shapeId="0">
      <text>
        <r>
          <rPr>
            <b/>
            <sz val="9"/>
            <color indexed="81"/>
            <rFont val="Tahoma"/>
            <family val="2"/>
          </rPr>
          <t>Assumption</t>
        </r>
        <r>
          <rPr>
            <sz val="9"/>
            <color indexed="81"/>
            <rFont val="Tahoma"/>
            <family val="2"/>
          </rPr>
          <t>: X
  Uniform distribution
  Minimum = 0.00
  Maximum = 1.57 (=C4)</t>
        </r>
      </text>
    </comment>
    <comment ref="E4" authorId="0" shapeId="0">
      <text>
        <r>
          <rPr>
            <b/>
            <sz val="9"/>
            <color indexed="81"/>
            <rFont val="Tahoma"/>
            <family val="2"/>
          </rPr>
          <t>Forecast</t>
        </r>
        <r>
          <rPr>
            <sz val="9"/>
            <color indexed="81"/>
            <rFont val="Tahoma"/>
            <family val="2"/>
          </rPr>
          <t>: Integral
  Units = radians</t>
        </r>
      </text>
    </comment>
  </commentList>
</comments>
</file>

<file path=xl/comments2.xml><?xml version="1.0" encoding="utf-8"?>
<comments xmlns="http://schemas.openxmlformats.org/spreadsheetml/2006/main">
  <authors>
    <author>Predovic, Vladimir</author>
  </authors>
  <commentList>
    <comment ref="C6" authorId="0" shapeId="0">
      <text>
        <r>
          <rPr>
            <b/>
            <sz val="9"/>
            <color indexed="81"/>
            <rFont val="Tahoma"/>
            <family val="2"/>
          </rPr>
          <t>Assumption</t>
        </r>
        <r>
          <rPr>
            <sz val="9"/>
            <color indexed="81"/>
            <rFont val="Tahoma"/>
            <family val="2"/>
          </rPr>
          <t>: Setup Time
  Uniform distribution
  Minimum = 120.00
  Maximum = 300.00</t>
        </r>
      </text>
    </comment>
    <comment ref="G6" authorId="0" shapeId="0">
      <text>
        <r>
          <rPr>
            <b/>
            <sz val="9"/>
            <color indexed="81"/>
            <rFont val="Tahoma"/>
            <family val="2"/>
          </rPr>
          <t>Assumption</t>
        </r>
        <r>
          <rPr>
            <sz val="9"/>
            <color indexed="81"/>
            <rFont val="Tahoma"/>
            <family val="2"/>
          </rPr>
          <t>: Tool alignment Chance
  Discrete Uniform distribution
  Minimum = 1.00
  Maximum = 200.00</t>
        </r>
      </text>
    </comment>
    <comment ref="H6" authorId="0" shapeId="0">
      <text>
        <r>
          <rPr>
            <b/>
            <sz val="9"/>
            <color indexed="81"/>
            <rFont val="Tahoma"/>
            <family val="2"/>
          </rPr>
          <t>Assumption</t>
        </r>
        <r>
          <rPr>
            <sz val="9"/>
            <color indexed="81"/>
            <rFont val="Tahoma"/>
            <family val="2"/>
          </rPr>
          <t>: Machine running
  Triangular distribution
  Minimum = 60.00
  Likeliest = 180.00
  Maximum = 420.00</t>
        </r>
      </text>
    </comment>
    <comment ref="J6" authorId="0" shapeId="0">
      <text>
        <r>
          <rPr>
            <b/>
            <sz val="9"/>
            <color indexed="81"/>
            <rFont val="Tahoma"/>
            <family val="2"/>
          </rPr>
          <t>Assumption</t>
        </r>
        <r>
          <rPr>
            <sz val="9"/>
            <color indexed="81"/>
            <rFont val="Tahoma"/>
            <family val="2"/>
          </rPr>
          <t>: Movement
  Uniform distribution
  Minimum = 30.00
  Maximum = 120.00</t>
        </r>
      </text>
    </comment>
    <comment ref="A12" authorId="0" shapeId="0">
      <text>
        <r>
          <rPr>
            <b/>
            <sz val="9"/>
            <color indexed="81"/>
            <rFont val="Tahoma"/>
            <family val="2"/>
          </rPr>
          <t>Forecast</t>
        </r>
        <r>
          <rPr>
            <sz val="9"/>
            <color indexed="81"/>
            <rFont val="Tahoma"/>
            <family val="2"/>
          </rPr>
          <t>: Total Process time
  Units = Seconds</t>
        </r>
      </text>
    </comment>
  </commentList>
</comments>
</file>

<file path=xl/comments3.xml><?xml version="1.0" encoding="utf-8"?>
<comments xmlns="http://schemas.openxmlformats.org/spreadsheetml/2006/main">
  <authors>
    <author>Predovic, Vladimir</author>
  </authors>
  <commentList>
    <comment ref="K3" authorId="0" shapeId="0">
      <text>
        <r>
          <rPr>
            <b/>
            <sz val="9"/>
            <color indexed="81"/>
            <rFont val="Tahoma"/>
            <family val="2"/>
          </rPr>
          <t>Assumption</t>
        </r>
        <r>
          <rPr>
            <sz val="9"/>
            <color indexed="81"/>
            <rFont val="Tahoma"/>
            <family val="2"/>
          </rPr>
          <t>: Miles driven
  Triangular distribution
  Minimum = 100.00
  Likeliest = 400.00
  Maximum = 1,000.00</t>
        </r>
      </text>
    </comment>
    <comment ref="R3" authorId="0" shapeId="0">
      <text>
        <r>
          <rPr>
            <b/>
            <sz val="9"/>
            <color indexed="81"/>
            <rFont val="Tahoma"/>
            <family val="2"/>
          </rPr>
          <t>Assumption</t>
        </r>
        <r>
          <rPr>
            <sz val="9"/>
            <color indexed="81"/>
            <rFont val="Tahoma"/>
            <family val="2"/>
          </rPr>
          <t>: Miles driven (R3)
  Triangular distribution
  Minimum = 100.00
  Likeliest = 400.00
  Maximum = 1,000.00</t>
        </r>
      </text>
    </comment>
    <comment ref="T3" authorId="0" shapeId="0">
      <text>
        <r>
          <rPr>
            <b/>
            <sz val="9"/>
            <color indexed="81"/>
            <rFont val="Tahoma"/>
            <family val="2"/>
          </rPr>
          <t>Assumption</t>
        </r>
        <r>
          <rPr>
            <sz val="9"/>
            <color indexed="81"/>
            <rFont val="Tahoma"/>
            <family val="2"/>
          </rPr>
          <t>: Chance fail
  Discrete Uniform distribution
  Minimum = 1.00
  Maximum = 4.00</t>
        </r>
      </text>
    </comment>
    <comment ref="K17" authorId="0" shapeId="0">
      <text>
        <r>
          <rPr>
            <b/>
            <sz val="9"/>
            <color indexed="81"/>
            <rFont val="Tahoma"/>
            <family val="2"/>
          </rPr>
          <t>Forecast</t>
        </r>
        <r>
          <rPr>
            <sz val="9"/>
            <color indexed="81"/>
            <rFont val="Tahoma"/>
            <family val="2"/>
          </rPr>
          <t>: Difference in options
  Units = $</t>
        </r>
      </text>
    </comment>
  </commentList>
</comments>
</file>

<file path=xl/sharedStrings.xml><?xml version="1.0" encoding="utf-8"?>
<sst xmlns="http://schemas.openxmlformats.org/spreadsheetml/2006/main" count="88" uniqueCount="75">
  <si>
    <t>B-A</t>
  </si>
  <si>
    <t>X</t>
  </si>
  <si>
    <t>Integral</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</si>
  <si>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</si>
  <si>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</si>
  <si>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</si>
  <si>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</si>
  <si>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</si>
  <si>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</si>
  <si>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</si>
  <si>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</si>
  <si>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</si>
  <si>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</si>
  <si>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</si>
  <si>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</si>
  <si>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c28925b0-1f32-4cd2-9a0d-dae04b2f3619</t>
  </si>
  <si>
    <t>CB_Block_0</t>
  </si>
  <si>
    <t>㜸〱敤㕣㕢㙣ㅣ㔷ㄹ摥㌳摥㕤敦慣敤搸㡤搳㑢摡搲扡㉤㙤㘹ㅤ摣㌸㘹㝡〱㐲昰愵戹ㄴ㈷㜶㘳㈷〵〱摡㡣㜷捦挴搳散捣戸㌳戳㑥㕣㉡戵㠲㜲ㄳ㤴㑡攵㈲ち攵㔶㈱㈴㕥戸㍤㤴㤶换〳ㄲㄲㄷ戵ㄲて昰㠰挴㐳㐱〸ㅥ㐰㈸ㄲ㉦㈰㈱㤵敦㍢㌳戳㍢戳昶㡥摤㙤ぢ㉥昲㐹昶捦㤹㜳㥢㜳捥㝦㍤晦㝦㈶㌹㤱换攵㕥㐶攲扦㑣㜹㘶慥㥥㕦昵〳㘹㡦㑤戹昵扡慣〶㤶敢昸㘳ㄳ㥥㘷慣捥㔸㝥搰㠳〶挵㡡㠵㝡扦㔰昱慤㠷㘴愹戲㈲㍤ㅦ㡤ち戹㕣愹愴㙢愸攷㈰晣つ挵て㍡㝢昵攷〱ㄶ愶㈶㘷ㄷㅦ挰愸昳㠱敢挹㍤㈳愷挳扥〷挷挷挷挶挷昶摦扥晦㡥戱扤㝢㐶愶ㅡ昵愰攱挹㠳㡥㙣〴㥥㔱摦㌳㌲搷㔸慣㕢搵㜷换搵〵昷㥣㜴づ捡挵扤晢ㄷ㡤摢敦ㅡ扦晤挰〱昳敥扢敦敡挷慢㜳㈷愶㈶攷㍣㘹晡慦搱㤸〵㑥昹昶㘹㔹戵戸㌶㈹㍤换㌹㍢㌶㌵㠹扦㠹昹攳改捥戱昹㈵㈹〳扥㕡㝡搲愹㑡㕦㐷挷㍥㝢挲昷ㅢ昶㌲㌷㑦户て㘳愹㔵挳てち昶㤴慣搷㜵㍢ㅥ戵㘴捦㘲敦敡挶㙡扦㍤㉦ㅤ摦ち慣ㄵ㉢㔸㉤摡ぢㄸ愸㌶㘰㥦昲攵㐹挳㌹㉢㑦ㄸ戶㉣搸㐷ㅡ㔶㉤ㅦ愶㕣捦捤昱㄰挹㠹愹攵㡦㑤昸昶搴㤲攱愹ㄹ昹摣㤸㡣戶㠷扤㙡扡敤つ㥤挷攵搴搵ㅢ㌸收㡤㥤摢愱收戴攱㌵㕢㡥㜶㙥ㄹ㉤㍥㍤㠳摢㍡户㑦散㔱扡捦㉤㥤晢愸慤㑣户ㄶ㝤ㄱ㝤慢ㅤ挵㘲昴㈲㐱㉦㐱㠹㠰〸搴换〴㝤〴晤〰㈲晦て㜰㐹戲㈳慢戴㡡愱㔵ㄶ戵㑡㔵慢搴戴㡡搴㉡愶㔶㌹慢㔵㤶戴㡡愵㔵ㅥ搰㉡攷搰㈶㑥愵摥㕥㉤㑡扦ㅣ昹搷扥慦㍢㠳㌳摦㜸敡㈷搳㑦㡥㔸摦敦摦㠱㐶昷㐵㤳㥡昶㡣昳㈰戵ㄶㄵ敦ㅢ摢换㍦ㅢ㜳〵㤸挲㍣㘰摥㘹㡥㡦搷づ散㌵昶ㅢ〵㉥㉢〳昹㈹㐲ㄹ㐲摢㝥昳㝥换愹戹攷ㄵ敥慥㥥㌴㝣搹摡戸搱愸㙥搲㙤㌸㌵晦慡昵㉢攷〳㈳㤰㔷戶搷戵〶㔹搳㙤ㅥ㙣㈵㝤昵扥㙢摡扢㥤㌶敡つ㌹㜱挱ち慢摦搴㔶㙤捦㜹敥㘲攷摡挳㥥㝣戰㔹扢㘶㐶ㄳ㄰㙡㉢㙡散㌵慢っ慢挲㜹㡤㑣㉤戹扥㜴搴昴㐶敤㌹慢㝡㑥㝡昳㤲㈲㔱搶搴㔲㉦㘵㔵挴昵愳戳づㄶち㙥慤㕤㥦㉣㌵敦戹㄰㠰㤹㘵つ昳㕤㤶㕥戰扡㘰㉣搶攵㘵愹㈶攱㍢㔱戱㍢㔵㝣搸慤㌶晣㈹搷〹㍣户㥥慥㤹愸慤ㄸ㤰㌴戵攳㙥㑤收昳㌹㈵ㄴ㈰㜰㝢㝡㠴挸摤摡㤹ㄷㄴ㈲ㄲ㈸㈶㈳㕦㤱㈶扢戱㤳㔸ㅤ㔶㔱㤷愴㐹敤捤ㅢっ挶昹㉡ㄹ㤳挱㠱㠹㌵㔱㝦昰愵㙦搹㘰搸㈶收㕥摦挶㥡㌶ㅣ慤晥㥥ㄵ改〴㐷つ愷㔶㤷㕥愶昶ㄳ㥣㤱㍥〸㔰戸〸㠱搰㜱昷愸敡挴〵戱㕡㌸㙦搵㠲愵攲㤲戴捥㉥〵㈸㠳㠶㉣㤵戸戵㙢㤲㝥〹㡡昴㥤〴挳〰攵㜲慥戸㡢㡤㡡㘵愴㕣㠱搲㈹㠳㤷㔳㠲㥣晤㔲扣摣㙦ㅥ戶敡㠱っ㠵昲愰〹㡣㠴㕡㑤愱㙦㠰㈴敡ㄹ搵㔰㘱散㌲愷㐰愵㠶攵〴慢㉤扥㕤挳㈵㈱ㄱ㙤换㠲㉤㈷ぢ㈸ち搲昲㈰㠳搷㐰㌴㙤搲㈰扢㜱㠲㠸挸〶ㄹ㥡ㅤ㈳愷㠹㡣敤㌳㘴〴摡㈷㠹㤰慤昷㜶㤶ㄱ㈴昶戵㐴捡㑥ㅤ昹㜱㕢㥡慤㘷换㠷搲散㔲㙣㥣㝥ㄹ挱攵〴㔷㄰散〶㄰㝦㠶㠴愳㤴㐳㍥㥤昴慢昰慣㕦㑤昰㈶〰挸㈷㥤㌲㈷ㄲ㔵戴愱㌶㘳㐷戲摤〰散㘴㘵ㄴ㠷愲㠸㤶㜱搳捥ㅣ戰ㄵ愲㈳慢㜳㙢攸摡扣搲戱㌷㜵愶捤攴㜲㐸㤱ㄹ㑤㤳㙢摤愰㘹㜲㈳搸戴㑢扤㜵㉤扡敡㈳〴搷〱㤴昵敢〹愱㕣㘸昰㙥捥愲愷㐹昹㠶㌰㡢㐲㘳愸㑢〵ㅦㄱ㌲㡦〰ㄹ㐲㙥捤昱㘵摢㠶愶㌹㌸㙡扥攱㙤攸㍤㥤昹㍢㐲㝡㥢摥摣搶㍢昴ㄷ扤㐲㉢晡〶戰㤷昸㝤㐷ㅤ㜳㈳慡昵㥢〸㙥〶㘸搳㌱㍣㝤扦㔲㑦㠱㌲㡢敤〴收㜶搲敢愲慣摣㠵搵㘵愹㌴㔰扦戹㘰㜸㘷㘵〰て挶戱㘹搸挲慥攷挹㍡づ戵㌵㔵挰昳换攵改㐲晦戰攷摡㉣摦戶㤱晤㌷㠴㘲挸攷戵㥥㕣㥢㡤㥣㘱㙢㈶㝣㑥〹捡愱づ摥摦㔹㐸㈴㍡愵挹㡢晤戲捦㤷摢㤲愴ぢ㐹㜲ぢ戶㔵扦ㄵ〰㔲㐲晣戶愳㐴搹挳㘶㙦㔵捤搲ㄶ㉢㍤㝣ㄹ愷㤳㌶ㅦ攲ㅡ㌹搲ㄷ㍡㙣㈷攱㍦昰〷散㜹换㙥ち㡢㍥㝢㑥㝡㔵昸ㄶ慣扡㉣㠷㙥㔹㡡㥡㙤㔹昱〶㤱ㄵ㍤㍤㙢捥搳ㄹ晥㌵㐵㈷㙤㔲㈲㤳摢㌳㉢㌳捥攲㉤愲愲ㅢ㤲㐲㈵挳㌵搴㤴㐰愴㍣戶摤ㄶ㌱㕤㠸㤸摢戰㜱晡㕥㠲㜱㠲㝤〰㠵ㄷ㈱㘹㌶扢昱っ㠷昵慥搰愵㕤愹攴㑡㐴㠳㜲ㄱ扥搰㔱㔸ㅤ攰㙢敥㈰戸ㄳ愰捤晣愱〳㌲㠳㄰ㄵ捡ㄳ㠴愸挲ㄸ收㘹㑢㥥㈷つ散㌰ㄱ㔸㥡㙡昸㠱㙢㌳戲㌴㘰㑥扢㈷摣㘰摡昲㤷ㄱ㠹ㅡ㌶愳捣晤㑢搲〱㜵㜹戰㝤摡捡摣攵㘵㔹搳捤㜹户〱搱㜶㙣㝡㉢ㅣ捣戱ㅤ戰㈵搵搹㕣ㄳ㐸摤㥤㡦㌱㠴挰㑥㉢㝦㉢扤戱㥢昲㝥昳搰㌷搸摡搱〵㉢愸换㍥㌳㘴㍡收㑢㈶㜶ㄱ㤱㠳㕡慦戹戰攴㐹㌹㍤㘰ㅥ昱慣㕡摤㜲㈴㤱〱ㅢ㤳挱扡ㄹ㜹ㄶ㔱㠲㌹㤷㌱㐰搷ㄹ㌰ㄷ㍣挳昱㤷つ〶ㄴ㔷㜷愶㥥㔴㔸愴㘰㑥㕡㡥㡦搷㈸㉣㌲㍦㘸捥㉦戹攷ㄱ戱㙤搸捥ㄱ㘳搹摦ㄲ㔸㈱搱㠷㐹愱㐶㘸㐲搳㐴㐹㉢㜵㡢ㅦㅥ挸㜳㌹昲㕥㥥㐰攱㉡㔷愰捦㍣㐳㝢搳慥㡦㘲㌴戴搳㌹愷㝥㐴㡦㥡㠵㍤㤹㔲㤸㥣慡摦捤㍥㙦〳戸昷挸愹㘳慤挸摣慢㡡㔹ㄷ攸攵捦㤰昱㡡㉣㥡㠱㄰晡攸㜶㠴愴挲㌲㔲づ㌸㄰ㄸ攷㔳㍢昹㤵㑤搵㠶搴户愳㤵㍤㡣㐸㔲扦㌹㘳㉣捡㍡攲搱戶ㄱ散〸ㅦ㘸挶摡㐶摤㡦敡愶㕣摢㌶㐸㕡㈴换昹慡㐱ち㥥㘸〴敥㜱换搱㑤〰㐵㝦㔱㤱㜱〱㐵挶〵㔵搴㙦㥥㘴㘸㔰攵㌹㤶㝢搶昰慣㘰挹戶慡㈵㍥㌰㝣户㈵㘸ㄲ㑣㑥挹ㅢ愷㔸㘶㡣戴㔹昳愷㘰戲昹㘳㐰昷ㄸ攴㈸户㡥攸〷攵㙡愲㠸㍦愲㑢挷ㄲ〴㡣昲㤴敡敦挰㘸〵㜵㍢〲㈲㐷愵㡢昱ㅤ㡣㡢㡦愰㈴ㄴ㐲挴㝡〶㠹挰㉢㤸㄰昲㜴㜱ㄷ捤㔳㡥ㄵ〰㝢挴搸㘱㉢㤸昶㠱㜲〰㘴搵昱昶㑡㠵搵㐴愷搱愶㔶戸㜶㙤㔵㑡㑤㕣戳戶㍥愹㌷摥扣㑥㜵愸㔱ㄲ㡡㘴愳㐶㑡戳慣㌳挷慤愴㙡㠴㔲摣戱戶ㄱ㔹㙥搳搶扥㔳㡡扣ち挵愴㘸㈶愷扦㔳ㄱち〲扤㤱㡥愲捦㍥㥢㍣ㄲㄱㅢ摡〰㘵敡愹戰㙣㈰ち〹ㅥ挳戵㤳㥡㉣㐷㑦攰敦ㅤ㔱㜶戶ㄱ愴㙡㡣ぢ挳㔱捤㐴扤㍥敢挰㑡愸ㅡ㕥㙤㡢戰㌴搶ㄶ㙡ㄸ挵㥤摤㙡晦㜰㝢ㄳ㡣ㄸ戱㈱挳㈲ㄹ㝥㘰戰㈱㤸㉢ㄱ㔱愵㜵㌶挰慤㙥ㄶ㤷昸㜴㕣ㅡ㡥挲挰㝣㔰㥢㤶㉢捡っ㙢㔹昲挳慡㐳昳戴愸攴愸㙥㑥㉣晡㔰改〱攵㜸㤴㔳っ慥㥢㈷改㤶挲㈵〶㠸摤㈸㌷㔷つ㄰摡㙤づ挰㤳挱搶挱づ㜶㈴っ㥤搰㍡愳〴㉤㘶㄰㙥㝡ㄱ攴㥤㉥㌱ち㐱㙡慡昴昷㐳攲㡢㑦㌱㝤敢㔰㉥捥㐴㑣挴㜰㔷㠶昵〰攴㈶㈳㤳攴愲攱㌸㘰ㅥ㑡㌶㈵戴晡攳㌲㥡ㄸ〳㌴昹扣〰户㜸ㄸ换ㅡ㈴摢搴㜱捦㉤戰愰㑤敢慢㍢捣㘳㑥戵摥愸㐹愵㡡㘳㔹慤㌴昲㤶挰㤷扡〲ㄸ㜲㔳挶扥㐴㥢㜲っ㐷㈹㉥㤹㐸敡摥敥搶て愱扢ㄲ㜲ㄸ㈳㔴㝤っ㐰㘶戸攵㔴㐰㙣捤㍤〵摡㠷㍢㕢ㄷㄸ搴攵㌹㠸戴㌵㐵㤴㘵㌳戸㡦搷㡣㈲㉢㙥㑢㌴㥢㜱㘷㕣摡散㠹愲愳㔶㔸戴㈵㜰㠴㜵㠶〲慦㔸㠴㌱搲㈵㜷㜰㤰摣挵㈸扡㝢昱ㄱ昵㤸扢〸㔴㈸っ〸挶㜸㜹ち捡㘱㔷挱㐸㌴戸戵㤶搵㉤ㄸ晤愵攵慤㑦〰〸㠶㠱㘹搰愲㘵㘸攰㑣㈱扦戱㠱㜳㉤㕡㘵㐴㐸㤳挱㔴挶㈸㠷攱戰〷搲挰㑤㍣㐸㉦戸㔰㐲挱㉥㜵㌱㉣扥㥢㌸㙡攳〸攴㝡㤷戵ㄵ捥ㄹ〱慥扦㌸扢摢㡡㈷㙡㌵㥡扢昰捦㙤〹慣攲敡㐶㘸㡥敥㙡扢㤴愵搶㐴晢敥㠶戶㡡攸戲攰扥改戱愳㐶㔰㕤㥡て㔶挳㡢㕢摤㤲㐴攱挷昰㐷慣晢㜶摡捣㜹㠷ㄷ㔱㔷戸昷攵㜳㡥㝢摥㔱昳㉡昸扣昵〷ち挱ㄵ捡㕥㑥戲㥣㝢ㄹ㝦㔴搲㜲㠵ㅦ㘱挴捤㑣㥢〳戴ㅣ㈴ㅣ㐷摤扢っ愵挱〸ㅥ㌳攸〴戶㝢昳搶〰改㘴㔷ㅢ㥤㈸㐱戰㑤㈸捥搹搷㡣㔰挴て㠱㔶ㄲ㑢㜸㈴挷㥥㝦ㄳ慣㉦㥥㐷〹ㄱ捥慢ㅤ㤱㈰扦㉥ㅢ㜵㑡㤰㐷㔷㍣搸敢晦〷㑢㌱㌷慦换㑥晦〵㘶ㄶ捦戵愳攸ㅡ愲攸〷ㄱ㡡㜸愱㌰㐴㤱攰㌵㄰挵扦昷㈲ㄳ愷〲挳戳慦㈸㄰捥㌵㙤ㅦ㐰㕦昷ぢ扦晦挳〳攸㑣㐴ㅣ㡡㙥㄰㙡扢ㄱ捦㑤ㄳ愱㘷㡤㠹挰攰扤㌲ㄱ㡥㈳㈳ㄸ挵て㑤㠴挸〷㌲㡢㠲㡤㑤〴挶昶㌲っ挱㐴愸㌵攱搶攰〹散㌲㥢晥戱愳戸㜸㉢㝤挴昳愱戴晣㈹㜸愴㉥㕦㕢㍣㘷㜸㠶扤㕢㤵ㅦ昱㈴㤴㤹户㠰㥢摣慡ぢ㝢㕣戹㙥㡤敡戴㡥慦㈲昶戲㙦晢㔳㌶㜷㝦ㅤ㤸ち㔳攸扥ㄷ㈵㔱㝣ㄵ㥥ㄲ挱㜳㐳敥㠳扢扥㝤攴てて㍤㜶㠸户搵㈲㕡㉤摣㡡㝣㌷㈱㝢摡ㄳ〸敡㈶㉥㡡㕣捡て㜳㡥攳ㄳ㈵㙢戹㉥㈷つ㑦㔹㐱扥㙥挷搹㤰昰ㄲ㠴ㄹㄲ摦㔶㌰㌱㜱敦㈱㌴㌱挷摡摣㥤敡挳㈶攵㈲ㅣ㑢㑣㕣昹昴攲戰愱攸愸挸扡戴㌶ぢ摦㠵㉡㝡㠵ㄳ㐹㕢㠹㍣㜵㌲〹昱㥤㜶㕤㜷㠰扡㉥㍣挸㌰散ㅦ㑢㈹挴ㅦ㐸㈱挹㠳っ㉦〴㈸㈹㜵ㄲ㤹挲㙤〰ㄹ㤱戵昶㄰㉦晤〱摢㐲㐰㌶㉦晤㜵昹ㄱぢ㜶ㄱ㔸㡣㝤昱摤㥥㘸㘹㡢挶慡㠹愱㕡㘵搳捣㈳愳づ㉦㉣ㄸ㡦㑢㔳㤶捥㍥㤴㙥摡ㅤ挵㤷っ搸㘱攰㉤㘴散㠲㑤㕦㕢搹扥挷㘹攰收〷昴㑣㔱㈹っ㘷㈷㡢㜱㈰㔵㌱扡戰㘹㌹㉣㈲ㅣっ戳捤㑥㝤㔱ㄵ㜴㤶戳ㅢ愷㔲〴晦昸愵㄰敢㐷㕢㐳㕦摡㕥㐳ㅤ攷昴㘲㠱晣挱晥扡㈶㠳戱昱㔶㜲っ㈴散愶㕡㤵挲敢攱愷搰㠵㡢捥〹扤㤵㔵捦攲〰晥㠹㌹慢㐷㕢愳晦ㄹ扤㔶㥣㜵㥡扤ㄹ挶㑥改晦昷愰㘰㐳晤㉦ㄸ㝢㔳㠸㝣㙦㤴攱㐳㠱昱㤳つ㐳㌶摣ㄱ㜸戶ㄱ扣㔱〷㘳㕤㘵ㄹ昲づ㜳昳昸㜸㌵慣㔶ㄲㅣ㝥慦㝣晢搵㠸㘶㕦摡戶㝤ㅤ〵㈰㘳㐳㠵㙦㐲〴㜵散㥦㤶㕢ㅣ㡤愹昸㍥㠰㕤挷慤慡攷晡慥ㄹ㡣捣㈳攸㍢挲㙦捦㑣搸㍣ㄳ攲ㅢ敤㐲敤〶散㐴晦〷搰攷挴㉣〴昶〹ㄹ扣㔶戱㐸㐶ㄶ㌶ㄷ挹攰戱㘱㈸ㄱ㕥愲㜶昰㉦㌱敦㙢ㄸ㜵㝣扡㍡ぢ㕦㘷挰愲㉤愱散㐲㡦㜳晢つつ㙥ㅤ敥㘸扤ㅢ晥㈰㔹ㅦ㐳㜰㑣㉤攱㝤ㅦ攰扥戶敦㐱扡㙤戴㌶㥦㉤扢昳戹㤵ぢ捦〰愷㥢㝢㑢㥡㘴昸㑥㝥㤱㕣搶㉢㠴戸戴て㐷㕤㤶攳扡捤㐱换搱㠶㐱攷搱〷摤㜴㠴㡤搶攱㍥摢㐴昴晢っ扡㡡〹〲晣㜴㈳捡昰㐱搰换㐷㔶ㄴ㕦挱戲挸〰挸攷㡡㔵㠰捥㔴晤昴㝡㔴㍤ㄴぢ㘴挱㌳〶挹戱㉣扥㠴㠶摣慥㜰搹㘰〹㉥㕢愸戳〴昲㝡摣〳昹㥣攰㔹㐲㑤攴ぢ攸搰㥣㠸㠵搲捥ㄳ昹晣㝡ㄳㄱ戴〲搴㐲㤳攳て挵㕡㐴慦愳㕡户〹ㅣ〲ㄷ㘰㤰㘲㤱戲愶ㄸ㠶ㄶ㥥㈷㘶㤰㝥ㅤ晤晢搲愱ㄷ㕦㘰晡摢㈱愱〴㈱慡搲㤳愷㈰㔴㤳㝦㈲㌹㜹て愵㥤㈷晦昸㝡㤳ㅦ愲㡣攴㑣昴〰㘰愰㐷㔴昰㡦㕡㑣〳ㄹ敥㈳㝦攲っ〱㝥愹㔹っㄹ㈸㔱㝤捦㈳㠳扥摣㜰搵敡〲㌲㜱摦〲搷㥦昱㜱㡦戲㡦㜸ㄱ㤲扥㥣㘲攸㡣㉤㠶㕡戱㘴㐷㕥搸㉤㈱ㅢ戰㈴㝥㉤摢㔱愴ㄷ扢㡣昰㡢㡦挵㠸㌹㝡㌴晥㜲㑡㡢㘲㑥㈰㡣搰㈲㈵晤㜰㈳挵㐷攳挶摦㝢戶攵㌲㐵〵ㄲ愸㈷㙣㑣㍡㔳㡤㍦ㄲ㌷摥㠷慦戲㔴㥢ㅣ㙦㄰㌰扤ㄴ㌷㈶㍤慡挶㡦挵㡤晦扡㙦㜷戳㜱㑣㠷攱挸〵ㄲ㐹㠶慤慢慣晦挴ㄷ摡㠳㘸㕥㌰愹㍦晢捣戰㤸㤲㔳㠵㡥敢㑡㠳昶攳㌲㠸㠷㙦愴㘷㜰户〹㔷㐰㈰㘴挳晦㉡攱ㄸ敥㍣㑤ㅢ㠱㠱㑦愰㔷㄰㙣昶㜴昵挴捥㐵㜳搶㐳㐱慦㜹捣挷㤹慡戶愵㐸〴收㐰㍥摣摦つ㥣昲ㄹ愶㘳㙢㍦攲㈰㤹挶㍢㈴摤㈹てㄵ㔸挹㡢て挵㤸捤㍤摡愲ㄹ晤ㄱ㈰〷搲ㄱ㤰ㄹ晤㔱挰㌰㄰挳摢捡戹㈱昲扦㘲敥て戱攲挳〴㡦〱㤴〵㤹㥤㜴㔰晣〸挰㘰晣ㅦ㔵㡣慣㈸㝦㠹㈶ㅥ㡡㕦㤶㈴㈳晤㘳散昰㜱㠰ㅥ戸㙦㐵㐴㠴㘵晤ㄳ㈸㐹扥㤴㠲㐳扤昴㤳慣昸ㄴ挱攳〰攵〲㈷扢改㕤攳㥡扡搴㕣㥦㐶㔷昱㈸〱㝥晡ㄳ㔱㠶て〵敥挳摢㍢摢捡㍣ち挷ㅦ昶㐳㤳愶扥攰扦〷㕦攴慦㜲搱㍤昸て㐹ち捡戰捦㙢㙦敢㙥㉣㌲〱㙤㜲昵㕢挶㘶扦㡡㜱戸慥㔶〴㠵㈳㔲愹㤴戴愲㈰扥戹㘰攱攲つ㝣换㐱㔵㈱〴㘹㐰㔵㌸㔱挵㈱ㄴ攸㥦㘱㔳攲㤸㜸搲㍦换㈷愲㔶㙤攲攷愲っㅦ〴昱慡扡㍦㄰㜵㡦㕦㐸㕣慢ち慢敤㠵挴扦慡㔸㑡扥昰㈹づ愶㤰㠵㑣㕡㉢ㄱ㘹㡡㠶扥㠴捣㐰捦㈰攷㜶㍦㝥摡〵㔱㍤㔳㍢㜳收㥦㠳昹㤱㉢昳敦㜹㔷晦㔳㉦晤敡㡦㑦晥收晤〷晦昲敦愷㥦晥捤㥦㥥㝣攱摦㍦㕥㍣昸昳㘷㥥昹搹扤㕦㝤攱㡦㍢捤慦㘹捦晥㜳收㙢て㡦㥦㝢昸㐱昳搴慤㐷ㅥ㝥敦〳昷㡤捦㕤㌲摡搳搳摢㝢昳昰㉦慥㜸换搰愳て㍥㈷㝥晡扢换ㅤ愱㤶㡢ㄷ愴愷挱㘵慢㘹㝣ㄹㄹ㑣㠳㌳㝥㕤愷挱攵慡㡤㕡㡣㌶㙡ㄲ〵㈵昸㌴㌸〱㔵㘱愴㉢晡晥〳㡣㠹戲敡</t>
  </si>
  <si>
    <t>Decisioneering:7.0.0.0</t>
  </si>
  <si>
    <t>92c5cd00-9cd2-4167-b8b3-146d4653c09f</t>
  </si>
  <si>
    <t>CB_Block_7.0.0.0:1</t>
  </si>
  <si>
    <t>㜸〱敤㕣㕢㙣ㅣ㔷ㄹ摥㌳摥㕤敦慣敤搸㡤搳㑢㑡㘹㑤慦㔰〷㌷㑥ㅡ㑡㠱㤰晡搲㕣㡡ㄳ扢戱㤳㔲㐱戵ㄹ敦㥥㠹愷搹㤹㜱㘷㘶㥤戸㔴㙡㠱㤶㡢戸㐹攵㈲㑡换㐵ㄵ慡挴ぢ㤷㤷搲〲㉦㐸㐸㈰㔴㈴㤰攰〱挴㐳㐱ㄵ㝤〰㔵㤱㜸〱〹〹扥敦捣捣敥捣摡㍢㜶户㉤戸挸㈷搹㍦㘷捥㙤捥㌹晦昵晣晦㤹攴㐴㉥㤷晢㌷ㄲ晦㘵捡㌳㜳搵晣慡ㅦ㐸㝢㙣捡慤搷㘵㌵戰㕣挷ㅦ㥢昰㍣㘳㜵挶昲㠳ㅥ㌴㈸㔶㉣搴晢㠵㡡㙦㍤㈸㑢㤵ㄵ改昹㘸㔴挸攵㑡㈵㕤㐳㍤〷攱㙦㈸㝥搰搹慢㍦て戰㌰㌵㌹扢㜸㍦㐶㥤て㕣㑦敥ㄹ㌹ㅤ昶㍤㌸㍥㍥㌶㍥戶晦搶晤敦ㅡ摢扢㘷㘴慡㔱てㅡ㥥㍣攸挸㐶攰ㄹ昵㍤㈳㜳㡤挵扡㔵晤㠰㕣㕤㜰捦㐹攷愰㕣摣扢㝦搱戸昵摤攳户ㅥ㌸㘰摥㝥晢扢晢昱敡摣㠹愹挹㌹㑦㥡晥敢㌴㘶㠱㔳扥㜵㕡㔶㉤慥㑤㑡捦㜲捥㡥㑤㑤攲㙦㘲晥㜸扡㙤㙣㝥㐹捡㠰慦㤶㥥㜴慡搲搷搱戱捦㥥昰晤㠶扤捣捤搳敤挳㔸㙡搵昰㠳㠲㍤㈵敢㜵摤㡥㐷㉤搹戳搸扢扡戱摡㙦捦㑢挷户〲㙢挵ち㔶㡢昶〲〶慡つ搸愷㝣㜹搲㜰捥捡ㄳ㠶㉤ぢ昶㤱㠶㔵换㠷㈹搷㜳㔳㍣㐴㜲㘲㙡昹㘳ㄳ扥㍤戵㘴㜸㙡㐶㍥㌷㈶愳敤㘱慦㥡㙥㝢㕤攷㜱㌹㜵昵〶㡥㜹㐳攷㜶愸㌹㙤㜸捤㤶愳㥤㕢㐶㡢㑦捦攰㤶捥敤ㄳ㝢㤴敥昳㡥捥㝤搴㔶愶㕢㡢扥㠸扥搵㡥㘲㌱㝡㤱愰㤷愰㐴㐰〴敡㘵㠲㍥㠲㝥〰㤱晦㍢戸㈴搹㤱㔵㕡挵搰㉡㡢㕡愵慡㔵㙡㕡㐵㙡ㄵ㔳慢㥣搵㉡㑢㕡挵搲㉡昷㙢㤵㜳㘸ㄳ愷㔲㙦慦ㄶ愵㑢㙥㝣昹㌷挱㉢て摥昱搸㑢昷晥愱昷愳㘷晥搹扦〳㡤敥㡥㈶㌵敤ㄹ攷㐱㙡㉤㉡摥㌷戶㤷㝦㌶收ち㌰㠵㜹挰扣捤ㅣㅦ慦ㅤ搸㙢散㌷ち㕣㔶〶昲㔳㠴㌲㠴戶晤收㍤㤶㔳㜳捦㉢摣㕤㌵㘹昸戲戵㜱愳㔱摤愴摢㜰㙡晥㕢搶慦㥣て㡣㐰㕥搹㕥搷ㅡ㘴㑤户㜹戰㤵昴搵晢慥㙥敦㜶摡愸㌷攴挴〵㉢慣㝥㙢㕢戵㍤攷戹㡢㥤㙢て㝢昲㠱㘶敤㥡ㄹ㑤㐰愸慤愸戱搷慣㌲慣ち攷㌵㌲戵攴晡搲㔱搳ㅢ戵攷慣敡㌹改捤㑢㡡㐴㔹㔳㑢扤㤴㔵ㄱ搷㡦捥㍡㔸㈸戸戵㜶㙤戲搴扣昳㐲〰㘶㤶㌵捣㜷㔹㝡挱敡㠲戱㔸㤷㤷愵㥡㠴敦㐴挵敥㔴昱㘱户摡昰愷㕣㈷昰摣㝡扡㘶愲戶㘲㐰搲搴㡥扢㌵㤹捦攷㤴㔰㠰挰敤改ㄱ㈲㜷㜳㘷㕥㔰㠸㐸愰㤸㡣㝣㐵㥡散挶㑥㘲㜵㔸㐵㕤㤲㈶戵敢㌷ㄸ㡣昳㔵㌲㈶㠳〳ㄳ㙢愲晥攰㑢摦扥挱戰㑤捣扤戱㡤㌵㙤㌸㕡晤㥤㉢搲〹㡥ㅡ㑥慤㉥扤㑣敤㈷㌸㈳㝤㄰愰㜰ㄱ〲愱攳敥㔱搵㠹ぢ㘲戵㜰摥慡〵㑢挵㈵㘹㥤㕤ち㔰〶つ㔹㉡㜱㙢搷㈴晤ㄲㄴ改㍢〹㠶〱捡攵㕣㜱ㄷㅢㄵ换㐸戹〲愵㔳〶㉦愷〴㌹晢愵㜸戹摦㍣㙣搵〳ㄹち攵㐱ㄳㄸ〹戵㥡㐲摦〰㐹搴㌳慡愱挲搸㘵㑥㠱㑡つ换〹㔶㕢㝣扢㠶㑢㐲㈲摡㤶〵㕢㑥ㄶ㔰ㄴ愴攵㐱〶慦㠱㘸摡愴㐱㜶攳〴ㄱ㤱つ㌲㌴㍢㐶㑥ㄳㄹ摢㘷挸〸戴㑦ㄲ㈱㕢敦敤㉣㈳㐸散㙢㠹㤴㥤㍡昲攳戶㌴㕢捦㤶て愵搹愵搸㌸晤㌲㠲换〹慥㈰搸つ㈰晥〲〹㐷㈹㠷㝣㍡改㙦挱戳㝥ㄵ挱㕢〱㈰㥦㜴捡㥣㐸㔴搱㠶摡㡣ㅤ挹㜶〳戰㤳㤵㔱ㅣ㡡㈲㕡挶㑤㍢㜳挰㔶㠸㡥慣捥慤愱㙢昳㑡挷摥搸㤹㌶㤳换㈱㐵㘶㌴㑤慥㜵㠳愶挹㡤㘰搳㉥昵搶㌵攸慡㡦㄰扣つ愰慣㕦㑢〸攵㐲㠳㜷㜳ㄶ㍤㑤捡㌷㠵㔹ㄴㅡ㐳㕤㉡昸㠸㤰㜹〴挸㄰㜲㙢㡥㉦摢㌶㌴捤挱㔱昳㑤㙦㐳敦改捣摦ㄱ搲摢昴收戶摥愱扦攸㔵㕡搱搷㠱扤挴ㅦ㍢敡㤸ㅢ㔰慤摦㐸㜰ㄳ㐰㥢㡥攱改晢搵㝡ち㤴㔹㙣㈷㌰户㤳㕥ㄷ㘵攵㉥慣㉥㑢愵㠱晡捤〵挳㍢㉢〳㜸㌰㡥㑤挳ㄶ㜶㍤㑦搶㜱愸慤愹〲㥥㕦㉥㑦ㄷ晡㠷㍤搷㘶昹戶㡤散扦㈹ㄴ㐳㍥慦昵攴摡㙣攴っ㕢㌳攱㜳㑡㔰づ㜵昰晥捥㐲㈲搱㈹㑤㕥散㤷㝤扥摣㤶㈴㕤㐸㤲㜷㘰㕢昵㥢〱㈰㈵挴敦㍡㑡㤴㍤㙣昶㑥搵㉣㙤戱搲挳㤷㜱㍡㘹昳㈱慥㤱㈳㝤愱挳㜶ㄲ晥〳㝦挰㥥户散愶戰攸戳攷愴㔷㠵㙦挱慡换㜲攸㤶愵愸搹㤶ㄵ㙦ㄲ㔹搱搳戳收㍣㥤攱㕦㔳㜴搲㈶㈵㌲戹㍤戳㌲攳㉣摥㈲㉡扡㈱㈹㔴㌲㕣㐳㑤〹㐴捡㘳摢㙤ㄱ搳㠵㠸戹〵ㅢ愷敦㈵ㄸ㈷搸〷㔰昸ㄵ㈴捤㘶㌷㥥攱戰摥ㄵ扡戴㉢㤵㕣㠹㘸㔰㉥挲ㄷ㍡ち慢〳㝣捤扢〸㙥〳㘸㌳㝦攸㠰捣㈰㐴㠵昲〴㈱慡㌰㠶㜹摡㤲攷㐹〳㍢㑣〴㤶愶ㅡ㝥攰摡㡣㉣つ㤸搳敥〹㌷㤸戶晣㘵㐴愲㠶捤㈸㜳捦㤲㜴㐰㕤ㅥ㙣㥦戶㌲㜷㜹㔹搶㜴㜳摥㙤㐰戴ㅤ㥢摥ち〷㜳㙣〷㙣㐹㜵㌶搷〴㔲㜷攷㘳っ㈱戰搳捡摦㑡㙦散愶扣摦㍣昴つ戶㜶㜴挱ち敡戲捦っ㤹㡥昹㤲㠹㕤㐴攴愰搶㙢㉥㉣㜹㔲㑥て㤸㐷㍣慢㔶户ㅣ㐹㘴挰挶㘴戰㙥㐶㥥㐵㤴㘰捥㘵っ搰㜵〶捣〵捦㜰晣㘵㠳〱挵搵㥤愹㈷ㄵㄶ㈹㤸㤳㤶攳攳㌵ち㡢捣て㥡昳㑢敥㜹㐴㙣ㅢ戶㜳挴㔸昶户〴㔶㐸昴㘱㔲愸ㄱ㥡搰㌴㔱搲㑡摤攲㠷〷昲㕣㡥扣㤷㈷㔰戸捡ㄵ攸㌳捦搰摥戴敢愳ㄸつ敤㜴捥愹ㅦ搱愳㘶㘱㑦愶ㄴ㈶愷敡户戳捦㝢〰敥㍡㜲敡㔸㉢㌲昷㥡㘲搶〵㝡昹㌳㘴扣㈲㡢㘶㈰㠴㍥扡ㅤ㈱愹戰㡣㤴〳づ〴挶昹搴㑥㝥㘵㔳戵㈱昵敤㘸㘵て㈳㤲搴㙦捥ㄸ㡢戲㡥㜸戴㙤〴㍢挲〷㥡戱戶㔱昷愳扡㈹搷戶つ㤲ㄶ挹㜲扥㙡㤰㠲㈷ㅡ㠱㝢摣㜲㜴ㄳ㐰搱㕦㔴㘴㕣㐰㤱㜱㐱ㄵ昵㥢㈷ㄹㅡ㔴㜹㡥攵㥥㌵㍣㉢㔸戲慤㙡㠹てっ摦㙤〹㥡〴㤳㔳昲挶㈹㤶ㄹ㈳㙤搶晣㈹㤸㙣晥ㄸ搰㍤〶㌹捡慤㈳晡㐱戹㥡㈸攲㡦攸搲戱〴〱愳㍣愵晡晢㌰㕡㐱摤㡥㠰挸㔱改㘲㝣〷攳攲挳㈸〹㠵㄰戱㥥㐱㈲昰ち㈶㠴㍣㕤摣㐵昳㤴㘳〵挰ㅥ㌱㜶搸ち愶㝤愰ㅣ〰㔹㜵扣扤㔲㘱㌵搱㘹戴愹ㄵ慥㔹㕢㤵㔲ㄳ㔷慦慤㑦敡㡤敢搷愹づ㌵㑡㐲㤱㙣搴㐸㘹㤶㜵收戸㤵㔴㡤㔰㡡㍢搶㌶㈲换㙤摡摡㜷㑡㤱搷愰㤸ㄴ捤攴昴昷㉢㐲㐱愰㌷搲㔱昴搹㘷㤳㐷㈲㘲㐳ㅢ愰㑣㍤ㄵ㤶つ㐴㈱挱㘳戸㜶㔲㤳攵攸〹晣扤㈳捡捥㌶㠲㔴㡤㜱㘱㌸慡㤹愸搷㘷ㅤ㔸〹㔵挳慢㙤ㄱ㤶挶摡㐲つ愳戸戳㕢敤ㅦ㙥㙦㠲ㄱ㈳㌶㘴㔸㈴挳てっ㌶〴㜳㈵㈲慡戴捥〶戸搵捤攲ㄲ㥦㡥㑢挳㔱ㄸ㤸て㙡搳㜲㐵㤹㘱㉤㑢㝥㔸㜵㘸㥥ㄶ㤵ㅣ搵捤㠹㐵ㅦ㉡㍤愰ㅣ㡦㜲㡡挱㜵昳㈴摤㔲戸挴〰戱ㅢ攵收慡〱㐲扢捤〱㜸㌲搸㍡搸挱㡥㠴愱ㄳ㕡㘷㤴愰挵っ挲㑤㉦㠲扣搳㈵㐶㈱㐸㑤㤵㕥㌹㈴扥昶〴搳㜷づ攵攲㑣挴㐴っ㜷㘵㔸て㐰㙥㌲㌲㐹㉥ㅡ㡥〳收愱㘴㔳㐲慢㍦㉥愳㠹㌱㐰㤳捦ぢ㜰㡢㠷戱慣㐱戲㑤ㅤ昷摣〲ぢ摡戴扥扡挳㍣收㔴敢㡤㥡㔴慡㌸㤶搵㑡㈳㙦〹㝣愹㉢㠰㈱㌷㘵散㑢戴㈹挷㜰㤴攲㤲㠹愴敥敤㙥晤㄰扡㉢㈱㠷㌱㐲搵挷〰㘴㠶㕢㑥〵挴搶摣㔳愰㝤戸戳㜵㠱㐱㕤㥥㠳㐸㕢㔳㐴㔹㌶㠳晢㜸捤㈸戲攲戶㐴戳ㄹ㜷挶愵捤㥥㈸㍡㙡㠵㐵㕢〲㐷㔸㘷㈸昰㡡㐵ㄸ㈳㕤㜲〷〷挹㕤㡣愲扢ㄷㅦ㔶㡦戹㡢㐰㠵挲㠰㘰㡣㤷愷愰ㅣ㜶ㄵ㡣㐴㠳㕢㙢㔹摤㠲搱㕦㕡摥晡〴㠰㘰ㄸ㤸〶㉤㕡㠶〶捥ㄴ昲ㅢㅢ㌸搷愰㔵㐶㠴㌴ㄹ㑣㘵㡣㜲ㄸづ㝢㈰つ摣挴㠳昴㠲ぢ㈵ㄴ散㔲ㄷ挳攲扢㠹愳㌶㡥㐰慥㜷㔹㕢攱㥣ㄱ攰晡㡢戳扢慤㜸愲㔶愳戹ぢ晦摣㤶挰㉡慥㙥㠴收攸慥戶㑢㔹㙡㑤戴敦慥㙢慢㠸㉥ぢ敥㥢ㅥ㍢㙡〴搵愵昹㘰㌵扣戸搵㉤㐹ㄴ㝥〲㝦挴扡㙦愷捤㥣㜷㜸ㄱ㜵㠵㝢㕦㍥攷戸攷ㅤ㌵慦㠲捦㕢㝦愰㄰㕣愱散攵㈴换戹㝦攳㡦㑡㕡慥昰㘳㡣戸㤹㘹㜳㠰㤶㠳㠴攳愸㝢㤷愱㌴ㄸ挱㘳〶㥤挰㜶㙦摥ㅡ㈰㥤散㙡愳ㄳ㈵〸戶〹挵㌹晢扡ㄱ㡡昸ㄱ搰㑡㘲〹㡦攴搸昳㘷挰晡攲㜹㤴㄰攱扣摡ㄱ〹昲户㘵愳㑥〹昲攸㡡〷㝢晤晦㘰㈹收收㜵搹改扦挰捣攲戹㜶ㄴ㕤㑤ㄴ晤㌰㐲ㄱ㉦ㄴ㠶㈸ㄲ扣〶愲昸昷㉥㘴攲㔴㘰㜸昶㔵〵挲戹愶敤〳攸ㅢ㝥攱昷㝦㜸〰㥤㠹㠸㐳搱つ㐲㙤㌷攰戹㘹㈲昴慣㌱ㄱㄸ扣㔷㈶挲㜱㘴〴愳昸愱㠹㄰昹㐰㘶㔱戰戱㠹挰搸㕥㠶㈱㤸〸戵㈶摣ㅡ㍣㠱㕤㘶搳㍦㜶ㄴㄷ㙦愵㡦㜸㍥㤴㤶㍦〵㡦搴攵㙢㡢攷っ捦戰㜷慢昲㈳㥥㠴㌲昳ㄶ㜰㤳㕢㜵㘱㡦㉢搷慤㔱㥤搶昱㔵挴㕥昶㙤㝦捡收敥慦〳㔳㘱ち摤昷愲㈴㡡慦挱㔳㈲㜸㙥挸㝤㘴搷㜷㡦晣改挱㐷て昱戶㕡㐴慢㠵㥢㤱敦㈶㘴㑦㝢〲㐱摤挴㐵㤱㑢昹㘱捥㜱㝣愲㘴㉤搷攵愴攱㈹㉢挸搷敤㌸ㅢㄲ㕥㠲㌰㐳攲摢ち㈶㈶敥㍤㠴㈶收㔸㥢扢㔳㝤搸愴㕣㠴㘳㠹㠹㉢㥦㕥ㅣ㌶ㄴㅤㄵ㔹㤷搶㘶攱晢㔰㐵慦㜲㈲㘹㉢㤱愷㑥㈶㈱扥搷慥敢づ㔰搷㠵〷ㄹ㠶晤㘳㈹㠵昸〳㈹㈴㜹㤰攱㠵〰㈵愵㑥㈲㔳戸〵㈰㈳戲搶ㅥ攲愵㍦㘰㕢〸挸收愵扦㉥㍦㘲挱㉥〲㡢戱㉦扥摢ㄳ㉤㙤搱㔸㌵㌱㔴慢㙣㥡㜹㘴搴攱㠵〵攳㜱㘹捡搲搹㠷搲㑤扢愳昸㤲〱㍢っ扣㠵㡣㕤戰改㙢㉢摢㜷㍡つ摣晣㠰㥥㈹㉡㠵攱散㘴㌱づ愴㉡㐶ㄷ㌶㉤㠷㐵㠴㠳㘱戶搹愹㉦慡㠲捥㜲㜶攳㔴㡡攰ㅦ扦ㄴ㘲晤㘸㙢攸㑢摢㙢愸攳㥣㕥㉣㤰㍦搸㕦㔷㘷㌰㌶摥㑡㡥㠱㠴摤㔴慢㔲㜸㍤晣ㄴ扡㜰搱㌹愱户戲敡㔹ㅣ挰㍦㌱㘷昵㘸㙢昴㍦愳搷㡡戳㑥戳㌷挳搸㈹晤晦㐱ㄴ㙣愸晦〵㘳㙦ち㤱昷㐶ㄹ㍥ㄴㄸ㍦搹㌰㘴挳ㅤ㠱㘷ㅢ挱ㅢ㜵㌰搶㔵㤶㈱敦㌰㌷㡦㡦㔷挳㙡㈵挱攱昷捡户㕦㡤㘸昶愵㙤摢搷㔱〰㌲㌶㔴㜸〶㈲愸㘳晦戴摣攲㘸㑣挵て〱散㍡㙥㔵㍤搷㜷捤㘰㘴ㅥ㐱摦ㄱ㝥㝢㘶挲收㤹㄰摦㙥ㄷ㙡搷㘱㈷晡敦㐳㥦ㄳ戳㄰搸㈷㘴昰㝡挵㈲ㄹ㔹搸㕣㈴㠳挷㠶愱㐴㜸㠹摡挱扦挴扣扢㘱搴昱改敡㉣㝣㥤〱㡢戶㠴戲ぢ㍤捥敤㌷㌴戸㜵戸愳昵〱昸㠳㘴㝤っ挱㌱戵㠴て摤挷㝤㙤摦㠳㜴摢㘸㙤㍥㕢㜶攷㜳㉢ㄷ㥥〶㑥㌷昷㤶㌴挹昰㥤晣㈲戹慣㔷〸㜱㘹ㅦ㡥扡㉣挷㜵㥢㠳㤶愳つ㠳捥愳て扡改〸ㅢ慤挳㝤戶㠹攸昷ㄹ㜴ㄵㄳ〴昸改㐶㤴攱㠳愰㤷㡦慣㈸扥㠱㘵㤱〱㤰捦ㄵ慢〰㥤愹晡愹昵愸㝡㈸ㄶ挸㠲㘷っ㤲㘳㔹㍣㠹㠶摣慥㜰搹㘰〹㉥㕢愸戳〴昲㝡摣〳昹㥣攰㔹㐲㑤攴慢攸搰㥣㠸㠵搲捥ㄳ昹捡㝡ㄳㄱ戴〲搴㐲㤳攳て挵㕡㐴慦愳㕡户〹ㅣ〲ㄷ㘰㤰㘲㤱戲愶ㄸ㠶ㄶ㥥㈷㘶㤰㝥ㅤ晤晢攲愱㕦扤挰昴户㐳㐲〹㐲㔴愵㈷㑦㐱愸㈶晦㠵攴攴㍤㤴㜶㥥晣攷搶㥢晣㄰㘵㈴㘷愲〷〰〳㍤愲㠲㝦搴㘲ㅡ挸㜰ㅦ昹ㄳ㘷〸昰㑢捤㘲挸㐰㠹敡㝢ㅥㄹ昴攵㠶慢㔶ㄷ㤰㠹晢ㄶ戸晥㡣㡦㝢㤴㝤挴㡢㤰昴攵ㄴ㐳㘷㙣㌱搴㡡㈵㍢昲挲㙥〹搹㠰㈵昱㙢搹㡥㈲扤搸㘵㠴㕦㝣㌲㐶捣搱愳昱㤷㔳㕡ㄴ㜳〲㘱㠴ㄶ㈹改㠷ㅢ㈹㍥ㄱ㌷晥挱戳㉤㤷㈹㉡㤰㐰㍤㘱㘳搲㤹㙡晣㔸摣㜸ㅦ扥捡㔲㙤㜲扣㐱挰昴㘲摣㤸昴愸ㅡ㍦ㅡ㌷晥敢扥摤捤挶㌱ㅤ㠶㈳ㄷ㐸㈴ㄹ戶慥戲晥ㄳ㕦㘸て愲㜹挱愴晥散㌳挳㘲㑡㑥ㄵ㍡慥㉢つ摡㡦换㈰ㅥ扥㤱㥥挱摤㈶㕣〱㠱㤰つ晦慢㠴㘳戸昳㌴㙤〴〶㍥㠱㕥㐱戰搹搳搵ㄳ㍢ㄷ捤㔹て〵扤收㌱ㅦ㘷慡摡㤶㈲ㄱ㤸〳昹㜰㝦㌷㜰捡㘷㤸㡥慤晤㠸㠳㘴ㅡ敦㤰㜴愷㍣㔴㘰㈵㉦㍥ㄶ㘳㌶昷㐸㡢㘶昴㠷㠱ㅣ㐸㐷㐰㘶昴㐷〰挳㐰っ㙦㉢攷㠶挸晦㡡戹㍦挶㡡㡦ㄳ㍣ち㔰ㄶ㘴㜶搲㐱昱㌱㠰挱昸㍦慡ㄸ㔹㔱晥ㄲ㑤㍣ㄸ扦㉣㐹㐶晡㈷搹攱㔳〰㍤㜰摦㡡㠸〸换晡愷㔱㤲㝣㈹〵㠷㝡改㘷㔸昱㔹㠲捦〱㤴ぢ㥣散愶㜷㡤㙢敡㔲㜳㝤ㅥ㕤挵㈳〴昸改㕦㠸㌲㝣㈸㜰ㅦ摥摢搹㔶收㔱㌸晥戰ㅦ㥡㌴昵〵晦㥤昸㈲㝦㤵㡢敥挱㝦㐸㔲㔰㠶㝤㕥㝢㑦㜷㘳㤱〹㘸㤳慢摦㌲㌶晢㌵㡣挳㜵戵㈲㈸ㅣ㤱㑡愵愴ㄵ〵昱捤〵ぢㄷ㙦攰㕢づ慡ち㈱㐸〳慡挲㠹㉡づ愱㐰晦㈲㥢ㄲ挷挴㤳晥㈵㍥ㄱ戵㙡ㄳ扦ㅣ㘵昸㈰㠸㔷搵晤晥愸㝢晣㐲攲㕡㔵㔸㙤㉦㈴晥㔵挵㔲昲㠵㑦㜰㌰㠵㉣㘴搲㕡㠹㐸㔳㌴昴㈴㌲〳㍤㠳㥣摢㍤昸㘹ㄷ㐴昵㑣敤捣㤹㝦っ收㐷慥捣㝦昰㡥晥㈷㕥晣攵㥦ㅦ晦敤㠷て扥晣慦愷㥥晡敤㑢㡦扦昰慦㥦㉣ㅥ晣昹搳㑦晦散慥㙦扥昰攷㥤收户戴㘷晦㌱昳慤㠷挶捦㍤昴㠰㜹敡收㈳て摤㝢晦摤攳㜳㤷㡣昶昴昴昶摥㌴晣㡢㉢摥㍥昴挸〳捦㠹㥦晥晥㜲㐷愸攵攲〵改㘹㜰搹㙡ㅡ㕦㐷〶搳攰㡣摦搰㘹㜰戹㙡愳ㄶ愳㡤㥡㐴㐱〹㍥つ㑥㐰㔵ㄸ改㡡扥晦〰㤶㉤戳改</t>
  </si>
  <si>
    <t>B-A: Represents our range for the integral, value of max - min.                                                                              X: Represents a random value in our range(B-A)                                                                                                                   Integral: Will randomly calculate the value of many points in the integral, giving us an accurate view of what it looks like thanks to the Monte Carlo effect.</t>
  </si>
  <si>
    <t>9fe51f98-cecf-41f7-81dc-21945114ff08</t>
  </si>
  <si>
    <t>Setup Time(sec)</t>
  </si>
  <si>
    <t>Lot size</t>
  </si>
  <si>
    <t>100 jobs</t>
  </si>
  <si>
    <t>Processsing time(sec)</t>
  </si>
  <si>
    <t>㜸〱敤㕣㕢㙣ㅣ㔷ㄹ摥㌳摥㕤敦慣敤搸㡤搳㑢摡搲ㅡ摡㔲愸㠳ㅢ㈷つ㙤㠱㄰㝣㘹ㄲㄷ㈷㜶㘳㈷〵㐱戵ㄹ敦㥥㠹愷搹㤹㜱㘷㘶㥤戸㔴㙡〵㉤愵攲㈶㜱ㄳ㠵㜲慢㄰ㄲ㉦㐰㕦愰〵㕥㤰㤰㐰㔰㈴ㅥ攰〱挱㐳愹㄰㍣㠰㔰㈴㕥晡㔰〹扥敦捣捣敥捣摡㍢㜶户㉤戸挸㈷搹㍦㘷捥㙤捥㌹晦昵晣晦㤹攴㐴㉥㤷晢㌷ㄲ晦㘵捡㌳㜳敤挲㥡ㅦ㐸㝢㙣捡慤搷㘵㌵戰㕣挷ㅦ㥢昰㍣㘳㙤搶昲㠳ㅥ㌴㈸㔶㉣搴晢㠵㡡㙦㍤㈸㑢㤵㔵改昹㘸㔴挸攵㑡㈵㕤㐳㍤〷攱㙦㈸㝥搰搹慢㍦て戰㌸㌵㌹户㜴㍦㐶㕤〸㕣㑦敥ㅢ㌹ㄳ昶㍤㍣㍥㍥㌶㍥㜶昰戶㠳敦ㅣ摢扦㙦㘴慡㔱てㅡ㥥㍣散挸㐶攰ㄹ昵㝤㈳昳㡤愵扡㔵㝤扦㕣㕢㜴捦㑢攷戰㕣摡㝦㜰挹戸敤㡥昱摢づㅤ㌲敦扣昳㡥㝥扣㍡㜷㜲㙡㜲摥㤳愶晦ㅡ㡤㔹攰㤴㙦㥢㤶㔵㡢㙢㤳搲戳㥣㜳㘳㔳㤳昸㥢㤸㍦㥥㙥ㅦ㕢㔸㤶㌲攰慢愵㈷㥤慡昴㜵㜴散戳㈷㝣扦㘱慦㜰昳㜴晢㈸㤶㕡㌵晣愰㘰㑦挹㝡㕤户攳㔱㑢昶ㅣ昶慥㙥慣昵摢ぢ搲昱慤挰㕡戵㠲戵愲扤㠸㠱㙡〳昶㘹㕦㥥㌲㥣㜳昲愴㘱换㠲㝤慣㘱搵昲㘱捡昵摣ㅣて㤱㥣㤸㕡晥搸㠴㙦㑦㉤ㅢ㥥㥡㤱捦㡤挹㘸㝢搴慢愶摢摥搰㜹㕣㑥㕤扤㠱㘳摥搴戹ㅤ㙡捥ㄸ㕥戳攵㘸攷㤶搱攲搳㌳戸戵㜳晢挴ㅥ愵晢扣扤㜳ㅦ戵㤵改搶愲㉦愲㙦戵愳㔸㡣㕥㈴攸㈵㈸ㄱ㄰㠱㝡㤹愰㡦愰ㅦ㐰攴晦〵㉥㐹㜶㘴㤵㔶㌱戴捡㤲㔶愹㙡㤵㥡㔶㤱㕡挵搴㉡攷戴捡戲㔶戱戴捡晤㕡攵㍣摡挴愹搴摢慢㐵改昰ㅦ扦昵攴戳扦晥昹捣㌳て㠸ㅢ㥦㜸慥昴㑣晦㉥㌴扡㈷㥡搴戴㘷㕣〰愹戵愸昸挰搸㝥晥搹㥣㉢挰ㄴ收㈱昳㜶㜳㝣扣㜶㘸扦㜱搰㈸㜰㔹ㄹ挸㑦ㄱ捡㄰摡昶㥢昷㕡㑥捤扤愰㜰㜷敤愴攱换搶挶㡤㐶㜵㤳㙥挳愹昹搷㙣㕣戹㄰ㄸ㠱扣扡扤慥㌵挸扡㙥ぢ㘰㉢改慢昷㕤搷摥敤㡣㔱㙦挸㠹㡢㔶㔸晤愶戶㙡㝢摥㜳㤷㍡搷ㅥ昵攴〳捤摡㜵㌳㥡㠰㔰㕢㔵㘳慦㕢㘵㔸ㄵ捥㙢㘴㙡搹昵愵愳愶㌷㙡捦㕢搵昳搲㕢㤰ㄴ㠹戲愶㤶㝡㌹慢㈲慥ㅦ㥤㜳戰㔰㜰㙢敤㉤挹㔲昳慥㡢〱㤸㔹搶㌰摦ㄵ改〵㙢㡢挶㔲㕤㕥㤱㙡ㄲ扥ㄳㄵ㝢㔳挵㐷摤㙡挳㥦㜲㥤挰㜳敢改㥡㠹摡慡〱㐹㔳㍢攱搶㘴㍥㥦㔳㐲〱〲户愷㐷㠸摣㉤㥤㜹㐱㈱㈲㠱㘲㌲昲㔵㘹戲ㅢ㍢㠵搵㘱ㄵ㜵㐹㥡搴㙥摣㘴㌰捥㔷挹㤸っづ㑣慣㠹晡㠳㉦㝤摢㈶挳㌶㌱昷晡㌶搶戴攱㘸昵㜷慤㑡㈷㌸㙥㌸戵扡昴㌲戵㥦攰㡣昴㐱㠰挲㈵〸㠴㡥扢㐷㔵㈷㉥㡡戵挲〵慢ㄶ㉣ㄷ㤷愵㜵㙥㌹㐰ㄹ㌴㘴愹挴慤㕤㤷昴换㔰愴敦㈶ㄸ〶㈸㤷㜳挵㍤㙣㔴㉣㈳攵ち㤴㑥ㄹ扣㥣ㄲ攴散㤷攲攵㝥昳愸㔵て㘴㈸㤴〷㑤㘰㈴搴㙡ち㝤〳㈴㔱捦愸㠶ち㘳㡦㌹〵㉡㌵㉣㈷㔸㙢昱敤㍡㉥〹㠹㘸㐷ㄶ㙣㍢㔹㐰㔱㤰㤶〷ㄹ扣〶愲㘹㤳〶搹㡤ㄳ㐴㐴㌶挸搰散ㄸ㌹㑤㘴㙣㥦㈱㈳搰㍥㐹㠴㙣扤扦戳㡣㈰戱慦㈷㔲㜶敡挸㡦㍢搲㙣㈳㕢㍥㤴㘶㤷㘳攳昴㉢〸慥㈴戸㡡㘰㉦㠰昸㉢㈴ㅣ愵ㅣ昲改愴㕦㠳㘷晤㕡㠲㌷〱㐰㍥改㤴㌹㤱愸愲つ戵ㄵ㍢㤲敤〶㘰㈷㉢愳㌸ㄴ㐵戴㡣㥢㜶收㠰慤㄰ㅤ㔹㥤摢㐳搷收㤵㡥㝤㙢㘷摡㑣㉥㠷ㄴ㤹搱㌴戹搶㑤㥡㈶㌷㠲㑤扢搴㕢搷愳慢㍥㐲昰㘶㠰戲晥ㄶ㐲㈸ㄷㅡ扣㕢戳攸㘹㔲扥㈱捣愲搰ㄸ敡㔲挱㐷㠴捣㈳㐰㠶㤰㕢㜷㝣搹戱愱㘹づ㡥㥡㙦㜸ㅢ㝡㕦㘷晥㡥㤰摥愶㌷㜷昴づ晤㐵慦搰㡡扥〱散㈵晥搴㔱挷摣㠴㙡晤慤〴㌷〳戴改ㄸ㥥扥㕦愹愷㐰㤹挵㜶〲㜳扢改㜵㔱㔶敥攲摡㡡㔴ㅡ愸摦㕣㌴扣㜳㌲㠰〷㘳㘶ㅡ戶戰敢㜹戲㡥㐳㙤㑤ㄵ昰晣㜲㘵扡搰㍦敡戹㌶换㜷㙣㘴晦つ愱ㄸ昲㜹慤㈷搷㘶㈳㘷搸㥡〹㥦㔳㠲㜲愸㠳て㜶ㄶㄲ㠹㑥㘹昲㘲扦散昳攵㡥㈴改㐲㤲扣ㅤ摢慡摦〲〰㈹㈱㝥摦㔱愲散㘳戳㜷愸㘶㘹㡢㤵ㅥ扥㡣搳㐹㥢て㜱㥤ㅣ改ぢㅤ戶㤳昰ㅦ昸〳昶㠲㘵㌷㠵㐵㥦㍤㉦扤㉡㝣ぢ㔶㕤㤶㐳户㉣㐵捤㡥慣㜸㠳挸㡡㥥㥥㜵攷改っ晦㥡愲㤳㌶㈹㤱挹敤㤹㤵ㄹ㘷昱ㄶ㔱搱つ㐹愱㤲攱ㅡ㙡㑡㈰㔲ㅥ摢敥㠸㤸㉥㐴捣慤搸㌸㝤㍦挱㌸挱〱㠰挲㙦㈰㘹戶扡昱っ㠷昵慥搲愵㕤愹攴㑡㐴㠳㜲ㄱ㍥摦㔱㔸ㅤ攲㙢摥㐹㜰㍢㐰㥢昹㐳〷㘴〶㈱㉡㤴㈷〸㔱㠵㌱捣㌳㤶扣㐰ㅡ搸㘵㈲戰㌴搵昰〳搷㘶㘴㘹挰㥣㜶㑦扡挱戴攵慦㈰ㄲ㌵㙣㐶㤹㝢㤷愵〳敡昲㘰晢戴㤵戹㉢㉢戲愶㥢ぢ㙥〳愲㙤㘶㝡㍢ㅣ捣戱ㅤ戰㈵搵搹㕣ㄳ㐸摤㥤㡦㌱㠴挰㑥㉢㝦㉢扤戱㕢昲㝥昳搰㌷搸摡搱㐵㉢愸换㍥㌳㘴㍡收㑢㈶㜶ㄱ㤱㠳㕡慦戹戸散㐹㌹㍤㘰ㅥ昳慣㕡摤㜲㈴㤱〱ㅢ㤳挱扡㔹㜹づ㔱㠲㜹㤷㌱㐰搷ㄹ㌰ㄷ㍤挳昱㔷っ〶ㄴ搷㜶愷㥥㔴㔸愴㘰㑥㕡㡥㡦搷㈸㉣㌲㍦㘸㉥㉣扢ㄷ㄰戱㙤搸捥㌱㘳挵摦ㄶ㔸㈱搱㠷㐹愱㐶㘸㐲搳㐴㐹㉢㜵㡢ㅦㅥ挸㜳㌹昲㕥㥥㐰攱㉡㔷愰捦㍣㐳㝢搳慥㡦㘲㌴戴搳㌹愷㝥㐴㡦㥡㠵㍤㤹㔲㤸㥣慡摦挹㍥敦〲戸晢搸改㤹㔶㘴敥㔵挵慣ぢ昴昲㘷挸㜸㐵ㄶ捤㐰〸㝤㜴扢㐲㔲㘱ㄹ㈹〷ㅣ〸㡣昳愹㥤晣捡愶㙡㐳敡摢搵捡ㅥ㐵㈴愹摦㥣㌵㤶㘴ㅤ昱㘸摢〸㜶㠵て㌴㘳㙤愳敥㐷㜵㔳慥㙤ㅢ㈴㉤㤲攵㐲搵㈰〵㑦㌴〲昷㠴攵攸㈶㠰愲扦愸挸戸㠸㈲攳愲㉡敡㌷㑦㌱㌴愸昲ㅣ换㍤㘷㜸㔶戰㙣㕢搵ㄲㅦㄸ扥摢ㄶ㌴〹㈶愷攴㡤㔳㉣㌳㐶摡慣昹搳㌰搹晣㌱愰㝢っ㜲㤴㕢㐷昴㠳㜲㌵㔱挴ㅦ搱愵㘳〹〲㐶㜹㑡昵昷㘰戴㠲扡ㅤ〱㤱愳搲愵昸づ挶愵㠷㔱ㄲち㈱㘲㍤㠳㐴攰ㄵ㑣〸㜹扡戸㡢收㘹挷ち㠰㍤㘲散愸ㄵ㑣晢㐰㌹〰戲敡㜸㝢戵挲㙡愲搳㘸㔳㉢㕣扦扥㉡愵㈶慥㕢㕦㥦搴ㅢ㌷㙥㔰ㅤ㙡㤴㠴㈲搹慣㤱搲㉣ㅢ捣㜱㍢愹ㅡ愱ㄴ㜷慣㙤㐴㤶摢戴戵敦㤴㈲慦㐲㌱㈹㥡挹改敦㔵㠴㠲㐰㙦愴愳攸戳捦㈶㡦㐴挴㠶㌶㐰㤹㝡㉡㉣ㅢ㠸㐲㠲㌳戸㜶㔲㤳攵攸〹晣扤㉢捡捥㌵㠲㔴㡤㜱㜱㌸慡㤹愸搷攷ㅣ㔸〹㔵挳慢㙤ㄳ㤶挶摡㐲つ愳戸戳㕢敤ㅦ㙥㙦㠲ㄱ㈳㌶㘴㔸㈴挳てっ㌶〴㜳㈵㈲慡戴捥〶戸搵捤攲ㄲ㥦㑥㐸挳㔱ㄸ㔸〸㙡搳㜲㔵㤹㘱㉤㑢㝥㔸㜵㘸㥥ㄶ㤵ㅣ搵捤㠹㈵ㅦ㉡㍤愰ㅣ㡦㜲㡡挱㜵昳ㄴ摤㔲戸挴〰戱ㅢ攵收慢〱㐲扢捤〱㜸㌲搸㍥搸挱㡥㠴愱ㄳ㕡㘷㤴愰挵っ挲㑤㉦㠲扣搳㈵㐶㈱㐸㑤㤵晥㜹㐴㝣攵㐹愶敦ㅥ挹挵㤹㠸㠹ㄸ敥捡戰ㅥ㠰摣㘴㘴㤲㕣㌴ㅣ〷捣㐳挹愶㠴㔶㝦㕣㐶ㄳ㘳㠰㈶㥦ㄷ攰ㄶて㘳㔹㠳㘴㥢㍡敥戹〵ㄶ戴㘹㝤㙤㤷㌹攳㔴敢㡤㥡㔴慡㌸㤶搵㑡㈳㙦ぢ㝣愹㉢㠰㈱㌷㘵散㑢戴㈹㌳㌸㑡㜱挹㐴㔲昷㜶户㝥〴摤㤵㤰挳ㄸ愱敡㘳〰㌲挳㉤愷〲㘲敢敥㈹搰㍥摣摤扡挰愰㉥捦㐱愴慤㉢愲㉣㥢挵㝤扣㘶ㄴ㔹㜱㕢愲搹慣㍢敢搲㘶㑦ㄴㅤ户挲愲㙤㠱㈳慣㌳ㄴ㜸挵㈲㡣㤱㉥戹㠳㠳攴㉥㐵搱摤㑢て慢挷摣㈵愰㐲㘱㐰㌰挶换㔳㔰づ扢ち㐶愲挱慤戵慣㙥挱攸㉦㉤㙦㝤〲㐰㌰っ㑣㠳ㄶ㉤㐳〳㘷ち昹捤つ㥣敢搱㉡㈳㐲㥡っ愶㌲㐶㌹っ㠷㍤㤰〶㙥攲㐱㝡搱㠵ㄲち昶愸㡢㘱昱摤挴㔱ㅢ㐷㈰搷扢愲慤㜰摥〸㜰晤挵搹摢㔶㍣㔱慢搱摣㠵㝦㙥㕢㘰ㄵ㔷㌷㐲㜳㜴㑦摢愵㉣戵㈶摡㜷㌷戴㔵㐴㤷〵て㑣㡦ㅤ㌷㠲敡昲㐲戰ㄶ㕥摣敡㤶㈴ち㍦㠵㍦㘲挳户搳㘶捥㍢扣㠸扡捡扤㉦㥦㜷摣ぢ㡥㥡㔷挱攷慤㍦㔰〸慥㔰昶㜲㤲攵摣扦昱㐷㈵㉤㔷昸〹㐶摣捡戴㌹㐰换㐱挲㜱搴扤换㔰ㅡ㡣攰㌱㠳㑥㘰扢㌷㙦つ㤰㑥昶戴搱㠹ㄲ〴㍢㠴攲㥣㝢捤〸㐵晣ㄸ㘸㈵戱㠴㐷㜲散昹㜷挰晡攲㌹㤴㄰攱扣摡ㄱ〹昲㌷㘷愳㑥〹昲攸㡡〷㝢晤晦㘰㈹收收つ搹改扦挰捣攲搹㜶ㄴ㕤㐷ㄴ晤㈸㐲ㄱ㉦ㄴ㠶㈸ㄲ扣〶愲昸昷㙥㘴攲㔴㘰㜸昶ㄵ〵挲戹愶㥤〳攸敢㝥攱昷㝦㜸〰㥤㡤㠸㐳搱つ㐲㙤㌷攱戹㘹㈲昴慣㌳ㄱㄸ扣㔷㈶挲〹㘴〴愳昸愱㠹㄰昹㐰收㔰戰戹㠹挰搸㕥㠶㈱㤸〸戵㈶摣ㅡ㍣㠱㕤㘱搳㍦㜶ㅣㄷ㙦愵㡦㜸㍥㤴㤶㍦〵㡦搴㤵敢㡢攷つ捦戰昷慡昲㘳㥥㠴㌲昳ㄶ㜱㤳㕢㜵㘱㡦慢㌷慣㔱㥤㌶昰㔵挴㕥昶ㅤ㝦捡搶敥慦〳㔳㘱ち摤昷愲㈴㡡慦挲㔳㈲㜸㙥挸㝤㘴捦昷㡥晤昹挱㐷㡦昰戶㕡㐴慢㠵㕢㤰敦㈶㘴㑦㝢〲㐱摤挴㐵㤱换昹㘱捥〹㝣愲㘴慤搴攵愴攱㈹㉢挸搷敤㌸ㅢㄲ㕥㠲㌰㐳攲摢づ㈶㈶敥㍤㠴㈶收㔸㥢扢㔳㝤搸愴㕣㠴㘳㠹㠹㉢㥦㕥ㅣ㌶ㄴㅤㄵ㔹㤷搶㘶攱〷㔰㐵慦㜰㈲㘹㉢㤱愷㑥㈶㈱扥摦慥敢づ㔱搷㠵〷ㄹ㠶晤㘳㈹㠵昸〳㈹㈴㜹㤰攱㠵〰㈵愵㑥㈱㔳戸ㄵ㈰㈳戲搶ㅥ攲愵㍦㘰㐷〸挸收愵扦㉥㍦㘲挱㉥〲㡢戱㉦扥摢ㄳ㉤㙤搱㔸㌵㌱㔴慢㙣㥡〵㘴搴攱㠵〵攳㜱㘹捡搲㌹㠰搲㉤扢愳昸㤲〱㍢っ扣㠵㡣㕤戰改㙢㉢摢㜷㌹つ摣晣㠰㥥㈹㉡㠵攱散㘶㌱づ愴㉡㐶ㄷ㌶㉤㠷㐵㠴㠳㘱戶搹愹㉦慡㠲捥㜲昶攲㔴㡡攰ㅦ扦ㄴ㘲晤㘸㙢攸换摢㙢愸攳㥣㕥㉣㤰㍦搸㕦搷㘵㌰㌶摥㑡㡥㠱㠴摤㔲慢㔲㜸㍤晣㌴扡㜰搱㌹愱户戲敡㔹ㅣ挲㍦㌱㘷昵㘸敢昴㍦愳搷㡡戳捥戰㌷挳搸㈹晤晦〱ㄴ㙣慡晦〵㘳㙦ち㤱ㅦ㡣㌲㝣㈸㌰㝥戲㘹挸㠶㍢〲捦㌶㠲㌷敡㘰慣慢㉣㐳摥㘱㙥〱ㅦ慦㠶搵㑡㠲挳敦㤵㙦扦ㅡ搱散㑢摢戶慦愳〰㘴㙣愸昰ㅤ㠸愰㡥晤搳㜲㡢愳㌱ㄵ㍦〴戰攷㠴㔵昵㕣摦㌵㠳㤱〵〴㝤㐷昸敤㤹〹㥢㘷㐲㝣扢㕤愸摤㠰㥤攸扦て㝤㑥捥㐱㘰㥦㤴挱㙢ㄵ㡢㘴㘴㘱㙢㤱っㅥㅢ㠶ㄲ攱㈵㙡〷晦㌲昳㥥㠶㔱挷愷慢㜳昰㜵〶㉣摡ㄶ捡㉥昴㌸户摦搰攰搶攱㡥搶晢攱て㤲昵㌱〴挷搴ㄲ㍥㜴ㅦ昷戵㝤て搲㙤愳戵昹㙣搹㥤捦慤㕣㜸ㅡ㌸摤摡㕢搲㈴挳㜷昲㡢攴戲㕥㈱挴愵㝤㌸敡戲ㅣ搷㙤づ㕡㡥㌶っ㍡㡦㍥攸愶㈳㙣戴づ昷搹ㄶ愲摦㘷搱㔵㑣㄰攰愷ㅢ㔱㠶て㠲㕥㍥戲愲昸㍡㤶㐵〶㐰㍥㔷慣〲㜴愶敡愷㌶愲敡愱㔸㈰ぢ㥥㌱㐸㡥㘵昱㔵㌴攴㜶㠵换〶㑢㜰搹㐲㥤㈵㤰搷攳ㅥ挸攷〴捦ㄲ㙡㈲㕦㐶㠷收㐴㉣㤴㜶㥥挸㤷㌶㥡㠸愰ㄵ愰ㄶ㥡ㅣ㝦㈸搶㈲㝡ㅤ搵扡㑤攰㄰戸〰㠳ㄴ㡢㤴㌵挵㌰戴昰ㅣ㌱㠳昴摢攸摦ㄷ㡥晣收㜹愶㝦ㅣㄱ㑡㄰愲㉡㍤㜹ち㐲㌵昹捦㈶㈷敦愱戴昳攴㍦扤搱攴㠷㈸㈳㌹ㄳ㍤〰ㄸ攸ㄱㄵ晣愳ㄶ搳㐰㠶晢挸㥦㌸㑢㠰㕦㙡ㄶ㐳〶㑡㔴摦ぢ挸愰㉦㌷㕣戵扡㠸㑣摣户挰昵㘷㝣摣愳散㈳㕥㠴愴㉦愷ㄸ㍡㘳㡢愱㔶㉣搹㤱ㄷ㜶㕢挸〶㉣㠹㕦换㜶ㄴ改挵㉥㈳晣攲昱ㄸ㌱挷㡦挷㕦㑥㘹㔱捣〹㠴ㄱ㕡愴愴ㅦ㙥愴昸㜸摣昸㤹ㅦ戶㕣愶愸㐰〲昵㠴㡤㐹㘷慡昱㘳㜱攳〳昸㉡㑢戵挹昱〶〱搳ぢ㜱㘳搲愳㙡晣㘸摣昸敦〷昶㌶ㅢ挷㜴ㄸ㡥㕣㈰㤱㘴搸扡捡晡㑦㝣愱㍤㠸收〵㤳晡戳捦っ㡢㈹㌹㔵攸戸慥㌴㘸㍦㉥㠳㜸昸㐶㝡ㄶ㜷㥢㜰〵〴㐲㌶晣慦ㄲ㘶㜰攷㘹摡〸っ㝣〲扤㡡㘰戳愷慢㈷㜶㉥㥡㜳ㅥち㝡捤ㄹㅦ㘷慡摡戶㈲ㄱ㤸〳昹㜰㝦㌷㜱捡㘷㤸㡥慤晤㠸㠳㘴ㅡ敦㤰㜴愷㍣㔴㘰㈵㉦㍥ㅡ㘳㌶昷㐸㡢㘶昴㠷㠱ㅣ㐸㐷㐰㘶昴㐷〰挳㐰っ㙦㉢攷㠶挸晦㡡戹㍦捡㡡㡦ㄱ㍣ち㔰ㄶ㘴㜶搲㐱昱㌱㠰挱昸㍦慡ㄸ㔹㔵晥ㄲ㑤㍣ㄸ扦㉣㐹㐶晡攳散昰〹㠰ㅥ戸㙦㐵㐴㠴㘵晤〹㤴㈴㕦㑡挱愱㕥晡㐹㔶㝣㡡攰搳〰攵〲㈷扢攵㕤攳㥡扡搴㕣㥦㐱㔷昱〸〱㝥晡㘷愳っㅦち摣㠷㜷㜷戶㤵㜹ㄴ㡥㍦散㠷㈶㑤㝤挱㝦ㄷ扥挸㕦攳愲㝢昰ㅦ㤲ㄴ㤴㘱㥦搷摥搵摤㔸㘴〲摡攴敡户㠲捤㝥ㄵ攳㜰㕤慤〸ち㐷愴㔲㈹㘹㐵㐱㝣㜳挱挲挵ㅢ昸㤶挳慡㐲〸搲㠰慡㜰愲㡡㈳㈸搰㍦捦愶挴㌱昱愴㝦㠱㑦㐴慤摡挴㉦㐶ㄹ㍥〸攲㔵㜵扦㍦敡ㅥ扦㤰戸㔶ㄵ㔶摢ぢ㠹㝦㔵戱㥣㝣攱㤳ㅣ㑣㈱ぢ㤹戴㔶㈲搲ㄴつ㝤ㄵ㤹㠱㥥㐱捥敤㕥晣戴㡢愲㝡戶㜶昶散㑢㠳昹㤱慢昳ㅦ㜸㕦晦㤳㉦晣敡挵捦晤敥挳㠷晦昶昲㔳㑦晤敥㉦㥦㝢晥攵㥦㉥ㅤ晥挵搳㑦晦晣敥㙦㍣晦攲㙥昳㥢摡て㕦㥡晤收㐳攳攷ㅦ㝡挰㍣㝤换戱㠷㍥㜸晦㍤攳昳㤷㡤昶昴昴昶摥㍣晣换慢摥㌶昴挸〳捦㡡㥦晤攱㑡㐷愸攵攲〵改㘹㜰搹㙡ㅡ㕦㐳〶搳攰㡣㕦搷㘹㜰戹㙡愳㤶愲㡤㥡㐴㐱〹㍥つ㑥㐰㔵ㄸ改㡡扥晦〰敦㈸戳㠵</t>
  </si>
  <si>
    <t>Machine running(sec)</t>
  </si>
  <si>
    <t>Movement</t>
  </si>
  <si>
    <t>Total Process time</t>
  </si>
  <si>
    <t>Tool alignment Chance</t>
  </si>
  <si>
    <t xml:space="preserve">Setup Time: Every 100 hundred jobs takes a variable amount of time to setup modeled through a uniform distribution                                                                                                                                     Processing Time: The batch has a fixed processing time of 45 sec per part(45*100)                                     Tool alignment:  .5% of the parts will cause a stop lasting anywhere from 1-7min. To simulate this I set a discrete distribution between 1 and 200. If the values falls on 1, we can expect a delay in the machine running time.                                                                                                                                           Movement: Uniform with a min of 30sec and max of 2 min                                                                                     Forecast: Run the program for 100,000 batches and see the results.   An if statement decides whether or not to include the machine running time. Simply, it is included if the tool alignment falls on a 1.                                                          </t>
  </si>
  <si>
    <t>a,b)</t>
  </si>
  <si>
    <t>c)</t>
  </si>
  <si>
    <t>Percentiles</t>
  </si>
  <si>
    <t>90%</t>
  </si>
  <si>
    <t>d)</t>
  </si>
  <si>
    <t>95% conf interval</t>
  </si>
  <si>
    <t>Min:</t>
  </si>
  <si>
    <t>Max:</t>
  </si>
  <si>
    <t>Pre-Pay</t>
  </si>
  <si>
    <t>Fill</t>
  </si>
  <si>
    <t>$2.5/gal</t>
  </si>
  <si>
    <t>Fail to fill</t>
  </si>
  <si>
    <t>$10/gal</t>
  </si>
  <si>
    <t>car stats</t>
  </si>
  <si>
    <t>mpg</t>
  </si>
  <si>
    <t>tank(g)</t>
  </si>
  <si>
    <t>(start full)</t>
  </si>
  <si>
    <t>Option 1:</t>
  </si>
  <si>
    <t>Miles driven</t>
  </si>
  <si>
    <t>dde6c646-b3c8-46ef-acb1-8434c5865cb8</t>
  </si>
  <si>
    <t>Option 2:</t>
  </si>
  <si>
    <t>㜸〱敤㕣㕢㙣ㅣ㔷ㄹ摥㌳摥㕤敦慣敤搸㡤搳㑢摡搲ㅡ㑡慦づ㙥㥣㌴戴〵㐲昰愵戹ㄴ㈷㜶㘳㈷愵㉡戰ㄹ敦㥥㠹愷搹㤹㜱㘷㘶㥤戸㔴㙡〵㉤ㄷ㜱㤳戸㠹㐲戹㔵〸㠹〷㙥㉦愵㠵扥㈰㈱㠱㔰㉢昱〰て㐸㍣㤴ち㠱〴〸㐵攲〵愱㑡昰㝤㘷㘶㜶㘷搶摥戱扢㙤挱㐵㍥挹晥㌹㜳㙥㜳捥昹慦攷晦捦㈴㈷㜲戹摣扦㤱昸㉦㔳㥥㤹慢攷㔷晤㐰摡㘳㔳㙥扤㉥慢㠱攵㍡晥搸㠴攷ㄹ慢㌳㤶ㅦ昴愰㐱戱㘲愱摥㉦㔴㝣敢㈱㔹慡慣㐸捦㐷愳㐲㉥㔷㉡改ㅡ敡㌹〸㝦㐳昱㠳捥㕥晤㜹㠰㠵愹挹搹挵〷㌰敡㝣攰㝡㜲捦挸改戰敦挱昱昱戱昱戱晤户敤㝦晢搸摥㍤㈳㔳㡤㝡搰昰攴㐱㐷㌶〲捦愸敦ㄹ㤹㙢㉣搶慤敡㝢攵敡㠲㝢㑥㍡〷攵攲摥晤㡢挶㙤㜷㡣摦㜶攰㠰㜹攷㥤㜷昴攳搵戹ㄳ㔳㤳㜳㥥㌴晤搷㘸捣〲愷㝣摢戴慣㕡㕣㥢㤴㥥攵㥣ㅤ㥢㥡挴摦挴晣昱㜴晢搸晣㤲㤴〱㕦㉤㍤改㔴愵慦愳㘳㥦㍤攱晢つ㝢㤹㥢愷摢㠷戱搴慡攱〷〵㝢㑡搶敢扡ㅤ㡦㕡戲㘷戱㜷㜵㘳戵摦㥥㤷㡥㙦〵搶㡡ㄵ慣ㄶ敤〵っ㔴ㅢ戰㑦昹昲愴攱㥣㤵㈷っ㕢ㄶ散㈳つ慢㤶て㔳慥攷挶㜸㠸攴挴搴昲挷㈶㝣㝢㙡挹昰搴㡣㝣㙥㑣㐶摢挳㕥㌵摤昶扡捥攳㜲敡敡つㅣ昳晡捥敤㔰㜳摡昰㥡㉤㐷㍢户㡣ㄶ㥦㥥挱慤㥤摢㈷昶㈸摤攷收捥㝤搴㔶愶㕢㡢扥㠸扥搵㡥㘲㌱㝡㤱愰㤷愰㐴㐰〴敡㘵㠲㍥㠲㝥〰㤱晦〷戸㈴搹㤱㔵㕡挵搰㉡㡢㕡愵慡㔵㙡㕡㐵㙡ㄵ㔳慢㥣搵㉡㑢㕡挵搲㉡て㘸㤵㜳㘸ㄳ愷㔲㙦慦ㄶ愵㡦晦攵㕦㈷㘶㜷扦㜴昷昷昲愷ㅢ㉦㝦敢㠳㉦昷敦㐰愳㝢愲㐹㑤㝢挶㜹㤰㕡㡢㡡昷㡤敤攵㥦㡤戹〲㑣㘱ㅥ㌰㙦㌷挷挷㙢〷昶ㅡ晢㡤〲㤷㤵㠱晣ㄴ愱っ愱㙤扦㜹慦攵搴摣昳ち㜷㔷㑦ㅡ扥㙣㙤摣㘸㔴㌷改㌶㥣㥡㝦搵晡㤵昳㠱ㄱ挸㉢摢敢㕡㠳慣改㌶て戶㤲扥㝡摦㌵敤摤㑥ㅢ昵㠶㥣戸㘰㠵搵㙦㙡慢戶攷㍣㜷戱㜳敤㘱㑦㍥搸慣㕤㌳愳〹〸戵ㄵ㌵昶㥡㔵㠶㔵攱扣㐶愶㤶㕣㕦㍡㙡㝡愳昶㥣㔵㍤㈷扤㜹㐹㤱㈸㙢㙡愹㤷戲㉡攲晡搱㔹〷ぢ〵户搶摥㤲㉣㌵敦扡㄰㠰㤹㘵つ昳㕤㤶㕥戰扡㘰㉣搶攵㘵愹㈶攱㍢㔱戱㍢㔵㝣搸慤㌶晣㈹搷〹㍣户㥥慥㤹愸慤ㄸ㤰㌴戵攳㙥㑤收昳㌹㈵ㄴ㈰㜰㝢㝡㠴挸摤搲㤹ㄷㄴ㈲ㄲ㈸㈶㈳㕦㤱㈶扢戱㤳㔸ㅤ㔶㔱㤷愴㐹敤慤ㅢっ挶昹㉡ㄹ㤳挱㠱㠹㌵㔱㝦昰愵㌷㙤㌰㙣ㄳ㜳慦㙦㘳㑤ㅢ㡥㔶㝦搷㡡㜴㠲愳㠶㔳慢㑢㉦㔳晢〹捥㐸ㅦ〴㈸㕣㠴㐰攸戸㝢㔴㜵攲㠲㔸㉤㥣户㙡挱㔲㜱㐹㕡㘷㤷〲㤴㐱㐳㤶㑡摣摡㌵㐹扦〴㐵晡㑥㠲㘱㠰㜲㌹㔷摣挵㐶挵㌲㔲慥㐰改㤴挱换㈹㐱捥㝥㈹㕥敥㌷て㕢昵㐰㠶㐲㜹搰〴㐶㐲慤愶搰㌷㐰ㄲ昵㡣㙡愸㌰㜶㤹㔳愰㔲挳㜲㠲搵ㄶ摦慥攱㤲㤰㠸戶㘵挱㤶㤳〵ㄴ〵㘹㜹㤰挱㙢㈰㥡㌶㘹㤰摤㌸㐱㐴㘴㠳っ捤㡥㤱搳㐴挶昶ㄹ㌲〲敤㤳㐴挸搶㝢㍢换〸ㄲ晢㕡㈲㘵愷㡥晣戸㉤捤搶戳攵㐳㘹㜶㈹㌶㑥扦㡣攰㜲㠲㉢〸㜶〳㠸㍦㐱挲㔱捡㈱㥦㑥晡㔵㜸搶慦㈶㜸ㄳ〰攴㤳㑥㤹ㄳ㠹㉡摡㔰㥢戱㈳搹㙥〰㜶戲㌲㡡㐳㔱㐴换戸㘹㘷づ搸ち搱㤱搵戹㌵㜴㙤㕥改搸ㅢ㍡搳㘶㜲㌹愴挸㡣愶挹戵㙥搰㌴戹ㄱ㙣摡愵摥扡ㄶ㕤昵ㄱ㠲㌷〳㤴昵户㄰㐲戹搰攰摤㥣㐵㑦㤳昲つ㘱ㄶ㠵挶㔰㤷ち㍥㈲㘴ㅥ〱㌲㠴摣㥡攳换戶つ㑤㜳㜰搴㝣挳摢搰㝢㍡昳㜷㠴昴㌶扤戹慤㜷攸㉦㝡㠵㔶昴㜵㘰㉦昱晢㡥㍡收㝡㔴敢㌷㄰摣〸搰愶㘳㜸晡㝥愵㥥〲㘵ㄶ摢〹捣敤愴搷㐵㔹戹ぢ慢换㔲㘹愰㝥㜳挱昰捥捡〰ㅥ㡣㘳搳戰㠵㕤捦㤳㜵ㅣ㙡㙢慡㠰攷㤷换搳㠵晥㘱捦戵㔹扥㙤㈳晢㙦〸挵㤰捦㙢㍤戹㌶ㅢ㌹挳搶㑣昸㥣ㄲ㤴㐳ㅤ扣扦戳㤰㐸㜴㑡㤳ㄷ晢㘵㥦㉦户㈵㐹ㄷ㤲攴㘶㙣慢㝥ぢ〰愴㠴昸㙤㐷㠹戲㠷捤摥愶㥡愵㉤㔶㝡昸㌲㑥㈷㙤㍥挴㌵㜲愴㉦㜴搸㑥挲㝦攰て搸昳㤶摤ㄴㄶ㝤昶㥣昴慡昰㉤㔸㜵㔹づ摤戲ㄴ㌵摢戲攲つ㈲㉢㝡㝡搶㥣愷㌳晣㙢㡡㑥摡愴㐴㈶户㘷㔶㘶㥣挵㕢㐴㐵㌷㈴㠵㑡㠶㙢愸㈹㠱㐸㜹㙣扢㉤㘲扡㄰㌱户㘲攳昴扤〴攳〴晢〰ち㉦㐰搲㙣㜶攳ㄹづ敢㕤愱㑢扢㔲挹㤵㠸〶攵㈲㝣扥愳戰㍡挰搷扣㥤攰㜶㠰㌶昳㠷づ挸っ㐲㔴㈸㑦㄰愲ち㘳㤸愷㉤㜹㥥㌴戰挳㐴㘰㘹慡攱〷慥捤挸搲㠰㌹敤㥥㜰㠳㘹换㕦㐶㈴㙡搸㡣㌲昷㉥㐹〷搴攵挱昶㘹㉢㜳㤷㤷㘵㑤㌷攷摤〶㐴摢戱改慤㜰㌰挷㜶挰㤶㔴㘷㜳㑤㈰㜵㜷㍥挶㄰〲㍢慤晣慤昴挶㙥捡晢捤㐳摦㘰㙢㐷ㄷ慣愰㉥晢捣㤰改㤸㉦㤹搸㐵㐴づ㙡扤收挲㤲㈷攵昴㠰㜹挴戳㙡㜵换㤱㐴〶㙣㑣〶敢㘶攴㔹㐴〹收㕣挶〰㕤㘷挰㕣昰っ挷㕦㌶ㄸ㔰㕣摤㤹㝡㔲㘱㤱㠲㌹㘹㌹㍥㕥愳戰挸晣愰㌹扦攴㥥㐷挴戶㘱㍢㐷㡣㘵㝦㑢㘰㠵㐴ㅦ㈶㠵ㅡ愱〹㑤ㄳ㈵慤搴㉤㝥㜸㈰捦攵挸㝢㜹〲㠵慢㕣㠱㍥昳っ敤㑤扢㍥㡡搱搰㑥攷㥣晡ㄱ㍤㙡ㄶ昶㘴㑡㘱㜲慡㝥㈷晢扣〳攰敥㈳愷㡥戵㈲㜳慦㉡㘶㕤愰㤷㍦㐳挶㉢戲㘸〶㐲攸愳摢ㄱ㤲ち换㐸㌹攰㐰㘰㥣㑦敤攴㔷㌶㔵ㅢ㔲摦㡥㔶昶㌰㈲㐹晤收㡣戱㈸敢㠸㐷摢㐶戰㈳㝣愰ㄹ㙢ㅢ㜵㍦慡㥢㜲㙤摢㈰㘹㤱㉣攷慢〶㈹㜸愲ㄱ戸挷㉤㐷㌷〱ㄴ晤㐵㐵挶〵ㄴㄹㄷ㔴㔱扦㜹㤲愱㐱㤵攷㔸敥㔹挳戳㠲㈵摢慡㤶昸挰昰摤㤶愰㐹㌰㌹㈵㙦㥣㘲㤹㌱搲㘶捤㥦㠲挹收㡦〱摤㘳㤰愳摣㍡愲ㅦ㤴慢㠹㈲晥㠸㉥ㅤ㑢㄰㌰捡㔳慡扦ぢ愳ㄵ搴敤〸㠸ㅣ㤵㉥挶㜷㌰㉥㍥㠲㤲㔰〸ㄱ敢ㄹ㈴〲慦㘰㐲挸搳挵㕤㌴㑦㌹㔶〰散ㄱ㘳㠷慤㘰摡〷捡〱㤰㔵挷摢㉢ㄵ㔶ㄳ㥤㐶㥢㕡攱摡戵㔵㈹㌵㜱捤摡晡愴摥㜸敢㍡搵愱㐶㐹㈸㤲㡤ㅡ㈹捤戲捥ㅣ户㤲慡ㄱ㑡㜱挷摡㐶㘴戹㑤㕢晢㑥㈹昲㉡ㄴ㤳愲㤹㥣晥㙥㐵㈸〸昴㐶㍡㡡㍥晢㙣昲㐸㐴㙣㘸〳㤴愹愷挲戲㠱㈸㈴㜸っ搷㑥㙡戲ㅣ㍤㠱扦㜷㐴搹搹㐶㤰慡㌱㉥っ㐷㌵ㄳ昵晡慣〳㉢愱㙡㜸戵㉤挲搲㔸㕢愸㘱ㄴ㜷㜶慢晤挳敤㑤㌰㘲挴㠶っ㡢㘴昸㠱挱㠶㘰慥㐴㐴㤵搶搹〰户扡㔹㕣攲搳㜱㘹㌸ち〳昳㐱㙤㕡慥㈸㌳慣㘵挹て慢づ捤搳愲㤲愳扡㌹戱攸㐳愵〷㤴攳㔱㑥㌱戸㙥㥥愴㕢ち㤷ㄸ㈰㜶愳摣㕣㌵㐰㘸户㌹〰㑦〶㕢〷㍢搸㤱㌰㜴㐲敢㡣ㄲ戴㤸㐱戸改㐵㤰㜷扡挴㈸〴愹愹搲摦て㠹慦㍣挱昴摤㐳戹㌸ㄳ㌱ㄱ挳㕤ㄹ搶〳㤰㥢㡣㑣㤲㡢㠶攳㠰㜹㈸搹㤴搰敡㡦换㘸㘲っ搰攴昳〲摣攲㘱㉣㙢㤰㙣㔳挷㍤户挰㠲㌶慤慦敥㌰㡦㌹搵㝡愳㈶㤵㉡㡥㘵戵搲挸㕢〲㕦敡ち㘰挸㑤ㄹ晢ㄲ㙤捡㌱ㅣ愵戸㘴㈲愹㝢扢㕢㍦㠴敥㑡挸㘱㡣㔰昵㌱〰㤹攱㤶㔳〱戱㌵昷ㄴ㘸ㅦ敥㙣㕤㘰㔰㤷攷㈰搲搶ㄴ㔱㤶捤攰㍥㕥㌳㡡慣戸㉤搱㙣挶㥤㜱㘹戳㈷㡡㡥㕡㘱搱㤶挰ㄱ搶ㄹち扣㘲ㄱ挶㐸㤷摣挱㐱㜲ㄷ愳攸敥挵㐷搴㘳敥㈲㔰愱㌰㈰ㄸ攳攵㈹㈸㠷㕤〵㈳搱攰搶㕡㔶户㘰昴㤷㤶户㍥〱㈰ㄸ〶愶㐱㡢㤶愱㠱㌳㠵晣挶〶捥戵㘸㤵ㄱ㈱㑤〶㔳ㄹ愳ㅣ㠶挳ㅥ㐸〳㌷昱㈰扤攰㐲〹〵扢搴挵戰昸㙥攲愸㡤㈳㤰敢㕤搶㔶㌸㘷〴戸晥攲散㙥㉢㥥愸搵㘸敥挲㍦户㈵戰㡡慢ㅢ愱㌹扡慢敤㔲㤶㕡ㄳ敤扢敢摡㉡愲换㠲晢愶挷㡥ㅡ㐱㜵㘹㍥㔸つ㉦㙥㜵㑢ㄲ㠵攷攰㡦㔸昷敤戴㤹昳づ㉦愲慥㜰敦换攷ㅣ昷扣愳收㔵昰㜹敢てㄴ㠲㉢㤴扤㥣㘴㌹昷㙦晣㔱㐹换ㄵ㝥㡡ㄱ㌷㌳㙤づ搰㜲㤰㜰ㅣ㜵敦㌲㤴〶㈳㜸捣愰ㄳ搸敥捤㕢〳愴㤳㕤㙤㜴愲〴挱㌶愱㌸㘷㕦㌳㐲ㄱ㍦〱㕡㐹㉣攱㤱ㅣ㝢晥ㅤ戰扥㜸ㄶ㈵㐴㌸慦㜶㐴㠲晣捤搹愸㔳㠲㍣扡攲挱㕥晦㍦㔸㡡戹㜹㕤㜶晡㉦㌰戳㜸愶ㅤ㐵搷㄰㐵㍦㡥㔰挴ぢ㠵㈱㡡〴慦㠱㈸晥扤ㅢ㤹㌸ㄵㄸ㥥㝤㐵㠱㜰慥㘹晢〰晡扡㕦昸晤ㅦㅥ㐰㘷㈲攲㔰㜴㠳㔰摢昵㜸㙥㥡〸㍤㙢㑣〴〶敦㤵㠹㜰ㅣㄹ挱㈸㝥㘸㈲㐴㍥㤰㔹ㄴ㙣㙣㈲㌰戶㤷㘱〸㈶㐲慤〹户〶㑦㘰㤷搹昴㡦ㅤ挵挵㕢改㈳㥥て愵攵㑦挱㈳㜵昹摡攲㌹挳㌳散摤慡晣㠸㈷愱捣扣〵摣攴㔶㕤搸攳捡㜵㙢㔴愷㜵㝣ㄵ戱㤷㝤摢㥦戲戹晢敢挰㔴㤸㐲昷扤㈸㠹攲慢昰㤴〸㥥ㅢ㜲ㅦ摡昵晤㈳㝦㜸攸戱㐳扣慤ㄶ搱㙡攱ㄶ攴扢〹搹搳㥥㐰㔰㌷㜱㔱攴㔲㝥㤸㜳ㅣ㥦㈸㔹换㜵㌹㘹㜸捡ち昲㜵㍢捥㠶㠴㤷㈰捣㤰昸戶㠲㠹㠹㝢て愱㠹㌹搶收敥㔴ㅦ㌶㈹ㄷ攱㔸㘲攲捡愷ㄷ㠷つ㐵㐷㐵搶愵戵㔹昸㈱㔴搱㉢㥣㐸摡㑡攴愹㤳㐹㠸ㅦ戴敢扡〳搴㜵攱㐱㠶㘱晦㔸㑡㈱晥㐰ち㐹ㅥ㘴㜸㈱㐰㐹愹㤳挸ㄴ㙥〵挸㠸慣戵㠷㜸改て搸ㄶ〲戲㜹改慦换㡦㔸戰㡢挰㘲散㡢敦昶㐴㑢㕢㌴㔶㑤っ搵㉡㥢㘶ㅥㄹ㜵㜸㘱挱㜸㕣㥡戲㜴昶愱㜴搳敥㈸扥㘴挰づ〳㙦㈱㘳ㄷ㙣晡摡捡昶㕤㑥〳㌷㍦愰㘷㡡㑡㘱㌸㍢㔹㡣〳愹㡡搱㠵㑤换㘱ㄱ攱㘰㤸㙤㜶敡㡢慡愰戳㥣摤㌸㤵㈲昸挷㉦㠵㔸㍦摡ㅡ晡搲昶ㅡ敡㌸愷ㄷぢ攴て昶搷㌵ㄹ㡣㡤户㤲㘳㈰㘱㌷搵慡ㄴ㕥て㍦㠵㉥㕣㜴㑥攸慤慣㝡ㄶ〷昰㑦捣㔹㍤摡ㅡ晤捦攸戵攲慣搳散捤㌰㜶㑡晦扦て〵ㅢ敡㝦挱搸㥢㐲攴㝤㔱㠶て〵挶㑦㌶っ搹㜰㐷攰搹㐶昰㐶ㅤ㡣㜵㤵㘵挸㍢捣捤攳攳搵戰㕡㐹㜰昸扤昲敤㔷㈳㥡㝤㘹摢昶㜵ㄴ㠰㡣つㄵ扥〳ㄱ搴戱㝦㕡㙥㜱㌴愶攲晤〰扢㡥㕢㔵捦昵㕤㌳ㄸ㤹㐷搰㜷㠴摦㥥㤹戰㜹㈶挴户摢㠵摡㜵搸㠹晥て愰捦㠹㔹〸散ㄳ㌲㜸慤㘲㤱㡣㉣㙣㉥㤲挱㘳挳㔰㈲扣㐴敤攰㕦㘲摥搳㌰敡昸㜴㜵ㄶ扥捥㠰㐵㕢㐲搹㠵ㅥ攷昶ㅢㅡ摣㍡摣搱㝡㉦晣㐱戲㍥㠶攰㤸㕡挲晤ㅦ攰扥戶敦㐱扡㙤戴㌶㥦㉤扢昳戹㤵ぢ㑦〱愷㥢㝢㑢㥡㘴昸㑥㝥㤱㕣搶㉢㠴戸戴て㐷㕤㤶攳扡捤㐱换搱㠶㐱攷搱〷摤㜴㠴㡤搶攱㍥摢㐴昴晢っ扡㡡〹〲晣㜴㈳捡昰㐱搰换㐷㔶ㄴ㕦挷戲挸〰挸攷㡡㔵㠰捥㔴晤攴㝡㔴㍤ㄴぢ㘴挱㌳〶挹戱㉣扥㡡㠶摣慥㜰搹㘰〹㉥㕢愸戳〴昲㝡摣〳昹㥣攰㔹㐲㑤攴换攸搰㥣㠸㠵搲捥ㄳ昹搲㝡ㄳㄱ戴〲搴㐲㤳攳て挵㕡㐴慦愳㕡户〹ㅣ〲ㄷ㘰㤰㘲㤱戲愶ㄸ㠶ㄶ㥥㈵㘶㤰㝥ㅤ晤晢攲愱ㄷ㥥㘷晡摢㈱愱〴㈱慡搲㤳愷㈰㔴㤳晦㙣㜲昲ㅥ㑡㍢㑦晥搳敢㑤㝥㠸㌲㤲㌳搱〳㠰㠱ㅥ㔱挱㍦㙡㌱つ㘴戸㡦晣㠹㌳〴昸愵㘶㌱㘴愰㐴昵㍤㡦っ晡㜲挳㔵慢ぢ挸挴㝤ぢ㕣㝦挶挷㍤捡㍥攲㐵㐸晡㜲㡡愱㌳戶ㄸ㙡挵㤲ㅤ㜹㘱户㠴㙣挰㤲昸戵㙣㐷㤱㕥散㌲挲㉦㍥ㄶ㈳收攸搱昸换㈹㉤㡡㌹㠱㌰㐲㡢㤴昴挳㡤ㄴㅦ㡤ㅢ晦攸改㤶换ㄴㄵ㐸愰㥥戰㌱改㑣㌵㝥㍣㙥扣て㕦㘵愹㌶㌹摥㈰㘰㝡㌱㙥㑣㝡㔴㡤ㅦ㡢ㅢ晦㜵摦敥㘶攳㤸づ挳㤱ぢ㈴㤲っ㕢㔷㔹晦㠹㉦戴〷搱扣㘰㔲㝦昶㤹㘱㌱㈵愷ちㅤ搷㤵〶敤挷㘵㄰て摦㐸捦攰㙥ㄳ慥㠰㐰挸㠶晦㔵挲㌱摣㜹㥡㌶〲〳㥦㐰慦㈰搸散改敡㠹㥤㡢收慣㠷㠲㕥昳㤸㡦㌳㔵㙤㑢㤱〸捣㠱㝣戸扦ㅢ㌸攵㌳㑣挷搶㝥挴㐱㌲㡤㜷㐸扡㔳ㅥ㉡戰㤲ㄷㅦ㡥㌱㥢㝢戴㐵㌳晡㈳㐰づ愴㈳㈰㌳晡愳㠰㘱㈰㠶户㤵㜳㐳攴㝦挵摣ㅦ㘶挵㐷〸ㅥ〳㈸ぢ㌲㍢改愰昸㌸挰㘰晣ㅦ㔵㡣慣㈸㝦㠹㈶ㅥ㡡㕦㤶㈴㈳晤㘳散昰㜱㠰ㅥ戸㙦㐵㐴㠴㘵晤ㄳ㈸㐹扥㤴㠲㐳扤昴㤳慣昸ㄴ挱愷〱捡〵㑥㜶搳扢挶㌵㜵愹戹㍥㠳慥攲㔱〲晣昴捦㐶ㄹ㍥ㄴ戸て敦散㙣㉢昳㈸ㅣ㝦搸て㑤㥡晡㠲晦㉥㝣㤱扦捡㐵昷攰㍦㈴㈹㈸挳㍥慦扤愳扢戱挸〴戴挹搵㙦ㄹ㥢晤㉡挶攱扡㕡ㄱㄴ㡥㐸愵㔲搲㡡㠲昸收㠲㠵㡢㌷昰㉤〷㔵㠵㄰愴〱㔵攱㐴ㄵ㠷㔰愰㝦㥥㑤㠹㘳攲㐹晦〲㥦㠸㕡戵㠹㕦㡣㌲㝣㄰挴慢敡晥㐰搴㍤㝥㈱㜱慤㉡慣戶ㄷㄲ晦慡㘲㈹昹挲㈷㌸㤸㐲ㄶ㌲㘹慤㐴愴㈹ㅡ晡㉡㌲〳㍤㠳㥣摢扤昸㘹ㄷ㐴昵㑣敤捣㤹㝦づ收㐷慥捣扦敦㍤晤㑦扣昸慢㤷㍥昷㥢昷ㅦ晣昳换㑦㍥昹㥢㍦㝥敥昹㤷㥦㕢㍣昸㡢愷㥥晡昹摤摦㜸晥愵㥤收㌷戵愷晦㌹昳捤㠷挷捦㍤晣愰㜹敡㤶㈳て摦昷挰㍤攳㜳㤷㡣昶昴昴昶摥㌸晣换㉢㙥ㅡ㝡昴挱㘷挴捦㝥㜷戹㈳搴㜲昱㠲昴㌴戸㙣㌵㡤慦㈱㠳㘹㜰挶慦敢㌴戸㕣戵㔱㡢搱㐶㑤愲愰〴㥦〶㈷愰㉡㡣㜴㐵摦㝦〰捥挲戴㈲</t>
  </si>
  <si>
    <t>Chance fail</t>
  </si>
  <si>
    <t>Total Cost</t>
  </si>
  <si>
    <t>Over 500?</t>
  </si>
  <si>
    <t>Total Cost 1k</t>
  </si>
  <si>
    <t>Cost 500</t>
  </si>
  <si>
    <t>normal case&gt;500</t>
  </si>
  <si>
    <t>cost&lt;=500</t>
  </si>
  <si>
    <t>Result</t>
  </si>
  <si>
    <t>1k cost used:</t>
  </si>
  <si>
    <t>Difference</t>
  </si>
  <si>
    <t>Part b)</t>
  </si>
  <si>
    <t>About 33%</t>
  </si>
  <si>
    <t>Option 1: Simple if statement summing initial $70 + the random variable if the miles driven is over 500                                                                                                                                                                                               Option 2: Everything is very messy but it works through a series of if statements and binary 1 and 0 gates. Particularly, the interesting case is if you hit exactly $1000 because then you have the chance of filling the car up completely twice. I assumed there was the possibility of him not being able to automatically fill up even if he hit the $1000 mark.                                                                      Regularly though, there is an if statement checking if the cost is over $500 or under. If over we subtract the value from $500 and find the cost of that + the initial $50 for the 500 miles gone which is a fixed amount.                                                                                                                                                              The final cose is =500. If this is true then we just find the cost for his total miles.                                             For each case however there is the possibility of him not making it back in time using a discrete distribution between 1 and 4.</t>
  </si>
  <si>
    <t>Singular1k case(binary)</t>
  </si>
  <si>
    <t>Worst case1k</t>
  </si>
  <si>
    <t>FINALLY(TC)</t>
  </si>
  <si>
    <t>㜸〱敤㕢㝢㜰ㅤ搵㜹扦攷㑡㜷㜵捦搵敢攲〷㡥〹て昱〸㘰㘴ぢぢ摢つ㠶㜸戰㉣㔹戶㐱㝥㘰挹㈶㤴㄰㜹㜵敦慥戵昸㍥挴敥捡㤶摡愴攴㡦㠴㐲㤲㌶挱挹戴㈱㈱㠵〲㘹㑡㐳㈱㌴つ㄰㑡㈷挰㄰㑡〸㘹搳㑣㈶〳捤㜴㠶㘲㑡㤹㤴〹昴㌱㠱㜶㈸敥敦昷敤敥搵摥㠷㘴㕢㌸ㄳ晤㤱㘳摦㙦扦昳摣㜳扥敦㥣敦晣捥户㐷〹㤵㐸㈴㡥㈲昰挹搰㑣收昴攱㘹捦户㡡㍤晤攵㐲挱捡昹㑥戹攴昵昴戹慥㌹㍤攴㜸㝥ㄳちㄸ愳づ昲扤搴愸攷晣㡥㤵ㅥ㍤㘸戹ㅥち愵ㄲ㠹㜴㕡㈷搹㑡昸换㐶ㄱ捤㕡㥡挹ㅡ愵ㄲ摡〰㘹㙢〱ㄹ改摦戴㜳散〶扣㘴搸㉦扢搶捡慥扤㐱㔳ㅢ㝡㝢㝢㝡㝢搶慣㕤昳㕢㍤慢㔷㜶昵㑦ㄶ晣㐹搷摡㔰戲㈶㝤搷㉣慣散摡㌵㌹㔶㜰㜲㔷㔹搳㈳攵〳㔶㘹㠳㌵戶㝡捤㤸戹昶搲摥戵敢搶搹敢搷㕦摡㤶㐶换㍢晡㌷敤㜲㉤摢㍢㔹㙤㙡戶戹戳㝦㔳捦づ换㍦㔹㙤㘶搰㈶㥡ㅣ㈸ㄷ㑤愷㜴㤲ㅡ㑤㔱搴敢〶慣㥣㐳㥤㔸㤶敢㤴昶昷愰摢㔵㠲㐶散㠳㍤㝤㥥㌷㔹㥣愰㝡晢慤㐲㘱户㘵㔳㙣扡㌸攰昹扢㑣户攸戵ㄵ㈹㍦换戵㑡㌹换敢㈸㙥㥥捡㔹㠵戰愰㤷㉥敥㌵摤ㅤ㘶搱㙡㈶搳㔹っ㜴戸㉤㙦㤵㝣挷㥦㙥㉦敥昱慣摤㘶㘹扦挵㈲愹攲㤶㐹㈷慦㥡㥢昱㍦搱㜴㐱愳㥥㠹愲搰㥦㘲晦戸改晡ㄲ㘳㕦㝡ㅢ㤵㡤㑤ㄷㄹ㐵㔵扦㌸愵扡㙡㙡㔱㘷挳㑥昱㉡换㉤㔹〵扥㠴㥡散慥㈹㈴〲ち昴㔰㤱㔴㌴ㅣ㙡㐹戵㠶㙢㠲㘳攱㕢㡣㔶㤰ㄵ㈳慥㠳㘱㑥ㄶ㑣㜷攵㜶愷戴愱㜷昵敡㤵㐳捥〱慢攰㔸㥥扦㘱㉤㘲摢捤㈹愶慥搶㙤㈸慥摢㔹戱〳愴㙤扢㔳戰扣慥扣敢ㅣ戴㑡扡㤳㜹㔹㄰搵晣〶搶㘲晣㔵㝣㑢㜲搴㑣㡥㡥㈵㐷㜳挹搱㝣㜲搴㑡㡥摡挹搱晤挹搱昱攴愸㤳ㅣ扤㈱㌹㝡〰㘵愲㤰㙥㘹㐹㠶㘱㘲攷扢户扣昵攲㔳㥢㙦㍤㘷敢昶㠹捦扤摢愳戸晣㘴昵㉥〲㜳〲㕤㕦㡣攲㝡〹㠸戱ㄴ愴㌳摥昵换㉥戹㑣㥦捡散㘵㈰㑡扤㠶摥㜳〴㍦晤昸ㄵㅦ㝡慤昵扢㍢扥搲昳晡㤱昳㝥晦摡慦愶戸攸搷㌴ㄲ㜹慤㌶〷㘱〵㜲愶攷㠷ㄳ㡤㤲㍥戹昳昰搸搳㜰搰捤晤敡愷㈱㕥㜲㔲愶愱㕥㑥改㥦〶㘲扣ㅦ㘴改㠰㘳㠷㑢戶换㈹㜵㤵㘵㜵㝢晡㜴ㄶ㍡〳㐴愹㤷㐳ㄵ㈵ㄷ晤攸昰收晣㘳㔷㍤搴扤㙡敡㠵㍢扥㔴㔶㌴挹㌲㍢捥〲戳㘴㘰㑦挹戱换㙥㌱㤸搶㌲㡤搷敡㉥攴攸戳㐱㡣㜳㐰㕡㈱㈵㤸㠶㉥摢㜴ち晡㕣㘶㥤〷愲搴捦挲㌷㍣晥㠳㥦愷㜷晤㜲昵搶摢扣捣摤㠵㍢捥晤㤷戶昳㤱㝤㜵戸㡣〶㕣昳㄰っ搳㡣捤扢愴㘷㌵晦ㅤ摢搸挳搶摢敢散て摡扤扤昹㜵慢捤㌵㘶㡡㉢敢㜸慤ちㄷ㔹㥢㝤㡤㔳捡㤷て㠹㤹㌹㝤㤳改㔹㌳敡敥づ昳㌶㤵㈷㑢㜹敦晤㡤㌳㠷㝤搳户㑥慢捤㥢㘹愴慥摡㌰㡣戰攵挹晢捥慣慤戶搷㉣㑣㕡㝤㔳㑥㤰㝤㐶㑤㌶㑣㜰㜹㙣昶摣㐱搷扡戱㤲㕢搷愳㍥㙣摤〷愵敤扡㔱〶㔹㐱扦扡晡挷换㥥㔵㤲敥㜵ㄷ㜷㌹戹〳㤶㍢㙣㜱攳户昲㌲搴愵捣ち昷㠱敥㥤㈵慡㝤扦㤵㍦㈷㥥㙡㙦㥥昲慤㔲摥捡愳扦ㄳ㤶敢㑦㡦㤸㘳〵敢搴慡㈲挱㍢㤱戱扣㉡㜹戰㥣㥢昴晡换㈵摦㉤ㄷ慡㜳晡昲〷㌹挱昲摢换㜹ぢ㕢㐷㌳㐳㐲㈵㥡㥡㤴㑡㕣搴挸㤸戰㕤慦㐷ㄴㄱ㔳㌱㜷㤲昷㔵㑦扢㥥摤ㄸㅤ㐶㔱戰㌸㈷㤳攷ㅤ愳㌱㘹㤷捤慣㤸扤㘰㙣㑣㐴㐹㉣㝤攱散愵愵㡦ㄵ捤晤㙡ぢ㈷㤳㡢挳搱㙦挶㘶攳㙦㌵㑢昹㠲攵捥㠹昱ㄴ㝢愴㉦〰㐹扤㠰搵㍣慢昴戸愳愸㈹㌵㥤㍡攴攴晤㜱㘳摣㜲昶㡦晢㐸〳づ㑣愷㈹摡扡愰㔷㈰㐹㕦㐴搲つ㤲挹㈴㡣㤵㉣㘴㘴昴慡㈰㥥攲㈶㜹攲㍢㍦㤱愶ㄶ愴〱㔸攸愵㡡搸㐸扣愶愶㐶愳摣㙡㝡攳㍥愷攷㥣㤹摣㜹㜴て挹挵㈰㈹㙥搱挷〴ㄶ㉣搴㑣晣搴㕥ㅣ戰㙣ㄳ愸㔵㔶户㌲㔳挵〰〸つ㔸㕥㑥ㄳ㌱㙤挳㕡㤹㌲挰㘱昱户ㄵ㌹晢慤㈹㝦挰昴捤㤶㈲戰ㄷ戴愴㔱愸㕢㙡〵ㅣ㙢戶㑢㕡㔴㍢ㄳ挶搰㐲㔶搸㔸㉢慤㤲㄰戴㠴㠵㠳昵㤲㘸ち改摣㠳㐰摦戹㉤ㄹ戵ㄳ扤ㅡ㐳〱摡攵户㔸愵㤱改〹换㘳昱戴㌱愷㈸㙢㤷ㄷㅢ摢㤹ㅢ摢攳㍢〵慦〷㍤摤攲㤶㈷㈷㑥㘶㍢㙣㑢慦〶㠹㐲敡ㅦ㌰㡢㡦㝦㑣㍣〳戵ㅣ愴㙥㐶㐷ㄳ㘹戶挶ㄴ㑤攰愶㌹㕢搱搸㔱㍣㈴攸戵㜸㘴收捡㑢㜱搳㌹ㄱ扣㐹戰搴㔶㠴㠴㐶㕣㑢㄰㜴㕡㈲㤰㜶㝢昱㥡戲㝢㘰慣㕣㍥挰昹搴㈱㌱㙦摣戲㝣愲搲搶㄰㠵ぢ摡㔶慡愹愹ち㐷挶攰㉢昱慣㜱㈹㐸㝢㕦愱搰ㄵ戵攸ㄹ敢㤱搴〴㝣㙣㕣〶收㉣ㄸ戴㝣昹愰㤳ㅢ摤㕢㌰昳㑥搱㜱㐷㠷捣戱捤㔳㘶戱户㘷慡攰㑤愹敦㐱〸挴㝡㠳捦扣晡捦捦㝥敢㡤挱晢ㅦ晡攴摡敦摤晣㤱㐷搵搳㘱㐶ㅤ晥㈴㡥ㄴㄸ扣〱㡣㝡ち挵㘸㕣挰㔷〷㝤〵攲㝡㈳㐹ㅦ〸㑣㠴〸ㅤㄶ愲㍦㠸㉡㘲㔱㕡〹㍤㐰戲ㄹ㐴ㄱ㠴ち㡣ㅥ〴ㄳ〵昵ㅤ戴㑦搵㡢晡〸㕥敢搵㜷㈵㔲㌳㝡㡥㍣㐵㘸㑢ㄵ㙡㡡㑣㔳㐸㥡〲㔲て愲攱㠶〲㜸㈰捣愸㐳挱挴㙡㜳㈰㤵㉡攰挹㌱㔶㈱㤵㌶㝢搰㈹昸㤶㉢㥢㔱愷㡤㐷㜰挲㤳㜸㍢㌷㘰搷捣〵㘷愷㈵㜶㍦昶㘰ㅣ㈹晤㘹搹㘸愴㐸ㅤ〶〸戶挸摦㈰㥤〵㠷㜴〴攷㔴愱㥤㌹㤰〴㈶㑤つ搶㤹扢㜰㙣ㄲ㜱㤳㙦㘸㤷㘴扥昴愰攵敡㐹挶昲戵㐶㔴捥捤㤵昲昱㐹挸搲慢㘷㐷㐰㥣散昵㤳㤴㤵㘶㐵ㅢ扦挱㙡㡤晣㜱〱㔶ㅢ㠶攰昴〸挹ㅥ㤲扤㈴搷㠰愸㍦㠷㌱愲㤹㝤ㄸ㤱扦挷敦ㄱ㥣昱㡥㠸㍤扣㤶㘵㝥㥢攴㍡㤰㤸㤹扤ㅥ㔱攳愳㈰㥤搱㘹扣㉢㤸㘲㤹㠴攲㐹㔳㑣敦㈸ㄸ扤て愴捤〴搹戱搵㉡〰昷㥦㉣㘷㕢㡡〷搶戹㤱ち收て摤ㄸ愷ㄶ㠷愷㑢戹㜱户㕣㠲㈷㤲〰慡㉦〷㙦㤵愷㑣愳㌸㔴敥㥦昴㡤攲㔶〷㡦戶攲㙥㙢挲㌲晤㝥㥣敢㠰捥㠶攰㘱㄰散戵㉤㍦昵敢挴㘶攲㈸挵㤱㜹〶㥥愹摡搵ㅢ愰愴㔰扣㍤〳㘵㜸㍥㉤昱挵㔲散㠶〱㥣扤〰挱㔷㐲㡦愱㜷㜷晥挷㕦㕣晥㠱慦㍥㜸㌴㝣摥㠴㔹㈸㐱搳㔳㔱扦ㄳ㕢㐸捤捣㤵愷攸挱愸散挴挶つ㠸㌵㘱ㅡ〴扢昱ㄷ搱㜴挳摤昸ぢ㘱㐶㥤挳愳ぢ昵〵㡥㤴挰愸摢㔰慣㌱ㅣ㤹㐰戶扥㤱挴〵㠹慤ㄳ㍦㠸慡戳昱㤴㌵㌱挹㐲〷㐱ㄴ摤㈱〲㐷づ㠱㠹㠲扡〵敦愸挰ㄱ扡㔰敡㠵昰扢㐸捤攸㌹昲ㄴ㥤㉣ㄵ㈱挴攰挸敦捤㈶㠰㡦㠷ㄹ戵晥㤸ㄴ捦㜷㈷㜰㡥愶㉢㔲摢㝢ㅤ敢㄰㠱㝦㠷つㅦ㙦晦愴攷㤷攵㤴搲㙥て㤴㜷㤴晤〱挷㥢㈸㤸搳㡢敤㤰戹㘶摣㉡挱㠷攰挲㤵㔰㤳㔶㥥㤸戰昲摡ㅥ㉥㑦扡㌹㙢摢挰㐲昰㌱㘰㝣㔰㥤戸ㄷ㤲ち㘱㝥挷㘶㉣㘷㠵㔹㠲㤰㐸慤㐰㠳戵愷㥦搸㡥㌹〳捥愸搰捥ㄹ㠹㡥㌸㝥挱㙡戵㈵㕦昸戴つ㈹挲㌱㤳㙦戱㐷挶㜱㉡ㄸ㘸户户戸㑥扥攰㤴㉣㉡〳㠰㡦㡥昳㈱㙢㍦㥣㌰扢捡㥥㐳愷㝥扢㍤攲㥡㈵㙦㠲攷挹摣昴愲慡㤸ㄸ扦㤴扤挹㈹㜹㜸㡤㘸㤱㝣愷㍤㍣㕥㍥㠴捦㍥㤳挵搲ㄶ㜳挲㕢㄰㕡㠱㜵っ㠳愸㐶㈵㔵㌲愹搲挹昴㝣昵㘳㝣ㄲ捤㉤㥢昱摣㜷㘱慥晡慥㌳㌶㐹愱挹㥢㉥〱㙤㈶ㄱ㍤㈶㔲ㄷ㠱㥢〳昸㄰晥㠴敥㌱扡㝥搸摦㉡㥦㜵㐳㉦㐴攵㝢ㅡ㈱㡦晥ㄴ敢摣っ㜲攵㤶㍤摢㘶㥣愲敦改㉢㔸㡡づ㤶摡敤愴㜶昶㔵㝣㔰㍣〱㜵〴搳㠸㘹㥣㔵㔸㥤㤸つ㡣搵㑥捤㡣㉤㘵㌸㑢㍢㘶搸㐱戸㌱摡㙣㥣ㄲ慤〲㠰㐳搱昴㍢㠲〸㐱㘰搱㉣㜸㘱㕥㝦戹㔸㌴㌹敤㌸㘵㠷㜳㘶挱㑡摢㝤㤳㝥ㄹㅦ㔰戴つ㈲㜳㌳㑣㌲愷㤰㘴㑥㐹㔲㥢扤㥢㕥㔹攱搹㔶㜹扦改㍡晥㜸搱挹愵ㄹ愱攷㜴㐱捣㔷搸㄰晡挵愲㄰搹㤳㕡㌸ㄳ㙣散㔰㜷て挰ㄵ㐵㐷昵㘳㔶㈷㤵㠱㝦㙡㥥㑥㍢㔸ㅦ搹㔴昴㉤㘸㉤㐵愷ㄸ捤㤱㠴㌷愳㡦扣㙦摥㠴ㄴ㌱㔰㙡ㄵぢ攰愷㙦つㄹ㐶㥡㝢㐰收昴攸搰㌹㤶ㄹ㉡㥢昹㐱ㅣ㌹换㙥㑢昸搵㌶つ搵搲摣戸㔹晡搸晡攱戶㠵㍢昸愰㤳户摣㌴ㄳ㠶〱搱㥡改㥤㌳〲ㅤ㘲晢㙥㑡愴㔲慤改㐶敦摡ㄶ戵㜵㕥攸戹㠸㝦㡣摥㔶搷晥敢㔷㕦㑡户〱㠶〵㝣㥢搰㥦㈶昹っ㠸扡ㄸ㠴攳愹㈹昰㔹ㄶ昸〳㤰搴㙡㤰㕡摤㔴扢扢㐲愷㔸戳㝣敦愴㈳㉥つ愷㤵㜸昰㔲㌲㤰搶㤸攷捤〸㥣㙥改攸㈳慡㌱㡣㔹㙥攵㌳㠱㡤㈵㐰愵㍡㤲挹㘶愸摡愸昵〵搴扤ㄶ㡤ㄵ㠷㉤㜱挹㈹扡愱㡣㍦〴㔹挲挵㠲昶㐷攳ㅦ攲敡㤰㐴㈶愳㍦㡦挲㠹㡣㕡ぢㅡ㐹挰㘰㑡㐶㝣㥢户㠱搵㠷㐱ㄴ摤㌱挴〲戱㥤㑢㔱㤸摣扤ㄲ挶ㄷ㐰㑥挴㕡慡㡤愸㐰㡢愹扦〸愲晡㐰㘸㠸㉡ㄳ昳㡦挰ㅦ㝢㘲昶戳〶㝥晡㡦㐳㠶ㄱ㐵㝦㑦㌴ㄴ戰㤱戶扦〴㔶摦づ愲攸ぢ㙡㔰攰换㉣昰ㄵㄶㄸ〴愱挶㡤㍢㐰㤶㌵㤲㈴㍦㘹搶㍡昹㈰捣㍦㐱㜹〸昳㑡搰攸〵㌱㘱摥㠹㘴㝤ㄷ㐸㡡〷戱㌹㡣㉥昰㙡散戸摥㠱挲㠶㡤㑦㙤㍥散㈱㍢㌳攸昸搰㙣㥢つ〲㔶捥搵愷㠹㥤㡣㔵敡慥㘰戰戳敡戳慡㐰搹㤹昵昹㜱㤴㜶㕥㠳散〰扦挵㘰摢戱ち〹㡥㙢搰挷㠵〴散㔴㜰捥ち戱㥤晡挰散㕥㠹㤸摣戹㉦扦〷ㄸ㘸晣㈹敡〳慣敢扢昱挴㔴㈶㈶搴昷㠰㈵㉥攴㐱㝤敥㐹ㄲ㜳搳㄰㜷㘷㠸つ㠳戴昶搰て戸慤攴挱戲㘶挲ㄸ昶捤㡥㤰摤㌹改㔷攵㤸㔳㡢挳ㅣ戸㝢㜷㤶㠰㜶㜲愶㥢㕦㈰㕢㈵挶ㄶ愰㍡搹昵收㠹戸搱〸㐳㙣㠳挳ㄹ敡㕥愴㔰搶昴㠷㥣㠸㤷㡢挷戶㜶㡡扢攲晣㑡㌳戶摤㌲㑢愲㠵㘱㍦㍦㘰ㅤ㤴攳捦㉥ぢ㘷ㄷ摣㜸㈹㔸㡢愵㐲㈵㉡摢㠲戶晢挶㍣㐰㘹㥦ㄸ㈹攴㘴愹㙢㝢户㔵㌰昹㙤ㄶ㤰㈶攴㜶攵㝣昸㜴㉢つ昰扢敢挲搱㄰㈴搲ㅣ㙡㐹㠹㥥㡣㌹㈶㙦昵㈰戸㡡收愹㔵㔸㝣㕢挲㉦慥㔰㕦扥㥤攱扥㉢ㄲㄱㄳㅥ戰攸攷㥡〳㤹挳摡挶㕤㤲㕣㐹㡢㈳㑦㜹㘰攳挴㝣戵㐵㘹㠴敦敤㍣㙡戹㍥㉥㈷昰づ㑡㈷㤷㑥〱昸挶㜷㠰㔴ぢ搳ㅤ昶戶㔲慥㌰㤹户〴收㐶㔶㕢搰敥㠲搰㤷摣摦ぢ㜴㌵㠷㕣㐲愱㙣挳㈵扥攸㘳昵晣捦扢晡㙢㄰慢㙣㤹㘸㈳愳扦㡥ㄸ搷ㅤ扤㡦㈷散晦捤愰搲愲㤹慦ㄷ㜲㠷っ愶慤㉥㠹㌶㡤㑥扣㡡ぢ㔹㔶㕣慣搸㔰㜹愸捣昳㜲㉣㘹慢ㄳ㈴㉤〸㍤㘱㥣㠱攱㌳っ㠰晤㜹慥㄰㌶〲慢㈷㡦挴㥢㌷㠵㑦㐰户〰摣搳挱㉢ㄸ㑥㥣㙡摣㠴ㄲ㍣搴㈶㘷㑥戶㡡敥㕦挱㙡昷㠱㔱昴〳〷㔸㉤愱戹㝤改㙦㠰ㅣㅢ慢搱㕦㡣戶ㄳ晡晥㤰㘱㐴㡤㠲㐴㐸〹㉣晡㈴挸晣㉦挱敡〷㐰搴㍥㤰〶〵ㅥ㘴㠱㙦㠲愴挶㐰㙡つ捤慣敥㔰㌶㥥㉡ㄲ㘰愷㡢㍣㘸㘰㤹ㅡ昸戰づ㜷㉦搰慥搱㥡㌶搹散㐳㈰㍦㝣晥㜹〲摥㠴愲扦㌱㝡㝦ち㝣㠸㡢晦ち慣晥ㄶぢ㤴㐰㙡㜱昱〴搲〲㕣晣搷攰捥攰㘶敡㕡扥搵ㄵ㕥㤷㍡愶㉦㐱搱㤱㈸ㄲ晦㌶ㄸ攵㠲〴ㄲて㡦㙤㡦㈰攱搸ㄲ昷㔹ㄷ㍦晤㘸挸㠸挴改㝥㡣〶〴㌶㤲昸㜷挰敡挷㐰ㄴ㕤㤳つち晣つぢ㍣捥〲昴㔶ち㍡晥㕢㌰㡢㈳㜴っ㤸㔸戹攷搵〰ㄹ㝦ㄷ㘵㠱㡣改戹㡣ㅡ㡦㈱攳㈷㤰慣㥦〴㔱㥦㈲㘱散愹㤰ㄱ㤵昱㥣㕡㝢晣慡㍢ㅡ昳㍣つ愴㠳㐳昲戰㍦㕤㠰㘳㠲㉣㡦㘳〱㐷㝤〷搹㌸㈴㤶㕤搸挰收摡㡦㐸㤵扡攷愳愹搶㈵㌵搷㠱愴ㅡ㜳㙥挶㉦戵〱づ搳㔹敢㜳〴㌳㜷〳㔸㠷挱㜸ㅡ㘴挹㜶㈷攷㤶扤戲敤㜷つ挳昱搶挵敢㔵㌶〴摡㤷扡ㅣ㉤㌶㝣㈷〷搶㕣攲㈵搹㠳扣㙥㤰㌹㔰㉡ㅦ㉡㐹㙦㔲ㅥ㙦㤹㠹扣㕡㕡昸ㅡ㥡㐶〹攷㐲㡡搹㕢挱戲戲㝥〶愴扤㈹晢㘹挹㠲㘷昸㌳ㄱ昳搹㠸攱㈹㤷㈱昵㜹㤰攳㍤㜲戲㙤㌵愶㜲㉡慦慣收㤶㤶㍡捣㕣㜷㔴慤㕣〶㌱っ捤㤷慤挷㤰㙢㠱㜶攳㑡搵ㄲ㘵攵㈴㝥晡㔹㤲敦㠳㘴戲㍣慡戲㐳挶㜳㈰ㅤ晤㥢㐶㘳ㅥ㌷攳〷㐸㙢㐳㥡散〰扢㜱〱捣㜸ㅥ㈹愷㈰愵晡㔲戲昱㐳㈴㉦㐲㌲㙥㌸㐴㜷ㅥ㌸㠵戲㠷㤱㉥愲㙣〳㈳㔷㜴昵㡦挸㕤〶愲攴っ换搸㡦ㄹ挳㡦㤳㔶昱っ换㠹慢㔶㘱㤴㥣㉥攰ㄳ晡㘹㔲愸㕢㜵㈳㠵㉡慦㔶ㄹ㑦戲昲㥥㥦㠲㠱捡㜸㙡㘵挸昲攴捡㤰攵㌱㤵㈱换愳㉡㠳攲愹㤳㙡㔳㉢搰ㅣ㐵㉡愲㜹〱㈹晡㐵㤰㑣昶㑥㔰㘹㤴愲搱㤴㠵收昰㌵〷㥢扤ぢ㐴㌲ㄷ㌳㘹〹挹㑢㈴ㅣ㔹敡㙥㤰㕡〵挵扣㠳戱㤳㄰っ㘸㈲ㅢ㍢㥥㡡慡㑦戱慦㥥㌴ぢ戸散扤ㄳ〸挹㘷搲㐲搸㔷㥢〳㥣㝡捣㔹㉥㐳戸敥㝡㑥戶㕡ㄹ㔴㑦搲㜰㙣㜲捤㘹㝥扢㜴㈶㜵㈶昴㜶㝣㙦愹㕦ち㥣㙥ㄹ㝤㠴ㄴ㕦㕦敦挱㔳㑣挲㉢㘰㌸ㄵ昸㔳昷㐶愹晦ち㈶ち愹慦㠱㍢㝥〸挸㔶ㄷ挳昰㠴㝦敦㐱㘷㙡㜷〱㘸昸㌸㝣搷慦愲慡㈲敡㤳㥥挵晢愰敥㡢㔲㕦ぢㄹ㔹㍤摦㐰㐴㔶捦㌲〸㈶㕡㍤挶捦㤱㍡慢〵㔵㑢㔱戴㝥㐹摤㡦㍡㌲挱㕦〷㠳㈵㐵㜰挱㤰㝤㈰㜸㈶戲㐴ㄳっ搹㙦〶捦㐴㈷㌱〰ㄷ愶ㄱ㈶㥣戴㐷㤶挸㠱〳搴搵㙢㌱㑢㌰㈱改换㤹㜹ㅡ挹㝦㠲㈸㐱〰㡣晤ㄷ㘳昸㠹㜴㠸〰㐴㍡㙤㌱改捣搸㤶㑣㐳㐱㄰〷㠸㈰摥〲〳㐱㜰捦㘷挸㍥ㄶ㍣ㄳ㔹㙥昲っ㔹㙥昴っ㡡晢戶搸㤶㌴㥡愴㙤㌹〵〹晡㝦㐸晥ㄷ㈴㤳㝤〲㔴ㅡ慤ㅥ㑦㘰㕢㥥㡣㌲扢挰挸愵㜰㑤捦愶搸㤶散㔳㔱㘶ㄳ㤲摡㥢㔲摣愴㉥㥦摤敢ㄲ㌳攷摤㌸㥡㔴㕤㈴摥㡣㡢挱搳㥣收㑤昰ㅣ〷晥搶收攴㘵昳㙢㡢慢㍥㡤愶昸㑢扤昳敥搱愳敦愱ㅤ敡㙢〶〷戰挵戳昰搳㈹愴㜷㍥ぢ㡥搳慢㘶㡡扤㜹〵搲ㄸ㌶ち㑤愴挳㘷㌶㝣㉥搹搸挹晤㑥㙡㕥慦捥㍥摣㤷㝡改愶摡㙦攸㐱捤㙢挳ㅡ搳挱㜳攳攷㌶㉡㙥㔹㔹晣㙡㙦愹扤㠵㘱㌶晣㉥晥换㌰愳昶㥡㕥㤶㍢㥤愸扤㔵㤴愷戸㕤㔱㠱敡扦㔱㠳㔲㤳㠱戶㜳愰摣㠸收㌷㔰敥㕥昳ㅢ攸㑢愸搹㘸愰㙦捣㌶搰㕦㠴ㄹ戵搷昱搴ㄱ戴㐴㌵敡挵愰㕣㝢晣㘵㕦〱㤱攱㉦㐱慡㕥ち搲㥥捣㐶㔶㑤扤㡡㕣愹㔳㐹㘱㥤搷愲㍡换㔸扣㐹搱ㅣ㠹挸㕥㡢㡢㙣㌹㌲ㄵ㔷晥㑣昷㙦㐰㉣〰ㅡ㐷㘶敢晥换㘱㐶敤晤㠵㉣慤㠶㜴昴慣攰愵㕣晡昲搲㤷攲㉦㍤ㅢ㤹㥤㕣搴㈹晣㈸昱㔸㤸㝤㐲㜶搲〲㐸㡤戹㈷㘲搴㐲㜶愳㝣㘶㥡ㄹ搸㝡搴て〶昶戳搹〶昶㑦㘱㐶摤扤〴ㅡ㡤㘳摤㑢㠸晤㐹〵ㅤ㜶㈹㥢㔰慥搵づ㤲戹捥挵㌱㕡㄰㈸摤㠶㑦㠸㉥晥愸㘱〸㕦换昱攱㄰㝦ぢㄶ㈲㐳㝣㐵攷㠱㌱晡㐸愵㈵挶捡㠶扤搳挵㔷慢ㄶ㝢㥢〷搷㕦㍥㡤㑢搹㍥慥㕥㤶ㄶ〲挴挱攱愶㤹昶㄰搳㤵㝦〸㤱㙣㜸慥㌸ㅦ搹戵㐷攷ㄸ戸㥢㤱㐷攴晥㐹昲换攳晣〰㡥㜱〱昴ㄵ晦㐲㤴㡦㝤㑦㙦㔶㉦㐰捤挱捥晤㠹挴㔱改㌷㔰㡢㕥㠱㍡㜲㜹㐵㔶ㄳ㐸㐶㜷㌳㘹㈵㑡〸挱㠷㐱挴㙢〷挷㤳摥㈰㐷㕦昳ㄷ〷慤慤ㅣ㜱ㄴㄴ㉤ㄷ㘷㤱戱ち㘴昶慥晤戸㘱搷㉥㐶㥤㥡慥昵㌲㘹愶㙢㡡挶㡦摤㡢㐲㤶ㄶ㐴搶攲ㅡ㤶㕣㑢戲づ㈴愳㘸㐴㘴㔱㍥㠷㜷搱㜸㕥㠸㍡㘹㉣ㄶㅡㄶ挹昸㝥㤸戱〲ㄹ晡㔲愴㉡ㅡㄱ改晤㝡㌰㌳㜷昰攴㠴攸㈵搵㌳㔱慦晦晤㤲攵㌳〲扤ㅣ㘵㌵捤㠹㤲挹㐱㠱㙥㘰㔲慣搷戴㍦散昵挸敤㡦㙤晣扦㌵搷昷㈹ㅡづ㜹搱ㄵ㘰敡㝤ㄹ㜱㍤㈶搵ㄳ搱㙢ㄳ㜱㍤昶愱㘶㡤戰晡㤹ㄴ㝢㉤㉤㔰㕣㔸㈹敡晥戸㈷㈷捡捥ㄷ㤸㙥㐶㕤挵㔹挵㌶昴㘰挸㌰愲愸㘳㤹㠲㕢㤸㑡昵㌲㔹㙦つㄹ㐶ㄴ㔵㈹ㅡ㝡㈴搴搰㠷㤰㥡㑥ㅡ㡡敡㤵㡣㠷挳っ晡㤳搲昸㔶㐴㤵㑢挶户挳っ㙥昸㝡〸愹㥤㔴㙣ㅢ㘲㉤晦㤸㔴戸㠳㜹㐴㍤㥤㍣愲敥㐹扥㤹㈸㈰愳愰㥡ㄲ㡡ち㤴㉥㙤〷愳愸㍢晣㑦攸ㅤ㈱挳㠸愲戴愵捣㑥愶㔲搰㑣搶扢㐲㠶ㄱ㈵愳㘶㙡戴㐳㠱㑦㘴㌹㝡㤹愰扢挱㘰㠷㤲㜱搷㤵攲昸愵搴㠸㤴敡㘴搷慦㐱愹攴㤴捡敤换敦摢昷㜶㘷㜳搷㘹捤ㅦ摥搸㜶晢㑢捦扤㝣昸㈷ㅦ搹昰㙦敦摣㜱挷㑦㕥㌹晣晣㍢㡦㡦㙤昸扢扢敦㝥晡捡㍢㥦㝦㜹㤱㝤㔷昲攱户㠷敥晡㔸敦㠱㡦摤㘸敦戹㘸换挷慥扤攱敡摥㕤愷㜴㌷㌵戵戴㕣戰昸搹昷㕤㤸晤挴㡤㡦慡㈷㕦㕣㔶㔲㌲㔶㜶㘳て摥㠴晦㜲㘹㉥换㌱㑢㌷昶㠲㐱㘷㘵戴㜵㥤攵愸愵搴㠷㠳㔲ㅣ㤹㐸晦敢愱昴㌷愱㑡ㅡ㕦摥㌸ㄸ挹昸戳敡㡣㉣㕦㉡㉤㕣ㄷ戴挰搷㐹挱㝢慢ち㉡挵㌷㐸挶㍤㔵ㄹ㠹ㄴ㉢捥㜱挱㙢挶捥ㄲ㈰敡㈲㍦敢搰攲㘶㡡㥢㑢㤳挱㕦晦ㄸ㐵㕥戲㈹㥤ㄲ扡攴扢㉢㘵ㄶ㔵㔲㉡㘵㍢㉡㐹㔲㘷㜹㜰㐵㠲㝦捡挴㈲摤㌳㡤㉥慤捤㤱昲ㄸ㉡㐷㥢㌸㘷㜶昴ㅣ㜵㤰摤㑤慢攳㉥㤸づ㉥㈱㝦ㄴ搲㘰㑤愵㉢㥣㐴㔳㡣ㅥ㐷㘳㈸㌵摦戵㍥㡡扡㑡〸摡搰晢ㄸ㘳㐷昰换㌲㈲㕡㌶挱攰㌰挲挷慡搹㐵㔰昹愴㈰ㅦㅦ㍣㑡㈴㠳㘶摡㡢挱ㄵづ㜱㌳攱敦换㈴㝤㐶攲愱ㅡㄷ㌱戹扢慡㘸㈶㐸㈲敤っ搸㡡㍥㕢挳㉣㑥㠰ㄳ㔵㘶ぢ㠶挴ㅦ㌶戹㌳㘷ㅦっ㕦㄰攸昲昸㑡㠵㡡ㅣ㠳㠸㌸㘸㘸㜲㠶㤵㜸㈷攳摣㘱っ㐶ㄳ㠹户挳ㅤ攸敤愳慤晦て㠱昴摦㥥</t>
  </si>
  <si>
    <t>㜸〱敤㕢㕢㙣ㅣ搷㜹摥戳扢㌳摣㔹摥㔶㌷㈷㤲㙦㑣㉡㈳戶㈸戳愴愸慢ㅤ㐱㈲㤷愲㐴㥢ㄲ㈵㤱㤲㤵戸挶㝡戸㝢㠶ㅣ㘹㘶㠷㥥㤹愵挸㔶㠰㥣搴〸晡搲ㄶ㜵㤰〷户㌶㥣愶㈸㡡戸㜰㔳㈰㐵敡扡㉤敡戴づ搲㍡㜲㡢ㄶ敥㐳㥦㥡挶㉤㕡㈰㐱愱㍣ㄴ㜰搱ㄴ敡昷㥤㤹扤㉦㈹㠹㔶㔰㍥㘴愸晤攷摣攷㥣晦㥣昳晦摦晦㥦愳㠴㐸㈴ㄲ户昰昰捤㈷捤挰〳戳慢㐱㈸摤愱扣攷㌸戲ㄸ摡㕥㌹ㄸㅡ昳㝤㜳㜵摡づ挲ㄴち攸〵ㅢ昹㠱㔶〸散㕦㤴㤹挲戲昴〳ㄴ搲ㄲ㠹㑣挶㐸㈲扦晡换㔵〳〶㙢ㄹ㘹㤰ㅥ㤴㑡捣攵挷㘷收㉦愳改搹搰昳攵摥㠱㡢㔱〳㐷㐷㐶㠶㐶㠶㐶昷㡦ㅥㅣㅡ摥㍢㤰慦㌸㘱挵㤷㐷换戲ㄲ晡愶戳㜷攰㙣㘵摥戱㡢㑦换搵㌹敦㡡㉣ㅦ㤵昳挳愳昳收晥挳㈳晢てㅣ戰㡥ㅣ㌹摣愳愳攵㌳昹昱戳扥戴㠲㝢搵㘶ㄷ摢㥣挹㡦て㥤㤱攱扤㙡㌳㠳㌶搱攴㠴攷㥡㜶昹ㅥ㌵慡㤱挱〷㈶㘴搱收㑣㐸改摢攵㠵㈱㜴扢㠹搱㠸ㅤㅡㅡぢ㠲㡡扢挴㐹捤㑢挷㌹㉦㉤㜶挷㜰㈷㠲昰慣改扢㐱㡦㑢晥㐹㕦㤶㡢㌲攸㜳㑦慣ㄴ愵ㄳㄷっ㌲敥㐵搳㍦㘳扡㌲捤㐰扦ㅢ捤攱㔴㐹㤶㐳㍢㕣敤㜵㉦〴昲扣㔹㕥㤰㉣愲戹㈷㉢㜶㐹愴搳昸㤷㐸㝤愶㔳捦搴㐴愱㍦㙥㝥搱昴㐳ㄵ攳ㄴ㡥㜴㉡摢戰㕣搴㈸㥡晡挵㈵㌵搰㔲㡢㜳㌶㙢扢㑦㑢扦㉣ㅤ㝥㠴㌳㌹搸㔲㐸㌱㈸㥡㠷ㅡ愷慡挳㈱㕢㐴㜷扣ㄳ㌸ㄶ㝥㐵㌷㐰㜶㕦㈸摢㤶攷扢㝢㑦摢攵愳挳㝢㑦㥢㉢㐷㐷㠶づㅣㅡ㍥㜴攴攰攸扥㠳㠷㡥散㍦㝣攴攰㐱㈳㡢㤲㐶㌷敢昴㠰㠸㑢㐶㉦ㄳ晡ㄸ㑥晦ㄸ㍢慥戱㘹ㄶ㑢ㄶ捣㘴㘱㍥㔹㈸㈶ぢ愵㘴㐱㈶ぢ㔶戲戰㤰㉣㉣㈶ぢ㜶戲㜰㌹㔹戸㠲㌲搵㈷搳搵㤵㡣㥦ぢ㝦扥㔸昸换晦摡昹搴㥢摥扦㍤昸扤㠵㕦㝥㔳攳㈶ㅢ敤㌴捥㔶ㄶ㑥㘲敢ㄵ捤㈰㡣㘷㤷晣戹户㤳㝦晢戹㥦昴㡢㍦晤戹挷㐷敥挹摣ㅢ㌹㜰挸搸〲愲㙦〵挹㑣㤵㐳戹〰挱㘴㙣㘳晡㜶㄰㈱㝥㠸㠹攵攴昶扥㤶摦攵ㅥ㤷搳㙦晦攸搴ㅢ扦晢搲扦晣㕤捦㝤挸㍥ㄷ㉦愶〹摦扣㡡敤㔹摦昹晢㠶㠶昹㜷㝢㤱〷㠹㘷ㅤ戰づ㔹㈳㈳愵〳挳收愸愹㜱㤱摤改摥㘲昷㝢慣㘷散㜲挹扢慡㌶摢〳攳㘶㈰敢晣ㅦ㡣昳挶扤㑡戹ㄴ摣摦㌹㜳㌶㌴㐳戹慢㌵慦摥㐸㕢戵㔹㠸㈲ㄹ愸敦㍤搴㕡敤愲改㔴攴搸㡡ㅤ㘵㍦搸㤲つ㐱攴捤慦㥤㍢改换ㄷ㙡戹㙤㍤ㅡ㠳摡㕡㔶㙤户㡤㌲捡㡡晡㌵㤰㕦昴〲㔹㔶摤ㅢ㜴捦摡挵㉢搲㥦㤵㔴㝡戲愴㠶扡㠳㔹戱㌴ㅣ㥣㈹㘳愰㤰㙦愵㑦㌷愶㕡㈷㔶㐲㔹㉥挹ㄲ晡扢㈴晤㜰㜵捥㥣㜷攴㝤㑤㐵愲㙦㈲㘳㘷㔳昲愴㔷慣〴㜹慦ㅣ晡㥥搳㥣㌳㔶㕡㌶㈱㠱㑢愷扤㤲㠴〰㑤昳㐹㠸㐴㉡㈵㐴㘲㑦愷摤捤㜶㠳㈱㌵ㄱつ㔳㑣㜹晡挹收㘵㌷㜴ㅥ愳挳㈸搰㐵㘴㈶㜷摦愶㌱搵㉥㥢㜹㙣敤㠲つ㘳㈲㐲㘰改㐷搷㉥慤晡㔸㥢戹㥦㙥攱㘴㜲㕢㍣晡ㄳ换搰㔲愷捣㜲挹㤱晥扡昸㐶戰㐷挶㈷㐰戴晦挰㑥㕥㤳㝢㤴戳㘲㐵慣㙡㔷敤㔲戸愸㉦㑡㝢㘱㌱㐴ㅡ㌰㔰㈶㐳搶戶㍤挶㑥㈴ㄹ扢㐸敥〷挹㘶ㄳ晡〳㉣愴㘷㡤〷愳戸㐶㐵㜰昷晡㡦㈸换㔰晡ㄶ攰㈸搰㕣㐸昶㈰㤵敡㌴捡㔳㘶戰ㄸ㜲㜹慥㥢㐹㑤㘷㍣㐴昲㌰㠸㐶挵㜵㕢昵摡㡦㐲㘹愲㠸㕥㜷㐲㕡㈶戰㥢摡摤挲搴摣〸づ㑣挸愰㘸㄰㌷㑣㘱慦慣攸〸㘱昳昷戸㕣晤㜲㈵㥣㌰㐳戳换〵〲挱㉣ㄹ㈸㌴愸㙡㐵㈱搶散㔵㘹搵摡搹㌸㠶ㄶ㜲㉡搸搰㑡户㑡㠸㕡挲挶挱㝥㐹愴㘲扡晥㈰搰㜷敡〹扤㜵愱㌷㈳〹〰㥣搲㐹㔹㥥㕢㕤㤲〱㡢㘷昴㜵㔹搹扡扤搸搸㑣㜱晥㐲㘸㍢挱㄰㝡㝡搲昷㉡㑢昷戲ㅤ戶㘵っ㠰㔴ㅦ敤㥦戱㡡敦㝣㑣挴晦㕤换㥣㥢㐲㈱㤱㘱㙢㑣㌱㠸㘱っ慥㔶㌴㜶ぢ㉦昵ㄸ扢昱捡慥㤷愷ㄱ敦摣つ敡攲搲敢㜱挱愱㌹㕦㉡ㅣ㤹㔱ㄱ㜰扢搷㝤挶昳慦捣㝢摥ㄵ慥愷㍥ㄵぢㄶ愵っ㠹捤扡㘳㉣慡㌰愷㄰愹㔴ㄳ扡㙡〰㜱㐴㜵晡愳㈰扤㘳㡥㌳㔰㙤㌱搰ㅦ㐳㔲ち㈸㔱摦㠳挰挳㄰㘸㈵㙦搹㉥ㄶ㉥㍡㘶挹㜶㙤扦㌰㙤捥㥦㔸㌱摤㤱愱ㄵ㈷㔸ㄱ晦〸㈶㔰捤㈷摥晦捥换晦昰敡挲搸㕢摦摣敥㑥捥扥昳扡昸㈰捥㘸㐳㘵㔴扥敢㈸敡㈶㈰㐴㈸搱愴愸㝢慣㐹摢〹愵慦㘴㜱扦㠵㔷〴昳㔵扣㤷晡挷㌷㡢ㄱ㠰摥㙥攵愱㠲㘰㔷㠴慢㜵愵摣愶〲㈳つ昱㌳㐵扦改ㄴ扤㔲昳㑤捡㝥ㅤ㐵㡡㐵搳愲敡搷㉦摣戰㠸愸攳㍡㙥㑢戵愴㠶搰㜲昳㈲㘳昹㔶ㄹ愲㡣愷㕡昹挶㐵挸搲挳㙢〳〰㉥昶昶㐵捡㑡㙢㉡摢㥦㐱㤵㑥慥㤸〸慡㍣づ挶ㄹ㐳㈴㍦㑦㌲㑣㌲〲㈲晥ㄶ挲㠸㄰收㍤㐸昰㙢昸晤㌱㝣〴ㅦ㉡㘹㍥捡㌲晢㐹づ㠰〰㠸㈸搱㥥捥ㅡ㠷㄰搵て㠳昴㔷慤挳㠱㘸㠹㘵ㄳ㠲㤶て昱㠹㜱㠴攴〹㤰㥥㈷㐱捥㥣㤲づ㘰敦扤昲戸㘸戴愶搶㔷搴㔸㍦㌴挰敥㜳㘷㔷换挵㐵摦㉢挳〹㐵晣㌰㔶㠴换㈲㄰愶敥㑥㝢昹㑡愸扢愷㙣扣㝡摣昳㜲㐹㥡㘱ㅥ㘶つ挰挹㌴㉣㕥〵㍤愶㑡㉢晦㥦搰㈴㐱晣〸㡢戱㡥㑥㐴敢敥㡤㐰㐲捣摥愱〹て敥㉦愹摣㜰㘴扢慥〳㘶㙥㐲散㤱㌰㍥㡢摥扤晥攳㌷㥥㝣攴戵㙦摣㡡摦搷戱ち搵㘳㜰攲摡㜱挴㌱愴㘶搷换ㄳ搴㠹挴ㄲ〶㜵户㍥〱㤲挲㌲㌰愸慤挵摢㘸扡愳㌶晥㤳㌸愳搵ㅡ搷㠸敥敦挲㡡㔲慢摥扡㘸换慢㠴㝤㝤ㄶ晣㕣昹㑡㄰㝡ち愳昶㕡ㄳ摥ㄹ㉦㥣戰㠳㈵挷㕣摤㘶挵㠱㘷ㄶ㘵ㄹㄶ愴て㐳戲㈵捤㕢㕡㤲㈵挳㥡昵㉡㝥㔱㑥㑤㙣〶ぢㄳ散〰ㅦ㤵㜱㤹ㄴ㜸㌶㘶㌴㘱㌵ぢ〸ㄳ㍣〹㡤愶㑥㉢昶㙤㔰ㄸ㜵㙣㐲㘰搴㕦攷攸㥣ㅤ㍡戲摢㔲昹㉡㥣戱挰㐵㤸攵愵㉥㙢㙥ㄱ㤸㜰愲搷㍡改摢㈵挷㉥㑢㑥〶昰づ㥤㠷搳㜲〱㈶昸㔹㉦戰改搸散戵收㝣戳ㅣ㉣搱㥡㈸慥㙥㙤㡡愹扤慦㔹攳㜶㌹挰㘷搴㉣㌲摣㙦捤㉥㝡㔷攱昰慥戸攵㤳收㔲戰㈹㘶㠵戲㍡㝡搴搴㠸愴㐸㈶㐵㈶㤹搹攸晣攸愷搰摡昶搸㝢㌹㠰㠵ㅡ晡昶㝣㠵ㅣ㔳㕦搹〷㥡㈶㔱㤳㤸搰㘸愹慥愳昴愹晡㘳捦〸慤㝥㜶戶挹㝦搸搱〰慤ㅤ㈳㔰摤ㅢ㔳慣昳ㄴ挸㔳㈷㉦㑣搵晤㘱ㅦ敢ㄸ㐰愳㙤摤㉡㑡㕢㤷㕥捤晤戰〳㠵晢愲㌵挴㌴㉥㈹㙣㑤㉣〵挶㕡搷㘵搶㔲㘵戸㐴晢敡挱㐹㔸戰㍤ㄶっ〴改㐰㘹扡㘶搸ㄷ㐵〸㠰㕣搳〹攲扣扣攷扡㈶搷ㅣ搷敢㙣搱㜴㘴挶ㅡ慢㠴ㅥ㥣挸㠶〵愲ㄶ㘶㥣㘴慥㈰挹㕣㔱㐹㍤搶㜹㍡攴㔴㤸㙤㜹ぢ愶㙦㠷㡢慥㕤捣㌰㐲愷搹愶㔸慣㄰㈰㑡愵㠱愱㝣慡挲愴㔵㤵㐷㑡つ搳㍤〴㘰㐱搶㜱晡戱愴㤳㐲挷㥦搸愰扦〶愲㐷㘹ㄵ㘳ㅡ慤㘹昴㠷㔰ㄶ愹攷㘶昵㙣敢收㜵愴㈸改㈴攸㙥㘱戶㜱㍡づ㌰㤲愶挷㘳㕤㘳㥥搶㜰㜶摡㌳㑢㤳㌰户㍣扦㉢㍥戶捡㘰㙡㈹㙢晣ㅣ摤㉢㜹㜸散攰〹㕣戶㑢搲捦㌰㘱ㄶ昰㈴㑤挷㡣ㅥ捤㈱㜹㤳搰戴敥㑣愷㙦㑤㔵摢摡ㅤㅢ慤㡤㘷㜰㔳㙤敤晦攸摣攱㘳散㝢㌶慢づ搸捥㈰㘸捣㠰〸㍡㙥㌸㥥㤶〲㘷㔹攰ㅣ㠸㌶〰搲㍡㌷捤㥥づ昸㐳㜸摡㤱㔶〷㍥昴挱㘴攰慦㔰捥ㅢ㑤つ愴扢挱改愲㐷晥㤶㑣昵ㄴ㐹㥦挵㉡㤷愵㙣㈴㘰〹捥㌸ㅤ挹㘴ㅡ㔳慤户摡挱㙤㥦㐵㘳敥慣㔴摥ㄸ㐱㥥敢攷㐱っ㙥ㄶ戴㕦戸搴㠶ㅦ戲㔹㘳づ㈵ㄲ㔹戱ㅢ戴㍡㙣扡慤戲㔹攵て戹㠰愰㜱ㄱ㐴㈳㔸㕥㐷㌸〰㔳㌴㤸㔴〴ㅣ扡〵㜹ㄹ㘲摦昲昳㤳㜶㠸ㅥ昴㔸㈰〸㉡摢㘷㤷摡捦つ㤵〶㙢㐰攱攱昶慣㈶攴昰㔰㝢㝥㈳㤴搸摤㈱㍢〲ㄹつ搸攲㜶㠵ㄴ搸攸搰挷捤㠴㍥㐴㠴㠵㘳〰㈲ㅥ㔹摢㜲㙣攰㍢昵挷挷挰㉡晡㌳愸摦攵挳扢〳愰㤰㌰㉥㈱〶㠹㐰昸㘲㝣づ㐱㐲㤸㈱扣搷㕦㉡つ〶㌵㈱㘲㤶㌰㈶㑡敢㡤㍤㌶㔳攵〰㜲㈰ㅢ挷㈰攵晢攲攰㑣㈵㙣捡㌱㔷戶挵㌹昰㑢捤㤴愱㥢㡢愶㕦摡㈴㠲ㅤ㘳㡢〰㠸㤲搱ㅢ〴㠷㘸㠴㑦㠳㌸〶攴晦㍣㔲挸㙢㕡慥㜷攳㡦愰户戹㤷散慥戹㈹㌲㡣㥤㤶㘶㔹捤挲㙣㔸㥡㤰换ち愹㥦㤵㠰搹㌸愰㜶攴㌶㔵愱ㄶ㔵㐲捣戰挶收〳愰扥㤰ㅡ㍤づ愹つ㙦㔸攷愵㘳昲㄰〹ち㌸づ㥤㉤㠶昰扥搵ㅡ攰〱搱收㤹㈱㜰㈴ㅤ捦㤲㔰昳愴慦戳㜸㥢〷挱扤戴挱㔹㠵㔴户搴昳㥦挷挴㙦扥挲攷敢挷ㄲ搵㐰㙣ぢ搰㈳戱づ㡥㠴捣㙤㜴ㅥ㜱㈷㙤慢晡㌴㈳㐹愷㠴㔸㑦㌵㡤㘰戳㤷㔶㠱ㅦ攲ㄴ㤵愷搷晤摣㍡づ戴㜱㘸〳㔷㌹慢㝤搶㔴戹攸㔴㑡㔲㠱戲慡散㔶搸㙣㔳捣㤷扡㘴ㄳ捤搵㍡㝣㠹㤹㌲㠵㥢㌶搵㔳戵㡤㥢㘶挶戳㘰慢㔲㥣㘸㈳㙢㍣㠷ㄸ昷ㅤ晤㐴㜷敤愹换愲搲搶扡㥦㔹㕤昹㠰㘸㙢㑢愲㑣愳扢愵收散㔳㍢慥愱搸戴㌷敤搱戴㙢㐸㍡㘵㐷㐹㥢㘲㥥㌰捥㐸昰改㍡愰改〶㜷〸ㅢ㠱搴㔳慦挴捤敢昱ㅢㅥ㡦〸㡡搲ㄵ㐷㘳㌹愱摣ㅦち㤶搲〴㑢搶敤㌰㐱㐷㥤㍡㌵㉣㈰㈰攸戱愳㠹〳㘵㘵㔰㠹ㄹ㈶挸敤㈱㉦㍤㝢㐴㡡挶㝣ㅣ㘰㐴搰㤵㔷挵㑢〸愲㑦ち㐷ㄶㄱ㌴㑡㈰㠲㙥扥づ〵㈴ぢ㔸㈰ㅡ扤㍤慤㠲㘶㑤挷ㄵㅢ搷㕣挲挱㡣㑢㔸㡣㙤慡攳〴㄰㡥㌹挰㌴扤㍢㐳挷㤶戱〰昲晥㡤ㅢ㐷昱㑡〸昰愹昶㝤慥扢ㄸ搰㉤㈲㘸搸㉣㐰ㄳ㔲㡤敢㜲ㅣ㔰摦愰ㄹ搰㡡㙥摢㉣て㥡㉢㔰捤戰㐱㘶挳㔵〷㜶ㅦ㠳㐴扢㔱㠸ㅤ㡣戲㠱挱㍤ㅦ㥢㌶摤敡㥦慥搵愵㝦扡㝢㝢换㐱扢慡挶ㅣ㥡㌸摡㔷攰㡣㕡戳㍥㐷㔰㍦㜵㘳ㅤ㍥扡〳戲晤戴㕤昴扤挰戳挲㠱㔹㘰㤵〱㕥㕣〰攷㠷挷戴㉦愳挵㡥摦攴挰搲㘵㕥挲㕡收㐱㕥昶㑡搹扢㕡㔶扤搱〲摥摦㔰晣敡敡攲㘷挸㔳昵晣ㅣ戸㤸愳㌹挴捡〶ㅤ〲扤愹ㅣ敤〹ㄶ搶㍤㤰㐷昲攳昹昳㠵㤲㜵昸攰扣㌹㌲㕡㍣戴㝦㝥扦ㅣ㉤ㅤ㉥㡤㡣散㌳㐷づㅥㅡㄹ㍥㈸攵ㄱ㌳愷捣てㄴ㌷㤶㐰㜲㌴㌸搴攷㕥㘰㡣㤶㠷㡡㌱㑦㈳㘶扦㔳㕢㠰扤ㄲ昳愲㈸㑡㐲愶扢扡摡㐰㘲㥢つ㔱㍢愰搵㜵㥡〰摡慦㠲㔹慤挸戲㜳㈵㜶戰㍥ㄷ慣慣扡ㅣ㈲㘰㔴㐰戲㌹㥡ㄳ散㤰扥っ搲㤷ㅦ㉦㌴戸㐲昴慢㐸敢㐱㥡ㄲ㜶攷㜱㈹㐳㕦㐱捡ㄶ愴㌴㕦㤷搳㔷㤱扣ㄵ挹㌸㜵慣㥥㐳㜲昱攵㉥㈲㕤㑤〲攷㐶摤㈰㌳慥㌱戴〷㐴㈳㔰㙤ㅤ㐶㠳㜳愳〱㈰戳攳戹〶慢㐵㌱㘴㡢㜵慥㘲㍡戸慣㌷〳㤵ㄹ㌲㘹㌳〸摡㜴〴㕣㙥扢ㄶ搴㄰㥥㝤㡥㈳㙢攵㐱昳㔴挶㘳㔳〷昴ㅢㄳ摢㔹敤㡢户㕤㌰搵慦戴㉦ㄸ捡愰慣㐱㔹て㈵㉢㘸㔰愸㈵昴㈲〲搵ㅢ戱㠲搰㔷愵㝥〱㠱敡愳㔱㑤摦㌹㈶㘰晤㙤㜵て〱㝤㐱㠳づ攰搱ㅤ戸摥扥㠸慡㠲㌰愰慤て㐲愹ㄹ攴ㄸ㉦挵搹ㅣ㡥㌰㐱㈸㔶挵㉦㠱㌱ㄴ㘶〸㈷昴㉦㠱慣㈹愱挴㉡㡡㔱㑡㌵㑢ㄹ㙡㈰戵挰㝦〵〱㐸㤹㈲㕥㝣㜲愵攸㥤挸㔱扤昰挹㔱挵昰改㕦〰㘱㉢㍡㘳昷昲挹㔱㤵㜰㠰〶㌷戳挱摤㙢㜰挳收愸㕤㔴㝡㡥㐹㕢㐸㝥㡤改㤷㐱㔴敦㝦ㅤ㠱摥㤴㐶㔱昹攴摡㈶㙢㠳㘸ㄸ〴愲㙢扡㈸㜶〲ㄷ扦㔶戹㈰㔲㜰て㐵㑥㤵㜴昲㠹㡤戵挵扤㐱收昰愷㉤㠱攷ㅦ愳ㅤ㉥㠹扡〴㘴㡢て攳㘷晣㠶㙡ㅡ愴㈳㘲㙣扤㕥摡㜸㐳㤷㑤散㜰愷〲㠸㐳㥣ㄴ捥㜹㘳戵㙢挲㕢慡㘲㜲戰㝡㝦改㤱㝡㑡搵㈰慢㔶㥢昱㙢昵㜰ㅦ〸㥡つㄹ㠳扣敤戴愳ㅥ㙢㜰㑡摤㕦㑦㠵ㅤづ敢㐰㤶慡㉤〶昰て愶㤳愹戶㈳㌷㈵㑡攳ぢ挱昴㐲戱㌵摣捤㥢㉡㘵㌰㠲晢㍢戸攴挶敤㔰戹戴㜹㙦㐵ㄸ㔴㤳晡㤷㐱戴愳扢昳扢昷㙢づ收愱ㄵㅣ慤昹㠹㘶慥昳㠳㕣㘶㔹攳㉢愰㠲敡㤳慤㌱愹㥦慡㠸ㅦ㈴㕢ㅢ㥥㥢挷攲挸昱攸㥤㠹摦戹攳晤搴㕢慡挶㜳攲㔳㉦㡦㘹摦扦摥㝡㐰ㄷ搵挰〹晣攳ㄳ㜳晦昳愹晦㍥㈶愸㜲晡昰㔳〷㙥挶㘳っ敤〱ㄱぢ攸㐴挷挳㌶㉢捥㘸扤晡㈲慥戳ㅡ敢晦ㄶ〸㜷ㄴ㝦戹ㄷ㐱搴㌶㝡ㄵ〱攳㌵㤰摥㘴敥ぢ㜸昱ㄱ㑡㍡㈱㘰搴㔲㄰挹扤〴愲敡扣㡥㐰㙦㑡㔰㝥㜰晢㠹攷昱㙤慥㜹戵㑣㝦㥢㈹摣慡昵敥㑦㈰ㄶ㜵晦搹戵扡晦昹㌸愳敤慣㤰摢晣㜶㘷㠵つ㤷㕣晢㔱㕣戳愸挸扢慤㈸㤹㍢㔳㜹㠰ㅣ〵挱㝡攰搹昷㜱捤㜴ㅡ㈷㔸昰攷攳㡥㝡㡣ぢ㜰戲㐵㘴㕣昵ㅤㅢ㉡愶戶戵㌵攳挳㤹摣㘵㑤〵昰㜱㤴㌲戸㈶ㄷ攲㌶㔰㜹㌳愸㙥㠰攲㌴㈵ㄸ㘶㤵㔷㔳㤳ㅤ昱㈸㠱㘶挷㙤愰㍣愸㐳㜵㝥㔴敤摣㈴て〴㌶愶戸昵摦挳挷㙡㘷㕣愵㠶㌳慥戴戸㠴㌹㡥搴搱㡢㠹㕢散㌳搵戱昱㜵扣昴㌷㐰㔲㐰㘲㙡愵㠲㘴㡤摦㐷㑡㜴愶昰〰㐲〹㡤搲慦㜵㜴㌴ㄱ㈶㌹晣㤶㑢愰摤摤ㅣ㜲昵㐹㜳〷慦㈷㍣戸㈱扡摣㠲挹晦㘲㤳㜱ぢ㡥㉣㉦㠴㡢戵晦㔶〳戸㠳愳㝥攳㑤ㄴ攲愷昸换㜱㉢愹㥤昰〷〸ㄸ摦㈰昹㐳㤰慣攰㙥㔲㕢㘲〶㘳攵㤶㜸ㄴ〹ㄹ搸晣摣㘱㉡攳㑣㥣愱戶昴㌷㤱㉡戸㥢戸捡昵㍦〲愹㕦晣㔸愶㠴つ㤲攲改㉡搷㝥戸㙦㘷㥤㙢摦㐲㔹㠳晢㑡愸改㈷挷摥㘲ㄲ㤹愵㐸㐲㜰㈳㤲㙢㜳慦扣㝤晣㝦㐷㥦ㅢ搳挸改㍢㕥〷〲㠵㌷㠸㙤摥㐶㔵挱昹㘳ㅢ挶㥦挶〱㐶晡挹㐵〶㌲攴戹㈰昷ㄴ㔳㈶㘲愶㝣㤶㔹㐹㕤㤰愳㉡㈳ㅦ㘷搰ㅡ捤挰摦㑣㉥慢㡣昱㌸攳ㄸㄲ㡣扦〰改㈷㉦㝢昰敢晡晢愴挰㕤㥢て挵扢挹て挵敦㈴㙦㈶ㅣ㝣搰ㄱ愹㠴㈰捦挸〳攳ㅤ㄰㐱㜶愹づ㝥㍢づ㌰㈲㔴摦ㄱ愸㐹㍥㠴ㄳ㌹㡥㐱捤昷㕦㈱搰㥢敡攷〷㘹晣㈷㔷㐴昱昹搲昳捦㝦搴㥦ㅥ搸㤵扥㜴扣攷㤵敦扦昷㠳㤷㍦昸㠵愳晦晥㤳㔷㕦晤攰㕦㕦扥昱㤳㍦㥢㍦晡摤慦㝤敤摤愷㕥扦昱㠳慤搶㔷㤳摦晡㘸晡慢搷㐶慥㕣㝢挱扡戰攷攴戵捦㕤㍥㌷㜲㜶换㘰㉡搵搵昵㤹㙤㝦晤挹㐷㜳㉦扥昰㤶昸昶㍦㝤愲㉣摥㐱攳慡㜳敦挶㠱〷昱捥戱愷慡ㅢ摦㐱〰〲㤸扤㔱摣㜸㈲收挶㌸ㄲ㌲㌰㈴㔹㑢ㄵ晣㙥㔴㤰攵㔵挱挳㑤〵㠵挶晣㜵敥〹搴㐵〳昵愱攱搲攵㑡㈱㤱㜵㑦㤴㉢搱ㄵ㘲摤攵㜱㙤㜹㑢散㉥ㅢ慣㤵搹㕡㑢愹㤵敤慢㈵愹㍡㍢愳挳㌶摥㠷㘶㤱挱㝡愳㍢㕡㜳㔴㜹㡣㠸㠳㑡㝣㝡㙤㠸㔶敤㈰㔵㜳㐶摣㜱挱㑣㜴㤵敢㙦㔸ぢ㍦㘱搴㐲㉡慡㌱㝡〷㡤㜱挶㌶戸㘷摥攳㘷ㄵ㐱挰昸ㅥ㘳昱㉦挷㠸㥡捣ㅢ〸〰昱昲昵昸摡㉣愸戹晢ㄴ㔸ぢ挸㤱㉣㉢扡搱㘱愰〲㘵戸愴慥搲敢ㅣ㡦愷㜱㉢㤳〷㥢㡡㘶愳㈴搲晥㈸㔸㥢捦敥㌸㡢ぢ攰㙥㈷戳ぢ㐳攲て㜲敦愱戵〷挳て㐴㜳㜹㘷愵攲㠹㝣ㅦ捤㜲搰㤸挹㝡㔰挵晢ㄹ愷挸㡣挱摢㐷戱㐸晤攸㔶昷晦〱㜱攸㌶づ</t>
  </si>
  <si>
    <t>㜸〱敤㕢㜹㜸㕣搵㜵㥦㍢㥡㜹㥡㍢㤲慣昱捡づ㠲㐰㔸攴㉡㤶ㄷ㜰㥡㌸㐸㤶扣〸扣㘱〹㕣㐲㘱晣㌴昳㥥㌵㜸ㄶ昹捤ㅢ㕢愲㝣〱搲愶〴昸㠰戲㌶㌴㈴㄰攰㘳㙤挳㤶〰〱㤲搲㠶㠶ㄴㅣ㥡㄰摡慦戴愴㐰㘸㐲㐳ㄲ㙡昲㌵㡤昳㝤㠰晢晢㥤昷㘶昴㘶㤱㉣ㅢ攷慢晦挸戳攷扣㜳敦㍤㜷㌹攷摣攵㥣昳慥㐲㉡ㄴち敤挱挳㌷㥦〸㤱㈳〷挷㡢慥㤵敢敡㉢㘴戳㔶捡捤ㄴ昲挵慥㕥挷㌱挷搷㘴㡡㙥ㄳ〸㡣㘴〶攵挵㘸戲㤸戹挸㡡㈵户㕢㑥ㄱ㐴搱㔰㈸ㄶ搳㘱㤴〳㤳㕦愲㥣搰慣愵㈳〴㉣搳〶㐱㌳㐰㙢っ㘰愸㙦昹晡攱ぢ搱搳愰㕢㜰慣昹ㅤ攷㜸敤㉤敢敥敥敡敥㕡戴㜸搱愹㕤ぢ收㜷昴㤵戲㙥挹戱㤶攵慤㤲敢㤸搹昹ㅤㅢ㑡挳搹㑣敡㑣㙢㝣愸戰搵捡㉦戳㠶ㄷ㉣ㅡ㌶ㄷ㉦敤㕥扣㘴㠹晤昱㡦㉦㙤搵㘸㜹㕤摦昲つ㡥㘵ㄷて㔴㥢㜱戶戹扥㙦㜹搷㍡换㍤㔰㙤戶愰㑤㌴搹㕦挸㤹㤹晣〱㙡㌴㑡㜹㉦改户㔲ㄹ㉡挶戲㥣㑣㝥㑢ㄷ㠶㕤㈵㘸愴㑥敢敡㉤ㄶ㑢戹㔱敡戸捦捡㘶㌷㕡㌶ㄵ愲㜳晤㐵㜷㠳改攴㡡慤㌹捡捦㜲慣㝣捡㉡捥挸慤ㄸ㑢㔹㔹㥦戰ㄸ换㥤㘳㍡敢捣㥣ㄵ㈱搲㥥昳㜴㌸㤰戶昲㙥挶ㅤ㙦换㥤㕤戴㌶㥡昹㉤ㄶ㐹愲戹㔵愵㑣㕡㐵㈲昸ㅦ㙡㍡戱搱挸㐴㔱ㄸ㑦慥㙦挴㜴㕣㐹㔱㠵摤㡤㘸〳搳㐵戸愸ㅥㄷ㙡㜵搴搴愲捥〶㌳戹㌳㉤㈷㙦㘵搹〹㌵搹㔹㐳㈴〲昲昴㔰㤱㔴㤹ㅤ㙡㐹戵昸ぢ㠳扣㔰㑥㐶㉢挰㈱㘷攷㌳㜶挱挹捤㕦㥢挹㉦敢㕥戸㘰晥㕡㜳㙣搹愲〵ぢ㜴ㅢち昵っ㤲戵〳挴〷㉤户㌴摡㌱㤴挹㔹㍡挱㤲㤹〰㉡昲づㄶ㕦戰㔹昶ㄳ㑥㥡攱攴㜰㌸㤹ち㈷搳攱愴ㄵ㑥摡攱攴㤶㜰㜲㈴㥣捣㠴㤳ㄷ㠶㤳㕢㐱㔳㝥㘲捤捤㘱晦戹㈲㝢捤搰㐹㑥敢敡挷㝦扤敥㤲愷㝡㍦㝤㤹攲㝡㤳攵㍡ㅢ挸扣晥慡㜱捡㈸ㄷ㘲㤴㜳㔰愶攷〲ㄸ昳〰收づㄵち搹づ㌳㥢搹㤲捦㐱㡦ㅤ搰〵㌴慦て㈱搱愱〰㑡扤㠵〱㜳搰搶慢挶攸㜹挷㝥㝡敤搳㕦㜹㍢昳捡㤵扤㍢ㄵㄷ戶昴㜶㌸㤰ㄳ㠷㥣っ㜴㕦捡㥡㡥挸攵搴〵昳搷㘴戶㕡搹㡣㔵㜴㤷㜵㉦昵㠴戴㜸攱〲㝤〴㕢㍥ㄲ挰㌸ち愰㝤慤㤹ㅡ挹攴慤づ愷㤴捦㘳捥敡愳㔹㝣っ㠰㔲慦晢ㅤ晦敡㤴㑦㜵㜵㉤㍥㜷攵㥦㕥晢㘸敢ㄹ㑦㡤㜴㉡㙥㈶搲昱戱㐰收〵戹㕣攴昵〳愵攸攳搸搰㐷〰㡣攳〱㘲㙢ぢ摢㉤㌲愸㑦㘰晥㐷〱㤴㝡挵敦攰㠵㡦㙥晢攰户㠷ㅤ㍢㜰敦㈳㌷㍣㜹搹晢捥捦愲摣愸ㄶ㌵㥡㉢戵搳㜰㈵戶慦㤴㔹㜴晤ㄵ㈲ㅢ摣〱㕤㐰㝢㕦㍦㉢㥤搴敦㝥晤愰㤳〳戲㝥昴㐹㤴晥挹〰挶㈹〰戳㠶ち慥㤹敤搸攰ㄴ戰搹ㄴ㍢㕣㉥㤵㑥㔲捣〷㔰敡㠷扥㝥㤲ㅤて摣晥捥捥㜹慢㙥扦敢摤ㄶ攷㉢㜷散㙥敤㐲昱㔹晥搲散㜷捣ㅤ㤸㌸ㄳ晢攸挲慥〵晣户昷〳〴攷㠷扤挴㍥捤敥敥㑥㉦㔹㘰㉥㌲愳㕣扦搳摤愹戸愲㕢敤㑤㤹㝣扡戰㐳戶慥㈳㤷㥢㐵㙢㐲ㄳ㥤㝥搹昲㐲㈹㥦㉥ㅥ搱戸㜰搰㌵㕤敢昰摡戲㠹㐶敡慡つ㘲㘳户㡡搲摦搱戵搵捥㌱戳㈵慢㜷㉣攳ㄵㅦ㔵㔳㡣㔹㔹ㄸ㥥扣㜴愵㘳㙤慢㤴搶㡤愸ㄷ㌶挱㜶㘹扢㡥㑢慦挸ㅢㄷ㌶㡦㐲搱捡换昰㍡㜳ㅢ㌲愹慤㤶㌳㘸搱愲戰搲挲敡㕣ㄶ昹㘷㑢攷晡㍣昷㥡㉤㔶晡戸㘰慥扤㘲捣戵昲㘹㉢㡤昱㡥㕡㡥㍢㍥㘴づ㘷慤㜹㔵㈴㕥㥦㈸㌸慣㉡㝢㘵㈱㔵㉡昶ㄵ昲慥㔳挸㔶㤷昴愶户㜳㔷㑢慦㉤愴㉤ㅣ㐷ㄱ㍥㈱ㄵ㙡㙡㔲㉡㜴㑡愳㜵捥㜶㡢㕤愲㠸㠰㡡㜹㍡ㅤ㕡㍤敤扡㌶㠲㍢㜰㤱戵㌸㈷挳挷敦愵㌱㘹㤷捤㥣㍣㌹㘱㠰㈷㥡㕦愴㍥㘹㜲㙡ㄹ㘳㐵㜳扦㕢攲㜰㜸戶捦晤㡡敤搸㑡㔷㥢昹㜴搶㜲愶㌴ㅥㄵ㐷愴㍦〶㄰晤㍥㔶昳愴搲攳挹愵挶搴㜸㜴㐷㈶敤㡥ㄸ㈳㔶㘶换㠸㡢㍣ㄸ㤸戱ㄸ㐵㕢昷攸㙥㘴改㠵〴㡢〰攲昱㤰戱㤸㐴㐶㕣㉦昱搲㔱ㅥ挵晢㙥㑤搰㠴搵㘲扤挰搴㉣㐶㜳搸攳㡢㑤㑤㡤戸㕣㙤ㄶ㐷㕣㑥捦㈹ぢ挵扥㍡㤵㡤㥥〶㄰攵挶戱㔷㘳㠵昶㐳㠴㌶㔹㕢慥摦戲㑤㔸挲戲扡㤵ㄹ捤㜹挶㔵扦㔵㑣㘹㕡㘱〳㔸㉢㘳〶㌰㉣晥搶ㅣ㘷扦㌵收昶㥢慥搹㥣㠳㍤挷〳て㐴㥤㔲换挳㔸戳㑤昲捡戵攳㝥ち㉤㈴〴つ戴搲㈲ㄹ㕥㑢㔸㌸㔸㉦愱㈶ㅦ㑥捤〴挶捥ㄳ挳愸㥤攸搵㜶ㄹ捣挵昴㉡㉢㍦㌴㍥㙡ㄵ㐹ㅥ㌳愶ㄴ㘵敤昲㘲㘳敢㔳挳㘷扢㤹㙣戱ぢ㈳㕤攵ㄴ㑡愳〷戲ㅤ戶愵㤷〲㤴㥦攸㜳㤸挵搳攷㠹捥㔵昳㜶敡㈶㤹っ挵搸ㅡ㜳㌴搵慢㌹㕢搱搸ㅥ扣攴搱㥦挴㉢㍥㔵㔹㤴ㄶ攴扥搸戰戴搰㕡㜳㤰搰㤰㘳㠹㔵ㅥ㤳〴愴摤㤶摢㔴㜰戶づㄷち㕢㌹㥦㘶㐸慡㌸㘲㔹㉥㉤摤ㄶ摦戲ㄷぢ㕥愹愶愶㉡㝢㌵㘰ㄲ搳㜶㌵㝡〰摡㝡戳搹㡥㜲㡢㐵愳ㄷ㔹㑤戰戹㡤攵㐰㡥挱㠶㤶㉥㙣捦愴㤲攷㘴捤㜴㈶㤷㜱㤲㙢捣攱ㄵ㘳㘶慥扢㙢㉣㕢ㅣ㔳摦㠴㄰㘸㘰㝥攱㤸㥦摣昶㑦㉦晥愶昷戲㔷㡦扤昱慣㌹㝢㘲敡㘹扦愰捥捥愵〹㉢挶昶ち㈰敡㐹㤰㜱㜳〱㕥晤攸㔵㐸敢搵〴〳〰搸㈲㐴攸搸㈱捥昴㤲㡡㘶㌰㜷〹扤㠶㘰㉤㠰愲攵㉢收晡㍡㈰攵㐷㍤㡣昶愹㝡㔱ㅦ敤收㝡昵㙤㐴㙥㕣㑦㔱愶㘸㑦㔳㠵扡㠷㠰㐲搲ㄴ㤰扡〷つ㌷ㄴ挰摤㝥㐱㥤改㑤㈳㕡〴㜰ㅥ敢摦〵戲挶〲㌸㥦㝤㕣㐰㤰〴〸〸挰昴㤲㡡㠶戸〸㘰㤸㐴㈹〰㐵ぢ㕣〴㤰〶㔲㝥搴ㄷ搱㐷㐵〰戴摣敢〵㌰㠲摣戸㥥愲㑣搱慥㙦㈴㠰敢㈶ㄳ挰㕦昸〵㜵㉥挰㜱㘸㐹〴戰つ㠸扡㘶㔲〱ㄴ㔱慣㜹㤰攸ㄲ㐰㐰〰㍢扣愴愲㠷㈰〲ㄸ㈳搱㌸㠰愲㠷㈰〲戸〸㐸昹㔱㥦ぢち㠰㉥㐵扤〰㍥㠳摣戸㥥愲㑣搱敦㘸㈴㠰㍦㤹㑣〰ㄷ昹〵㜵㉥ちつ改㈹㙣搵㉡慦㠰换愵捡㔶㙤戵㔷㘶戲慥攵㠸㌹搲㙥攳攵挵つ㈴摤㐶ㄳ捣㌱㔳㥥㐷㍥挷敥㠳ㄵ㠶㐰㠵㍢㉥愶㠶㤰搴㔹㠱㥥㤱昴㝢㕢昷愰戳㜵挵搲慤戲㜷愷戰㈵㌱㘹㙡慣摤愹㠹〳㤳㠸㘶㕥挳㤳㐹收㑢ㄷ㕡慥㥥㘴愴慦㍤㐶㈵ㅡ㔳愱て㑥㐲㔲㉦㤸摣〶收㘴慦㥦愴慣㌴愹扤搹㠵挲摦㕢敢戵愱㕥捦㕡扦ㅣ戲搱㥦㈷戸㠲攰㑡㠲慢〰㤴敢㙦戳摢㜰ち㥥㠹摦攳〸挲扣㠹㜷㐸㕦㑤㜰つ挱戵〰㠱㙤昶㍡㈴㡤敢〱摡换愱㤲づ㙦㡡挵㐳敡㘴㘴换搶㝢〳㄰㝤㈳㐰敢㑤〰敢㔶㕢㔹㜸㝥〷㉡㠴ㅢ敤㐴㥢㔳摢慡㤸㍦戳㐰㌴㉦㌷㌸㥥㑦㡤㌸㠵㍣㠲摣㌴愱㝢㔳っ㑢㈸搳挸慤㈹昴㤵㕣㈳户㍡㠳㔷㙢㙥愳㌵㙡㤹㙥ㅦ㍣㝢搸攷㙢㄰晥ㄱ敢㝢㈰㍤昶晦㘹㥤㠷㈲㘰〱㐱㤳〹〳㕤搵慥㕥捦㑥昶挵摢搵㕦㐰㍣摤㤲㌰㍦挵㙥ㄸ昰戴づ㐲昳㍢愴㙦挶攸㙥㝢昷晥㑦㥣昰愵〷昷昸敦㑢㌰ㄳ攵搱愷愰戰晥㈴扥〵戹昱愹捡ㄴ㈳㑣㤵㤳搸昸㌲㔲㑤㤸〶㥥㍤戶ㄹ㑤㌷戴挷㤲㝥㐱㙤㐰㉡㑡〷㜷ㅦ〲〹㉤㈰搷昶㌹ㄹ㙢〷㍤㥦ㄹ㌶〲攷㝤愵愲㕢㄰㌷慤捤敥㉦慣㉢戸晤㤹攲㘸搶ㅣ㥦㙤晢挸愶ㄱ㉢㡦㈰㡡㠳㔸㑡㑤㕥㘱㜴搴㑡㙢㝢戰㔰㜲㔲搶㐰晦挱㄰㘴〱㝦㤸㡢ㄲ㕦〹㉢㍣晢ㄷ㌷挰㙣㔶搸㑣昰㠴愲摤㘸戰搶晤ぢㅣㄸㄳ戶〹㉤户昶〹㠹づ㘵摣慣搵㘲㑢戹攰㌱ㅢ㔲㐴㘴㉡摤㙣て㡤挰㉤敡㙦戳㔷㌹㤹㜴ㄶ㐱㘸㉡〳昶づ扦㐶慣戱戶㈰ち戵愱㔰捣昰㑢㐹㥢㍤攴㤸昹攲㈸ㅤ敡搴昸慣慡㤴慣晤愸扤㍣㤳㉦愲ㅢ搱㈲昱㜶㝢㜰愴戰〳ㅦ搴㑡戹晣㉡㜳戴㜸㔰㘸㠵㝢戵昷㠸㙡㔴㔸㠵挳㉡ㄶ㡥敤慦㝥㡣㍢搰摡ㅣ㍦〰摦㠱㠹敡㍡㤹攱ㄲ㈵㈶扤㌰㌸ㄳ㈱㄰㈵㠶愲㐴愷㌸昴㜹昴晢挱㐱〶扥㌸搸慡慦㔱つ㘳㌰㤵捦㤴㍣敥昵㥤慣㜳ㄷ挰ㄹ慢捥ㅥ㤸〸〹㝦愸敦㡡㔱㠶㤷㙡户搲摡愹㔷㠹挰㠹㐷改捤㈱收㜱㑡㘱㘹㘲㉡㌰㔵㍢㉦攳戶搰㜰㡡捥㤸㐰㔷㈲㠸搳㙡挳㐷戶戲㌸㌴㜳愶㍢挳㑢搰〰捡㤹搹愲㕦搶㔷挸攵㑣捥㌹捥搷挱㤴㤹戵㘲㜶㙦挹㉤攰慢㤴戶〱㘴㘲晡㔹收ㄸ戲捣㌱挹㙡戵㌷㌲㈶㉤㌸摢㉡㙣㌱㥤㡣㍢㤲换愴㘲㑣㌰㙥㝣㔰㑣㔶㙣㈰㜲愴㐱晡㝣捡㥢㐹敤㔱敥ㅤ㙡㔰㜷ㄷっぢ㡡㡥敡挷㤴づ㉢〳晦搴㝥㠶㉣戱昵挸愹愲敦㐶㙢搱㌰〰昷㈲㜹㜶㤵扦㥤敦扡〴㌹戲㍢愹㈵㈴挰㑦摦攳㈳㑣㐴ㄸ昴㥢㌲㥥挵敦㐵昱㌵〵㌳扤ㄲ敥㔶挱㘹昶扦㠳挷愰㕡敥㌵㑥㠲ㄱ挶㍥〴慤ㄱっ摦㥥㐹㕢㑥㡣ㄹ㠳㌰㑦㈲㡣㑤ㅡ㥥づ㈹㥢㔰㌴摡ㄲ㙢搴搷㐰戹慤攳晤戸㑤昰ㅢ晦㐰㕤晢扦㌸㙢改改ㄸㄴ搸㠲㙤ㄷ搲昷ㄲ摣〷愰ㄸ扢㈴㍦㌵〴昷㤳攰〱㠰㈸愳㘴戵扡愹づ昶㈱㈴挸㐵ㅡ㤱㉦挸っ㐳挶㄰戲㤳昸㘵㔴ㄸ㘹〹挴ㅤつ㉦攴ㄸ㉢㝦㤶㌶〶㌱换慤㜴摣摢㘰㘹㥣㔱ㅤ攱㜰〴慡㌶㙡晤攰扡㙥搱㔸づ㕦㘳㈵晥㐶㘰晣㌵挰㉣㉥ㄶ戴㥦っ㝣愷㕤㡣㝣摡ㄵ㜸挹ㄳ㡦敢慦ㄲ㠹㉢〶攷捡晣戳㠹㜸㥣捡搳てㄲ㍣〴愰ㄸ㡡愲ㄹ㄰㌸戴搴㉡㈴㜹㜰㠵㡣㠷〱㡥挲〶㤹㜲㉣搷敡㤸敥㡥愹㔶愳ㅡ㜷㑤晤〸㠰ㅡ〰攰㘶㔴㤹㥣㕦〳扥昷挹㜹㈶㙢攰愷扦敥㈳㑣㈸㐶扣捡っ〱㉤㙢晣㌱愰晡㜱〰挵㘸㔸〳㠲㈷㐸昰つㄲ慣〳愰搶㡤㈷〱㡥㉡㑢戳昱昷攴〶㠲㝤ㅡ戵㈰搸㡤㠰攵㙥昸㘱搷ㄷ散㌷㠱敡㙦〱㈸㠶戸㙡〵换戸㤶㈷搸扦〵㜶挸挴户攷扤ㅥ㐲敡〲㔴㄰㤱㍥〳㐴㈵〱慡㐴晡昷挸搸扢㐸㑤搶挵㑦㝦摢㐷㐴愴挳㐸㤴㔹〱㕡ㄶ改戳㐰昵㍦〰愸ㄴ㐰〳㠲敦㤰攰㌹ㄲ愴〱㐴愴摦〵㜲㐸㔹愴戵摦挸ㅢ〸昳㜹搰㐳㤸㈳㠰攵づ〲挲㝣〱搹㝡㈷㠰摡〶㔰㉢捣㈲昲㍣㘱㝥て搸戴㡦㜳攵㠲㕡㈴昹㈲㄰㔵〲愸㤲攴昷㤱戱㜷㐹㌲づ㈷㤲晣㠱㡦㠸㈴挷㤰㈸昳〱戴㉣挹㤷㠰敡ㅦ〲㈸〶敡ㅡ㄰扣㑣㠲㝦㈶〱㘳㜷㈲挹㝦〱㤲愸㐸戲㝣ぢ愰㠱〸晦ㄵ㠴㄰㈱㠳㜸攵㤶〳㈲㝣〵搹晡摦〰愲㤷〳㑣㘱づ挰㡢〸〴㔱㘶㠰搸戰戱摥㕤㥣搴ㅣ挵捡㡣㡢㍤愷搵〶〰㉡搱㡥挳攵〴て㔴敡慣戸〶挷搴ㄷ㔵昹ち㐷搷㤷〷㥤㠷攳ㅢㄴ㝢㙥㐵挰㥢搸ㅢ㤱戸ㄷつ挶㜸㌰昹ㅢ捡昳㝥㝤㤷㐳㥤㌰㜹慣㈸㈰㜷ㅥ㐶ㅦ挲㍢㌱晥ㅤ昵㥢〷慤㔴〱ㅦ昸㐳晡㔵愴㌰㤳改戰攸ㅦ〱愵搳昲㜹扣愷㥥㉡㠱㄰ㅡ㥤挲㌸ㅤㄷ㉦慦捤㡦搱づ攴㡢㌸昹攳㝥ち㜶摤っㅦ㕤㕦㜲慢㑡捣戱搹㝥〹㍥挶慣捦昳戰㌱㥤昴㐱㘲捡㠱㌷捦攵㄰慢㙣㍦摤㐱㌴挲㈷㘰㠰挱挹晦て攴㔰搶㔷攰扤㉦ㄱ挸㜶搰户㔱摣㤵挰㘴㡣愹戵㤶㤹ㄷ㉤っ扡改㝥㙢扢昸收ㅢ㉣㌸搶戸攳㤶戵㘶㑢㠵㑡㔲捣ㄶ㙤昷づㄷ攱攷戹戴攱㝤㑣ㄶ扣戶㌷㕡㔹㤳㌷㈷㘰㜲晢搸㠶㤴㡢㜸㝢愵〱摥㡡㌸㜸㌴〴㠹㐴㝣㉤㈹搱㤳㌱挵攴慤㘶㠲㙢㘹㍦戵㡡つ摦㤶攷㥤搳搵㕦摤挲攷扥搳㐳㘵挴昷晥慦㐴昳㔳㜸㡥搸㜳㠳攱㘲慥愴搹攵慦ㄸ摥㑥㈷㥢㔸㙢㌹㡦敥㘵ㅢ攳〰㡥㡢慢㐳扣扣搵捥愵㤳㠵晤敤㘶攰㐹㘵挷㘷搸〳昹㔴戶㤴戶挴つ㉢敦摤攲㡤ㅤㄴ晡㤲㙢扢㥥慥愶㤰㡢㉦㤴〱摣摤㉤㕦㈵搹晦㘰㡣㝥つ㘲ㄵ愷〸㙤挴昵ㅢ㐸㜱摤㕤㠵昷㍥挷收㘹㐱捦㥡昸戲㈴户㐶戱戵搵㘵㜱㑦㘳㠰戵ㄲ摥㤷ㄵㄷ㈰㕢㔳㔸㔳㘰㌰㈷㤰戵㍡攳㘵ㅤㄴ㝡〲㥦摥挶㘷ㄸ㜰㐶昷㜳㠵戰ㄱ散㝡昲ち敤扡挴㝦㥦㑥昹㐳〳㡡挱㜷戱摦㈴攰㈹收ㄴ捤戲㌰㠱㑦㜲つ㌰㌱搵摥〴愲慥〵昰㑣戵㤰收㈱愶㝦〲戰㜷㔳敤㍡搶㈵昹㑦㝤㐴㑣戵ㅢ㤰㈸摢㑢㐰搱愱㜸㡥㙦〱搵晦〵愰㙥〴㘸㐰昰㌳ㄲ扣つ㄰扤ㄹ愰㜶愳㤹㌴㔴捤挶愳㌹㍡㠰戱ㅣㅤ㘱㉣㔳〳搷㕥㄰㡡㙦㠶愵搵ㄲ扢㠹捤晥ㅣ攰㝢㍢㜷㉥挳㉢愴ㄸぢ㉥昷ㅦ〵敥㍢ㄸ扦〰慡㝦㐹㠲㍢〹㤸㝡挷㐷愴㡦扢㤱愸昵㘷敢㘲つっ㔰攰㘸㐶搴㘱搰ㅤ捦㈲搲㐳㤴晥慤㠷㜱㠰㕥㌱扣敥㠲㠳㐵ㅢ愹晤㈲㔵愹摢㠵愶㕡收搴摣㉥㤳㙡㉣㘱㔰㈳㍡ㄳ㥥改愴昵挹挱挴㔵ㄳ搶攱㘳散〲㤸戳㌶㤳㜲ち挵㠲敤㜶っ㈲㡣搹挱摢㝡㌶㔶㙤㙦戴ㅤ㉤㌶散㤳㡣㐵昲扣挷扤㥤户㔷攲㕢昳㠵ㅤ㜹ㄹ㑤戴挸㑢㡢㈲慦收㘶㜶挳戵㉣捦㐷㈰挵挴㍤㐰㔹㔹晦ち愰慤㈹㜱慦ㄴ挱〴扦慦㡣摣㕦㐶ㅥ昰㤱攸㔷㠱㑣搷㠷㘷摢㙡㔸愵㔴㕡㔹㤱收收㍡㔳慦捥昷慦摣㉤㌲っ㡥㌴摡〶㤶㙢敤挳挶㤵慡㈵捡捡挲昵晦〰搱扦〶㠸㈷ㅥ〴攴㠰㡣晦〵㤸搱户㍣ㄹ〸㘱ㅡ扦㐱㕥㉢昲㘴换摡㠸晢㠴挶㙥攴捣㐴㑥昵扤㜹攳户挸㥥㠵㙣㕣㤸㈹㕦愱攱ㄴ㑡㌰慣㈰愲㙣〳㈲昷捡昵㝢挴㤶〳愸㐷〸㤸晡挰㐷㤸㔰㕦〳攰挴㔵ち㕣㜲扡〰てㄹ㈴㥣㜴づ愸㍤ㅦ散搹挳㜹㔰慤挷慦愳愲㜴ㅥ㐶㘵攸昱㌱戶㠴㈷挱搸〰㥦挴ㄳ摥㍢㤴昸㠶㡦㈸㝡昴搴愵㝡ㅦ㑤㔲捥㌳㤱搰㍣慡㜴ㄴ㈰㥥愰㔳㉦昲㌲㤰慣㤵㔷㌳昲慡攵ㄵ㐳㑥〳㜹㘹㘴㌷㤲搷户晣搶㈷㙥戸敢㔶㤰㝡昲㝡〶㠵㐸㐰㡥㠰㐴戸挸ㄵ扤㝤㤱搷扢ㄸ㜱㔹㕥㕡捡戱㍣搴㝦㌷ㄴ捤户㔱㐹㐴㌳ぢ敤㐰㌴捦㈲捤㈷㐱ㅦ㥦㑦攲㍢摥㍢㤴㜸捥㐷搴昳㐰㐴㌴扦昴㐵ㄳ㐶㠶㥥㠳〶昴㕣㠰㜸攲〵愴愵㔱㡡㐶㔳ㄶ㥡散㙢㌲㥢愰敢㉥㠵㐷戰搶㤱〲㔸㈸㌳攱㐵㈴㤱〸改愳〱㠹〸㘷昴扥㠵戳㌷ㅡ㜲昶㕡㐳捥攸㠳㑢㍦挷愱ㅤ㜰昶ㄲ搲㝣ㄲ昴戹昹㈴㕥昶摥愱〴㥤㙣㍥㡡㙥戳㜰昶㈳㥦㌳ㄹ换昱㠰晡〴㠰㜸㠲㥥昳愴㥣搱愳昶㝡〴㈲搷昵昵㝣㔶㈵㘷㔱扡㔴戵㑢㌵㄰㜸て戸㜲搸晢㐳㠹㠰㝦㉤㡢㝥愶㝤㔶〹㝦搸攰㡥慦㠷㜱攷㌲敢㘰㌰〹㈲㥥㠹扤搷晤㑥㔸㌸敦㝣慥捡㕡ㄹ㔴㙦㔷㍥㙦㜲㝦㜲晦っ㡣㜸昴㈵攸㙥㝡扤㔰扢ㄳ挷っ㐷挷改ㄶ搷ㅦ愳慥㘱㡣搰昵㈵㡤㕥〰挸㈲㤹㡤㜴搲㈴户㥢搰㝦愲慦〱㤹扥昵捡㥡戳㈷愲搷晣㑥搱㤹㠵㈱㍦㡤捦㐲ぢ㔱㔷扤㠱晡㙣㐳〷挷愰摥㉣攷㉥㈶つㄲ㌲㕥ㅡ㐴戲㝡㕥〸慣ㅥ攳㔴㤴㑦扥㡦晥㘳挳㈵昵㔳戴㈴ㄳ㝣㈹㉡㘳㐹扤㠵㌴㥦〴㙤㈳㍥〹ㅡ㐲㝣ㄲ㙦㝢敦㔰㍢捤ㄷ㑡搶昰㌳づ搸㉢㐱愳㠷っ敡敡㕤㈶㐱㍢㐸昲㑦㘲攱挹〴㥦挲㜸ㄳ敦〰㤳搱㥦㉥愳㡦昲㔰晦挴攴挱㤵挰昱搷〹摦愳敡ㅥ晦ち摣换ㅦ攷慥搷㠴㑦ㄷ㕥挰㍦ㄲ晥挳晤㙢㡢㙢㐳㜳㤰昸㐵㥦㠱摣㍦㐴㍢㘰㉣㌰愱搹攲㌱㙣戹ㄷ昹敤㍣敡㘹㌲搶㈸㘲ㄷ㑣㙦㜹㝡扣㔷捣㝦㈷㝡摡㘹ㄷ㐸㡤昳搵戱搷昷㐶㕦扦愴昶攲㠲㔷攳〲慦挶㌳㑥㡦㝡て㌹㜲㑥㌲㉢㜰㈹昴㈹戰搵昰ㄲ挲㤳㝥㐱敤慤搸〴㉤〱㔱搶㉡㔱ㄶ扥㠰㠵㐲㔴㤸㝡〲㌵㈸㈵㘱㙣㠰㡣昱㑣摥㌷挶㜸㠰㑦㠳戱戲㘸㌲㍤㡡㘷㙦㈳挶ㅥ㥤㡣戱㐷晣㠲摡摢慥〹ㅥ搹挲搸㝡㈰㙤㑤㡡攷慥㌰昶㔰㤰戱戳㤰摢捥ㄳ㤵摡㥡戶挶㐰㡢㘷㑥㑦㍢㡦㘱愹㌹戵收搶昵㐸㠵㑢㙤敦摤㜳㔱㡦㍡ㄲ㌵ㅢ㌱晡挰㘴㡣摥敦ㄷ搴摥㙡㑤昰〴ㄷ㐶㌷〱〱愳㍣㠶㠵搱㝢㠳㡣㥥㡢摣㜶ㅥ戰晢愶㐱㥥挶搳搰攰愷㍣挶㐲ㄷ昴㈸㥥挴㡤ㄸ扢㜳㌲挶敥昰ぢ㙡㙦慢㉡㥥づ昸㡦㙢挸㠰摣㘸昸㑢昰㠸㄰㜶㌷〳搱㈶挱㌰㐰㍣㔱摥愱㤵㙣摣慣㔷挹㘱㍤㙥搵㔲㉦つ〴㘲攲搶㉡㘲晡㘲㔰㑣㌶㜲ㄵ㜷戱〹ㄶ扥捣愶挴㘸扡㜹㌲ㄶ㙥昲ぢ敡慥昸㜰〷摣摢ㄵ㥦挰㥦㘷㌱扣ㄸ戵㘹挷户搸㕥㌶㌷㉤〹攳㘶挵㡦㙡挵〷㜹〷㝦㈰戵〶ㄷ㑦昰ㄹㅥ㝦慢敡扢〵戸㤰㐲昷戶晣挹㔷㑢㡡㤵つ㝢扤㠳㙦挰捤昶㐰ㄱ㠱捡㜴っ㝦攰攱攲ㄲ㙦晥㘰戰㙡攰搹㐶戸戹㐳戳晣愳慡㜰㐳愷戲ぢ挵戵㡥㝥挰㥥㥢㤰㐷㌹㔸ㄵ收㜷晣晤戳㘹㡣㉣昴㔵昹㤶㤵づ㕣㑤㠹愸ㅢ愰㘳捦攳戹㌴戴㐷〶ㅤち㠷㜴ㅥㄵ㡣〲㐰ㄳㅣ㌱㤹慤〰㜱㍤㡡ㅣ敦㉡挰㘲㤲㐶㜹㌰搴㜲㐷㍦㝦㈵搹慦昹昳愵㤶ㄶ戲㕣㝥ㄴ昷㘵㑥㈳挳〱愸晦ㅡㅣㅣ㘴㔸㕤摤㜰㤰㉥㙡捡㈱㌱㌱挰敤捣攲搸〴攰㉢㌱搲ㅣ㘴昹㔱摣㌵愵摢㌱㈰挱㙦愵挱づ㈳敡昲㠶ㅤ㕥㠴㍡㌵ㅤ㕥捣慣㐰㠷摣㜸慢㍡攴敥㈵ㅤ㝥〶挸㈴㍡戸慣㘱㙦㤷戲改㕥㡥ㅣ〸㐱㕣㝦㤶㔹㠱摥戸晢〵㝢㑢㈴㤱㈱扢挱㥦㤱昲㜳〴㝦づ㄰㔷㥢〱㘵㕢ㄸ㐷㕦㍣晦戸ㄱ挴挲㑤捡㉣ㄷ㡣昹〵戴㝡㘲㠸㙡㜲昷㤱ㅡ㍢晣〲戱㠴慥㐴㉥挲つ㍥㑦㔷〱㤹戸捣㉡搱㤱㘲㔸戹愸㈰㔳敡攷ぢて㥢㤸㔲㔷㠳㔶㜳搳㔱戲㌶挸捥戵捣ち戰挳㕤㡡散っ摤昲㘴捦晢㡢捥敦㡤㜲ㅡ㑥㝢㤱㠰㜶㝦㙤攲敢㔰㔷㜱㜲戳つ㝤扤㡦㌰愱㌸挹㌸っ㝤〳㜳㌹扦昰ㅦ㌷㜴㝤㠴〹挵㜹㈱㌴㌷㌱㤷㔳㠲搹晡㘶ㅦ㘱㐲㕤ち㈸㌴㝦挹㕣㉡㤲搹晡ぢ㍥挲㠴愲搲㐴攴㕢㝣㤱㝦ㄲ戹戱戰愱愸㐸㈹戰晤〲㐶昳㘲㘱愵愸㕣㈹戰晣〲㕡㘳晡㔶攴戶㔳㔳慤㐸㌵晦㈰慣㜰㍢昹㑤昵㙣昸㑤㜵㘷㜸㔷㠸㥢㐱㔶㌵㈱㔶ち㐴㠶昴㈵㈰㡡捡挰㝦攸挸㐷㤸㔰㈲ㄹ收摥挶愴晦㈴㈸㈱㤹㘶户〳挱愱㈳戲㐱㘱攵㘸㈲㘱㠲㌲ㄲ慡㍢㍣㉡㤱㑥ㅤㄵ愵㈴㔴㜷㜹㔴㈲㥦㍡㉡捡㐹愸敥ㄶ慡㜶戲戸〹㔴攱㌱㤵摡㥣摥扣㜹㜷㝢愴攳昰挸ㅦ昵戴摥昲晡昳㍦扥晥攵㍦㕥昶搶㝢户摥晡昲㝦㕥扦昳扤愷㠷㤷㍤㜷挷ㅤ捦㥥㜱摢捥ㅦ捦戲㙦て㍦戶㝢捤敤ㄷ㜷㙦扤㜸㥢㝤昶㈹慢㉥㍥昷挲戳扡㌷捣散㙣㙡㙡㙥㍥㜱昶㜷て㍤㈹㜱改戶㈷搴摦扤㜲㐸㕥㠹㑣㌸㡣㝢搰ㄳ晥㠷收攲㤷愰㙣㘴ㄸ昷〲㠱〷㔳㤶㡡愲㈰㐴ㄱ㥢㝣㐵㉣〷㌹㠲ㄶ㡡扣㑢挱㌹㌵〵㘴㔷ち捥慥㈹㈰㠷㔲㌰㔴㕤㤰攰㐸愴昳扦〱〲愹㜳っ㐲戸戱㡡㔰㐵㔹㍥挵晤搰㠹戳㈵㐶〶㜳晣昰挶㔳㈶㥥㕢㤱㉦㜹㝦㍤㘹攴㜸㑤㉦㍦搳晦㘸搲㔹愱㤹㔵挹愹搰捥愸㘴㐹㥤挳扣㑢㔶晣㔳㔰㤲㜴㑥㌴㍡户戶㐴攸挱ㄱ㤹ちㅤ㌷戹晢㔳ㅥ㈰ㅤ㤲㤸㥡㌶㘱捣扢挲晦㈰愴㐱㐶㤵慥㘰㤲㡣㌲㌹㡤挶㐰戵扦晢捡㐳愸慢〴愰つ晤㌰㔳ㅣ〸㝥〹㈶㐴㤹㡦〰㘹㙢㡡昲昵〷㤳㡢愰昲搱㐷㍥てㄵ㈹ㄱ㝡挵㙤㌹敦ㄲ㤸挴㔵昱昷戹㤲㍦㈱㜱㕦㡤戳㤸摤㔹㐵ㅡ昷戲〸摢㍤戴愲捦ㄶ扦㠸ㄳ㘰㕦㤵搹っ㤶昸挳戹㝥昴攴捣戰〳㑦㤷搳愳昲ㄵ昹㈸㐴㐴愶愱挹〹㔴搲敤㑣昳㔸昱㕤㥤摤晥戱戳㝢㑦换晦〱扡㘷づ挳</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</si>
</sst>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mediumGray">
        <bgColor rgb="FF00FF00"/>
      </patternFill>
    </fill>
    <fill>
      <patternFill patternType="gray0625">
        <bgColor rgb="FF00FFFF"/>
      </patternFill>
    </fill>
  </fills>
  <borders count="10">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0" fontId="1" fillId="0" borderId="0" xfId="0" applyFont="1"/>
    <xf numFmtId="0" fontId="0" fillId="0" borderId="0" xfId="0" quotePrefix="1"/>
    <xf numFmtId="0" fontId="0" fillId="2" borderId="0" xfId="0" applyFill="1"/>
    <xf numFmtId="0" fontId="0" fillId="3" borderId="0" xfId="0" applyFill="1"/>
    <xf numFmtId="0" fontId="0" fillId="0" borderId="0" xfId="0" applyAlignment="1">
      <alignment horizontal="left" vertical="top" wrapText="1"/>
    </xf>
    <xf numFmtId="0" fontId="1" fillId="0" borderId="1" xfId="0" applyFont="1" applyBorder="1" applyAlignment="1">
      <alignment horizontal="center"/>
    </xf>
    <xf numFmtId="0" fontId="0" fillId="0" borderId="0" xfId="0" applyAlignment="1">
      <alignment horizontal="left"/>
    </xf>
    <xf numFmtId="4" fontId="0" fillId="0" borderId="0" xfId="0" applyNumberFormat="1" applyAlignment="1">
      <alignment horizontal="right"/>
    </xf>
    <xf numFmtId="6" fontId="0" fillId="0" borderId="0" xfId="0" applyNumberFormat="1"/>
    <xf numFmtId="6" fontId="0" fillId="3" borderId="0" xfId="0" applyNumberFormat="1" applyFill="1"/>
    <xf numFmtId="6" fontId="0" fillId="0" borderId="0" xfId="0" applyNumberFormat="1" applyFill="1"/>
    <xf numFmtId="0" fontId="0" fillId="0" borderId="0" xfId="0" applyFill="1"/>
    <xf numFmtId="0" fontId="0" fillId="0" borderId="0" xfId="0" applyAlignment="1">
      <alignment wrapText="1"/>
    </xf>
    <xf numFmtId="0" fontId="0" fillId="0" borderId="2" xfId="0" applyBorder="1"/>
    <xf numFmtId="0" fontId="1" fillId="0" borderId="3" xfId="0" applyFont="1" applyBorder="1"/>
    <xf numFmtId="0" fontId="0" fillId="0" borderId="4" xfId="0" applyBorder="1"/>
    <xf numFmtId="0" fontId="0" fillId="0" borderId="5" xfId="0" applyBorder="1"/>
    <xf numFmtId="6" fontId="0" fillId="0" borderId="0" xfId="0" applyNumberFormat="1"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142875</xdr:colOff>
      <xdr:row>1</xdr:row>
      <xdr:rowOff>66675</xdr:rowOff>
    </xdr:from>
    <xdr:to>
      <xdr:col>24</xdr:col>
      <xdr:colOff>513237</xdr:colOff>
      <xdr:row>22</xdr:row>
      <xdr:rowOff>113794</xdr:rowOff>
    </xdr:to>
    <xdr:pic>
      <xdr:nvPicPr>
        <xdr:cNvPr id="2" name="Picture 1"/>
        <xdr:cNvPicPr>
          <a:picLocks noChangeAspect="1"/>
        </xdr:cNvPicPr>
      </xdr:nvPicPr>
      <xdr:blipFill>
        <a:blip xmlns:r="http://schemas.openxmlformats.org/officeDocument/2006/relationships" r:embed="rId1"/>
        <a:stretch>
          <a:fillRect/>
        </a:stretch>
      </xdr:blipFill>
      <xdr:spPr>
        <a:xfrm>
          <a:off x="6238875" y="257175"/>
          <a:ext cx="8904762" cy="40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1114425</xdr:colOff>
      <xdr:row>11</xdr:row>
      <xdr:rowOff>76200</xdr:rowOff>
    </xdr:from>
    <xdr:to>
      <xdr:col>19</xdr:col>
      <xdr:colOff>27462</xdr:colOff>
      <xdr:row>32</xdr:row>
      <xdr:rowOff>123319</xdr:rowOff>
    </xdr:to>
    <xdr:pic>
      <xdr:nvPicPr>
        <xdr:cNvPr id="2" name="Picture 1"/>
        <xdr:cNvPicPr>
          <a:picLocks noChangeAspect="1"/>
        </xdr:cNvPicPr>
      </xdr:nvPicPr>
      <xdr:blipFill>
        <a:blip xmlns:r="http://schemas.openxmlformats.org/officeDocument/2006/relationships" r:embed="rId1"/>
        <a:stretch>
          <a:fillRect/>
        </a:stretch>
      </xdr:blipFill>
      <xdr:spPr>
        <a:xfrm>
          <a:off x="6496050" y="2171700"/>
          <a:ext cx="8904762" cy="4047619"/>
        </a:xfrm>
        <a:prstGeom prst="rect">
          <a:avLst/>
        </a:prstGeom>
      </xdr:spPr>
    </xdr:pic>
    <xdr:clientData/>
  </xdr:twoCellAnchor>
  <xdr:twoCellAnchor editAs="oneCell">
    <xdr:from>
      <xdr:col>0</xdr:col>
      <xdr:colOff>38100</xdr:colOff>
      <xdr:row>26</xdr:row>
      <xdr:rowOff>66675</xdr:rowOff>
    </xdr:from>
    <xdr:to>
      <xdr:col>6</xdr:col>
      <xdr:colOff>627826</xdr:colOff>
      <xdr:row>47</xdr:row>
      <xdr:rowOff>9032</xdr:rowOff>
    </xdr:to>
    <xdr:pic>
      <xdr:nvPicPr>
        <xdr:cNvPr id="3" name="Picture 2"/>
        <xdr:cNvPicPr>
          <a:picLocks noChangeAspect="1"/>
        </xdr:cNvPicPr>
      </xdr:nvPicPr>
      <xdr:blipFill>
        <a:blip xmlns:r="http://schemas.openxmlformats.org/officeDocument/2006/relationships" r:embed="rId2"/>
        <a:stretch>
          <a:fillRect/>
        </a:stretch>
      </xdr:blipFill>
      <xdr:spPr>
        <a:xfrm>
          <a:off x="38100" y="5019675"/>
          <a:ext cx="6590476" cy="39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361950</xdr:colOff>
      <xdr:row>18</xdr:row>
      <xdr:rowOff>28575</xdr:rowOff>
    </xdr:from>
    <xdr:to>
      <xdr:col>20</xdr:col>
      <xdr:colOff>351312</xdr:colOff>
      <xdr:row>39</xdr:row>
      <xdr:rowOff>56644</xdr:rowOff>
    </xdr:to>
    <xdr:pic>
      <xdr:nvPicPr>
        <xdr:cNvPr id="2" name="Picture 1"/>
        <xdr:cNvPicPr>
          <a:picLocks noChangeAspect="1"/>
        </xdr:cNvPicPr>
      </xdr:nvPicPr>
      <xdr:blipFill>
        <a:blip xmlns:r="http://schemas.openxmlformats.org/officeDocument/2006/relationships" r:embed="rId1"/>
        <a:stretch>
          <a:fillRect/>
        </a:stretch>
      </xdr:blipFill>
      <xdr:spPr>
        <a:xfrm>
          <a:off x="6029325" y="3457575"/>
          <a:ext cx="8904762" cy="40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5" x14ac:dyDescent="0.25"/>
  <cols>
    <col min="1" max="4" width="36.7109375" customWidth="1"/>
  </cols>
  <sheetData>
    <row r="1" spans="1:16" x14ac:dyDescent="0.25">
      <c r="A1" s="1" t="s">
        <v>3</v>
      </c>
    </row>
    <row r="2" spans="1:16" x14ac:dyDescent="0.25">
      <c r="P2">
        <f ca="1">_xll.CB.RecalcCounterFN()</f>
        <v>12</v>
      </c>
    </row>
    <row r="3" spans="1:16" x14ac:dyDescent="0.25">
      <c r="A3" t="s">
        <v>4</v>
      </c>
      <c r="B3" t="s">
        <v>5</v>
      </c>
      <c r="C3">
        <v>0</v>
      </c>
    </row>
    <row r="4" spans="1:16" x14ac:dyDescent="0.25">
      <c r="A4" t="s">
        <v>6</v>
      </c>
    </row>
    <row r="5" spans="1:16" x14ac:dyDescent="0.25">
      <c r="A5" t="s">
        <v>7</v>
      </c>
    </row>
    <row r="7" spans="1:16" x14ac:dyDescent="0.25">
      <c r="A7" s="1" t="s">
        <v>8</v>
      </c>
      <c r="B7" t="s">
        <v>9</v>
      </c>
    </row>
    <row r="8" spans="1:16" x14ac:dyDescent="0.25">
      <c r="B8">
        <v>4</v>
      </c>
    </row>
    <row r="10" spans="1:16" x14ac:dyDescent="0.25">
      <c r="A10" t="s">
        <v>10</v>
      </c>
    </row>
    <row r="11" spans="1:16" x14ac:dyDescent="0.25">
      <c r="A11" t="e">
        <f>CB_DATA_!#REF!</f>
        <v>#REF!</v>
      </c>
      <c r="B11" t="e">
        <f>Problem1!#REF!</f>
        <v>#REF!</v>
      </c>
      <c r="C11" t="e">
        <f>Problem2!#REF!</f>
        <v>#REF!</v>
      </c>
      <c r="D11" t="e">
        <f>Problem3!#REF!</f>
        <v>#REF!</v>
      </c>
    </row>
    <row r="13" spans="1:16" x14ac:dyDescent="0.25">
      <c r="A13" t="s">
        <v>11</v>
      </c>
    </row>
    <row r="14" spans="1:16" x14ac:dyDescent="0.25">
      <c r="A14" t="s">
        <v>15</v>
      </c>
      <c r="B14" t="s">
        <v>19</v>
      </c>
      <c r="C14" t="s">
        <v>23</v>
      </c>
      <c r="D14" t="s">
        <v>53</v>
      </c>
    </row>
    <row r="16" spans="1:16" x14ac:dyDescent="0.25">
      <c r="A16" t="s">
        <v>12</v>
      </c>
    </row>
    <row r="19" spans="1:4" x14ac:dyDescent="0.25">
      <c r="A19" t="s">
        <v>13</v>
      </c>
    </row>
    <row r="20" spans="1:4" x14ac:dyDescent="0.25">
      <c r="A20">
        <v>28</v>
      </c>
      <c r="B20">
        <v>31</v>
      </c>
      <c r="C20">
        <v>31</v>
      </c>
      <c r="D20">
        <v>31</v>
      </c>
    </row>
    <row r="25" spans="1:4" x14ac:dyDescent="0.25">
      <c r="A25" s="1" t="s">
        <v>14</v>
      </c>
    </row>
    <row r="26" spans="1:4" x14ac:dyDescent="0.25">
      <c r="A26" s="2" t="s">
        <v>16</v>
      </c>
      <c r="B26" s="2" t="s">
        <v>20</v>
      </c>
      <c r="C26" s="2" t="s">
        <v>16</v>
      </c>
      <c r="D26" s="2" t="s">
        <v>20</v>
      </c>
    </row>
    <row r="27" spans="1:4" x14ac:dyDescent="0.25">
      <c r="A27" t="s">
        <v>17</v>
      </c>
      <c r="B27" t="s">
        <v>73</v>
      </c>
      <c r="C27" t="s">
        <v>28</v>
      </c>
      <c r="D27" t="s">
        <v>72</v>
      </c>
    </row>
    <row r="28" spans="1:4" x14ac:dyDescent="0.25">
      <c r="A28" s="2" t="s">
        <v>18</v>
      </c>
      <c r="B28" s="2" t="s">
        <v>18</v>
      </c>
      <c r="C28" s="2" t="s">
        <v>18</v>
      </c>
      <c r="D28" s="2" t="s">
        <v>18</v>
      </c>
    </row>
    <row r="29" spans="1:4" x14ac:dyDescent="0.25">
      <c r="B29" s="2" t="s">
        <v>16</v>
      </c>
      <c r="C29" s="2" t="s">
        <v>20</v>
      </c>
      <c r="D29" s="2" t="s">
        <v>16</v>
      </c>
    </row>
    <row r="30" spans="1:4" x14ac:dyDescent="0.25">
      <c r="B30" t="s">
        <v>21</v>
      </c>
      <c r="C30" t="s">
        <v>74</v>
      </c>
      <c r="D30" t="s">
        <v>55</v>
      </c>
    </row>
    <row r="31" spans="1:4" x14ac:dyDescent="0.25">
      <c r="B31" s="2" t="s">
        <v>18</v>
      </c>
      <c r="C31" s="2" t="s">
        <v>18</v>
      </c>
      <c r="D31" s="2"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I17"/>
  <sheetViews>
    <sheetView workbookViewId="0">
      <selection activeCell="C32" sqref="C32"/>
    </sheetView>
  </sheetViews>
  <sheetFormatPr defaultRowHeight="15" x14ac:dyDescent="0.25"/>
  <sheetData>
    <row r="3" spans="1:9" x14ac:dyDescent="0.25">
      <c r="C3" t="s">
        <v>0</v>
      </c>
      <c r="D3" t="s">
        <v>1</v>
      </c>
      <c r="E3" t="s">
        <v>2</v>
      </c>
    </row>
    <row r="4" spans="1:9" x14ac:dyDescent="0.25">
      <c r="C4">
        <f>PI()/2</f>
        <v>1.5707963267948966</v>
      </c>
      <c r="D4" s="3">
        <v>0</v>
      </c>
      <c r="E4" s="4">
        <f>SQRT(COS(D4))*C4</f>
        <v>1.5707963267948966</v>
      </c>
    </row>
    <row r="7" spans="1:9" x14ac:dyDescent="0.25">
      <c r="A7" s="5" t="s">
        <v>22</v>
      </c>
      <c r="B7" s="5"/>
      <c r="C7" s="5"/>
      <c r="D7" s="5"/>
      <c r="E7" s="5"/>
      <c r="F7" s="5"/>
      <c r="G7" s="5"/>
      <c r="H7" s="5"/>
      <c r="I7" s="5"/>
    </row>
    <row r="8" spans="1:9" x14ac:dyDescent="0.25">
      <c r="A8" s="5"/>
      <c r="B8" s="5"/>
      <c r="C8" s="5"/>
      <c r="D8" s="5"/>
      <c r="E8" s="5"/>
      <c r="F8" s="5"/>
      <c r="G8" s="5"/>
      <c r="H8" s="5"/>
      <c r="I8" s="5"/>
    </row>
    <row r="9" spans="1:9" x14ac:dyDescent="0.25">
      <c r="A9" s="5"/>
      <c r="B9" s="5"/>
      <c r="C9" s="5"/>
      <c r="D9" s="5"/>
      <c r="E9" s="5"/>
      <c r="F9" s="5"/>
      <c r="G9" s="5"/>
      <c r="H9" s="5"/>
      <c r="I9" s="5"/>
    </row>
    <row r="10" spans="1:9" x14ac:dyDescent="0.25">
      <c r="A10" s="5"/>
      <c r="B10" s="5"/>
      <c r="C10" s="5"/>
      <c r="D10" s="5"/>
      <c r="E10" s="5"/>
      <c r="F10" s="5"/>
      <c r="G10" s="5"/>
      <c r="H10" s="5"/>
      <c r="I10" s="5"/>
    </row>
    <row r="11" spans="1:9" x14ac:dyDescent="0.25">
      <c r="A11" s="5"/>
      <c r="B11" s="5"/>
      <c r="C11" s="5"/>
      <c r="D11" s="5"/>
      <c r="E11" s="5"/>
      <c r="F11" s="5"/>
      <c r="G11" s="5"/>
      <c r="H11" s="5"/>
      <c r="I11" s="5"/>
    </row>
    <row r="12" spans="1:9" x14ac:dyDescent="0.25">
      <c r="A12" s="5"/>
      <c r="B12" s="5"/>
      <c r="C12" s="5"/>
      <c r="D12" s="5"/>
      <c r="E12" s="5"/>
      <c r="F12" s="5"/>
      <c r="G12" s="5"/>
      <c r="H12" s="5"/>
      <c r="I12" s="5"/>
    </row>
    <row r="13" spans="1:9" x14ac:dyDescent="0.25">
      <c r="A13" s="5"/>
      <c r="B13" s="5"/>
      <c r="C13" s="5"/>
      <c r="D13" s="5"/>
      <c r="E13" s="5"/>
      <c r="F13" s="5"/>
      <c r="G13" s="5"/>
      <c r="H13" s="5"/>
      <c r="I13" s="5"/>
    </row>
    <row r="14" spans="1:9" x14ac:dyDescent="0.25">
      <c r="A14" s="5"/>
      <c r="B14" s="5"/>
      <c r="C14" s="5"/>
      <c r="D14" s="5"/>
      <c r="E14" s="5"/>
      <c r="F14" s="5"/>
      <c r="G14" s="5"/>
      <c r="H14" s="5"/>
      <c r="I14" s="5"/>
    </row>
    <row r="15" spans="1:9" x14ac:dyDescent="0.25">
      <c r="A15" s="5"/>
      <c r="B15" s="5"/>
      <c r="C15" s="5"/>
      <c r="D15" s="5"/>
      <c r="E15" s="5"/>
      <c r="F15" s="5"/>
      <c r="G15" s="5"/>
      <c r="H15" s="5"/>
      <c r="I15" s="5"/>
    </row>
    <row r="16" spans="1:9" x14ac:dyDescent="0.25">
      <c r="A16" s="5"/>
      <c r="B16" s="5"/>
      <c r="C16" s="5"/>
      <c r="D16" s="5"/>
      <c r="E16" s="5"/>
      <c r="F16" s="5"/>
      <c r="G16" s="5"/>
      <c r="H16" s="5"/>
      <c r="I16" s="5"/>
    </row>
    <row r="17" spans="1:9" x14ac:dyDescent="0.25">
      <c r="A17" s="5"/>
      <c r="B17" s="5"/>
      <c r="C17" s="5"/>
      <c r="D17" s="5"/>
      <c r="E17" s="5"/>
      <c r="F17" s="5"/>
      <c r="G17" s="5"/>
      <c r="H17" s="5"/>
      <c r="I17" s="5"/>
    </row>
  </sheetData>
  <mergeCells count="1">
    <mergeCell ref="A7:I17"/>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T26"/>
  <sheetViews>
    <sheetView tabSelected="1" workbookViewId="0">
      <selection activeCell="H38" sqref="H38"/>
    </sheetView>
  </sheetViews>
  <sheetFormatPr defaultRowHeight="15" x14ac:dyDescent="0.25"/>
  <cols>
    <col min="1" max="1" width="17" customWidth="1"/>
    <col min="2" max="2" width="18.42578125" customWidth="1"/>
    <col min="3" max="3" width="15.85546875" customWidth="1"/>
    <col min="5" max="5" width="20.42578125" customWidth="1"/>
    <col min="7" max="7" width="24.7109375" customWidth="1"/>
    <col min="8" max="8" width="20" customWidth="1"/>
    <col min="10" max="10" width="13.7109375" customWidth="1"/>
  </cols>
  <sheetData>
    <row r="2" spans="1:20" x14ac:dyDescent="0.25">
      <c r="L2" s="5" t="s">
        <v>33</v>
      </c>
      <c r="M2" s="5"/>
      <c r="N2" s="5"/>
      <c r="O2" s="5"/>
      <c r="P2" s="5"/>
      <c r="Q2" s="5"/>
      <c r="R2" s="5"/>
      <c r="S2" s="5"/>
      <c r="T2" s="5"/>
    </row>
    <row r="3" spans="1:20" x14ac:dyDescent="0.25">
      <c r="L3" s="5"/>
      <c r="M3" s="5"/>
      <c r="N3" s="5"/>
      <c r="O3" s="5"/>
      <c r="P3" s="5"/>
      <c r="Q3" s="5"/>
      <c r="R3" s="5"/>
      <c r="S3" s="5"/>
      <c r="T3" s="5"/>
    </row>
    <row r="4" spans="1:20" x14ac:dyDescent="0.25">
      <c r="L4" s="5"/>
      <c r="M4" s="5"/>
      <c r="N4" s="5"/>
      <c r="O4" s="5"/>
      <c r="P4" s="5"/>
      <c r="Q4" s="5"/>
      <c r="R4" s="5"/>
      <c r="S4" s="5"/>
      <c r="T4" s="5"/>
    </row>
    <row r="5" spans="1:20" x14ac:dyDescent="0.25">
      <c r="A5" t="s">
        <v>25</v>
      </c>
      <c r="C5" t="s">
        <v>24</v>
      </c>
      <c r="E5" t="s">
        <v>27</v>
      </c>
      <c r="G5" t="s">
        <v>32</v>
      </c>
      <c r="H5" t="s">
        <v>29</v>
      </c>
      <c r="J5" t="s">
        <v>30</v>
      </c>
      <c r="L5" s="5"/>
      <c r="M5" s="5"/>
      <c r="N5" s="5"/>
      <c r="O5" s="5"/>
      <c r="P5" s="5"/>
      <c r="Q5" s="5"/>
      <c r="R5" s="5"/>
      <c r="S5" s="5"/>
      <c r="T5" s="5"/>
    </row>
    <row r="6" spans="1:20" x14ac:dyDescent="0.25">
      <c r="A6" t="s">
        <v>26</v>
      </c>
      <c r="C6" s="3">
        <v>0</v>
      </c>
      <c r="E6">
        <f>45*100</f>
        <v>4500</v>
      </c>
      <c r="G6" s="3">
        <v>0</v>
      </c>
      <c r="H6" s="3">
        <v>0</v>
      </c>
      <c r="J6" s="3">
        <v>0</v>
      </c>
      <c r="L6" s="5"/>
      <c r="M6" s="5"/>
      <c r="N6" s="5"/>
      <c r="O6" s="5"/>
      <c r="P6" s="5"/>
      <c r="Q6" s="5"/>
      <c r="R6" s="5"/>
      <c r="S6" s="5"/>
      <c r="T6" s="5"/>
    </row>
    <row r="7" spans="1:20" x14ac:dyDescent="0.25">
      <c r="L7" s="5"/>
      <c r="M7" s="5"/>
      <c r="N7" s="5"/>
      <c r="O7" s="5"/>
      <c r="P7" s="5"/>
      <c r="Q7" s="5"/>
      <c r="R7" s="5"/>
      <c r="S7" s="5"/>
      <c r="T7" s="5"/>
    </row>
    <row r="8" spans="1:20" x14ac:dyDescent="0.25">
      <c r="L8" s="5"/>
      <c r="M8" s="5"/>
      <c r="N8" s="5"/>
      <c r="O8" s="5"/>
      <c r="P8" s="5"/>
      <c r="Q8" s="5"/>
      <c r="R8" s="5"/>
      <c r="S8" s="5"/>
      <c r="T8" s="5"/>
    </row>
    <row r="9" spans="1:20" x14ac:dyDescent="0.25">
      <c r="L9" s="5"/>
      <c r="M9" s="5"/>
      <c r="N9" s="5"/>
      <c r="O9" s="5"/>
      <c r="P9" s="5"/>
      <c r="Q9" s="5"/>
      <c r="R9" s="5"/>
      <c r="S9" s="5"/>
      <c r="T9" s="5"/>
    </row>
    <row r="10" spans="1:20" x14ac:dyDescent="0.25">
      <c r="L10" s="5"/>
      <c r="M10" s="5"/>
      <c r="N10" s="5"/>
      <c r="O10" s="5"/>
      <c r="P10" s="5"/>
      <c r="Q10" s="5"/>
      <c r="R10" s="5"/>
      <c r="S10" s="5"/>
      <c r="T10" s="5"/>
    </row>
    <row r="11" spans="1:20" x14ac:dyDescent="0.25">
      <c r="A11" t="s">
        <v>31</v>
      </c>
      <c r="G11" s="1" t="s">
        <v>34</v>
      </c>
      <c r="L11" s="5"/>
      <c r="M11" s="5"/>
      <c r="N11" s="5"/>
      <c r="O11" s="5"/>
      <c r="P11" s="5"/>
      <c r="Q11" s="5"/>
      <c r="R11" s="5"/>
      <c r="S11" s="5"/>
      <c r="T11" s="5"/>
    </row>
    <row r="12" spans="1:20" x14ac:dyDescent="0.25">
      <c r="A12" s="4">
        <f>C6+E6+IF(G6=1,H6,0)+J6</f>
        <v>4500</v>
      </c>
    </row>
    <row r="16" spans="1:20" x14ac:dyDescent="0.25">
      <c r="A16" s="1" t="s">
        <v>35</v>
      </c>
    </row>
    <row r="17" spans="1:2" x14ac:dyDescent="0.25">
      <c r="A17" s="6" t="s">
        <v>36</v>
      </c>
      <c r="B17" s="6" t="s">
        <v>31</v>
      </c>
    </row>
    <row r="18" spans="1:2" x14ac:dyDescent="0.25">
      <c r="A18" s="7" t="s">
        <v>37</v>
      </c>
      <c r="B18" s="8">
        <v>4864.4069599241056</v>
      </c>
    </row>
    <row r="23" spans="1:2" x14ac:dyDescent="0.25">
      <c r="A23" s="1" t="s">
        <v>38</v>
      </c>
    </row>
    <row r="24" spans="1:2" x14ac:dyDescent="0.25">
      <c r="A24" t="s">
        <v>39</v>
      </c>
    </row>
    <row r="25" spans="1:2" x14ac:dyDescent="0.25">
      <c r="A25" t="s">
        <v>40</v>
      </c>
      <c r="B25" t="s">
        <v>41</v>
      </c>
    </row>
    <row r="26" spans="1:2" x14ac:dyDescent="0.25">
      <c r="A26">
        <v>4776.62</v>
      </c>
      <c r="B26">
        <v>4797.3599999999997</v>
      </c>
    </row>
  </sheetData>
  <mergeCells count="1">
    <mergeCell ref="L2:T11"/>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3"/>
  <sheetViews>
    <sheetView topLeftCell="A19" workbookViewId="0">
      <selection activeCell="E7" sqref="E7"/>
    </sheetView>
  </sheetViews>
  <sheetFormatPr defaultRowHeight="15" x14ac:dyDescent="0.25"/>
  <cols>
    <col min="1" max="1" width="10.28515625" customWidth="1"/>
    <col min="2" max="2" width="13.7109375" customWidth="1"/>
    <col min="8" max="8" width="15.28515625" customWidth="1"/>
    <col min="11" max="11" width="13.140625" customWidth="1"/>
    <col min="16" max="16" width="13.5703125" customWidth="1"/>
    <col min="17" max="17" width="12.140625" customWidth="1"/>
    <col min="18" max="18" width="15.28515625" customWidth="1"/>
    <col min="20" max="20" width="15.5703125" customWidth="1"/>
  </cols>
  <sheetData>
    <row r="1" spans="1:21" x14ac:dyDescent="0.25">
      <c r="B1" t="s">
        <v>47</v>
      </c>
      <c r="D1" t="s">
        <v>42</v>
      </c>
      <c r="E1" t="s">
        <v>43</v>
      </c>
      <c r="F1" t="s">
        <v>45</v>
      </c>
    </row>
    <row r="2" spans="1:21" x14ac:dyDescent="0.25">
      <c r="A2" t="s">
        <v>48</v>
      </c>
      <c r="B2">
        <v>25</v>
      </c>
      <c r="D2" s="9">
        <v>70</v>
      </c>
      <c r="E2" t="s">
        <v>44</v>
      </c>
      <c r="F2" t="s">
        <v>46</v>
      </c>
      <c r="I2" t="s">
        <v>51</v>
      </c>
      <c r="K2" t="s">
        <v>52</v>
      </c>
      <c r="L2" t="s">
        <v>58</v>
      </c>
      <c r="P2" t="s">
        <v>54</v>
      </c>
      <c r="Q2" t="s">
        <v>62</v>
      </c>
      <c r="R2" t="s">
        <v>52</v>
      </c>
      <c r="S2" t="s">
        <v>60</v>
      </c>
      <c r="T2" t="s">
        <v>56</v>
      </c>
    </row>
    <row r="3" spans="1:21" x14ac:dyDescent="0.25">
      <c r="A3" t="s">
        <v>49</v>
      </c>
      <c r="B3">
        <v>20</v>
      </c>
      <c r="K3" s="3">
        <v>0</v>
      </c>
      <c r="L3">
        <f>IF(K3&gt;500,K3-500,0)</f>
        <v>0</v>
      </c>
      <c r="Q3">
        <f>IF(T3=1,(R3/25)*10,(R3/25)*2.5)</f>
        <v>0</v>
      </c>
      <c r="R3" s="3">
        <v>0</v>
      </c>
      <c r="S3">
        <f>(500/25)*2.5</f>
        <v>50</v>
      </c>
      <c r="T3" s="3">
        <v>0</v>
      </c>
      <c r="U3">
        <f>IF(T3=1,((R3-500)/25)*10,((R3-500)/25)*2.5)</f>
        <v>-50</v>
      </c>
    </row>
    <row r="4" spans="1:21" x14ac:dyDescent="0.25">
      <c r="A4" t="s">
        <v>50</v>
      </c>
    </row>
    <row r="5" spans="1:21" ht="33.75" customHeight="1" x14ac:dyDescent="0.25">
      <c r="R5" s="13" t="s">
        <v>69</v>
      </c>
      <c r="T5" t="s">
        <v>61</v>
      </c>
    </row>
    <row r="6" spans="1:21" x14ac:dyDescent="0.25">
      <c r="R6">
        <f>IF(R3=1000,1,0)</f>
        <v>0</v>
      </c>
      <c r="T6">
        <f>IF(R3&gt;500,S3+U3,Q3)</f>
        <v>0</v>
      </c>
    </row>
    <row r="8" spans="1:21" x14ac:dyDescent="0.25">
      <c r="K8" s="1" t="s">
        <v>57</v>
      </c>
    </row>
    <row r="9" spans="1:21" x14ac:dyDescent="0.25">
      <c r="K9" s="11">
        <f>D2+(L3/25)*2.5</f>
        <v>70</v>
      </c>
    </row>
    <row r="10" spans="1:21" x14ac:dyDescent="0.25">
      <c r="A10" s="5" t="s">
        <v>68</v>
      </c>
      <c r="B10" s="5"/>
      <c r="C10" s="5"/>
      <c r="D10" s="5"/>
      <c r="E10" s="5"/>
      <c r="F10" s="5"/>
      <c r="G10" s="5"/>
      <c r="H10" s="5"/>
      <c r="Q10" t="s">
        <v>70</v>
      </c>
    </row>
    <row r="11" spans="1:21" x14ac:dyDescent="0.25">
      <c r="A11" s="5"/>
      <c r="B11" s="5"/>
      <c r="C11" s="5"/>
      <c r="D11" s="5"/>
      <c r="E11" s="5"/>
      <c r="F11" s="5"/>
      <c r="G11" s="5"/>
      <c r="H11" s="5"/>
      <c r="Q11">
        <f>IF(T3=1,1,0)</f>
        <v>0</v>
      </c>
    </row>
    <row r="12" spans="1:21" x14ac:dyDescent="0.25">
      <c r="A12" s="5"/>
      <c r="B12" s="5"/>
      <c r="C12" s="5"/>
      <c r="D12" s="5"/>
      <c r="E12" s="5"/>
      <c r="F12" s="5"/>
      <c r="G12" s="5"/>
      <c r="H12" s="5"/>
      <c r="Q12" t="s">
        <v>63</v>
      </c>
      <c r="R12" t="s">
        <v>59</v>
      </c>
    </row>
    <row r="13" spans="1:21" x14ac:dyDescent="0.25">
      <c r="A13" s="5"/>
      <c r="B13" s="5"/>
      <c r="C13" s="5"/>
      <c r="D13" s="5"/>
      <c r="E13" s="5"/>
      <c r="F13" s="5"/>
      <c r="G13" s="5"/>
      <c r="H13" s="5"/>
      <c r="Q13">
        <f>IF(AND(Q11=1,R6=1),(1000/25)*10,0)</f>
        <v>0</v>
      </c>
      <c r="R13">
        <f>IF(R6=1,(1000/25)*2.5,0)</f>
        <v>0</v>
      </c>
    </row>
    <row r="14" spans="1:21" x14ac:dyDescent="0.25">
      <c r="A14" s="5"/>
      <c r="B14" s="5"/>
      <c r="C14" s="5"/>
      <c r="D14" s="5"/>
      <c r="E14" s="5"/>
      <c r="F14" s="5"/>
      <c r="G14" s="5"/>
      <c r="H14" s="5"/>
      <c r="P14" t="s">
        <v>64</v>
      </c>
      <c r="Q14">
        <f>IF(AND(R6=1,Q11=1),Q13,R13)</f>
        <v>0</v>
      </c>
    </row>
    <row r="15" spans="1:21" x14ac:dyDescent="0.25">
      <c r="A15" s="5"/>
      <c r="B15" s="5"/>
      <c r="C15" s="5"/>
      <c r="D15" s="5"/>
      <c r="E15" s="5"/>
      <c r="F15" s="5"/>
      <c r="G15" s="5"/>
      <c r="H15" s="5"/>
      <c r="R15" s="1" t="s">
        <v>71</v>
      </c>
    </row>
    <row r="16" spans="1:21" x14ac:dyDescent="0.25">
      <c r="A16" s="5"/>
      <c r="B16" s="5"/>
      <c r="C16" s="5"/>
      <c r="D16" s="5"/>
      <c r="E16" s="5"/>
      <c r="F16" s="5"/>
      <c r="G16" s="5"/>
      <c r="H16" s="5"/>
      <c r="K16" t="s">
        <v>65</v>
      </c>
      <c r="R16" s="12">
        <f>IF(R6=1,Q14,T6)</f>
        <v>0</v>
      </c>
    </row>
    <row r="17" spans="1:11" x14ac:dyDescent="0.25">
      <c r="A17" s="5"/>
      <c r="B17" s="5"/>
      <c r="C17" s="5"/>
      <c r="D17" s="5"/>
      <c r="E17" s="5"/>
      <c r="F17" s="5"/>
      <c r="G17" s="5"/>
      <c r="H17" s="5"/>
      <c r="K17" s="10">
        <f>K9-R16</f>
        <v>70</v>
      </c>
    </row>
    <row r="18" spans="1:11" x14ac:dyDescent="0.25">
      <c r="A18" s="5"/>
      <c r="B18" s="5"/>
      <c r="C18" s="5"/>
      <c r="D18" s="5"/>
      <c r="E18" s="5"/>
      <c r="F18" s="5"/>
      <c r="G18" s="5"/>
      <c r="H18" s="5"/>
    </row>
    <row r="19" spans="1:11" x14ac:dyDescent="0.25">
      <c r="A19" s="5"/>
      <c r="B19" s="5"/>
      <c r="C19" s="5"/>
      <c r="D19" s="5"/>
      <c r="E19" s="5"/>
      <c r="F19" s="5"/>
      <c r="G19" s="5"/>
      <c r="H19" s="5"/>
    </row>
    <row r="20" spans="1:11" x14ac:dyDescent="0.25">
      <c r="A20" s="5"/>
      <c r="B20" s="5"/>
      <c r="C20" s="5"/>
      <c r="D20" s="5"/>
      <c r="E20" s="5"/>
      <c r="F20" s="5"/>
      <c r="G20" s="5"/>
      <c r="H20" s="5"/>
    </row>
    <row r="21" spans="1:11" x14ac:dyDescent="0.25">
      <c r="A21" s="5"/>
      <c r="B21" s="5"/>
      <c r="C21" s="5"/>
      <c r="D21" s="5"/>
      <c r="E21" s="5"/>
      <c r="F21" s="5"/>
      <c r="G21" s="5"/>
      <c r="H21" s="5"/>
    </row>
    <row r="22" spans="1:11" x14ac:dyDescent="0.25">
      <c r="A22" s="5"/>
      <c r="B22" s="5"/>
      <c r="C22" s="5"/>
      <c r="D22" s="5"/>
      <c r="E22" s="5"/>
      <c r="F22" s="5"/>
      <c r="G22" s="5"/>
      <c r="H22" s="5"/>
    </row>
    <row r="23" spans="1:11" x14ac:dyDescent="0.25">
      <c r="A23" s="5"/>
      <c r="B23" s="5"/>
      <c r="C23" s="5"/>
      <c r="D23" s="5"/>
      <c r="E23" s="5"/>
      <c r="F23" s="5"/>
      <c r="G23" s="5"/>
      <c r="H23" s="5"/>
    </row>
    <row r="24" spans="1:11" x14ac:dyDescent="0.25">
      <c r="A24" s="5"/>
      <c r="B24" s="5"/>
      <c r="C24" s="5"/>
      <c r="D24" s="5"/>
      <c r="E24" s="5"/>
      <c r="F24" s="5"/>
      <c r="G24" s="5"/>
      <c r="H24" s="5"/>
    </row>
    <row r="25" spans="1:11" x14ac:dyDescent="0.25">
      <c r="A25" s="5"/>
      <c r="B25" s="5"/>
      <c r="C25" s="5"/>
      <c r="D25" s="5"/>
      <c r="E25" s="5"/>
      <c r="F25" s="5"/>
      <c r="G25" s="5"/>
      <c r="H25" s="5"/>
    </row>
    <row r="26" spans="1:11" x14ac:dyDescent="0.25">
      <c r="A26" s="5"/>
      <c r="B26" s="5"/>
      <c r="C26" s="5"/>
      <c r="D26" s="5"/>
      <c r="E26" s="5"/>
      <c r="F26" s="5"/>
      <c r="G26" s="5"/>
      <c r="H26" s="5"/>
    </row>
    <row r="27" spans="1:11" x14ac:dyDescent="0.25">
      <c r="A27" s="5"/>
      <c r="B27" s="5"/>
      <c r="C27" s="5"/>
      <c r="D27" s="5"/>
      <c r="E27" s="5"/>
      <c r="F27" s="5"/>
      <c r="G27" s="5"/>
      <c r="H27" s="5"/>
    </row>
    <row r="30" spans="1:11" ht="15.75" thickBot="1" x14ac:dyDescent="0.3"/>
    <row r="31" spans="1:11" x14ac:dyDescent="0.25">
      <c r="D31" s="14"/>
      <c r="E31" s="15" t="s">
        <v>66</v>
      </c>
      <c r="F31" s="16"/>
    </row>
    <row r="32" spans="1:11" x14ac:dyDescent="0.25">
      <c r="D32" s="17"/>
      <c r="E32" s="18" t="s">
        <v>67</v>
      </c>
      <c r="F32" s="19"/>
    </row>
    <row r="33" spans="4:6" ht="15.75" thickBot="1" x14ac:dyDescent="0.3">
      <c r="D33" s="20"/>
      <c r="E33" s="21"/>
      <c r="F33" s="22"/>
    </row>
  </sheetData>
  <mergeCells count="1">
    <mergeCell ref="A10:H27"/>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Problem1</vt:lpstr>
      <vt:lpstr>Problem2</vt:lpstr>
      <vt:lpstr>Problem3</vt:lpstr>
    </vt:vector>
  </TitlesOfParts>
  <Company>Oregon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Predovic, Vladimir</dc:creator>
  <cp:lastModifiedBy>Predovic, Vladimir</cp:lastModifiedBy>
  <dcterms:created xsi:type="dcterms:W3CDTF">2015-01-28T22:16:05Z</dcterms:created>
  <dcterms:modified xsi:type="dcterms:W3CDTF">2015-01-28T23:54:50Z</dcterms:modified>
</cp:coreProperties>
</file>