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2"/>
  </bookViews>
  <sheets>
    <sheet name="Постоянный спрос" sheetId="1" r:id="rId1"/>
    <sheet name="Переменный спрос" sheetId="4" r:id="rId2"/>
    <sheet name="Имитация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D13" i="4"/>
  <c r="D14" i="4" s="1"/>
  <c r="E13" i="4"/>
  <c r="E14" i="4" s="1"/>
  <c r="F13" i="4"/>
  <c r="F14" i="4" s="1"/>
  <c r="C13" i="4"/>
  <c r="C14" i="4" s="1"/>
  <c r="C16" i="4" s="1"/>
  <c r="B21" i="4"/>
  <c r="F17" i="4"/>
  <c r="E17" i="4"/>
  <c r="D17" i="4"/>
  <c r="C17" i="4"/>
  <c r="F15" i="4"/>
  <c r="E15" i="4"/>
  <c r="D15" i="4"/>
  <c r="C15" i="4"/>
  <c r="B22" i="1"/>
  <c r="B21" i="1"/>
  <c r="D21" i="1"/>
  <c r="E21" i="1"/>
  <c r="F21" i="1"/>
  <c r="C21" i="1"/>
  <c r="D20" i="1"/>
  <c r="E20" i="1"/>
  <c r="F20" i="1"/>
  <c r="C20" i="1"/>
  <c r="D19" i="1"/>
  <c r="E19" i="1"/>
  <c r="F19" i="1"/>
  <c r="C19" i="1"/>
  <c r="D18" i="1"/>
  <c r="E18" i="1"/>
  <c r="F18" i="1"/>
  <c r="C18" i="1"/>
  <c r="D17" i="1"/>
  <c r="E17" i="1"/>
  <c r="F17" i="1"/>
  <c r="C17" i="1"/>
  <c r="D16" i="1"/>
  <c r="E16" i="1"/>
  <c r="F16" i="1"/>
  <c r="C16" i="1"/>
  <c r="D15" i="1"/>
  <c r="E15" i="1"/>
  <c r="F15" i="1"/>
  <c r="C15" i="1"/>
  <c r="F14" i="1"/>
  <c r="E14" i="1"/>
  <c r="D14" i="1"/>
  <c r="C14" i="1"/>
  <c r="E16" i="4" l="1"/>
  <c r="E18" i="4" s="1"/>
  <c r="C18" i="4"/>
  <c r="D16" i="4"/>
  <c r="D18" i="4" s="1"/>
  <c r="F16" i="4"/>
  <c r="F18" i="4" s="1"/>
  <c r="E19" i="4" l="1"/>
  <c r="E20" i="4" s="1"/>
  <c r="E21" i="4" s="1"/>
  <c r="F19" i="4"/>
  <c r="F20" i="4" s="1"/>
  <c r="F21" i="4" s="1"/>
  <c r="D19" i="4"/>
  <c r="D20" i="4" s="1"/>
  <c r="D21" i="4" s="1"/>
  <c r="C19" i="4"/>
  <c r="C20" i="4" s="1"/>
  <c r="C21" i="4" s="1"/>
  <c r="B22" i="4" l="1"/>
</calcChain>
</file>

<file path=xl/sharedStrings.xml><?xml version="1.0" encoding="utf-8"?>
<sst xmlns="http://schemas.openxmlformats.org/spreadsheetml/2006/main" count="77" uniqueCount="45">
  <si>
    <t>Условие</t>
  </si>
  <si>
    <t>Поч. Витрати</t>
  </si>
  <si>
    <t>Цiна за од.</t>
  </si>
  <si>
    <t>Пост. Витрати</t>
  </si>
  <si>
    <t>Змiн. Витрати</t>
  </si>
  <si>
    <t>от дохода</t>
  </si>
  <si>
    <t>в год</t>
  </si>
  <si>
    <t>Амортизация</t>
  </si>
  <si>
    <t>Варт. Капiталу</t>
  </si>
  <si>
    <t>Год 0</t>
  </si>
  <si>
    <t>Год 1</t>
  </si>
  <si>
    <t>Год 2</t>
  </si>
  <si>
    <t xml:space="preserve"> Год 3</t>
  </si>
  <si>
    <t>Год 4</t>
  </si>
  <si>
    <t>Спрос</t>
  </si>
  <si>
    <t>Доход</t>
  </si>
  <si>
    <t>Прибыль перед налогом</t>
  </si>
  <si>
    <t>Налог</t>
  </si>
  <si>
    <t>Податкова ставка</t>
  </si>
  <si>
    <t>Прибыль после налога</t>
  </si>
  <si>
    <t>Чистая прибыль(Учитываем амортизацию)</t>
  </si>
  <si>
    <t>ЧПС</t>
  </si>
  <si>
    <t>Переменный спрос</t>
  </si>
  <si>
    <t>От 8  до 12 тысяч</t>
  </si>
  <si>
    <t>№ имитации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</si>
  <si>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</si>
  <si>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</si>
  <si>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</si>
  <si>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</si>
  <si>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</si>
  <si>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</si>
  <si>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</si>
  <si>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</si>
  <si>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</si>
  <si>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</si>
  <si>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</si>
  <si>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</si>
  <si>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</si>
  <si>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</si>
  <si>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</si>
  <si>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</si>
  <si>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Карман</t>
  </si>
  <si>
    <t>Еще</t>
  </si>
  <si>
    <t>Частота</t>
  </si>
  <si>
    <t>Интегральный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</si>
</sst>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164" fontId="0" fillId="0" borderId="0" xfId="0" applyNumberFormat="1"/>
    <xf numFmtId="49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Имитация!$H$4:$H$9</c:f>
              <c:strCache>
                <c:ptCount val="6"/>
                <c:pt idx="0">
                  <c:v>290933595,1</c:v>
                </c:pt>
                <c:pt idx="1">
                  <c:v>314499877,4</c:v>
                </c:pt>
                <c:pt idx="2">
                  <c:v>338066159,7</c:v>
                </c:pt>
                <c:pt idx="3">
                  <c:v>361632442</c:v>
                </c:pt>
                <c:pt idx="4">
                  <c:v>385198724,3</c:v>
                </c:pt>
                <c:pt idx="5">
                  <c:v>Еще</c:v>
                </c:pt>
              </c:strCache>
            </c:strRef>
          </c:cat>
          <c:val>
            <c:numRef>
              <c:f>Имитация!$I$4:$I$9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222976"/>
        <c:axId val="262224896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Имитация!$H$4:$H$9</c:f>
              <c:strCache>
                <c:ptCount val="6"/>
                <c:pt idx="0">
                  <c:v>290933595,1</c:v>
                </c:pt>
                <c:pt idx="1">
                  <c:v>314499877,4</c:v>
                </c:pt>
                <c:pt idx="2">
                  <c:v>338066159,7</c:v>
                </c:pt>
                <c:pt idx="3">
                  <c:v>361632442</c:v>
                </c:pt>
                <c:pt idx="4">
                  <c:v>385198724,3</c:v>
                </c:pt>
                <c:pt idx="5">
                  <c:v>Еще</c:v>
                </c:pt>
              </c:strCache>
            </c:strRef>
          </c:cat>
          <c:val>
            <c:numRef>
              <c:f>Имитация!$J$4:$J$9</c:f>
              <c:numCache>
                <c:formatCode>0.00%</c:formatCode>
                <c:ptCount val="6"/>
                <c:pt idx="0">
                  <c:v>0.04</c:v>
                </c:pt>
                <c:pt idx="1">
                  <c:v>0.16</c:v>
                </c:pt>
                <c:pt idx="2">
                  <c:v>0.52</c:v>
                </c:pt>
                <c:pt idx="3">
                  <c:v>0.72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236800"/>
        <c:axId val="262235264"/>
      </c:lineChart>
      <c:catAx>
        <c:axId val="2622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Карман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2224896"/>
        <c:crosses val="autoZero"/>
        <c:auto val="1"/>
        <c:lblAlgn val="ctr"/>
        <c:lblOffset val="100"/>
        <c:noMultiLvlLbl val="0"/>
      </c:catAx>
      <c:valAx>
        <c:axId val="26222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222976"/>
        <c:crosses val="autoZero"/>
        <c:crossBetween val="between"/>
      </c:valAx>
      <c:valAx>
        <c:axId val="2622352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2236800"/>
        <c:crosses val="max"/>
        <c:crossBetween val="between"/>
      </c:valAx>
      <c:catAx>
        <c:axId val="26223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622352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defaultRowHeight="14.4" x14ac:dyDescent="0.3"/>
  <cols>
    <col min="1" max="1" width="18.88671875" customWidth="1"/>
    <col min="2" max="3" width="16.21875" customWidth="1"/>
    <col min="4" max="4" width="15.44140625" customWidth="1"/>
    <col min="5" max="5" width="16.88671875" customWidth="1"/>
    <col min="6" max="6" width="15.5546875" customWidth="1"/>
  </cols>
  <sheetData>
    <row r="1" spans="1:6" ht="18" x14ac:dyDescent="0.35">
      <c r="A1" s="3" t="s">
        <v>0</v>
      </c>
    </row>
    <row r="3" spans="1:6" x14ac:dyDescent="0.3">
      <c r="A3" t="s">
        <v>1</v>
      </c>
      <c r="B3" s="2">
        <v>2000000</v>
      </c>
    </row>
    <row r="4" spans="1:6" x14ac:dyDescent="0.3">
      <c r="A4" t="s">
        <v>2</v>
      </c>
      <c r="B4" s="2">
        <v>35000</v>
      </c>
    </row>
    <row r="5" spans="1:6" x14ac:dyDescent="0.3">
      <c r="A5" t="s">
        <v>3</v>
      </c>
      <c r="B5" s="2">
        <v>1000000</v>
      </c>
      <c r="C5" t="s">
        <v>6</v>
      </c>
    </row>
    <row r="6" spans="1:6" x14ac:dyDescent="0.3">
      <c r="A6" t="s">
        <v>4</v>
      </c>
      <c r="B6" s="1">
        <v>0.5</v>
      </c>
      <c r="C6" t="s">
        <v>5</v>
      </c>
    </row>
    <row r="7" spans="1:6" x14ac:dyDescent="0.3">
      <c r="A7" t="s">
        <v>7</v>
      </c>
      <c r="B7" s="2">
        <v>100000</v>
      </c>
      <c r="C7" t="s">
        <v>6</v>
      </c>
    </row>
    <row r="8" spans="1:6" x14ac:dyDescent="0.3">
      <c r="A8" t="s">
        <v>8</v>
      </c>
      <c r="B8" s="1">
        <v>0.15</v>
      </c>
    </row>
    <row r="9" spans="1:6" x14ac:dyDescent="0.3">
      <c r="A9" t="s">
        <v>18</v>
      </c>
      <c r="B9" s="1">
        <v>0.3</v>
      </c>
    </row>
    <row r="12" spans="1:6" x14ac:dyDescent="0.3">
      <c r="B12" t="s">
        <v>9</v>
      </c>
      <c r="C12" t="s">
        <v>10</v>
      </c>
      <c r="D12" t="s">
        <v>11</v>
      </c>
      <c r="E12" t="s">
        <v>12</v>
      </c>
      <c r="F12" t="s">
        <v>13</v>
      </c>
    </row>
    <row r="13" spans="1:6" x14ac:dyDescent="0.3">
      <c r="A13" t="s">
        <v>14</v>
      </c>
      <c r="C13">
        <v>10000</v>
      </c>
      <c r="D13">
        <v>10000</v>
      </c>
      <c r="E13">
        <v>10000</v>
      </c>
      <c r="F13">
        <v>10000</v>
      </c>
    </row>
    <row r="14" spans="1:6" x14ac:dyDescent="0.3">
      <c r="A14" t="s">
        <v>15</v>
      </c>
      <c r="C14" s="2">
        <f>C13*$B$4</f>
        <v>350000000</v>
      </c>
      <c r="D14" s="2">
        <f>D13*B4</f>
        <v>350000000</v>
      </c>
      <c r="E14" s="2">
        <f>E13*B4</f>
        <v>350000000</v>
      </c>
      <c r="F14" s="2">
        <f>F13*B4</f>
        <v>350000000</v>
      </c>
    </row>
    <row r="15" spans="1:6" x14ac:dyDescent="0.3">
      <c r="A15" t="s">
        <v>3</v>
      </c>
      <c r="C15" s="2">
        <f>$B$5</f>
        <v>1000000</v>
      </c>
      <c r="D15" s="2">
        <f t="shared" ref="D15:F15" si="0">$B$5</f>
        <v>1000000</v>
      </c>
      <c r="E15" s="2">
        <f t="shared" si="0"/>
        <v>1000000</v>
      </c>
      <c r="F15" s="2">
        <f t="shared" si="0"/>
        <v>1000000</v>
      </c>
    </row>
    <row r="16" spans="1:6" x14ac:dyDescent="0.3">
      <c r="A16" t="s">
        <v>4</v>
      </c>
      <c r="C16" s="2">
        <f>$B$6*C14</f>
        <v>175000000</v>
      </c>
      <c r="D16" s="2">
        <f t="shared" ref="D16:F16" si="1">$B$6*D14</f>
        <v>175000000</v>
      </c>
      <c r="E16" s="2">
        <f t="shared" si="1"/>
        <v>175000000</v>
      </c>
      <c r="F16" s="2">
        <f t="shared" si="1"/>
        <v>175000000</v>
      </c>
    </row>
    <row r="17" spans="1:6" x14ac:dyDescent="0.3">
      <c r="A17" t="s">
        <v>7</v>
      </c>
      <c r="C17" s="2">
        <f>$B$7</f>
        <v>100000</v>
      </c>
      <c r="D17" s="2">
        <f t="shared" ref="D17:F17" si="2">$B$7</f>
        <v>100000</v>
      </c>
      <c r="E17" s="2">
        <f t="shared" si="2"/>
        <v>100000</v>
      </c>
      <c r="F17" s="2">
        <f t="shared" si="2"/>
        <v>100000</v>
      </c>
    </row>
    <row r="18" spans="1:6" ht="28.8" x14ac:dyDescent="0.3">
      <c r="A18" s="4" t="s">
        <v>16</v>
      </c>
      <c r="C18" s="2">
        <f>C14-C15-C16-C17</f>
        <v>173900000</v>
      </c>
      <c r="D18" s="2">
        <f t="shared" ref="D18:F18" si="3">D14-D15-D16-D17</f>
        <v>173900000</v>
      </c>
      <c r="E18" s="2">
        <f t="shared" si="3"/>
        <v>173900000</v>
      </c>
      <c r="F18" s="2">
        <f t="shared" si="3"/>
        <v>173900000</v>
      </c>
    </row>
    <row r="19" spans="1:6" x14ac:dyDescent="0.3">
      <c r="A19" t="s">
        <v>17</v>
      </c>
      <c r="C19" s="2">
        <f>$B$9*C18</f>
        <v>52170000</v>
      </c>
      <c r="D19" s="2">
        <f t="shared" ref="D19:F19" si="4">$B$9*D18</f>
        <v>52170000</v>
      </c>
      <c r="E19" s="2">
        <f t="shared" si="4"/>
        <v>52170000</v>
      </c>
      <c r="F19" s="2">
        <f t="shared" si="4"/>
        <v>52170000</v>
      </c>
    </row>
    <row r="20" spans="1:6" ht="28.8" x14ac:dyDescent="0.3">
      <c r="A20" s="4" t="s">
        <v>19</v>
      </c>
      <c r="C20" s="2">
        <f>C18-C19</f>
        <v>121730000</v>
      </c>
      <c r="D20" s="2">
        <f t="shared" ref="D20:F20" si="5">D18-D19</f>
        <v>121730000</v>
      </c>
      <c r="E20" s="2">
        <f t="shared" si="5"/>
        <v>121730000</v>
      </c>
      <c r="F20" s="2">
        <f t="shared" si="5"/>
        <v>121730000</v>
      </c>
    </row>
    <row r="21" spans="1:6" ht="43.2" x14ac:dyDescent="0.3">
      <c r="A21" s="4" t="s">
        <v>20</v>
      </c>
      <c r="B21" s="2">
        <f>-B3</f>
        <v>-2000000</v>
      </c>
      <c r="C21" s="2">
        <f>C20+C17</f>
        <v>121830000</v>
      </c>
      <c r="D21" s="2">
        <f t="shared" ref="D21:F21" si="6">D20+D17</f>
        <v>121830000</v>
      </c>
      <c r="E21" s="2">
        <f t="shared" si="6"/>
        <v>121830000</v>
      </c>
      <c r="F21" s="2">
        <f t="shared" si="6"/>
        <v>121830000</v>
      </c>
    </row>
    <row r="22" spans="1:6" x14ac:dyDescent="0.3">
      <c r="A22" s="4" t="s">
        <v>21</v>
      </c>
      <c r="B22" s="2">
        <f>NPV(B8,C21:F21)+B21</f>
        <v>345822013.92933851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24" sqref="H24"/>
    </sheetView>
  </sheetViews>
  <sheetFormatPr defaultRowHeight="14.4" x14ac:dyDescent="0.3"/>
  <cols>
    <col min="1" max="1" width="18.88671875" customWidth="1"/>
    <col min="2" max="3" width="16.21875" customWidth="1"/>
    <col min="4" max="4" width="15.44140625" customWidth="1"/>
    <col min="5" max="5" width="16.88671875" customWidth="1"/>
    <col min="6" max="6" width="15.5546875" customWidth="1"/>
  </cols>
  <sheetData>
    <row r="1" spans="1:6" ht="29.4" x14ac:dyDescent="0.35">
      <c r="A1" s="3" t="s">
        <v>0</v>
      </c>
      <c r="D1" s="4" t="s">
        <v>22</v>
      </c>
      <c r="E1" t="s">
        <v>23</v>
      </c>
    </row>
    <row r="3" spans="1:6" x14ac:dyDescent="0.3">
      <c r="A3" t="s">
        <v>1</v>
      </c>
      <c r="B3" s="2">
        <v>2000000</v>
      </c>
    </row>
    <row r="4" spans="1:6" x14ac:dyDescent="0.3">
      <c r="A4" t="s">
        <v>2</v>
      </c>
      <c r="B4" s="2">
        <v>35000</v>
      </c>
    </row>
    <row r="5" spans="1:6" x14ac:dyDescent="0.3">
      <c r="A5" t="s">
        <v>3</v>
      </c>
      <c r="B5" s="2">
        <v>1000000</v>
      </c>
      <c r="C5" t="s">
        <v>6</v>
      </c>
    </row>
    <row r="6" spans="1:6" x14ac:dyDescent="0.3">
      <c r="A6" t="s">
        <v>4</v>
      </c>
      <c r="B6" s="1">
        <v>0.5</v>
      </c>
      <c r="C6" t="s">
        <v>5</v>
      </c>
    </row>
    <row r="7" spans="1:6" x14ac:dyDescent="0.3">
      <c r="A7" t="s">
        <v>7</v>
      </c>
      <c r="B7" s="2">
        <v>100000</v>
      </c>
      <c r="C7" t="s">
        <v>6</v>
      </c>
    </row>
    <row r="8" spans="1:6" x14ac:dyDescent="0.3">
      <c r="A8" t="s">
        <v>8</v>
      </c>
      <c r="B8" s="1">
        <v>0.15</v>
      </c>
    </row>
    <row r="9" spans="1:6" x14ac:dyDescent="0.3">
      <c r="A9" t="s">
        <v>18</v>
      </c>
      <c r="B9" s="1">
        <v>0.3</v>
      </c>
    </row>
    <row r="12" spans="1:6" x14ac:dyDescent="0.3">
      <c r="B12" t="s">
        <v>9</v>
      </c>
      <c r="C12" t="s">
        <v>10</v>
      </c>
      <c r="D12" t="s">
        <v>11</v>
      </c>
      <c r="E12" t="s">
        <v>12</v>
      </c>
      <c r="F12" t="s">
        <v>13</v>
      </c>
    </row>
    <row r="13" spans="1:6" x14ac:dyDescent="0.3">
      <c r="A13" t="s">
        <v>14</v>
      </c>
      <c r="C13">
        <f ca="1">INT(8 + 5*RAND()) * 1000</f>
        <v>9000</v>
      </c>
      <c r="D13">
        <f t="shared" ref="D13:F13" ca="1" si="0">INT(8 + 5*RAND()) * 1000</f>
        <v>10000</v>
      </c>
      <c r="E13">
        <f t="shared" ca="1" si="0"/>
        <v>9000</v>
      </c>
      <c r="F13">
        <f t="shared" ca="1" si="0"/>
        <v>8000</v>
      </c>
    </row>
    <row r="14" spans="1:6" x14ac:dyDescent="0.3">
      <c r="A14" t="s">
        <v>15</v>
      </c>
      <c r="C14" s="2">
        <f ca="1">C13*$B$4</f>
        <v>315000000</v>
      </c>
      <c r="D14" s="2">
        <f ca="1">D13*B4</f>
        <v>350000000</v>
      </c>
      <c r="E14" s="2">
        <f ca="1">E13*B4</f>
        <v>315000000</v>
      </c>
      <c r="F14" s="2">
        <f ca="1">F13*B4</f>
        <v>280000000</v>
      </c>
    </row>
    <row r="15" spans="1:6" x14ac:dyDescent="0.3">
      <c r="A15" t="s">
        <v>3</v>
      </c>
      <c r="C15" s="2">
        <f>$B$5</f>
        <v>1000000</v>
      </c>
      <c r="D15" s="2">
        <f t="shared" ref="D15:F15" si="1">$B$5</f>
        <v>1000000</v>
      </c>
      <c r="E15" s="2">
        <f t="shared" si="1"/>
        <v>1000000</v>
      </c>
      <c r="F15" s="2">
        <f t="shared" si="1"/>
        <v>1000000</v>
      </c>
    </row>
    <row r="16" spans="1:6" x14ac:dyDescent="0.3">
      <c r="A16" t="s">
        <v>4</v>
      </c>
      <c r="C16" s="2">
        <f ca="1">$B$6*C14</f>
        <v>157500000</v>
      </c>
      <c r="D16" s="2">
        <f t="shared" ref="D16:F16" ca="1" si="2">$B$6*D14</f>
        <v>175000000</v>
      </c>
      <c r="E16" s="2">
        <f t="shared" ca="1" si="2"/>
        <v>157500000</v>
      </c>
      <c r="F16" s="2">
        <f t="shared" ca="1" si="2"/>
        <v>140000000</v>
      </c>
    </row>
    <row r="17" spans="1:6" x14ac:dyDescent="0.3">
      <c r="A17" t="s">
        <v>7</v>
      </c>
      <c r="C17" s="2">
        <f>$B$7</f>
        <v>100000</v>
      </c>
      <c r="D17" s="2">
        <f t="shared" ref="D17:F17" si="3">$B$7</f>
        <v>100000</v>
      </c>
      <c r="E17" s="2">
        <f t="shared" si="3"/>
        <v>100000</v>
      </c>
      <c r="F17" s="2">
        <f t="shared" si="3"/>
        <v>100000</v>
      </c>
    </row>
    <row r="18" spans="1:6" ht="28.8" x14ac:dyDescent="0.3">
      <c r="A18" s="4" t="s">
        <v>16</v>
      </c>
      <c r="C18" s="2">
        <f ca="1">C14-C15-C16-C17</f>
        <v>156400000</v>
      </c>
      <c r="D18" s="2">
        <f t="shared" ref="D18:F18" ca="1" si="4">D14-D15-D16-D17</f>
        <v>173900000</v>
      </c>
      <c r="E18" s="2">
        <f t="shared" ca="1" si="4"/>
        <v>156400000</v>
      </c>
      <c r="F18" s="2">
        <f t="shared" ca="1" si="4"/>
        <v>138900000</v>
      </c>
    </row>
    <row r="19" spans="1:6" x14ac:dyDescent="0.3">
      <c r="A19" t="s">
        <v>17</v>
      </c>
      <c r="C19" s="2">
        <f ca="1">$B$9*C18</f>
        <v>46920000</v>
      </c>
      <c r="D19" s="2">
        <f t="shared" ref="D19:F19" ca="1" si="5">$B$9*D18</f>
        <v>52170000</v>
      </c>
      <c r="E19" s="2">
        <f t="shared" ca="1" si="5"/>
        <v>46920000</v>
      </c>
      <c r="F19" s="2">
        <f t="shared" ca="1" si="5"/>
        <v>41670000</v>
      </c>
    </row>
    <row r="20" spans="1:6" ht="28.8" x14ac:dyDescent="0.3">
      <c r="A20" s="4" t="s">
        <v>19</v>
      </c>
      <c r="C20" s="2">
        <f ca="1">C18-C19</f>
        <v>109480000</v>
      </c>
      <c r="D20" s="2">
        <f t="shared" ref="D20:F20" ca="1" si="6">D18-D19</f>
        <v>121730000</v>
      </c>
      <c r="E20" s="2">
        <f t="shared" ca="1" si="6"/>
        <v>109480000</v>
      </c>
      <c r="F20" s="2">
        <f t="shared" ca="1" si="6"/>
        <v>97230000</v>
      </c>
    </row>
    <row r="21" spans="1:6" ht="43.2" x14ac:dyDescent="0.3">
      <c r="A21" s="4" t="s">
        <v>20</v>
      </c>
      <c r="B21" s="2">
        <f>-B3</f>
        <v>-2000000</v>
      </c>
      <c r="C21" s="2">
        <f ca="1">C20+C17</f>
        <v>109580000</v>
      </c>
      <c r="D21" s="2">
        <f t="shared" ref="D21:F21" ca="1" si="7">D20+D17</f>
        <v>121830000</v>
      </c>
      <c r="E21" s="2">
        <f t="shared" ca="1" si="7"/>
        <v>109580000</v>
      </c>
      <c r="F21" s="2">
        <f t="shared" ca="1" si="7"/>
        <v>97330000</v>
      </c>
    </row>
    <row r="22" spans="1:6" x14ac:dyDescent="0.3">
      <c r="A22" s="4" t="s">
        <v>21</v>
      </c>
      <c r="B22" s="2">
        <f ca="1">NPV(B8,C21:F21)+B21</f>
        <v>313107311.65197384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M25" sqref="M25"/>
    </sheetView>
  </sheetViews>
  <sheetFormatPr defaultRowHeight="14.4" x14ac:dyDescent="0.3"/>
  <cols>
    <col min="1" max="1" width="13.5546875" customWidth="1"/>
    <col min="2" max="2" width="18.44140625" customWidth="1"/>
    <col min="4" max="4" width="23.88671875" customWidth="1"/>
    <col min="5" max="5" width="11.77734375" customWidth="1"/>
    <col min="6" max="6" width="8.5546875" customWidth="1"/>
    <col min="7" max="7" width="7.33203125" customWidth="1"/>
    <col min="8" max="8" width="12.33203125" customWidth="1"/>
    <col min="9" max="9" width="9.109375" customWidth="1"/>
    <col min="10" max="10" width="15.88671875" customWidth="1"/>
  </cols>
  <sheetData>
    <row r="1" spans="1:10" x14ac:dyDescent="0.3">
      <c r="A1" t="s">
        <v>24</v>
      </c>
      <c r="B1" t="s">
        <v>21</v>
      </c>
    </row>
    <row r="2" spans="1:10" ht="15" thickBot="1" x14ac:dyDescent="0.35">
      <c r="A2">
        <v>1</v>
      </c>
      <c r="B2" s="2">
        <v>372898514.51359898</v>
      </c>
    </row>
    <row r="3" spans="1:10" x14ac:dyDescent="0.3">
      <c r="A3">
        <f>A2+1</f>
        <v>2</v>
      </c>
      <c r="B3" s="2">
        <v>330424645.42365134</v>
      </c>
      <c r="D3" s="8" t="s">
        <v>21</v>
      </c>
      <c r="E3" s="8"/>
      <c r="H3" s="7" t="s">
        <v>41</v>
      </c>
      <c r="I3" s="7" t="s">
        <v>43</v>
      </c>
      <c r="J3" s="7" t="s">
        <v>44</v>
      </c>
    </row>
    <row r="4" spans="1:10" x14ac:dyDescent="0.3">
      <c r="A4">
        <f t="shared" ref="A4:A26" si="0">A3+1</f>
        <v>3</v>
      </c>
      <c r="B4" s="2">
        <v>365736947.76676762</v>
      </c>
      <c r="D4" s="5"/>
      <c r="E4" s="5"/>
      <c r="H4" s="5">
        <v>290933595.14867377</v>
      </c>
      <c r="I4" s="5">
        <v>1</v>
      </c>
      <c r="J4" s="9">
        <v>0.04</v>
      </c>
    </row>
    <row r="5" spans="1:10" x14ac:dyDescent="0.3">
      <c r="A5">
        <f t="shared" si="0"/>
        <v>4</v>
      </c>
      <c r="B5" s="2">
        <v>341304448.59759653</v>
      </c>
      <c r="D5" s="5" t="s">
        <v>25</v>
      </c>
      <c r="E5" s="5">
        <v>342181066.39127225</v>
      </c>
      <c r="H5" s="5">
        <v>314499877.43039805</v>
      </c>
      <c r="I5" s="5">
        <v>3</v>
      </c>
      <c r="J5" s="9">
        <v>0.16</v>
      </c>
    </row>
    <row r="6" spans="1:10" x14ac:dyDescent="0.3">
      <c r="A6">
        <f t="shared" si="0"/>
        <v>5</v>
      </c>
      <c r="B6" s="2">
        <v>333938015.51595378</v>
      </c>
      <c r="D6" s="5" t="s">
        <v>26</v>
      </c>
      <c r="E6" s="5">
        <v>5449861.8279296821</v>
      </c>
      <c r="H6" s="5">
        <v>338066159.71212232</v>
      </c>
      <c r="I6" s="5">
        <v>9</v>
      </c>
      <c r="J6" s="9">
        <v>0.52</v>
      </c>
    </row>
    <row r="7" spans="1:10" x14ac:dyDescent="0.3">
      <c r="A7">
        <f t="shared" si="0"/>
        <v>6</v>
      </c>
      <c r="B7" s="2">
        <v>310690939.49778634</v>
      </c>
      <c r="D7" s="5" t="s">
        <v>27</v>
      </c>
      <c r="E7" s="5">
        <v>333938015.51595378</v>
      </c>
      <c r="H7" s="5">
        <v>361632441.9938466</v>
      </c>
      <c r="I7" s="5">
        <v>5</v>
      </c>
      <c r="J7" s="9">
        <v>0.72</v>
      </c>
    </row>
    <row r="8" spans="1:10" x14ac:dyDescent="0.3">
      <c r="A8">
        <f t="shared" si="0"/>
        <v>7</v>
      </c>
      <c r="B8" s="2">
        <v>350567208.52198219</v>
      </c>
      <c r="D8" s="5" t="s">
        <v>28</v>
      </c>
      <c r="E8" s="5" t="e">
        <v>#N/A</v>
      </c>
      <c r="H8" s="5">
        <v>385198724.27557087</v>
      </c>
      <c r="I8" s="5">
        <v>6</v>
      </c>
      <c r="J8" s="9">
        <v>0.96</v>
      </c>
    </row>
    <row r="9" spans="1:10" ht="15" thickBot="1" x14ac:dyDescent="0.35">
      <c r="A9">
        <f t="shared" si="0"/>
        <v>8</v>
      </c>
      <c r="B9" s="2">
        <v>352937179.32683206</v>
      </c>
      <c r="D9" s="5" t="s">
        <v>29</v>
      </c>
      <c r="E9" s="5">
        <v>27249309.139648411</v>
      </c>
      <c r="H9" s="6" t="s">
        <v>42</v>
      </c>
      <c r="I9" s="6">
        <v>1</v>
      </c>
      <c r="J9" s="10">
        <v>1</v>
      </c>
    </row>
    <row r="10" spans="1:10" x14ac:dyDescent="0.3">
      <c r="A10">
        <f t="shared" si="0"/>
        <v>9</v>
      </c>
      <c r="B10" s="2">
        <v>331995287.32387328</v>
      </c>
      <c r="D10" s="5" t="s">
        <v>30</v>
      </c>
      <c r="E10" s="5">
        <v>742524848588126.5</v>
      </c>
    </row>
    <row r="11" spans="1:10" x14ac:dyDescent="0.3">
      <c r="A11">
        <f t="shared" si="0"/>
        <v>10</v>
      </c>
      <c r="B11" s="2">
        <v>323648297.42603844</v>
      </c>
      <c r="D11" s="5" t="s">
        <v>31</v>
      </c>
      <c r="E11" s="5">
        <v>0.2157119409650865</v>
      </c>
    </row>
    <row r="12" spans="1:10" x14ac:dyDescent="0.3">
      <c r="A12">
        <f t="shared" si="0"/>
        <v>11</v>
      </c>
      <c r="B12" s="2">
        <v>378536716.20670319</v>
      </c>
      <c r="D12" s="5" t="s">
        <v>32</v>
      </c>
      <c r="E12" s="5">
        <v>0.37527014409424742</v>
      </c>
    </row>
    <row r="13" spans="1:10" x14ac:dyDescent="0.3">
      <c r="A13">
        <f t="shared" si="0"/>
        <v>12</v>
      </c>
      <c r="B13" s="2">
        <v>375338525.09103394</v>
      </c>
      <c r="D13" s="5" t="s">
        <v>33</v>
      </c>
      <c r="E13" s="5">
        <v>117831411.40862137</v>
      </c>
    </row>
    <row r="14" spans="1:10" x14ac:dyDescent="0.3">
      <c r="A14">
        <f t="shared" si="0"/>
        <v>13</v>
      </c>
      <c r="B14" s="2">
        <v>327296494.08056724</v>
      </c>
      <c r="D14" s="5" t="s">
        <v>34</v>
      </c>
      <c r="E14" s="5">
        <v>290933595.14867377</v>
      </c>
    </row>
    <row r="15" spans="1:10" x14ac:dyDescent="0.3">
      <c r="A15">
        <f t="shared" si="0"/>
        <v>14</v>
      </c>
      <c r="B15" s="2">
        <v>377147302.21804529</v>
      </c>
      <c r="D15" s="5" t="s">
        <v>35</v>
      </c>
      <c r="E15" s="5">
        <v>408765006.55729514</v>
      </c>
    </row>
    <row r="16" spans="1:10" x14ac:dyDescent="0.3">
      <c r="A16">
        <f t="shared" si="0"/>
        <v>15</v>
      </c>
      <c r="B16" s="2">
        <v>359829968.44636786</v>
      </c>
      <c r="D16" s="5" t="s">
        <v>36</v>
      </c>
      <c r="E16" s="5">
        <v>8554526659.781806</v>
      </c>
    </row>
    <row r="17" spans="1:5" x14ac:dyDescent="0.3">
      <c r="A17">
        <f t="shared" si="0"/>
        <v>16</v>
      </c>
      <c r="B17" s="2">
        <v>290933595.14867377</v>
      </c>
      <c r="D17" s="5" t="s">
        <v>37</v>
      </c>
      <c r="E17" s="5">
        <v>25</v>
      </c>
    </row>
    <row r="18" spans="1:5" x14ac:dyDescent="0.3">
      <c r="A18">
        <f t="shared" si="0"/>
        <v>17</v>
      </c>
      <c r="B18" s="2">
        <v>344590189.42899728</v>
      </c>
      <c r="D18" s="5" t="s">
        <v>38</v>
      </c>
      <c r="E18" s="5">
        <v>408765006.55729514</v>
      </c>
    </row>
    <row r="19" spans="1:5" x14ac:dyDescent="0.3">
      <c r="A19">
        <f t="shared" si="0"/>
        <v>18</v>
      </c>
      <c r="B19" s="2">
        <v>408765006.55729514</v>
      </c>
      <c r="D19" s="5" t="s">
        <v>39</v>
      </c>
      <c r="E19" s="5">
        <v>290933595.14867377</v>
      </c>
    </row>
    <row r="20" spans="1:5" ht="15" thickBot="1" x14ac:dyDescent="0.35">
      <c r="A20">
        <f t="shared" si="0"/>
        <v>19</v>
      </c>
      <c r="B20" s="2">
        <v>330605873.33521539</v>
      </c>
      <c r="D20" s="6" t="s">
        <v>40</v>
      </c>
      <c r="E20" s="6">
        <v>11247961.987735553</v>
      </c>
    </row>
    <row r="21" spans="1:5" x14ac:dyDescent="0.3">
      <c r="A21">
        <f t="shared" si="0"/>
        <v>20</v>
      </c>
      <c r="B21" s="2">
        <v>307539149.73145473</v>
      </c>
    </row>
    <row r="22" spans="1:5" x14ac:dyDescent="0.3">
      <c r="A22">
        <f t="shared" si="0"/>
        <v>21</v>
      </c>
      <c r="B22" s="2">
        <v>329397687.25812161</v>
      </c>
    </row>
    <row r="23" spans="1:5" x14ac:dyDescent="0.3">
      <c r="A23">
        <f t="shared" si="0"/>
        <v>22</v>
      </c>
      <c r="B23" s="2">
        <v>301404541.15015316</v>
      </c>
    </row>
    <row r="24" spans="1:5" x14ac:dyDescent="0.3">
      <c r="A24">
        <f t="shared" si="0"/>
        <v>23</v>
      </c>
      <c r="B24" s="2">
        <v>368753910.97087282</v>
      </c>
    </row>
    <row r="25" spans="1:5" x14ac:dyDescent="0.3">
      <c r="A25">
        <f t="shared" si="0"/>
        <v>24</v>
      </c>
      <c r="B25" s="2">
        <v>332911057.35042411</v>
      </c>
    </row>
    <row r="26" spans="1:5" x14ac:dyDescent="0.3">
      <c r="A26">
        <f t="shared" si="0"/>
        <v>25</v>
      </c>
      <c r="B26" s="2">
        <v>329374048.83487421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Постоянный спрос</vt:lpstr>
      <vt:lpstr>Переменный спрос</vt:lpstr>
      <vt:lpstr>Имитация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2020-11-22T12:06:15Z</dcterms:created>
  <dcterms:modified xsi:type="dcterms:W3CDTF">2020-11-22T14:06:28Z</dcterms:modified>
</cp:coreProperties>
</file>