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U2" i="1"/>
  <c r="V4" s="1"/>
  <c r="W2"/>
  <c r="V5"/>
  <c r="V6"/>
  <c r="V9"/>
  <c r="V10"/>
  <c r="W3"/>
  <c r="W4"/>
  <c r="W5"/>
  <c r="W6"/>
  <c r="W7"/>
  <c r="W8"/>
  <c r="W9"/>
  <c r="W10"/>
  <c r="W11"/>
  <c r="U3"/>
  <c r="U4"/>
  <c r="U5"/>
  <c r="U6"/>
  <c r="U7"/>
  <c r="U8"/>
  <c r="U9"/>
  <c r="U10"/>
  <c r="U11"/>
  <c r="S3"/>
  <c r="S4"/>
  <c r="S5"/>
  <c r="S6"/>
  <c r="S7"/>
  <c r="S8"/>
  <c r="S9"/>
  <c r="S10"/>
  <c r="S11"/>
  <c r="R3"/>
  <c r="R4"/>
  <c r="R5"/>
  <c r="R6"/>
  <c r="R7"/>
  <c r="R8"/>
  <c r="R9"/>
  <c r="R10"/>
  <c r="R11"/>
  <c r="S2"/>
  <c r="R2"/>
  <c r="P3"/>
  <c r="P4"/>
  <c r="P5"/>
  <c r="P6"/>
  <c r="P7"/>
  <c r="P8"/>
  <c r="P9"/>
  <c r="P10"/>
  <c r="P11"/>
  <c r="P2"/>
  <c r="O3"/>
  <c r="O4"/>
  <c r="O5"/>
  <c r="O6"/>
  <c r="O7"/>
  <c r="O8"/>
  <c r="O9"/>
  <c r="O10"/>
  <c r="O11"/>
  <c r="O2"/>
  <c r="N13"/>
  <c r="N11"/>
  <c r="N10"/>
  <c r="N9"/>
  <c r="N8"/>
  <c r="N7"/>
  <c r="N6"/>
  <c r="N5"/>
  <c r="N4"/>
  <c r="N3"/>
  <c r="N2"/>
  <c r="M13"/>
  <c r="M3"/>
  <c r="M4"/>
  <c r="M5"/>
  <c r="M6"/>
  <c r="M7"/>
  <c r="M8"/>
  <c r="M9"/>
  <c r="M10"/>
  <c r="M11"/>
  <c r="M2"/>
  <c r="V11" l="1"/>
  <c r="V7"/>
  <c r="V3"/>
  <c r="V2"/>
  <c r="U13"/>
  <c r="V8"/>
  <c r="AA7"/>
  <c r="Z11"/>
  <c r="AA8"/>
  <c r="AA4"/>
  <c r="AA10"/>
  <c r="AA6"/>
  <c r="AA3"/>
  <c r="Z8"/>
  <c r="AA5" l="1"/>
  <c r="AA2"/>
  <c r="Z2"/>
  <c r="Z4"/>
  <c r="Z10"/>
  <c r="Z9"/>
  <c r="Z7"/>
  <c r="AA9"/>
  <c r="AA11"/>
  <c r="Z5"/>
  <c r="Z3"/>
  <c r="Z6"/>
</calcChain>
</file>

<file path=xl/sharedStrings.xml><?xml version="1.0" encoding="utf-8"?>
<sst xmlns="http://schemas.openxmlformats.org/spreadsheetml/2006/main" count="23" uniqueCount="18">
  <si>
    <t>№</t>
  </si>
  <si>
    <t>х1</t>
  </si>
  <si>
    <t>х2</t>
  </si>
  <si>
    <t>х3</t>
  </si>
  <si>
    <t>х4</t>
  </si>
  <si>
    <t>х5</t>
  </si>
  <si>
    <t>х6</t>
  </si>
  <si>
    <t>х7</t>
  </si>
  <si>
    <t>х8</t>
  </si>
  <si>
    <t>х9</t>
  </si>
  <si>
    <t>х10</t>
  </si>
  <si>
    <t>Средние</t>
  </si>
  <si>
    <t>Размах</t>
  </si>
  <si>
    <t>UCL</t>
  </si>
  <si>
    <t>LCL</t>
  </si>
  <si>
    <t>Станд. Откл.</t>
  </si>
  <si>
    <t xml:space="preserve">Процесс управляемый </t>
  </si>
  <si>
    <t>Процесс управяемый, но цикличный. На этот процесс стоит обраить внимание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</si>
</sst>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400"/>
              <a:t>Карта</a:t>
            </a:r>
            <a:r>
              <a:rPr lang="ru-RU" sz="1400" baseline="0"/>
              <a:t> средних</a:t>
            </a:r>
            <a:endParaRPr lang="ru-RU" sz="1400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Лист1!$M$1</c:f>
              <c:strCache>
                <c:ptCount val="1"/>
                <c:pt idx="0">
                  <c:v>Средние</c:v>
                </c:pt>
              </c:strCache>
            </c:strRef>
          </c:tx>
          <c:xVal>
            <c:numRef>
              <c:f>Лист1!$A$2:$A$11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Лист1!$M$2:$M$11</c:f>
              <c:numCache>
                <c:formatCode>General</c:formatCode>
                <c:ptCount val="10"/>
                <c:pt idx="0">
                  <c:v>204.5</c:v>
                </c:pt>
                <c:pt idx="1">
                  <c:v>204.5</c:v>
                </c:pt>
                <c:pt idx="2">
                  <c:v>206</c:v>
                </c:pt>
                <c:pt idx="3">
                  <c:v>205.4</c:v>
                </c:pt>
                <c:pt idx="4">
                  <c:v>205.7</c:v>
                </c:pt>
                <c:pt idx="5">
                  <c:v>204.6</c:v>
                </c:pt>
                <c:pt idx="6">
                  <c:v>205.4</c:v>
                </c:pt>
                <c:pt idx="7">
                  <c:v>206.7</c:v>
                </c:pt>
                <c:pt idx="8">
                  <c:v>205</c:v>
                </c:pt>
                <c:pt idx="9">
                  <c:v>205</c:v>
                </c:pt>
              </c:numCache>
            </c:numRef>
          </c:yVal>
        </c:ser>
        <c:ser>
          <c:idx val="1"/>
          <c:order val="1"/>
          <c:tx>
            <c:v>UCL</c:v>
          </c:tx>
          <c:yVal>
            <c:numRef>
              <c:f>Лист1!$O$2:$O$11</c:f>
              <c:numCache>
                <c:formatCode>General</c:formatCode>
                <c:ptCount val="10"/>
                <c:pt idx="0">
                  <c:v>208.20600000000002</c:v>
                </c:pt>
                <c:pt idx="1">
                  <c:v>208.20600000000002</c:v>
                </c:pt>
                <c:pt idx="2">
                  <c:v>208.20600000000002</c:v>
                </c:pt>
                <c:pt idx="3">
                  <c:v>208.20600000000002</c:v>
                </c:pt>
                <c:pt idx="4">
                  <c:v>208.20600000000002</c:v>
                </c:pt>
                <c:pt idx="5">
                  <c:v>208.20600000000002</c:v>
                </c:pt>
                <c:pt idx="6">
                  <c:v>208.20600000000002</c:v>
                </c:pt>
                <c:pt idx="7">
                  <c:v>208.20600000000002</c:v>
                </c:pt>
                <c:pt idx="8">
                  <c:v>208.20600000000002</c:v>
                </c:pt>
                <c:pt idx="9">
                  <c:v>208.20600000000002</c:v>
                </c:pt>
              </c:numCache>
            </c:numRef>
          </c:yVal>
        </c:ser>
        <c:ser>
          <c:idx val="2"/>
          <c:order val="2"/>
          <c:tx>
            <c:v>LCL</c:v>
          </c:tx>
          <c:yVal>
            <c:numRef>
              <c:f>Лист1!$P$2:$P$11</c:f>
              <c:numCache>
                <c:formatCode>General</c:formatCode>
                <c:ptCount val="10"/>
                <c:pt idx="0">
                  <c:v>202.35400000000004</c:v>
                </c:pt>
                <c:pt idx="1">
                  <c:v>202.35400000000004</c:v>
                </c:pt>
                <c:pt idx="2">
                  <c:v>202.35400000000004</c:v>
                </c:pt>
                <c:pt idx="3">
                  <c:v>202.35400000000004</c:v>
                </c:pt>
                <c:pt idx="4">
                  <c:v>202.35400000000004</c:v>
                </c:pt>
                <c:pt idx="5">
                  <c:v>202.35400000000004</c:v>
                </c:pt>
                <c:pt idx="6">
                  <c:v>202.35400000000004</c:v>
                </c:pt>
                <c:pt idx="7">
                  <c:v>202.35400000000004</c:v>
                </c:pt>
                <c:pt idx="8">
                  <c:v>202.35400000000004</c:v>
                </c:pt>
                <c:pt idx="9">
                  <c:v>202.35400000000004</c:v>
                </c:pt>
              </c:numCache>
            </c:numRef>
          </c:yVal>
        </c:ser>
        <c:ser>
          <c:idx val="3"/>
          <c:order val="3"/>
          <c:tx>
            <c:v>CL</c:v>
          </c:tx>
          <c:yVal>
            <c:numRef>
              <c:f>Лист1!$W$2:$W$11</c:f>
              <c:numCache>
                <c:formatCode>General</c:formatCode>
                <c:ptCount val="10"/>
                <c:pt idx="0">
                  <c:v>205.28000000000003</c:v>
                </c:pt>
                <c:pt idx="1">
                  <c:v>205.28000000000003</c:v>
                </c:pt>
                <c:pt idx="2">
                  <c:v>205.28000000000003</c:v>
                </c:pt>
                <c:pt idx="3">
                  <c:v>205.28000000000003</c:v>
                </c:pt>
                <c:pt idx="4">
                  <c:v>205.28000000000003</c:v>
                </c:pt>
                <c:pt idx="5">
                  <c:v>205.28000000000003</c:v>
                </c:pt>
                <c:pt idx="6">
                  <c:v>205.28000000000003</c:v>
                </c:pt>
                <c:pt idx="7">
                  <c:v>205.28000000000003</c:v>
                </c:pt>
                <c:pt idx="8">
                  <c:v>205.28000000000003</c:v>
                </c:pt>
                <c:pt idx="9">
                  <c:v>205.28000000000003</c:v>
                </c:pt>
              </c:numCache>
            </c:numRef>
          </c:yVal>
        </c:ser>
        <c:axId val="78128256"/>
        <c:axId val="73972352"/>
      </c:scatterChart>
      <c:valAx>
        <c:axId val="78128256"/>
        <c:scaling>
          <c:orientation val="minMax"/>
        </c:scaling>
        <c:axPos val="b"/>
        <c:numFmt formatCode="General" sourceLinked="1"/>
        <c:tickLblPos val="nextTo"/>
        <c:crossAx val="73972352"/>
        <c:crosses val="autoZero"/>
        <c:crossBetween val="midCat"/>
      </c:valAx>
      <c:valAx>
        <c:axId val="73972352"/>
        <c:scaling>
          <c:orientation val="minMax"/>
        </c:scaling>
        <c:axPos val="l"/>
        <c:majorGridlines/>
        <c:numFmt formatCode="General" sourceLinked="1"/>
        <c:tickLblPos val="nextTo"/>
        <c:crossAx val="781282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400"/>
              <a:t>Карта</a:t>
            </a:r>
            <a:r>
              <a:rPr lang="ru-RU" sz="1400" baseline="0"/>
              <a:t> размахов</a:t>
            </a:r>
            <a:endParaRPr lang="ru-RU" sz="1400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Лист1!$N$1</c:f>
              <c:strCache>
                <c:ptCount val="1"/>
                <c:pt idx="0">
                  <c:v>Размах</c:v>
                </c:pt>
              </c:strCache>
            </c:strRef>
          </c:tx>
          <c:yVal>
            <c:numRef>
              <c:f>Лист1!$N$2:$N$11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</c:numCache>
            </c:numRef>
          </c:yVal>
        </c:ser>
        <c:ser>
          <c:idx val="1"/>
          <c:order val="1"/>
          <c:tx>
            <c:strRef>
              <c:f>Лист1!$R$1</c:f>
              <c:strCache>
                <c:ptCount val="1"/>
                <c:pt idx="0">
                  <c:v>UCL</c:v>
                </c:pt>
              </c:strCache>
            </c:strRef>
          </c:tx>
          <c:yVal>
            <c:numRef>
              <c:f>Лист1!$R$2:$R$11</c:f>
              <c:numCache>
                <c:formatCode>General</c:formatCode>
                <c:ptCount val="10"/>
                <c:pt idx="0">
                  <c:v>16.881499999999999</c:v>
                </c:pt>
                <c:pt idx="1">
                  <c:v>16.881499999999999</c:v>
                </c:pt>
                <c:pt idx="2">
                  <c:v>16.881499999999999</c:v>
                </c:pt>
                <c:pt idx="3">
                  <c:v>16.881499999999999</c:v>
                </c:pt>
                <c:pt idx="4">
                  <c:v>16.881499999999999</c:v>
                </c:pt>
                <c:pt idx="5">
                  <c:v>16.881499999999999</c:v>
                </c:pt>
                <c:pt idx="6">
                  <c:v>16.881499999999999</c:v>
                </c:pt>
                <c:pt idx="7">
                  <c:v>16.881499999999999</c:v>
                </c:pt>
                <c:pt idx="8">
                  <c:v>16.881499999999999</c:v>
                </c:pt>
                <c:pt idx="9">
                  <c:v>16.881499999999999</c:v>
                </c:pt>
              </c:numCache>
            </c:numRef>
          </c:yVal>
        </c:ser>
        <c:ser>
          <c:idx val="2"/>
          <c:order val="2"/>
          <c:tx>
            <c:strRef>
              <c:f>Лист1!$S$1</c:f>
              <c:strCache>
                <c:ptCount val="1"/>
                <c:pt idx="0">
                  <c:v>LCL</c:v>
                </c:pt>
              </c:strCache>
            </c:strRef>
          </c:tx>
          <c:yVal>
            <c:numRef>
              <c:f>Лист1!$S$2:$S$11</c:f>
              <c:numCache>
                <c:formatCode>General</c:formatCode>
                <c:ptCount val="10"/>
                <c:pt idx="0">
                  <c:v>2.1185</c:v>
                </c:pt>
                <c:pt idx="1">
                  <c:v>2.1185</c:v>
                </c:pt>
                <c:pt idx="2">
                  <c:v>2.1185</c:v>
                </c:pt>
                <c:pt idx="3">
                  <c:v>2.1185</c:v>
                </c:pt>
                <c:pt idx="4">
                  <c:v>2.1185</c:v>
                </c:pt>
                <c:pt idx="5">
                  <c:v>2.1185</c:v>
                </c:pt>
                <c:pt idx="6">
                  <c:v>2.1185</c:v>
                </c:pt>
                <c:pt idx="7">
                  <c:v>2.1185</c:v>
                </c:pt>
                <c:pt idx="8">
                  <c:v>2.1185</c:v>
                </c:pt>
                <c:pt idx="9">
                  <c:v>2.1185</c:v>
                </c:pt>
              </c:numCache>
            </c:numRef>
          </c:yVal>
        </c:ser>
        <c:ser>
          <c:idx val="3"/>
          <c:order val="3"/>
          <c:tx>
            <c:v>CL</c:v>
          </c:tx>
          <c:yVal>
            <c:numRef>
              <c:f>Лист1!$X$2:$X$11</c:f>
              <c:numCache>
                <c:formatCode>General</c:formatCode>
                <c:ptCount val="1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9.5</c:v>
                </c:pt>
                <c:pt idx="9">
                  <c:v>9.5</c:v>
                </c:pt>
              </c:numCache>
            </c:numRef>
          </c:yVal>
        </c:ser>
        <c:axId val="82432768"/>
        <c:axId val="112913792"/>
      </c:scatterChart>
      <c:valAx>
        <c:axId val="82432768"/>
        <c:scaling>
          <c:orientation val="minMax"/>
        </c:scaling>
        <c:axPos val="b"/>
        <c:tickLblPos val="nextTo"/>
        <c:crossAx val="112913792"/>
        <c:crosses val="autoZero"/>
        <c:crossBetween val="midCat"/>
      </c:valAx>
      <c:valAx>
        <c:axId val="112913792"/>
        <c:scaling>
          <c:orientation val="minMax"/>
        </c:scaling>
        <c:axPos val="l"/>
        <c:majorGridlines/>
        <c:numFmt formatCode="General" sourceLinked="1"/>
        <c:tickLblPos val="nextTo"/>
        <c:crossAx val="82432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400"/>
              <a:t>Карта</a:t>
            </a:r>
            <a:r>
              <a:rPr lang="ru-RU" sz="1400" baseline="0"/>
              <a:t> выборочных стандартных отклонений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Лист1!$U$1</c:f>
              <c:strCache>
                <c:ptCount val="1"/>
                <c:pt idx="0">
                  <c:v>Станд. Откл.</c:v>
                </c:pt>
              </c:strCache>
            </c:strRef>
          </c:tx>
          <c:yVal>
            <c:numRef>
              <c:f>Лист1!$U$2:$U$11</c:f>
              <c:numCache>
                <c:formatCode>General</c:formatCode>
                <c:ptCount val="10"/>
                <c:pt idx="0">
                  <c:v>3.064129385141706</c:v>
                </c:pt>
                <c:pt idx="1">
                  <c:v>3.4399612400917157</c:v>
                </c:pt>
                <c:pt idx="2">
                  <c:v>4.1899350299921787</c:v>
                </c:pt>
                <c:pt idx="3">
                  <c:v>3.134042472945255</c:v>
                </c:pt>
                <c:pt idx="4">
                  <c:v>3.05686840482901</c:v>
                </c:pt>
                <c:pt idx="5">
                  <c:v>3.6575644598257409</c:v>
                </c:pt>
                <c:pt idx="6">
                  <c:v>3.2727833889693492</c:v>
                </c:pt>
                <c:pt idx="7">
                  <c:v>3.6530048514123079</c:v>
                </c:pt>
                <c:pt idx="8">
                  <c:v>3.2659863237109041</c:v>
                </c:pt>
                <c:pt idx="9">
                  <c:v>3.7416573867739413</c:v>
                </c:pt>
              </c:numCache>
            </c:numRef>
          </c:yVal>
        </c:ser>
        <c:ser>
          <c:idx val="1"/>
          <c:order val="1"/>
          <c:tx>
            <c:strRef>
              <c:f>Лист1!$Z$1</c:f>
              <c:strCache>
                <c:ptCount val="1"/>
                <c:pt idx="0">
                  <c:v>UCL</c:v>
                </c:pt>
              </c:strCache>
            </c:strRef>
          </c:tx>
          <c:yVal>
            <c:numRef>
              <c:f>Лист1!$Z$2:$Z$11</c:f>
              <c:numCache>
                <c:formatCode>General</c:formatCode>
                <c:ptCount val="10"/>
                <c:pt idx="0">
                  <c:v>5.9160700931375674</c:v>
                </c:pt>
                <c:pt idx="1">
                  <c:v>5.9160700931375674</c:v>
                </c:pt>
                <c:pt idx="2">
                  <c:v>5.9160700931375674</c:v>
                </c:pt>
                <c:pt idx="3">
                  <c:v>5.9160700931375674</c:v>
                </c:pt>
                <c:pt idx="4">
                  <c:v>5.9160700931375674</c:v>
                </c:pt>
                <c:pt idx="5">
                  <c:v>5.9160700931375674</c:v>
                </c:pt>
                <c:pt idx="6">
                  <c:v>5.9160700931375674</c:v>
                </c:pt>
                <c:pt idx="7">
                  <c:v>5.9160700931375674</c:v>
                </c:pt>
                <c:pt idx="8">
                  <c:v>5.9160700931375674</c:v>
                </c:pt>
                <c:pt idx="9">
                  <c:v>5.9160700931375674</c:v>
                </c:pt>
              </c:numCache>
            </c:numRef>
          </c:yVal>
        </c:ser>
        <c:ser>
          <c:idx val="2"/>
          <c:order val="2"/>
          <c:tx>
            <c:strRef>
              <c:f>Лист1!$AA$1</c:f>
              <c:strCache>
                <c:ptCount val="1"/>
                <c:pt idx="0">
                  <c:v>LCL</c:v>
                </c:pt>
              </c:strCache>
            </c:strRef>
          </c:tx>
          <c:yVal>
            <c:numRef>
              <c:f>Лист1!$AA$2:$AA$11</c:f>
              <c:numCache>
                <c:formatCode>General</c:formatCode>
                <c:ptCount val="10"/>
                <c:pt idx="0">
                  <c:v>0.97911649560085601</c:v>
                </c:pt>
                <c:pt idx="1">
                  <c:v>0.97911649560085601</c:v>
                </c:pt>
                <c:pt idx="2">
                  <c:v>0.97911649560085601</c:v>
                </c:pt>
                <c:pt idx="3">
                  <c:v>0.97911649560085601</c:v>
                </c:pt>
                <c:pt idx="4">
                  <c:v>0.97911649560085601</c:v>
                </c:pt>
                <c:pt idx="5">
                  <c:v>0.97911649560085601</c:v>
                </c:pt>
                <c:pt idx="6">
                  <c:v>0.97911649560085601</c:v>
                </c:pt>
                <c:pt idx="7">
                  <c:v>0.97911649560085601</c:v>
                </c:pt>
                <c:pt idx="8">
                  <c:v>0.97911649560085601</c:v>
                </c:pt>
                <c:pt idx="9">
                  <c:v>0.97911649560085601</c:v>
                </c:pt>
              </c:numCache>
            </c:numRef>
          </c:yVal>
        </c:ser>
        <c:ser>
          <c:idx val="3"/>
          <c:order val="3"/>
          <c:tx>
            <c:v>CL</c:v>
          </c:tx>
          <c:yVal>
            <c:numRef>
              <c:f>Лист1!$V$2:$V$11</c:f>
              <c:numCache>
                <c:formatCode>General</c:formatCode>
                <c:ptCount val="10"/>
                <c:pt idx="0">
                  <c:v>3.4475932943692116</c:v>
                </c:pt>
                <c:pt idx="1">
                  <c:v>3.4475932943692116</c:v>
                </c:pt>
                <c:pt idx="2">
                  <c:v>3.4475932943692116</c:v>
                </c:pt>
                <c:pt idx="3">
                  <c:v>3.4475932943692116</c:v>
                </c:pt>
                <c:pt idx="4">
                  <c:v>3.4475932943692116</c:v>
                </c:pt>
                <c:pt idx="5">
                  <c:v>3.4475932943692116</c:v>
                </c:pt>
                <c:pt idx="6">
                  <c:v>3.4475932943692116</c:v>
                </c:pt>
                <c:pt idx="7">
                  <c:v>3.4475932943692116</c:v>
                </c:pt>
                <c:pt idx="8">
                  <c:v>3.4475932943692116</c:v>
                </c:pt>
                <c:pt idx="9">
                  <c:v>3.4475932943692116</c:v>
                </c:pt>
              </c:numCache>
            </c:numRef>
          </c:yVal>
        </c:ser>
        <c:axId val="73729536"/>
        <c:axId val="73132288"/>
      </c:scatterChart>
      <c:valAx>
        <c:axId val="73729536"/>
        <c:scaling>
          <c:orientation val="minMax"/>
        </c:scaling>
        <c:axPos val="b"/>
        <c:tickLblPos val="nextTo"/>
        <c:crossAx val="73132288"/>
        <c:crosses val="autoZero"/>
        <c:crossBetween val="midCat"/>
      </c:valAx>
      <c:valAx>
        <c:axId val="73132288"/>
        <c:scaling>
          <c:orientation val="minMax"/>
        </c:scaling>
        <c:axPos val="l"/>
        <c:majorGridlines/>
        <c:numFmt formatCode="General" sourceLinked="1"/>
        <c:tickLblPos val="nextTo"/>
        <c:crossAx val="73729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8</xdr:col>
      <xdr:colOff>304800</xdr:colOff>
      <xdr:row>26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16</xdr:col>
      <xdr:colOff>304800</xdr:colOff>
      <xdr:row>27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561975</xdr:colOff>
      <xdr:row>13</xdr:row>
      <xdr:rowOff>114300</xdr:rowOff>
    </xdr:from>
    <xdr:to>
      <xdr:col>25</xdr:col>
      <xdr:colOff>495300</xdr:colOff>
      <xdr:row>28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"/>
  <sheetViews>
    <sheetView tabSelected="1" workbookViewId="0">
      <selection activeCell="F32" sqref="F32"/>
    </sheetView>
  </sheetViews>
  <sheetFormatPr defaultRowHeight="15"/>
  <cols>
    <col min="21" max="21" width="14.7109375" customWidth="1"/>
  </cols>
  <sheetData>
    <row r="1" spans="1:27" ht="32.2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R1" s="5" t="s">
        <v>13</v>
      </c>
      <c r="S1" s="5" t="s">
        <v>14</v>
      </c>
      <c r="U1" s="5" t="s">
        <v>15</v>
      </c>
      <c r="Z1" t="s">
        <v>13</v>
      </c>
      <c r="AA1" t="s">
        <v>14</v>
      </c>
    </row>
    <row r="2" spans="1:27" ht="16.5" thickBot="1">
      <c r="A2" s="3">
        <v>1</v>
      </c>
      <c r="B2" s="4">
        <v>203</v>
      </c>
      <c r="C2" s="4">
        <v>202</v>
      </c>
      <c r="D2" s="4">
        <v>205</v>
      </c>
      <c r="E2" s="4">
        <v>207</v>
      </c>
      <c r="F2" s="4">
        <v>206</v>
      </c>
      <c r="G2" s="4">
        <v>208</v>
      </c>
      <c r="H2" s="4">
        <v>200</v>
      </c>
      <c r="I2" s="4">
        <v>208</v>
      </c>
      <c r="J2" s="4">
        <v>206</v>
      </c>
      <c r="K2" s="4">
        <v>200</v>
      </c>
      <c r="M2">
        <f>SUM(B2:K2)/10</f>
        <v>204.5</v>
      </c>
      <c r="N2">
        <f>G2-H2</f>
        <v>8</v>
      </c>
      <c r="O2">
        <f>0.308*$N$13+$M$13</f>
        <v>208.20600000000002</v>
      </c>
      <c r="P2">
        <f>$M$13-0.308*$N$13</f>
        <v>202.35400000000004</v>
      </c>
      <c r="R2">
        <f>1.777*$N$13</f>
        <v>16.881499999999999</v>
      </c>
      <c r="S2">
        <f>0.223*$N$13</f>
        <v>2.1185</v>
      </c>
      <c r="U2">
        <f>STDEV(B2:K2)</f>
        <v>3.064129385141706</v>
      </c>
      <c r="V2">
        <f>SUM($U$2:$U$11)/10</f>
        <v>3.4475932943692116</v>
      </c>
      <c r="W2">
        <f>SUM($M$2:$M$11)/10</f>
        <v>205.28000000000003</v>
      </c>
      <c r="X2">
        <v>9.5</v>
      </c>
      <c r="Z2">
        <f>1.716*$U$13</f>
        <v>5.9160700931375674</v>
      </c>
      <c r="AA2">
        <f>0.284*$U$13</f>
        <v>0.97911649560085601</v>
      </c>
    </row>
    <row r="3" spans="1:27" ht="16.5" thickBot="1">
      <c r="A3" s="3">
        <v>2</v>
      </c>
      <c r="B3" s="4">
        <v>203</v>
      </c>
      <c r="C3" s="4">
        <v>205</v>
      </c>
      <c r="D3" s="4">
        <v>201</v>
      </c>
      <c r="E3" s="4">
        <v>202</v>
      </c>
      <c r="F3" s="4">
        <v>206</v>
      </c>
      <c r="G3" s="4">
        <v>200</v>
      </c>
      <c r="H3" s="4">
        <v>205</v>
      </c>
      <c r="I3" s="4">
        <v>210</v>
      </c>
      <c r="J3" s="4">
        <v>203</v>
      </c>
      <c r="K3" s="4">
        <v>210</v>
      </c>
      <c r="M3">
        <f t="shared" ref="M3:M11" si="0">SUM(B3:K3)/10</f>
        <v>204.5</v>
      </c>
      <c r="N3">
        <f>I3-G3</f>
        <v>10</v>
      </c>
      <c r="O3">
        <f t="shared" ref="O3:O11" si="1">0.308*$N$13+$M$13</f>
        <v>208.20600000000002</v>
      </c>
      <c r="P3">
        <f t="shared" ref="P3:P11" si="2">$M$13-0.308*$N$13</f>
        <v>202.35400000000004</v>
      </c>
      <c r="R3">
        <f t="shared" ref="R3:R11" si="3">1.777*$N$13</f>
        <v>16.881499999999999</v>
      </c>
      <c r="S3">
        <f t="shared" ref="S3:S11" si="4">0.223*$N$13</f>
        <v>2.1185</v>
      </c>
      <c r="U3">
        <f t="shared" ref="U3:U11" si="5">STDEV(B3:K3)</f>
        <v>3.4399612400917157</v>
      </c>
      <c r="V3">
        <f t="shared" ref="V3:V11" si="6">SUM($U$2:$U$11)/10</f>
        <v>3.4475932943692116</v>
      </c>
      <c r="W3">
        <f t="shared" ref="W3:W11" si="7">SUM($M$2:$M$11)/10</f>
        <v>205.28000000000003</v>
      </c>
      <c r="X3">
        <v>9.5</v>
      </c>
      <c r="Z3">
        <f t="shared" ref="Z3:Z11" si="8">1.716*$U$13</f>
        <v>5.9160700931375674</v>
      </c>
      <c r="AA3">
        <f t="shared" ref="AA3:AA11" si="9">0.284*$U$13</f>
        <v>0.97911649560085601</v>
      </c>
    </row>
    <row r="4" spans="1:27" ht="16.5" thickBot="1">
      <c r="A4" s="3">
        <v>3</v>
      </c>
      <c r="B4" s="4">
        <v>201</v>
      </c>
      <c r="C4" s="4">
        <v>209</v>
      </c>
      <c r="D4" s="4">
        <v>206</v>
      </c>
      <c r="E4" s="4">
        <v>210</v>
      </c>
      <c r="F4" s="4">
        <v>200</v>
      </c>
      <c r="G4" s="4">
        <v>210</v>
      </c>
      <c r="H4" s="4">
        <v>208</v>
      </c>
      <c r="I4" s="4">
        <v>206</v>
      </c>
      <c r="J4" s="4">
        <v>210</v>
      </c>
      <c r="K4" s="4">
        <v>200</v>
      </c>
      <c r="M4">
        <f t="shared" si="0"/>
        <v>206</v>
      </c>
      <c r="N4">
        <f>J4-F4</f>
        <v>10</v>
      </c>
      <c r="O4">
        <f t="shared" si="1"/>
        <v>208.20600000000002</v>
      </c>
      <c r="P4">
        <f t="shared" si="2"/>
        <v>202.35400000000004</v>
      </c>
      <c r="R4">
        <f t="shared" si="3"/>
        <v>16.881499999999999</v>
      </c>
      <c r="S4">
        <f t="shared" si="4"/>
        <v>2.1185</v>
      </c>
      <c r="U4">
        <f t="shared" si="5"/>
        <v>4.1899350299921787</v>
      </c>
      <c r="V4">
        <f t="shared" si="6"/>
        <v>3.4475932943692116</v>
      </c>
      <c r="W4">
        <f t="shared" si="7"/>
        <v>205.28000000000003</v>
      </c>
      <c r="X4">
        <v>9.5</v>
      </c>
      <c r="Z4">
        <f t="shared" si="8"/>
        <v>5.9160700931375674</v>
      </c>
      <c r="AA4">
        <f t="shared" si="9"/>
        <v>0.97911649560085601</v>
      </c>
    </row>
    <row r="5" spans="1:27" ht="16.5" thickBot="1">
      <c r="A5" s="3">
        <v>4</v>
      </c>
      <c r="B5" s="4">
        <v>206</v>
      </c>
      <c r="C5" s="4">
        <v>209</v>
      </c>
      <c r="D5" s="4">
        <v>208</v>
      </c>
      <c r="E5" s="4">
        <v>203</v>
      </c>
      <c r="F5" s="4">
        <v>205</v>
      </c>
      <c r="G5" s="4">
        <v>208</v>
      </c>
      <c r="H5" s="4">
        <v>202</v>
      </c>
      <c r="I5" s="4">
        <v>209</v>
      </c>
      <c r="J5" s="4">
        <v>204</v>
      </c>
      <c r="K5" s="4">
        <v>200</v>
      </c>
      <c r="M5">
        <f t="shared" si="0"/>
        <v>205.4</v>
      </c>
      <c r="N5">
        <f>C5-K5</f>
        <v>9</v>
      </c>
      <c r="O5">
        <f t="shared" si="1"/>
        <v>208.20600000000002</v>
      </c>
      <c r="P5">
        <f t="shared" si="2"/>
        <v>202.35400000000004</v>
      </c>
      <c r="R5">
        <f t="shared" si="3"/>
        <v>16.881499999999999</v>
      </c>
      <c r="S5">
        <f t="shared" si="4"/>
        <v>2.1185</v>
      </c>
      <c r="U5">
        <f t="shared" si="5"/>
        <v>3.134042472945255</v>
      </c>
      <c r="V5">
        <f t="shared" si="6"/>
        <v>3.4475932943692116</v>
      </c>
      <c r="W5">
        <f t="shared" si="7"/>
        <v>205.28000000000003</v>
      </c>
      <c r="X5">
        <v>9.5</v>
      </c>
      <c r="Z5">
        <f t="shared" si="8"/>
        <v>5.9160700931375674</v>
      </c>
      <c r="AA5">
        <f t="shared" si="9"/>
        <v>0.97911649560085601</v>
      </c>
    </row>
    <row r="6" spans="1:27" ht="16.5" thickBot="1">
      <c r="A6" s="3">
        <v>5</v>
      </c>
      <c r="B6" s="4">
        <v>202</v>
      </c>
      <c r="C6" s="4">
        <v>205</v>
      </c>
      <c r="D6" s="4">
        <v>201</v>
      </c>
      <c r="E6" s="4">
        <v>207</v>
      </c>
      <c r="F6" s="4">
        <v>206</v>
      </c>
      <c r="G6" s="4">
        <v>209</v>
      </c>
      <c r="H6" s="4">
        <v>209</v>
      </c>
      <c r="I6" s="4">
        <v>210</v>
      </c>
      <c r="J6" s="4">
        <v>204</v>
      </c>
      <c r="K6" s="4">
        <v>204</v>
      </c>
      <c r="M6">
        <f t="shared" si="0"/>
        <v>205.7</v>
      </c>
      <c r="N6">
        <f>I6-D6</f>
        <v>9</v>
      </c>
      <c r="O6">
        <f t="shared" si="1"/>
        <v>208.20600000000002</v>
      </c>
      <c r="P6">
        <f t="shared" si="2"/>
        <v>202.35400000000004</v>
      </c>
      <c r="R6">
        <f t="shared" si="3"/>
        <v>16.881499999999999</v>
      </c>
      <c r="S6">
        <f t="shared" si="4"/>
        <v>2.1185</v>
      </c>
      <c r="U6">
        <f t="shared" si="5"/>
        <v>3.05686840482901</v>
      </c>
      <c r="V6">
        <f t="shared" si="6"/>
        <v>3.4475932943692116</v>
      </c>
      <c r="W6">
        <f t="shared" si="7"/>
        <v>205.28000000000003</v>
      </c>
      <c r="X6">
        <v>9.5</v>
      </c>
      <c r="Z6">
        <f t="shared" si="8"/>
        <v>5.9160700931375674</v>
      </c>
      <c r="AA6">
        <f t="shared" si="9"/>
        <v>0.97911649560085601</v>
      </c>
    </row>
    <row r="7" spans="1:27" ht="16.5" thickBot="1">
      <c r="A7" s="3">
        <v>6</v>
      </c>
      <c r="B7" s="4">
        <v>202</v>
      </c>
      <c r="C7" s="4">
        <v>210</v>
      </c>
      <c r="D7" s="4">
        <v>201</v>
      </c>
      <c r="E7" s="4">
        <v>210</v>
      </c>
      <c r="F7" s="4">
        <v>207</v>
      </c>
      <c r="G7" s="4">
        <v>205</v>
      </c>
      <c r="H7" s="4">
        <v>200</v>
      </c>
      <c r="I7" s="4">
        <v>206</v>
      </c>
      <c r="J7" s="4">
        <v>201</v>
      </c>
      <c r="K7" s="4">
        <v>204</v>
      </c>
      <c r="M7">
        <f t="shared" si="0"/>
        <v>204.6</v>
      </c>
      <c r="N7">
        <f>E7-H7</f>
        <v>10</v>
      </c>
      <c r="O7">
        <f t="shared" si="1"/>
        <v>208.20600000000002</v>
      </c>
      <c r="P7">
        <f t="shared" si="2"/>
        <v>202.35400000000004</v>
      </c>
      <c r="R7">
        <f t="shared" si="3"/>
        <v>16.881499999999999</v>
      </c>
      <c r="S7">
        <f t="shared" si="4"/>
        <v>2.1185</v>
      </c>
      <c r="U7">
        <f t="shared" si="5"/>
        <v>3.6575644598257409</v>
      </c>
      <c r="V7">
        <f t="shared" si="6"/>
        <v>3.4475932943692116</v>
      </c>
      <c r="W7">
        <f t="shared" si="7"/>
        <v>205.28000000000003</v>
      </c>
      <c r="X7">
        <v>9.5</v>
      </c>
      <c r="Z7">
        <f t="shared" si="8"/>
        <v>5.9160700931375674</v>
      </c>
      <c r="AA7">
        <f t="shared" si="9"/>
        <v>0.97911649560085601</v>
      </c>
    </row>
    <row r="8" spans="1:27" ht="16.5" thickBot="1">
      <c r="A8" s="3">
        <v>7</v>
      </c>
      <c r="B8" s="4">
        <v>207</v>
      </c>
      <c r="C8" s="4">
        <v>204</v>
      </c>
      <c r="D8" s="4">
        <v>207</v>
      </c>
      <c r="E8" s="4">
        <v>210</v>
      </c>
      <c r="F8" s="4">
        <v>207</v>
      </c>
      <c r="G8" s="4">
        <v>209</v>
      </c>
      <c r="H8" s="4">
        <v>200</v>
      </c>
      <c r="I8" s="4">
        <v>206</v>
      </c>
      <c r="J8" s="4">
        <v>202</v>
      </c>
      <c r="K8" s="4">
        <v>202</v>
      </c>
      <c r="M8">
        <f t="shared" si="0"/>
        <v>205.4</v>
      </c>
      <c r="N8">
        <f>E8-H8</f>
        <v>10</v>
      </c>
      <c r="O8">
        <f t="shared" si="1"/>
        <v>208.20600000000002</v>
      </c>
      <c r="P8">
        <f t="shared" si="2"/>
        <v>202.35400000000004</v>
      </c>
      <c r="R8">
        <f t="shared" si="3"/>
        <v>16.881499999999999</v>
      </c>
      <c r="S8">
        <f t="shared" si="4"/>
        <v>2.1185</v>
      </c>
      <c r="U8">
        <f t="shared" si="5"/>
        <v>3.2727833889693492</v>
      </c>
      <c r="V8">
        <f t="shared" si="6"/>
        <v>3.4475932943692116</v>
      </c>
      <c r="W8">
        <f t="shared" si="7"/>
        <v>205.28000000000003</v>
      </c>
      <c r="X8">
        <v>9.5</v>
      </c>
      <c r="Z8">
        <f t="shared" si="8"/>
        <v>5.9160700931375674</v>
      </c>
      <c r="AA8">
        <f t="shared" si="9"/>
        <v>0.97911649560085601</v>
      </c>
    </row>
    <row r="9" spans="1:27" ht="16.5" thickBot="1">
      <c r="A9" s="3">
        <v>8</v>
      </c>
      <c r="B9" s="4">
        <v>203</v>
      </c>
      <c r="C9" s="4">
        <v>201</v>
      </c>
      <c r="D9" s="4">
        <v>210</v>
      </c>
      <c r="E9" s="4">
        <v>209</v>
      </c>
      <c r="F9" s="4">
        <v>207</v>
      </c>
      <c r="G9" s="4">
        <v>201</v>
      </c>
      <c r="H9" s="4">
        <v>210</v>
      </c>
      <c r="I9" s="4">
        <v>208</v>
      </c>
      <c r="J9" s="4">
        <v>208</v>
      </c>
      <c r="K9" s="4">
        <v>210</v>
      </c>
      <c r="M9">
        <f t="shared" si="0"/>
        <v>206.7</v>
      </c>
      <c r="N9">
        <f>H9-G9</f>
        <v>9</v>
      </c>
      <c r="O9">
        <f t="shared" si="1"/>
        <v>208.20600000000002</v>
      </c>
      <c r="P9">
        <f t="shared" si="2"/>
        <v>202.35400000000004</v>
      </c>
      <c r="R9">
        <f t="shared" si="3"/>
        <v>16.881499999999999</v>
      </c>
      <c r="S9">
        <f t="shared" si="4"/>
        <v>2.1185</v>
      </c>
      <c r="U9">
        <f t="shared" si="5"/>
        <v>3.6530048514123079</v>
      </c>
      <c r="V9">
        <f t="shared" si="6"/>
        <v>3.4475932943692116</v>
      </c>
      <c r="W9">
        <f t="shared" si="7"/>
        <v>205.28000000000003</v>
      </c>
      <c r="X9">
        <v>9.5</v>
      </c>
      <c r="Z9">
        <f t="shared" si="8"/>
        <v>5.9160700931375674</v>
      </c>
      <c r="AA9">
        <f t="shared" si="9"/>
        <v>0.97911649560085601</v>
      </c>
    </row>
    <row r="10" spans="1:27" ht="16.5" thickBot="1">
      <c r="A10" s="3">
        <v>9</v>
      </c>
      <c r="B10" s="4">
        <v>210</v>
      </c>
      <c r="C10" s="4">
        <v>200</v>
      </c>
      <c r="D10" s="4">
        <v>207</v>
      </c>
      <c r="E10" s="4">
        <v>205</v>
      </c>
      <c r="F10" s="4">
        <v>203</v>
      </c>
      <c r="G10" s="4">
        <v>208</v>
      </c>
      <c r="H10" s="4">
        <v>205</v>
      </c>
      <c r="I10" s="4">
        <v>208</v>
      </c>
      <c r="J10" s="4">
        <v>203</v>
      </c>
      <c r="K10" s="4">
        <v>201</v>
      </c>
      <c r="M10">
        <f t="shared" si="0"/>
        <v>205</v>
      </c>
      <c r="N10">
        <f>B10-C10</f>
        <v>10</v>
      </c>
      <c r="O10">
        <f t="shared" si="1"/>
        <v>208.20600000000002</v>
      </c>
      <c r="P10">
        <f t="shared" si="2"/>
        <v>202.35400000000004</v>
      </c>
      <c r="R10">
        <f t="shared" si="3"/>
        <v>16.881499999999999</v>
      </c>
      <c r="S10">
        <f t="shared" si="4"/>
        <v>2.1185</v>
      </c>
      <c r="U10">
        <f t="shared" si="5"/>
        <v>3.2659863237109041</v>
      </c>
      <c r="V10">
        <f t="shared" si="6"/>
        <v>3.4475932943692116</v>
      </c>
      <c r="W10">
        <f t="shared" si="7"/>
        <v>205.28000000000003</v>
      </c>
      <c r="X10">
        <v>9.5</v>
      </c>
      <c r="Z10">
        <f t="shared" si="8"/>
        <v>5.9160700931375674</v>
      </c>
      <c r="AA10">
        <f t="shared" si="9"/>
        <v>0.97911649560085601</v>
      </c>
    </row>
    <row r="11" spans="1:27" ht="16.5" thickBot="1">
      <c r="A11" s="3">
        <v>10</v>
      </c>
      <c r="B11" s="4">
        <v>205</v>
      </c>
      <c r="C11" s="4">
        <v>210</v>
      </c>
      <c r="D11" s="4">
        <v>208</v>
      </c>
      <c r="E11" s="4">
        <v>209</v>
      </c>
      <c r="F11" s="4">
        <v>208</v>
      </c>
      <c r="G11" s="4">
        <v>201</v>
      </c>
      <c r="H11" s="4">
        <v>205</v>
      </c>
      <c r="I11" s="4">
        <v>200</v>
      </c>
      <c r="J11" s="4">
        <v>204</v>
      </c>
      <c r="K11" s="4">
        <v>200</v>
      </c>
      <c r="M11">
        <f t="shared" si="0"/>
        <v>205</v>
      </c>
      <c r="N11">
        <f>C11-I11</f>
        <v>10</v>
      </c>
      <c r="O11">
        <f t="shared" si="1"/>
        <v>208.20600000000002</v>
      </c>
      <c r="P11">
        <f t="shared" si="2"/>
        <v>202.35400000000004</v>
      </c>
      <c r="R11">
        <f t="shared" si="3"/>
        <v>16.881499999999999</v>
      </c>
      <c r="S11">
        <f t="shared" si="4"/>
        <v>2.1185</v>
      </c>
      <c r="U11">
        <f t="shared" si="5"/>
        <v>3.7416573867739413</v>
      </c>
      <c r="V11">
        <f t="shared" si="6"/>
        <v>3.4475932943692116</v>
      </c>
      <c r="W11">
        <f t="shared" si="7"/>
        <v>205.28000000000003</v>
      </c>
      <c r="X11">
        <v>9.5</v>
      </c>
      <c r="Z11">
        <f t="shared" si="8"/>
        <v>5.9160700931375674</v>
      </c>
      <c r="AA11">
        <f t="shared" si="9"/>
        <v>0.97911649560085601</v>
      </c>
    </row>
    <row r="13" spans="1:27">
      <c r="M13">
        <f>SUM(M2:M11)/10</f>
        <v>205.28000000000003</v>
      </c>
      <c r="N13">
        <f>SUM(N2:N11)/10</f>
        <v>9.5</v>
      </c>
      <c r="U13">
        <f>SUM(U2:U11)/10</f>
        <v>3.4475932943692116</v>
      </c>
    </row>
    <row r="28" spans="2:20">
      <c r="B28" t="s">
        <v>16</v>
      </c>
    </row>
    <row r="29" spans="2:20">
      <c r="J29" t="s">
        <v>17</v>
      </c>
    </row>
    <row r="30" spans="2:20">
      <c r="T30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</dc:creator>
  <cp:lastModifiedBy>stud</cp:lastModifiedBy>
  <dcterms:created xsi:type="dcterms:W3CDTF">2022-10-26T11:20:55Z</dcterms:created>
  <dcterms:modified xsi:type="dcterms:W3CDTF">2022-10-26T12:30:30Z</dcterms:modified>
</cp:coreProperties>
</file>