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66925"/>
  <xr:revisionPtr revIDLastSave="0" documentId="8_{D91E24BC-D7F7-4FD9-BB09-A61FDEFF56C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N14" i="1"/>
  <c r="M14" i="1"/>
  <c r="P13" i="1"/>
  <c r="Q13" i="1" s="1"/>
  <c r="P12" i="1"/>
  <c r="Q12" i="1" s="1"/>
  <c r="P11" i="1"/>
  <c r="Q11" i="1" s="1"/>
  <c r="L10" i="1"/>
  <c r="H10" i="1"/>
  <c r="F10" i="1"/>
  <c r="E10" i="1"/>
  <c r="D10" i="1"/>
  <c r="H9" i="1"/>
  <c r="F9" i="1"/>
  <c r="E9" i="1"/>
  <c r="D9" i="1"/>
  <c r="H8" i="1"/>
  <c r="F8" i="1"/>
  <c r="E8" i="1"/>
  <c r="D8" i="1"/>
  <c r="L7" i="1"/>
  <c r="H7" i="1"/>
  <c r="F7" i="1"/>
  <c r="E7" i="1"/>
  <c r="D7" i="1"/>
  <c r="L6" i="1"/>
  <c r="H6" i="1"/>
  <c r="F6" i="1"/>
  <c r="E6" i="1"/>
  <c r="D6" i="1"/>
  <c r="L5" i="1"/>
  <c r="H5" i="1"/>
  <c r="F5" i="1"/>
  <c r="E5" i="1"/>
  <c r="D5" i="1"/>
  <c r="K5" i="1" l="1"/>
  <c r="J5" i="1"/>
  <c r="N5" i="1"/>
  <c r="O5" i="1"/>
  <c r="K6" i="1"/>
  <c r="J6" i="1"/>
  <c r="N6" i="1"/>
  <c r="O6" i="1"/>
  <c r="K7" i="1"/>
  <c r="J7" i="1"/>
  <c r="N7" i="1"/>
  <c r="O7" i="1"/>
  <c r="K8" i="1"/>
  <c r="J8" i="1"/>
  <c r="L8" i="1"/>
  <c r="K9" i="1"/>
  <c r="J9" i="1"/>
  <c r="L9" i="1"/>
  <c r="K10" i="1"/>
  <c r="J10" i="1"/>
  <c r="N10" i="1"/>
  <c r="O10" i="1"/>
  <c r="P10" i="1" l="1"/>
  <c r="Q10" i="1" s="1"/>
  <c r="M10" i="1"/>
  <c r="N9" i="1"/>
  <c r="O9" i="1"/>
  <c r="P9" i="1"/>
  <c r="Q9" i="1" s="1"/>
  <c r="M9" i="1"/>
  <c r="N8" i="1"/>
  <c r="O8" i="1"/>
  <c r="P8" i="1"/>
  <c r="Q8" i="1" s="1"/>
  <c r="M8" i="1"/>
  <c r="P7" i="1"/>
  <c r="Q7" i="1" s="1"/>
  <c r="M7" i="1"/>
  <c r="P6" i="1"/>
  <c r="Q6" i="1" s="1"/>
  <c r="M6" i="1"/>
  <c r="P5" i="1"/>
  <c r="M5" i="1"/>
  <c r="P14" i="1" l="1"/>
  <c r="Q14" i="1" s="1"/>
  <c r="Q5" i="1"/>
</calcChain>
</file>

<file path=xl/sharedStrings.xml><?xml version="1.0" encoding="utf-8"?>
<sst xmlns="http://schemas.openxmlformats.org/spreadsheetml/2006/main" count="33" uniqueCount="31">
  <si>
    <t>Recomendation for standard complexity tasks 0.3, for high complexity 0.35</t>
  </si>
  <si>
    <t>Feature\story name</t>
  </si>
  <si>
    <t>Development</t>
  </si>
  <si>
    <t>Testing</t>
  </si>
  <si>
    <t>Joint activities</t>
  </si>
  <si>
    <t>Risks</t>
  </si>
  <si>
    <t>Development Final</t>
  </si>
  <si>
    <t>Testing Final</t>
  </si>
  <si>
    <t>Total, Md</t>
  </si>
  <si>
    <t>Assumption</t>
  </si>
  <si>
    <t>FE</t>
  </si>
  <si>
    <t>BE</t>
  </si>
  <si>
    <t>Code review</t>
  </si>
  <si>
    <t>Unit tests</t>
  </si>
  <si>
    <t>Code refactoring (insert mannualy)</t>
  </si>
  <si>
    <t>General test</t>
  </si>
  <si>
    <t>Test documentation</t>
  </si>
  <si>
    <t>Performance\e2e</t>
  </si>
  <si>
    <t>Requrements analysis. WBS prepation, grooming</t>
  </si>
  <si>
    <t>Communication (team communication with BA and each other)</t>
  </si>
  <si>
    <t>Risks (insert manually if needed)</t>
  </si>
  <si>
    <t>Tesing</t>
  </si>
  <si>
    <t>Total Hours</t>
  </si>
  <si>
    <t>Order creation from Jira ticket</t>
  </si>
  <si>
    <t>Sorting by Quantity</t>
  </si>
  <si>
    <t>Administration permission</t>
  </si>
  <si>
    <t>Filtering by Stauts and Requester</t>
  </si>
  <si>
    <t>Test on different screen res./systems/browsers</t>
  </si>
  <si>
    <t>Demo prepation (for BA or other task stakeholders)</t>
  </si>
  <si>
    <t>Deployment (insert manually if needed)</t>
  </si>
  <si>
    <t>Total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</si>
</sst>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9"/>
      <color rgb="FF000000"/>
      <name val="Arial"/>
    </font>
    <font>
      <sz val="9"/>
      <color theme="1"/>
      <name val="Arial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164" fontId="3" fillId="7" borderId="10" xfId="0" applyNumberFormat="1" applyFont="1" applyFill="1" applyBorder="1" applyAlignment="1">
      <alignment horizontal="center"/>
    </xf>
    <xf numFmtId="0" fontId="0" fillId="0" borderId="10" xfId="0" applyBorder="1"/>
    <xf numFmtId="2" fontId="3" fillId="7" borderId="10" xfId="0" applyNumberFormat="1" applyFont="1" applyFill="1" applyBorder="1" applyAlignment="1">
      <alignment horizontal="center"/>
    </xf>
    <xf numFmtId="2" fontId="3" fillId="7" borderId="16" xfId="0" applyNumberFormat="1" applyFont="1" applyFill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0" fontId="5" fillId="0" borderId="14" xfId="0" applyFont="1" applyBorder="1"/>
    <xf numFmtId="0" fontId="3" fillId="0" borderId="17" xfId="0" applyFont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6" xfId="0" applyFont="1" applyBorder="1"/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0" fillId="8" borderId="0" xfId="0" applyFill="1"/>
    <xf numFmtId="2" fontId="0" fillId="0" borderId="10" xfId="0" applyNumberFormat="1" applyBorder="1"/>
    <xf numFmtId="164" fontId="1" fillId="0" borderId="10" xfId="0" applyNumberFormat="1" applyFont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7" borderId="15" xfId="0" applyFont="1" applyFill="1" applyBorder="1" applyAlignment="1">
      <alignment horizontal="center"/>
    </xf>
    <xf numFmtId="0" fontId="4" fillId="0" borderId="25" xfId="0" applyFont="1" applyBorder="1"/>
    <xf numFmtId="0" fontId="3" fillId="0" borderId="19" xfId="0" applyFont="1" applyBorder="1" applyAlignment="1">
      <alignment horizontal="center" vertic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B13" sqref="B13:L13"/>
    </sheetView>
  </sheetViews>
  <sheetFormatPr defaultColWidth="9.140625" defaultRowHeight="15"/>
  <cols>
    <col min="1" max="1" width="35.7109375" customWidth="1"/>
    <col min="16" max="16" width="19.5703125" customWidth="1"/>
  </cols>
  <sheetData>
    <row r="1" spans="1:18">
      <c r="G1" s="50" t="s">
        <v>0</v>
      </c>
      <c r="H1" s="50"/>
      <c r="I1" s="50"/>
    </row>
    <row r="2" spans="1:18">
      <c r="A2" s="42" t="s">
        <v>1</v>
      </c>
      <c r="B2" s="43" t="s">
        <v>2</v>
      </c>
      <c r="C2" s="44"/>
      <c r="D2" s="44"/>
      <c r="E2" s="44"/>
      <c r="F2" s="44"/>
      <c r="G2" s="45" t="s">
        <v>3</v>
      </c>
      <c r="H2" s="46"/>
      <c r="I2" s="47"/>
      <c r="J2" s="48" t="s">
        <v>4</v>
      </c>
      <c r="K2" s="49"/>
      <c r="L2" s="1" t="s">
        <v>5</v>
      </c>
      <c r="M2" s="51" t="s">
        <v>6</v>
      </c>
      <c r="N2" s="52"/>
      <c r="O2" s="2" t="s">
        <v>7</v>
      </c>
      <c r="P2" s="53" t="s">
        <v>8</v>
      </c>
      <c r="R2" s="23" t="s">
        <v>9</v>
      </c>
    </row>
    <row r="3" spans="1:18">
      <c r="A3" s="42"/>
      <c r="B3" s="3"/>
      <c r="C3" s="3"/>
      <c r="D3" s="4">
        <v>0.15</v>
      </c>
      <c r="E3" s="4">
        <v>0.1</v>
      </c>
      <c r="F3" s="4"/>
      <c r="G3" s="4">
        <v>0.35</v>
      </c>
      <c r="H3" s="4">
        <v>0.2</v>
      </c>
      <c r="I3" s="5"/>
      <c r="J3" s="6">
        <v>0.04</v>
      </c>
      <c r="K3" s="6">
        <v>0.03</v>
      </c>
      <c r="L3" s="7"/>
      <c r="M3" s="8"/>
      <c r="N3" s="8"/>
      <c r="O3" s="8"/>
      <c r="P3" s="54"/>
    </row>
    <row r="4" spans="1:18" ht="108">
      <c r="A4" s="42"/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1" t="s">
        <v>20</v>
      </c>
      <c r="M4" s="10" t="s">
        <v>11</v>
      </c>
      <c r="N4" s="10" t="s">
        <v>10</v>
      </c>
      <c r="O4" s="10" t="s">
        <v>21</v>
      </c>
      <c r="P4" s="55"/>
      <c r="Q4" s="24" t="s">
        <v>22</v>
      </c>
      <c r="R4" s="25"/>
    </row>
    <row r="5" spans="1:18">
      <c r="A5" s="12" t="s">
        <v>23</v>
      </c>
      <c r="B5" s="13">
        <v>1.5</v>
      </c>
      <c r="C5" s="14">
        <v>2</v>
      </c>
      <c r="D5" s="15">
        <f t="shared" ref="D5:D10" si="0">$D$3*(B5+C5)</f>
        <v>0.52500000000000002</v>
      </c>
      <c r="E5" s="15">
        <f t="shared" ref="E5:E10" si="1">$E$3*(C5)</f>
        <v>0.2</v>
      </c>
      <c r="F5" s="7">
        <f t="shared" ref="F5:F10" si="2">$F$3*(B5+C5)</f>
        <v>0</v>
      </c>
      <c r="G5" s="16">
        <v>1.5</v>
      </c>
      <c r="H5" s="16">
        <f t="shared" ref="H5:H10" si="3">(B5+C5)*$H$3</f>
        <v>0.70000000000000007</v>
      </c>
      <c r="I5" s="17"/>
      <c r="J5" s="18">
        <f t="shared" ref="J5:J10" si="4">SUM(B5:I5)*$J$3</f>
        <v>0.25700000000000001</v>
      </c>
      <c r="K5" s="18">
        <f t="shared" ref="K5:K10" si="5">SUM(B5:I5)*$K$3</f>
        <v>0.19275</v>
      </c>
      <c r="L5" s="18">
        <f t="shared" ref="L5:L10" si="6">SUM(B5+G5+C5)*$L$3</f>
        <v>0</v>
      </c>
      <c r="M5" s="19">
        <f>(SUM(D5,E5,F5,)/2)+(SUM(J5,K5,L5)/3)+C5</f>
        <v>2.5124166666666667</v>
      </c>
      <c r="N5" s="19">
        <f>(SUM(E5,F5,D5,)/2)+(SUM(K5,L5,J5)/3)+B5</f>
        <v>2.0124166666666667</v>
      </c>
      <c r="O5" s="19">
        <f>(SUM(G5,H5,I5,)+((SUM(J5,K5,L5,)/3)))</f>
        <v>2.3499166666666667</v>
      </c>
      <c r="P5" s="20">
        <f>SUM(B5:L5)</f>
        <v>6.8747500000000006</v>
      </c>
      <c r="Q5" s="20">
        <f>P5*8</f>
        <v>54.998000000000005</v>
      </c>
      <c r="R5" s="25"/>
    </row>
    <row r="6" spans="1:18">
      <c r="A6" s="12" t="s">
        <v>24</v>
      </c>
      <c r="B6" s="58">
        <v>0.25</v>
      </c>
      <c r="C6" s="59"/>
      <c r="D6" s="15">
        <f t="shared" si="0"/>
        <v>3.7499999999999999E-2</v>
      </c>
      <c r="E6" s="15">
        <f t="shared" si="1"/>
        <v>0</v>
      </c>
      <c r="F6" s="7">
        <f t="shared" si="2"/>
        <v>0</v>
      </c>
      <c r="G6" s="16">
        <v>0.25</v>
      </c>
      <c r="H6" s="16">
        <f t="shared" si="3"/>
        <v>0.05</v>
      </c>
      <c r="I6" s="17"/>
      <c r="J6" s="18">
        <f t="shared" si="4"/>
        <v>2.35E-2</v>
      </c>
      <c r="K6" s="18">
        <f t="shared" si="5"/>
        <v>1.7624999999999998E-2</v>
      </c>
      <c r="L6" s="18">
        <f t="shared" si="6"/>
        <v>0</v>
      </c>
      <c r="M6" s="19">
        <f t="shared" ref="M6:M10" si="7">(SUM(D6,E6,F6,)/2)+(SUM(J6,K6,L6)/3)+C6</f>
        <v>3.2458333333333332E-2</v>
      </c>
      <c r="N6" s="19">
        <f t="shared" ref="N6:N10" si="8">(SUM(E6,F6,D6,)/2)+(SUM(K6,L6,J6)/3)+B6</f>
        <v>0.28245833333333331</v>
      </c>
      <c r="O6" s="19">
        <f t="shared" ref="O6:O10" si="9">(SUM(G6,H6,I6,)+((SUM(J6,K6,L6,)/3)))</f>
        <v>0.31370833333333331</v>
      </c>
      <c r="P6" s="20">
        <f t="shared" ref="P6:P10" si="10">SUM(B6:L6)</f>
        <v>0.62862499999999999</v>
      </c>
      <c r="Q6" s="20">
        <f t="shared" ref="Q6:Q13" si="11">P6*8</f>
        <v>5.0289999999999999</v>
      </c>
      <c r="R6" s="25"/>
    </row>
    <row r="7" spans="1:18">
      <c r="A7" s="36" t="s">
        <v>25</v>
      </c>
      <c r="B7" s="22">
        <v>1</v>
      </c>
      <c r="C7" s="37">
        <v>3</v>
      </c>
      <c r="D7" s="35">
        <f>$D$3*(B7+C7)</f>
        <v>0.6</v>
      </c>
      <c r="E7" s="15">
        <f t="shared" si="1"/>
        <v>0.30000000000000004</v>
      </c>
      <c r="F7" s="7">
        <f>$F$3*(B7+C7)</f>
        <v>0</v>
      </c>
      <c r="G7" s="16">
        <v>1.5</v>
      </c>
      <c r="H7" s="16">
        <f>(B7+C7)*$H$3</f>
        <v>0.8</v>
      </c>
      <c r="I7" s="17"/>
      <c r="J7" s="18">
        <f t="shared" si="4"/>
        <v>0.28799999999999998</v>
      </c>
      <c r="K7" s="18">
        <f t="shared" si="5"/>
        <v>0.21599999999999997</v>
      </c>
      <c r="L7" s="18">
        <f>SUM(B7+G7+C7)*$L$3</f>
        <v>0</v>
      </c>
      <c r="M7" s="19">
        <f t="shared" si="7"/>
        <v>3.6179999999999999</v>
      </c>
      <c r="N7" s="19">
        <f>(SUM(E7,F7,D7,)/2)+(SUM(K7,L7,J7)/3)+B7</f>
        <v>1.6179999999999999</v>
      </c>
      <c r="O7" s="19">
        <f t="shared" si="9"/>
        <v>2.468</v>
      </c>
      <c r="P7" s="20">
        <f t="shared" si="10"/>
        <v>7.7039999999999997</v>
      </c>
      <c r="Q7" s="20">
        <f t="shared" si="11"/>
        <v>61.631999999999998</v>
      </c>
      <c r="R7" s="25"/>
    </row>
    <row r="8" spans="1:18">
      <c r="A8" s="36" t="s">
        <v>26</v>
      </c>
      <c r="B8" s="56">
        <v>0.5</v>
      </c>
      <c r="C8" s="57"/>
      <c r="D8" s="35">
        <f t="shared" si="0"/>
        <v>7.4999999999999997E-2</v>
      </c>
      <c r="E8" s="15">
        <f t="shared" si="1"/>
        <v>0</v>
      </c>
      <c r="F8" s="7">
        <f t="shared" si="2"/>
        <v>0</v>
      </c>
      <c r="G8" s="16"/>
      <c r="H8" s="16">
        <f t="shared" si="3"/>
        <v>0.1</v>
      </c>
      <c r="I8" s="17"/>
      <c r="J8" s="18">
        <f t="shared" si="4"/>
        <v>2.6999999999999996E-2</v>
      </c>
      <c r="K8" s="18">
        <f t="shared" si="5"/>
        <v>2.0249999999999997E-2</v>
      </c>
      <c r="L8" s="18">
        <f t="shared" si="6"/>
        <v>0</v>
      </c>
      <c r="M8" s="19">
        <f t="shared" si="7"/>
        <v>5.3249999999999992E-2</v>
      </c>
      <c r="N8" s="19">
        <f t="shared" si="8"/>
        <v>0.55325000000000002</v>
      </c>
      <c r="O8" s="19">
        <f t="shared" si="9"/>
        <v>0.11575000000000001</v>
      </c>
      <c r="P8" s="20">
        <f t="shared" si="10"/>
        <v>0.72224999999999995</v>
      </c>
      <c r="Q8" s="20">
        <f t="shared" si="11"/>
        <v>5.7779999999999996</v>
      </c>
      <c r="R8" s="25"/>
    </row>
    <row r="9" spans="1:18">
      <c r="A9" s="21"/>
      <c r="B9" s="33"/>
      <c r="C9" s="34"/>
      <c r="D9" s="15">
        <f>$D$3*(B9+C9)</f>
        <v>0</v>
      </c>
      <c r="E9" s="15">
        <f t="shared" si="1"/>
        <v>0</v>
      </c>
      <c r="F9" s="7">
        <f>$F$3*(B9+C9)</f>
        <v>0</v>
      </c>
      <c r="G9" s="16"/>
      <c r="H9" s="16">
        <f>(B9+C9)*$H$3</f>
        <v>0</v>
      </c>
      <c r="I9" s="17"/>
      <c r="J9" s="18">
        <f>SUM(B9:I9)*$J$3</f>
        <v>0</v>
      </c>
      <c r="K9" s="18">
        <f>SUM(B9:I9)*$K$3</f>
        <v>0</v>
      </c>
      <c r="L9" s="18">
        <f>SUM(B9+G9+C9)*$L$3</f>
        <v>0</v>
      </c>
      <c r="M9" s="19">
        <f t="shared" si="7"/>
        <v>0</v>
      </c>
      <c r="N9" s="19">
        <f>(SUM(E9,F9,D9,)/2)+(SUM(K9,L9,J9)/3)+B9</f>
        <v>0</v>
      </c>
      <c r="O9" s="19">
        <f t="shared" si="9"/>
        <v>0</v>
      </c>
      <c r="P9" s="20">
        <f>SUM(B9:L9)</f>
        <v>0</v>
      </c>
      <c r="Q9" s="20">
        <f t="shared" si="11"/>
        <v>0</v>
      </c>
      <c r="R9" s="25"/>
    </row>
    <row r="10" spans="1:18">
      <c r="A10" s="21"/>
      <c r="B10" s="13"/>
      <c r="C10" s="14"/>
      <c r="D10" s="15">
        <f t="shared" si="0"/>
        <v>0</v>
      </c>
      <c r="E10" s="15">
        <f t="shared" si="1"/>
        <v>0</v>
      </c>
      <c r="F10" s="7">
        <f t="shared" si="2"/>
        <v>0</v>
      </c>
      <c r="G10" s="16"/>
      <c r="H10" s="16">
        <f t="shared" si="3"/>
        <v>0</v>
      </c>
      <c r="I10" s="17"/>
      <c r="J10" s="18">
        <f t="shared" si="4"/>
        <v>0</v>
      </c>
      <c r="K10" s="18">
        <f t="shared" si="5"/>
        <v>0</v>
      </c>
      <c r="L10" s="18">
        <f t="shared" si="6"/>
        <v>0</v>
      </c>
      <c r="M10" s="19">
        <f t="shared" si="7"/>
        <v>0</v>
      </c>
      <c r="N10" s="19">
        <f t="shared" si="8"/>
        <v>0</v>
      </c>
      <c r="O10" s="19">
        <f t="shared" si="9"/>
        <v>0</v>
      </c>
      <c r="P10" s="20">
        <f t="shared" si="10"/>
        <v>0</v>
      </c>
      <c r="Q10" s="20">
        <f t="shared" si="11"/>
        <v>0</v>
      </c>
    </row>
    <row r="11" spans="1:18">
      <c r="A11" s="12"/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7"/>
      <c r="N11" s="7"/>
      <c r="O11" s="7"/>
      <c r="P11" s="20">
        <f>SUM(M11:O11)</f>
        <v>0</v>
      </c>
      <c r="Q11" s="20">
        <f t="shared" si="11"/>
        <v>0</v>
      </c>
    </row>
    <row r="12" spans="1:18">
      <c r="A12" s="26" t="s">
        <v>27</v>
      </c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27"/>
      <c r="N12" s="27"/>
      <c r="O12" s="27"/>
      <c r="P12" s="20">
        <f t="shared" ref="P12:P13" si="12">SUM(M12:O12)</f>
        <v>0</v>
      </c>
      <c r="Q12" s="20">
        <f t="shared" si="11"/>
        <v>0</v>
      </c>
      <c r="R12" s="28"/>
    </row>
    <row r="13" spans="1:18" ht="27">
      <c r="A13" s="29" t="s">
        <v>28</v>
      </c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27"/>
      <c r="N13" s="27"/>
      <c r="O13" s="27"/>
      <c r="P13" s="20">
        <f t="shared" si="12"/>
        <v>0</v>
      </c>
      <c r="Q13" s="20">
        <f t="shared" si="11"/>
        <v>0</v>
      </c>
      <c r="R13" s="28"/>
    </row>
    <row r="14" spans="1:18">
      <c r="A14" s="29" t="s">
        <v>29</v>
      </c>
      <c r="L14" s="30" t="s">
        <v>30</v>
      </c>
      <c r="M14" s="31" t="e">
        <f>SUM(M5,#REF!,#REF!,M7,M6,M8,M9,M10,M11,M12,M13,)</f>
        <v>#REF!</v>
      </c>
      <c r="N14" s="31" t="e">
        <f>SUM(N5,#REF!,#REF!,N6,N7,N8,N9,N10,N11,N12,N13,)</f>
        <v>#REF!</v>
      </c>
      <c r="O14" s="31" t="e">
        <f>SUM(O5,#REF!,#REF!,O6,O7,O8,O9,O10,O11,O12,O13,)</f>
        <v>#REF!</v>
      </c>
      <c r="P14" s="32">
        <f>SUM(P5:P13)</f>
        <v>15.929625</v>
      </c>
      <c r="Q14" s="20">
        <f>P14*8</f>
        <v>127.437</v>
      </c>
    </row>
  </sheetData>
  <mergeCells count="12">
    <mergeCell ref="G1:I1"/>
    <mergeCell ref="M2:N2"/>
    <mergeCell ref="P2:P4"/>
    <mergeCell ref="B8:C8"/>
    <mergeCell ref="B6:C6"/>
    <mergeCell ref="B11:L11"/>
    <mergeCell ref="B12:L12"/>
    <mergeCell ref="B13:L13"/>
    <mergeCell ref="A2:A4"/>
    <mergeCell ref="B2:F2"/>
    <mergeCell ref="G2:I2"/>
    <mergeCell ref="J2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A431C4B172344E814CFA1BFDDFC0C9" ma:contentTypeVersion="14" ma:contentTypeDescription="Create a new document." ma:contentTypeScope="" ma:versionID="5f4758fb506db9875f16652d700cca1f">
  <xsd:schema xmlns:xsd="http://www.w3.org/2001/XMLSchema" xmlns:xs="http://www.w3.org/2001/XMLSchema" xmlns:p="http://schemas.microsoft.com/office/2006/metadata/properties" xmlns:ns2="de911c5b-d46a-412a-be51-cd5ac3848beb" xmlns:ns3="23ad47ea-c3aa-441b-8f13-62e0237528ef" targetNamespace="http://schemas.microsoft.com/office/2006/metadata/properties" ma:root="true" ma:fieldsID="06ad8a8626f85567fa5ea0d6035ffece" ns2:_="" ns3:_="">
    <xsd:import namespace="de911c5b-d46a-412a-be51-cd5ac3848beb"/>
    <xsd:import namespace="23ad47ea-c3aa-441b-8f13-62e02375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11c5b-d46a-412a-be51-cd5ac3848b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901c31c-ac04-425d-9781-fa86d5f2b0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ad47ea-c3aa-441b-8f13-62e0237528e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b4e5b82-6083-4dc7-a686-8c47b82fbf5a}" ma:internalName="TaxCatchAll" ma:showField="CatchAllData" ma:web="23ad47ea-c3aa-441b-8f13-62e02375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911c5b-d46a-412a-be51-cd5ac3848beb">
      <Terms xmlns="http://schemas.microsoft.com/office/infopath/2007/PartnerControls"/>
    </lcf76f155ced4ddcb4097134ff3c332f>
    <TaxCatchAll xmlns="23ad47ea-c3aa-441b-8f13-62e0237528ef" xsi:nil="true"/>
  </documentManagement>
</p:properties>
</file>

<file path=customXml/itemProps1.xml><?xml version="1.0" encoding="utf-8"?>
<ds:datastoreItem xmlns:ds="http://schemas.openxmlformats.org/officeDocument/2006/customXml" ds:itemID="{66197CBA-EC3D-495F-BB75-A27C1B06FCD0}"/>
</file>

<file path=customXml/itemProps2.xml><?xml version="1.0" encoding="utf-8"?>
<ds:datastoreItem xmlns:ds="http://schemas.openxmlformats.org/officeDocument/2006/customXml" ds:itemID="{2A2AFE44-1F47-43A9-8BD7-E0620435E0A9}"/>
</file>

<file path=customXml/itemProps3.xml><?xml version="1.0" encoding="utf-8"?>
<ds:datastoreItem xmlns:ds="http://schemas.openxmlformats.org/officeDocument/2006/customXml" ds:itemID="{42BBDC4B-F242-4BDB-BD1E-4523F7D2FF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2023-10-19T07:37:35Z</dcterms:created>
  <dcterms:modified xsi:type="dcterms:W3CDTF">2023-10-19T07:54:26Z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0x01010046A431C4B172344E814CFA1BFDDFC0C9</vt:lpwstr>
  </property>
  <property fmtid="{D5CDD505-2E9C-101B-9397-08002B2CF9AE}" pid="3" name="MediaServiceImageTags">
    <vt:lpwstr/>
  </property>
</Properties>
</file>