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d_folders\OneDrive\Документы\EAGLE\projects\solar_harvester_v1.0_m1\BOM\"/>
    </mc:Choice>
  </mc:AlternateContent>
  <xr:revisionPtr revIDLastSave="0" documentId="13_ncr:1_{1F93200B-77F7-4F7E-8748-093D33BE2F06}" xr6:coauthVersionLast="45" xr6:coauthVersionMax="45" xr10:uidLastSave="{00000000-0000-0000-0000-000000000000}"/>
  <bookViews>
    <workbookView xWindow="24210" yWindow="4935" windowWidth="14400" windowHeight="8685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4" i="1" l="1"/>
  <c r="J46" i="1" l="1"/>
  <c r="J45" i="1"/>
  <c r="K46" i="1"/>
  <c r="K45" i="1"/>
  <c r="J47" i="1" l="1"/>
  <c r="K47" i="1" l="1"/>
</calcChain>
</file>

<file path=xl/sharedStrings.xml><?xml version="1.0" encoding="utf-8"?>
<sst xmlns="http://schemas.openxmlformats.org/spreadsheetml/2006/main" count="265" uniqueCount="193">
  <si>
    <t>#</t>
  </si>
  <si>
    <t>Manufacturer</t>
  </si>
  <si>
    <t>Description</t>
  </si>
  <si>
    <t>Value</t>
  </si>
  <si>
    <t>Package</t>
  </si>
  <si>
    <t>Company:</t>
  </si>
  <si>
    <t>Project Name:</t>
  </si>
  <si>
    <t>PCB Options :</t>
  </si>
  <si>
    <t>Contact:</t>
  </si>
  <si>
    <t>Order / Task:</t>
  </si>
  <si>
    <t>Address:</t>
  </si>
  <si>
    <t>PCB Size</t>
  </si>
  <si>
    <t>Thickness:</t>
  </si>
  <si>
    <t>1.6mm</t>
  </si>
  <si>
    <t>Solder Mask Color:</t>
  </si>
  <si>
    <t>Tel:</t>
  </si>
  <si>
    <t>Surface Finish:</t>
  </si>
  <si>
    <t>Email:</t>
  </si>
  <si>
    <t>Copper Weight:</t>
  </si>
  <si>
    <t>1oz.</t>
  </si>
  <si>
    <t>Layers:</t>
  </si>
  <si>
    <t>Distributor SKU</t>
  </si>
  <si>
    <t>Reference</t>
  </si>
  <si>
    <t>MPN</t>
  </si>
  <si>
    <t>Qty</t>
  </si>
  <si>
    <t>Pins /Pads
per
Component</t>
  </si>
  <si>
    <t>HASL(Lead Free)</t>
  </si>
  <si>
    <t>SMD/THT</t>
  </si>
  <si>
    <t>Distributor</t>
  </si>
  <si>
    <t>*Generic parts can be replaced for other components with same features. The MPN is additional information.</t>
  </si>
  <si>
    <t>SMD</t>
  </si>
  <si>
    <t>THT</t>
  </si>
  <si>
    <t>TOTAL</t>
  </si>
  <si>
    <t>Green</t>
  </si>
  <si>
    <t>U1</t>
  </si>
  <si>
    <t>U2</t>
  </si>
  <si>
    <t>University Jaume I</t>
  </si>
  <si>
    <t>Vladislav Rykov</t>
  </si>
  <si>
    <r>
      <t xml:space="preserve">Castellón - Spain
</t>
    </r>
    <r>
      <rPr>
        <b/>
        <sz val="10"/>
        <rFont val="Arial"/>
        <family val="2"/>
      </rPr>
      <t>Shippment</t>
    </r>
    <r>
      <rPr>
        <sz val="10"/>
        <rFont val="Arial"/>
        <family val="2"/>
      </rPr>
      <t>:
Castellón - Spain</t>
    </r>
  </si>
  <si>
    <t>+34 642411134</t>
  </si>
  <si>
    <t>TPS613221ADBVR</t>
  </si>
  <si>
    <t>Texas Instruments</t>
  </si>
  <si>
    <t>IC REG BOOST 3.3V 1.6A SOT23-5</t>
  </si>
  <si>
    <t>L2</t>
  </si>
  <si>
    <t>MAMK2520T4R7M</t>
  </si>
  <si>
    <t>Taiyo Yuden</t>
  </si>
  <si>
    <t>TPS613222ADBVR</t>
  </si>
  <si>
    <t>U3</t>
  </si>
  <si>
    <t>IC REG BOOST 5V 2.5A SOT23-5</t>
  </si>
  <si>
    <t>SOT23-5</t>
  </si>
  <si>
    <t>L3</t>
  </si>
  <si>
    <t>R8</t>
  </si>
  <si>
    <t>More Details</t>
  </si>
  <si>
    <t>Mouser</t>
  </si>
  <si>
    <t xml:space="preserve">Murata Electronics </t>
  </si>
  <si>
    <t>595-TPS613221ADBVR</t>
  </si>
  <si>
    <t>963-MAMK2520T4R7M</t>
  </si>
  <si>
    <t>595-TPS613222ADBVR</t>
  </si>
  <si>
    <t>SRN5020TA-4R7M</t>
  </si>
  <si>
    <t>Bournes</t>
  </si>
  <si>
    <t xml:space="preserve">652-SRN5020TA-4R7M </t>
  </si>
  <si>
    <t xml:space="preserve">Vishay / Dale </t>
  </si>
  <si>
    <t>U4</t>
  </si>
  <si>
    <t>MAX17040</t>
  </si>
  <si>
    <t>R9</t>
  </si>
  <si>
    <t>rykov@uji.es</t>
  </si>
  <si>
    <t>43.2 x 68.6mm</t>
  </si>
  <si>
    <t>C3</t>
  </si>
  <si>
    <t>R6</t>
  </si>
  <si>
    <t>R2</t>
  </si>
  <si>
    <t>3V3_OUT, 5V_OUT, BAT_IN, PV_IN</t>
  </si>
  <si>
    <t>U6</t>
  </si>
  <si>
    <t>U5</t>
  </si>
  <si>
    <t>D1</t>
  </si>
  <si>
    <t>0.1u</t>
  </si>
  <si>
    <t>100u</t>
  </si>
  <si>
    <t>1u</t>
  </si>
  <si>
    <t>22u</t>
  </si>
  <si>
    <t>2m</t>
  </si>
  <si>
    <t>4u7</t>
  </si>
  <si>
    <t>INA226</t>
  </si>
  <si>
    <t>C5, C8</t>
  </si>
  <si>
    <t>1k</t>
  </si>
  <si>
    <t xml:space="preserve">Taiyo Yuden </t>
  </si>
  <si>
    <t>Vishay / Dale</t>
  </si>
  <si>
    <t>INA226AIDGSR</t>
  </si>
  <si>
    <t>Current &amp; Power Monitors &amp; Regulators Hi-Side Msmt,Bi-Dir Current/Pwr Mon</t>
  </si>
  <si>
    <t>MSOP-10 / VSSOP</t>
  </si>
  <si>
    <t>595-INA226AIDGSR</t>
  </si>
  <si>
    <t>8 TDFN-EP</t>
  </si>
  <si>
    <t>Maxim Integrated</t>
  </si>
  <si>
    <t>MAX17040G+T</t>
  </si>
  <si>
    <t>Battery Management Compact, Low-Cost 1S/2S Fuel Gauges</t>
  </si>
  <si>
    <t>700-MAX17040G+T</t>
  </si>
  <si>
    <t>Amphenol Commercial Products</t>
  </si>
  <si>
    <t>G800LQ305018EU</t>
  </si>
  <si>
    <t>Headers &amp; Wire Housings Pin Header 2.54mm Pitch STR DIP,1x3Pin</t>
  </si>
  <si>
    <t>523-G800LQ305018EU</t>
  </si>
  <si>
    <t>Preci-dip</t>
  </si>
  <si>
    <t>801-87-002-10-001101</t>
  </si>
  <si>
    <t>Headers &amp; Wire Housings</t>
  </si>
  <si>
    <t>437-8018700210001101</t>
  </si>
  <si>
    <t>CUI Devices</t>
  </si>
  <si>
    <t>TB007-508-02BE</t>
  </si>
  <si>
    <t>Fixed Terminal Blocks Terminal block, screw type, 5.08, PCB mount</t>
  </si>
  <si>
    <t>490-TB007-508-02BE</t>
  </si>
  <si>
    <t>0.01u</t>
  </si>
  <si>
    <t>10u</t>
  </si>
  <si>
    <t>5.62M</t>
  </si>
  <si>
    <t>7.32M</t>
  </si>
  <si>
    <t>BQ25505</t>
  </si>
  <si>
    <t>DMP3085LSD</t>
  </si>
  <si>
    <t>JP3</t>
  </si>
  <si>
    <t>C11</t>
  </si>
  <si>
    <t>C6</t>
  </si>
  <si>
    <t>C9, C10</t>
  </si>
  <si>
    <t>L1</t>
  </si>
  <si>
    <t>C2, C4</t>
  </si>
  <si>
    <t>74404043220A</t>
  </si>
  <si>
    <t>710-74404043220A</t>
  </si>
  <si>
    <t>JP1, JP4</t>
  </si>
  <si>
    <t>BQ25505RGRR</t>
  </si>
  <si>
    <t>Battery Management Ultra Low Power Harvester Pwr Mgmt</t>
  </si>
  <si>
    <t>595-BQ25505RGRR</t>
  </si>
  <si>
    <t>Diodes Incorporated</t>
  </si>
  <si>
    <t>DMP3085LSD-13</t>
  </si>
  <si>
    <t>MOSFET P-Ch ENH FET -30V 70mOhm -10V -3.9A</t>
  </si>
  <si>
    <t>621-DMP3085LSD-13</t>
  </si>
  <si>
    <t>Solar Harvester  v1.0_m1</t>
  </si>
  <si>
    <t xml:space="preserve">AVX </t>
  </si>
  <si>
    <t xml:space="preserve">F931A107KBA </t>
  </si>
  <si>
    <t xml:space="preserve">Tantalum Capacitors - Solid SMD 10V 100uF 10% 1211 ESR= 1.2 Ohms </t>
  </si>
  <si>
    <t>647-F931A107KBA</t>
  </si>
  <si>
    <t>GRM188R61A226ME15D</t>
  </si>
  <si>
    <t>Multilayer Ceramic Capacitors MLCC - SMD/SMT 0603 22uF 10volts *Derate Voltage/Temp</t>
  </si>
  <si>
    <t>81-GRM188R61A226ME5D</t>
  </si>
  <si>
    <t>IRC / TT Electronics</t>
  </si>
  <si>
    <t>LRCS0805-R56JT5</t>
  </si>
  <si>
    <t xml:space="preserve">Current Sense Resistors - SMD 0805 .56 Ohms 5% </t>
  </si>
  <si>
    <t xml:space="preserve">756-LRCS0805-R56JT5 </t>
  </si>
  <si>
    <t>LMK105BBJ475MVLF</t>
  </si>
  <si>
    <t>Multilayer Ceramic Capacitors MLCC - SMD/SMT 0402 10V 4.7uF 20% X5R</t>
  </si>
  <si>
    <t>963-LMK105BBJ475MVLF</t>
  </si>
  <si>
    <t>CRCW06030000Z0EAC</t>
  </si>
  <si>
    <t xml:space="preserve">Thick Film Resistors 1/10Watt 0ohms Commercial Use </t>
  </si>
  <si>
    <t xml:space="preserve">71-CRCW06030000Z0EAC </t>
  </si>
  <si>
    <t xml:space="preserve">Wurth Elektronik </t>
  </si>
  <si>
    <t>Multilayer Ceramic Capacitors MLCC - SMD/SMT WCAP-CSGP 0.01uF 0603 10% 16V MLCC</t>
  </si>
  <si>
    <t>710-885012206040</t>
  </si>
  <si>
    <t>885012206071</t>
  </si>
  <si>
    <t xml:space="preserve">Multilayer Ceramic Capacitors MLCC - SMD/SMT WCAP-CSGP 0.1uF 0603 10% 25V MLCC </t>
  </si>
  <si>
    <t xml:space="preserve">710-885012206071 </t>
  </si>
  <si>
    <t xml:space="preserve">Yageo </t>
  </si>
  <si>
    <t xml:space="preserve">CC0603KRX5R8BB105 </t>
  </si>
  <si>
    <t xml:space="preserve">Multilayer Ceramic Capacitors MLCC - SMD/SMT 1.0uF 25V X5R 10% </t>
  </si>
  <si>
    <t>603-CC603KRX5R8BB105</t>
  </si>
  <si>
    <t>C1, C7</t>
  </si>
  <si>
    <t xml:space="preserve">JMK107ABJ106MA-T </t>
  </si>
  <si>
    <t xml:space="preserve">Multilayer Ceramic Capacitors MLCC - SMD/SMT 10uF 6.3V X5R +/-20% 0603 Gen Purp </t>
  </si>
  <si>
    <t xml:space="preserve">963-JMK107ABJ106MA-T </t>
  </si>
  <si>
    <t>CRCW06031K00FKEAC</t>
  </si>
  <si>
    <t xml:space="preserve">Thick Film Resistors 1/10Watt 1Kohms 1% Commercial Use </t>
  </si>
  <si>
    <t xml:space="preserve">71-CRCW06031K00FKEAC </t>
  </si>
  <si>
    <t xml:space="preserve">Fixed Inductors WE-LQS 4025 22uH 1.11A 200mOhms </t>
  </si>
  <si>
    <t xml:space="preserve">Fixed Inductors 1008 4.7uH 260mOhms +/-20%Tol 1.3A HiCur </t>
  </si>
  <si>
    <t>Fixed Inductors 4.7uH 20% 2.4A</t>
  </si>
  <si>
    <t>R1</t>
  </si>
  <si>
    <t>R3</t>
  </si>
  <si>
    <t>R4</t>
  </si>
  <si>
    <t>R5</t>
  </si>
  <si>
    <t>1.2M</t>
  </si>
  <si>
    <t>7.5M</t>
  </si>
  <si>
    <t>4.3M</t>
  </si>
  <si>
    <t xml:space="preserve">CRCW06035M62FKEA </t>
  </si>
  <si>
    <t xml:space="preserve">Thick Film Resistors - SMD 1/10watt 5.62Mohms 0.01 </t>
  </si>
  <si>
    <t xml:space="preserve">71-CRCW06035M62FKEA </t>
  </si>
  <si>
    <t xml:space="preserve">CRCW06037M32FKEA </t>
  </si>
  <si>
    <t xml:space="preserve">Thick Film Resistors - SMD 1/10watt 7.32Mohms 0.01 </t>
  </si>
  <si>
    <t xml:space="preserve">71-CRCW06037M32FKEA </t>
  </si>
  <si>
    <t xml:space="preserve">CRCW06031M20FKEA </t>
  </si>
  <si>
    <t xml:space="preserve">Thick Film Resistors - SMD 1/10watt 1.2Mohms 1% </t>
  </si>
  <si>
    <t xml:space="preserve">71-CRCW06031M20FKEA </t>
  </si>
  <si>
    <t xml:space="preserve">CRCW06037M50FKEA </t>
  </si>
  <si>
    <t xml:space="preserve">Thick Film Resistors - SMD 1/10watt 7.5Mohms 1% </t>
  </si>
  <si>
    <t>71-CRCW0603-7.5M-E3</t>
  </si>
  <si>
    <t xml:space="preserve">CRCW06034M30FKEA </t>
  </si>
  <si>
    <t xml:space="preserve">Thick Film Resistors - SMD 1/10watt 4.3Mohms 1% </t>
  </si>
  <si>
    <t xml:space="preserve">71-CRCW06034M30FKEA </t>
  </si>
  <si>
    <t xml:space="preserve">Taiwan Semiconductor </t>
  </si>
  <si>
    <t xml:space="preserve">Schottky Diodes &amp; Rectifiers 15mA 50 Volt 400mW </t>
  </si>
  <si>
    <t>SD101CW RH</t>
  </si>
  <si>
    <t xml:space="preserve">SD101CW RH </t>
  </si>
  <si>
    <t>821-SD101CWRH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</si>
</sst>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3"/>
      <name val="Arial"/>
      <family val="2"/>
    </font>
    <font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 Unicode MS"/>
      <family val="2"/>
      <charset val="134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u/>
      <sz val="10"/>
      <color theme="10"/>
      <name val="Arial"/>
      <family val="2"/>
    </font>
    <font>
      <b/>
      <sz val="11"/>
      <color rgb="FF006100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4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4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13" applyNumberFormat="0" applyFill="0" applyAlignment="0" applyProtection="0"/>
    <xf numFmtId="0" fontId="10" fillId="0" borderId="14" applyNumberFormat="0" applyFill="0" applyAlignment="0" applyProtection="0"/>
    <xf numFmtId="0" fontId="11" fillId="0" borderId="15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16" applyNumberFormat="0" applyAlignment="0" applyProtection="0"/>
    <xf numFmtId="0" fontId="16" fillId="6" borderId="17" applyNumberFormat="0" applyAlignment="0" applyProtection="0"/>
    <xf numFmtId="0" fontId="17" fillId="6" borderId="16" applyNumberFormat="0" applyAlignment="0" applyProtection="0"/>
    <xf numFmtId="0" fontId="18" fillId="0" borderId="18" applyNumberFormat="0" applyFill="0" applyAlignment="0" applyProtection="0"/>
    <xf numFmtId="0" fontId="19" fillId="7" borderId="19" applyNumberFormat="0" applyAlignment="0" applyProtection="0"/>
    <xf numFmtId="0" fontId="20" fillId="0" borderId="0" applyNumberFormat="0" applyFill="0" applyBorder="0" applyAlignment="0" applyProtection="0"/>
    <xf numFmtId="0" fontId="7" fillId="8" borderId="20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21" applyNumberFormat="0" applyFill="0" applyAlignment="0" applyProtection="0"/>
    <xf numFmtId="0" fontId="23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</cellStyleXfs>
  <cellXfs count="81">
    <xf numFmtId="0" fontId="0" fillId="0" borderId="0" xfId="0"/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0" borderId="6" xfId="0" applyFont="1" applyBorder="1" applyAlignment="1">
      <alignment horizontal="left"/>
    </xf>
    <xf numFmtId="0" fontId="4" fillId="0" borderId="0" xfId="0" applyFont="1" applyBorder="1" applyAlignment="1">
      <alignment horizontal="right" vertical="center"/>
    </xf>
    <xf numFmtId="0" fontId="4" fillId="0" borderId="4" xfId="0" applyFont="1" applyBorder="1" applyAlignment="1">
      <alignment horizontal="right"/>
    </xf>
    <xf numFmtId="0" fontId="1" fillId="0" borderId="9" xfId="0" applyFont="1" applyBorder="1" applyAlignment="1">
      <alignment horizontal="center" vertical="center"/>
    </xf>
    <xf numFmtId="0" fontId="24" fillId="0" borderId="0" xfId="0" applyFont="1"/>
    <xf numFmtId="0" fontId="4" fillId="0" borderId="2" xfId="0" applyFont="1" applyBorder="1"/>
    <xf numFmtId="0" fontId="4" fillId="0" borderId="2" xfId="0" applyFont="1" applyBorder="1" applyAlignment="1">
      <alignment horizontal="left" vertical="top"/>
    </xf>
    <xf numFmtId="0" fontId="24" fillId="0" borderId="2" xfId="0" applyFont="1" applyBorder="1"/>
    <xf numFmtId="0" fontId="24" fillId="0" borderId="2" xfId="0" applyFont="1" applyBorder="1" applyAlignment="1">
      <alignment horizontal="center" vertical="center"/>
    </xf>
    <xf numFmtId="0" fontId="24" fillId="0" borderId="3" xfId="0" applyNumberFormat="1" applyFont="1" applyBorder="1" applyAlignment="1">
      <alignment horizontal="center" vertical="center"/>
    </xf>
    <xf numFmtId="0" fontId="24" fillId="0" borderId="0" xfId="0" applyFont="1" applyBorder="1"/>
    <xf numFmtId="0" fontId="24" fillId="0" borderId="5" xfId="0" applyFont="1" applyBorder="1" applyAlignment="1">
      <alignment horizontal="center"/>
    </xf>
    <xf numFmtId="0" fontId="24" fillId="0" borderId="4" xfId="0" applyFont="1" applyBorder="1" applyAlignment="1">
      <alignment horizontal="right"/>
    </xf>
    <xf numFmtId="0" fontId="24" fillId="0" borderId="0" xfId="0" applyFont="1" applyBorder="1" applyAlignment="1">
      <alignment horizontal="right" vertical="center"/>
    </xf>
    <xf numFmtId="0" fontId="24" fillId="0" borderId="7" xfId="0" applyFont="1" applyBorder="1" applyAlignment="1">
      <alignment horizontal="left"/>
    </xf>
    <xf numFmtId="0" fontId="4" fillId="0" borderId="7" xfId="0" applyFont="1" applyBorder="1" applyAlignment="1">
      <alignment horizontal="left" vertical="top"/>
    </xf>
    <xf numFmtId="0" fontId="24" fillId="0" borderId="7" xfId="0" applyFont="1" applyBorder="1"/>
    <xf numFmtId="0" fontId="24" fillId="0" borderId="8" xfId="0" applyFont="1" applyBorder="1" applyAlignment="1">
      <alignment horizontal="center"/>
    </xf>
    <xf numFmtId="0" fontId="26" fillId="2" borderId="22" xfId="7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24" fillId="0" borderId="22" xfId="0" applyFont="1" applyBorder="1" applyAlignment="1">
      <alignment horizontal="center"/>
    </xf>
    <xf numFmtId="0" fontId="24" fillId="33" borderId="22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8" fillId="0" borderId="0" xfId="0" applyFont="1"/>
    <xf numFmtId="0" fontId="24" fillId="0" borderId="0" xfId="0" applyFont="1"/>
    <xf numFmtId="0" fontId="24" fillId="0" borderId="0" xfId="0" applyFont="1" applyBorder="1" applyAlignment="1">
      <alignment vertical="center"/>
    </xf>
    <xf numFmtId="0" fontId="0" fillId="0" borderId="0" xfId="0"/>
    <xf numFmtId="0" fontId="24" fillId="0" borderId="0" xfId="0" applyFont="1"/>
    <xf numFmtId="0" fontId="24" fillId="0" borderId="9" xfId="0" applyFont="1" applyBorder="1" applyAlignment="1">
      <alignment horizontal="center" vertical="center"/>
    </xf>
    <xf numFmtId="0" fontId="24" fillId="0" borderId="4" xfId="0" applyFont="1" applyBorder="1"/>
    <xf numFmtId="0" fontId="24" fillId="0" borderId="2" xfId="0" applyFont="1" applyBorder="1" applyAlignment="1">
      <alignment vertical="center"/>
    </xf>
    <xf numFmtId="0" fontId="24" fillId="0" borderId="1" xfId="0" applyFont="1" applyBorder="1"/>
    <xf numFmtId="0" fontId="24" fillId="34" borderId="22" xfId="0" applyFont="1" applyFill="1" applyBorder="1" applyAlignment="1">
      <alignment horizontal="center" vertical="center"/>
    </xf>
    <xf numFmtId="0" fontId="24" fillId="36" borderId="22" xfId="0" applyFont="1" applyFill="1" applyBorder="1"/>
    <xf numFmtId="0" fontId="24" fillId="36" borderId="22" xfId="0" applyFont="1" applyFill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/>
    </xf>
    <xf numFmtId="0" fontId="24" fillId="0" borderId="0" xfId="0" applyNumberFormat="1" applyFont="1" applyBorder="1" applyAlignment="1">
      <alignment horizontal="center" vertical="center"/>
    </xf>
    <xf numFmtId="14" fontId="4" fillId="37" borderId="0" xfId="0" applyNumberFormat="1" applyFont="1" applyFill="1" applyBorder="1" applyAlignment="1">
      <alignment horizontal="left" vertical="center" indent="1"/>
    </xf>
    <xf numFmtId="0" fontId="4" fillId="37" borderId="0" xfId="0" applyFont="1" applyFill="1" applyBorder="1" applyAlignment="1">
      <alignment horizontal="left" vertical="center" indent="1"/>
    </xf>
    <xf numFmtId="0" fontId="5" fillId="37" borderId="0" xfId="0" applyFont="1" applyFill="1" applyBorder="1" applyAlignment="1">
      <alignment horizontal="left" vertical="center" indent="1"/>
    </xf>
    <xf numFmtId="0" fontId="24" fillId="38" borderId="0" xfId="0" applyNumberFormat="1" applyFont="1" applyFill="1" applyBorder="1" applyAlignment="1">
      <alignment horizontal="left" vertical="center"/>
    </xf>
    <xf numFmtId="0" fontId="24" fillId="38" borderId="0" xfId="0" applyNumberFormat="1" applyFont="1" applyFill="1" applyBorder="1" applyAlignment="1">
      <alignment horizontal="center" vertical="center"/>
    </xf>
    <xf numFmtId="0" fontId="4" fillId="38" borderId="0" xfId="0" applyNumberFormat="1" applyFont="1" applyFill="1" applyBorder="1" applyAlignment="1">
      <alignment horizontal="left" vertical="center"/>
    </xf>
    <xf numFmtId="0" fontId="4" fillId="38" borderId="0" xfId="0" applyNumberFormat="1" applyFont="1" applyFill="1" applyBorder="1" applyAlignment="1">
      <alignment horizontal="left" vertical="top"/>
    </xf>
    <xf numFmtId="0" fontId="24" fillId="40" borderId="9" xfId="0" applyFont="1" applyFill="1" applyBorder="1" applyAlignment="1">
      <alignment vertical="center" wrapText="1"/>
    </xf>
    <xf numFmtId="0" fontId="24" fillId="40" borderId="9" xfId="0" applyFont="1" applyFill="1" applyBorder="1" applyAlignment="1">
      <alignment horizontal="center" vertical="center"/>
    </xf>
    <xf numFmtId="0" fontId="24" fillId="40" borderId="9" xfId="0" applyFont="1" applyFill="1" applyBorder="1" applyAlignment="1">
      <alignment horizontal="left" vertical="center"/>
    </xf>
    <xf numFmtId="0" fontId="24" fillId="40" borderId="9" xfId="0" applyFont="1" applyFill="1" applyBorder="1" applyAlignment="1">
      <alignment horizontal="center" vertical="center" wrapText="1"/>
    </xf>
    <xf numFmtId="0" fontId="24" fillId="40" borderId="9" xfId="0" applyFont="1" applyFill="1" applyBorder="1" applyAlignment="1">
      <alignment horizontal="center"/>
    </xf>
    <xf numFmtId="0" fontId="1" fillId="35" borderId="9" xfId="0" applyFont="1" applyFill="1" applyBorder="1" applyAlignment="1">
      <alignment horizontal="center" vertical="center" wrapText="1"/>
    </xf>
    <xf numFmtId="0" fontId="1" fillId="35" borderId="9" xfId="0" applyFont="1" applyFill="1" applyBorder="1" applyAlignment="1">
      <alignment horizontal="center" vertical="center"/>
    </xf>
    <xf numFmtId="0" fontId="1" fillId="35" borderId="9" xfId="0" applyNumberFormat="1" applyFont="1" applyFill="1" applyBorder="1" applyAlignment="1">
      <alignment horizontal="center" vertical="center" wrapText="1"/>
    </xf>
    <xf numFmtId="49" fontId="4" fillId="37" borderId="0" xfId="0" applyNumberFormat="1" applyFont="1" applyFill="1" applyBorder="1" applyAlignment="1">
      <alignment horizontal="left" vertical="center"/>
    </xf>
    <xf numFmtId="0" fontId="6" fillId="37" borderId="0" xfId="1" applyNumberFormat="1" applyFill="1" applyBorder="1" applyAlignment="1">
      <alignment horizontal="left" vertical="center"/>
    </xf>
    <xf numFmtId="0" fontId="25" fillId="37" borderId="0" xfId="1" applyNumberFormat="1" applyFont="1" applyFill="1" applyBorder="1" applyAlignment="1">
      <alignment horizontal="left" vertical="center"/>
    </xf>
    <xf numFmtId="0" fontId="4" fillId="37" borderId="0" xfId="0" applyNumberFormat="1" applyFont="1" applyFill="1" applyBorder="1" applyAlignment="1">
      <alignment horizontal="left" vertical="center"/>
    </xf>
    <xf numFmtId="0" fontId="4" fillId="37" borderId="0" xfId="0" applyNumberFormat="1" applyFont="1" applyFill="1" applyBorder="1" applyAlignment="1">
      <alignment horizontal="left" vertical="center" wrapText="1"/>
    </xf>
    <xf numFmtId="0" fontId="29" fillId="0" borderId="1" xfId="0" applyFont="1" applyBorder="1" applyAlignment="1">
      <alignment horizontal="left" vertical="center"/>
    </xf>
    <xf numFmtId="0" fontId="4" fillId="41" borderId="23" xfId="0" applyNumberFormat="1" applyFont="1" applyFill="1" applyBorder="1" applyAlignment="1">
      <alignment horizontal="left" vertical="center"/>
    </xf>
    <xf numFmtId="0" fontId="24" fillId="42" borderId="24" xfId="0" applyFont="1" applyFill="1" applyBorder="1" applyAlignment="1">
      <alignment horizontal="left" vertical="center"/>
    </xf>
    <xf numFmtId="0" fontId="4" fillId="41" borderId="25" xfId="0" applyNumberFormat="1" applyFont="1" applyFill="1" applyBorder="1" applyAlignment="1">
      <alignment horizontal="left" vertical="center"/>
    </xf>
    <xf numFmtId="0" fontId="24" fillId="42" borderId="26" xfId="0" applyFont="1" applyFill="1" applyBorder="1" applyAlignment="1">
      <alignment horizontal="left" vertical="center"/>
    </xf>
    <xf numFmtId="0" fontId="4" fillId="41" borderId="25" xfId="0" applyNumberFormat="1" applyFont="1" applyFill="1" applyBorder="1" applyAlignment="1">
      <alignment horizontal="left" vertical="center" wrapText="1"/>
    </xf>
    <xf numFmtId="0" fontId="4" fillId="41" borderId="26" xfId="0" applyNumberFormat="1" applyFont="1" applyFill="1" applyBorder="1" applyAlignment="1">
      <alignment horizontal="left" vertical="center" wrapText="1"/>
    </xf>
    <xf numFmtId="49" fontId="4" fillId="41" borderId="25" xfId="0" applyNumberFormat="1" applyFont="1" applyFill="1" applyBorder="1" applyAlignment="1">
      <alignment horizontal="left" vertical="center"/>
    </xf>
    <xf numFmtId="49" fontId="4" fillId="41" borderId="26" xfId="0" applyNumberFormat="1" applyFont="1" applyFill="1" applyBorder="1" applyAlignment="1">
      <alignment horizontal="left" vertical="center"/>
    </xf>
    <xf numFmtId="0" fontId="25" fillId="41" borderId="27" xfId="1" applyNumberFormat="1" applyFont="1" applyFill="1" applyBorder="1" applyAlignment="1">
      <alignment horizontal="left" vertical="center"/>
    </xf>
    <xf numFmtId="0" fontId="4" fillId="41" borderId="28" xfId="0" applyNumberFormat="1" applyFont="1" applyFill="1" applyBorder="1" applyAlignment="1">
      <alignment horizontal="left" vertical="center"/>
    </xf>
    <xf numFmtId="0" fontId="24" fillId="38" borderId="10" xfId="0" applyFont="1" applyFill="1" applyBorder="1"/>
    <xf numFmtId="0" fontId="24" fillId="38" borderId="11" xfId="0" applyFont="1" applyFill="1" applyBorder="1"/>
    <xf numFmtId="0" fontId="24" fillId="38" borderId="12" xfId="0" applyFont="1" applyFill="1" applyBorder="1"/>
    <xf numFmtId="0" fontId="27" fillId="43" borderId="22" xfId="0" applyFont="1" applyFill="1" applyBorder="1" applyAlignment="1">
      <alignment horizontal="center" vertical="center"/>
    </xf>
    <xf numFmtId="49" fontId="24" fillId="40" borderId="9" xfId="0" applyNumberFormat="1" applyFont="1" applyFill="1" applyBorder="1" applyAlignment="1">
      <alignment horizontal="center" vertical="center"/>
    </xf>
    <xf numFmtId="0" fontId="4" fillId="37" borderId="0" xfId="0" applyNumberFormat="1" applyFont="1" applyFill="1" applyBorder="1" applyAlignment="1">
      <alignment horizontal="left" vertical="center" wrapText="1"/>
    </xf>
    <xf numFmtId="0" fontId="4" fillId="39" borderId="0" xfId="0" applyFont="1" applyFill="1" applyBorder="1" applyAlignment="1">
      <alignment horizontal="right" vertical="center"/>
    </xf>
    <xf numFmtId="0" fontId="5" fillId="39" borderId="0" xfId="0" applyFont="1" applyFill="1" applyBorder="1" applyAlignment="1">
      <alignment horizontal="center"/>
    </xf>
    <xf numFmtId="0" fontId="4" fillId="39" borderId="0" xfId="0" applyFont="1" applyFill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colors>
    <mruColors>
      <color rgb="FF0094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678051</xdr:colOff>
      <xdr:row>2</xdr:row>
      <xdr:rowOff>113008</xdr:rowOff>
    </xdr:from>
    <xdr:to>
      <xdr:col>5</xdr:col>
      <xdr:colOff>1792719</xdr:colOff>
      <xdr:row>11</xdr:row>
      <xdr:rowOff>133637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5A5723-4832-4A51-A0A7-52530A136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3687" y="484322"/>
          <a:ext cx="2793651" cy="20063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ykov@uji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O58"/>
  <sheetViews>
    <sheetView tabSelected="1" topLeftCell="D10" zoomScaleNormal="100" workbookViewId="0">
      <selection activeCell="M40" sqref="M40"/>
    </sheetView>
  </sheetViews>
  <sheetFormatPr defaultColWidth="11.42578125" defaultRowHeight="14.25"/>
  <cols>
    <col min="1" max="1" width="7.85546875" style="7" customWidth="1"/>
    <col min="2" max="2" width="13.28515625" style="7" bestFit="1" customWidth="1"/>
    <col min="3" max="3" width="43.7109375" style="7" customWidth="1"/>
    <col min="4" max="4" width="5" style="7" bestFit="1" customWidth="1"/>
    <col min="5" max="5" width="25.28515625" style="7" customWidth="1"/>
    <col min="6" max="6" width="33.85546875" style="7" customWidth="1"/>
    <col min="7" max="7" width="27.140625" style="7" customWidth="1"/>
    <col min="8" max="8" width="90.28515625" style="7" customWidth="1"/>
    <col min="9" max="9" width="30.140625" style="7" customWidth="1"/>
    <col min="10" max="10" width="20" style="7" customWidth="1"/>
    <col min="11" max="11" width="12.85546875" style="7" customWidth="1"/>
    <col min="12" max="12" width="22.85546875" style="7" bestFit="1" customWidth="1"/>
    <col min="13" max="13" width="30.5703125" style="7" bestFit="1" customWidth="1"/>
    <col min="14" max="14" width="61.7109375" style="30" customWidth="1"/>
    <col min="15" max="16384" width="11.42578125" style="7"/>
  </cols>
  <sheetData>
    <row r="2" spans="1:15" ht="15" thickBot="1">
      <c r="N2" s="13"/>
    </row>
    <row r="3" spans="1:15" ht="16.5">
      <c r="B3" s="61"/>
      <c r="C3" s="1"/>
      <c r="D3" s="1"/>
      <c r="E3" s="1"/>
      <c r="F3" s="8"/>
      <c r="G3" s="2"/>
      <c r="H3" s="2"/>
      <c r="I3" s="2"/>
      <c r="J3" s="9"/>
      <c r="K3" s="10"/>
      <c r="L3" s="11"/>
      <c r="M3" s="12"/>
      <c r="N3" s="40"/>
    </row>
    <row r="4" spans="1:15">
      <c r="B4" s="5" t="s">
        <v>5</v>
      </c>
      <c r="C4" s="59" t="s">
        <v>36</v>
      </c>
      <c r="D4" s="59"/>
      <c r="E4" s="62"/>
      <c r="F4" s="63"/>
      <c r="G4" s="4" t="s">
        <v>6</v>
      </c>
      <c r="H4" s="41" t="s">
        <v>128</v>
      </c>
      <c r="I4" s="13"/>
      <c r="J4" s="79" t="s">
        <v>7</v>
      </c>
      <c r="K4" s="79"/>
      <c r="L4" s="44"/>
      <c r="M4" s="14"/>
      <c r="N4" s="39"/>
    </row>
    <row r="5" spans="1:15">
      <c r="B5" s="5" t="s">
        <v>8</v>
      </c>
      <c r="C5" s="59" t="s">
        <v>37</v>
      </c>
      <c r="D5" s="59"/>
      <c r="E5" s="64"/>
      <c r="F5" s="65"/>
      <c r="G5" s="4" t="s">
        <v>9</v>
      </c>
      <c r="H5" s="41"/>
      <c r="I5" s="13"/>
      <c r="J5" s="80"/>
      <c r="K5" s="80"/>
      <c r="L5" s="45"/>
      <c r="M5" s="14"/>
      <c r="N5" s="39"/>
      <c r="O5" s="13"/>
    </row>
    <row r="6" spans="1:15" ht="42" customHeight="1">
      <c r="B6" s="5" t="s">
        <v>10</v>
      </c>
      <c r="C6" s="77" t="s">
        <v>38</v>
      </c>
      <c r="D6" s="60"/>
      <c r="E6" s="66"/>
      <c r="F6" s="67"/>
      <c r="G6" s="22"/>
      <c r="H6" s="41"/>
      <c r="I6" s="13"/>
      <c r="J6" s="78" t="s">
        <v>11</v>
      </c>
      <c r="K6" s="78"/>
      <c r="L6" s="44" t="s">
        <v>66</v>
      </c>
      <c r="M6" s="14"/>
      <c r="N6" s="39"/>
    </row>
    <row r="7" spans="1:15">
      <c r="B7" s="5"/>
      <c r="C7" s="77"/>
      <c r="D7" s="60"/>
      <c r="E7" s="66"/>
      <c r="F7" s="67"/>
      <c r="G7" s="4"/>
      <c r="H7" s="41"/>
      <c r="I7" s="13"/>
      <c r="J7" s="78" t="s">
        <v>20</v>
      </c>
      <c r="K7" s="78"/>
      <c r="L7" s="46">
        <v>2</v>
      </c>
      <c r="M7" s="14"/>
      <c r="N7" s="39"/>
    </row>
    <row r="8" spans="1:15">
      <c r="B8" s="5"/>
      <c r="C8" s="77"/>
      <c r="D8" s="60"/>
      <c r="E8" s="66"/>
      <c r="F8" s="67"/>
      <c r="G8" s="22"/>
      <c r="H8" s="42"/>
      <c r="I8" s="13"/>
      <c r="J8" s="78" t="s">
        <v>12</v>
      </c>
      <c r="K8" s="78"/>
      <c r="L8" s="47" t="s">
        <v>13</v>
      </c>
      <c r="M8" s="14"/>
      <c r="N8" s="39"/>
    </row>
    <row r="9" spans="1:15">
      <c r="B9" s="15"/>
      <c r="C9" s="77"/>
      <c r="D9" s="60"/>
      <c r="E9" s="66"/>
      <c r="F9" s="67"/>
      <c r="G9" s="16"/>
      <c r="H9" s="43"/>
      <c r="I9" s="13"/>
      <c r="J9" s="78" t="s">
        <v>14</v>
      </c>
      <c r="K9" s="78"/>
      <c r="L9" s="46" t="s">
        <v>33</v>
      </c>
      <c r="M9" s="14"/>
      <c r="N9" s="39"/>
      <c r="O9" s="13"/>
    </row>
    <row r="10" spans="1:15">
      <c r="B10" s="5" t="s">
        <v>15</v>
      </c>
      <c r="C10" s="56" t="s">
        <v>39</v>
      </c>
      <c r="D10" s="56"/>
      <c r="E10" s="68"/>
      <c r="F10" s="69"/>
      <c r="G10" s="16"/>
      <c r="H10" s="41"/>
      <c r="I10" s="13"/>
      <c r="J10" s="78" t="s">
        <v>16</v>
      </c>
      <c r="K10" s="78"/>
      <c r="L10" s="47" t="s">
        <v>26</v>
      </c>
      <c r="M10" s="14"/>
      <c r="N10" s="39"/>
    </row>
    <row r="11" spans="1:15">
      <c r="B11" s="5" t="s">
        <v>17</v>
      </c>
      <c r="C11" s="57" t="s">
        <v>65</v>
      </c>
      <c r="D11" s="58"/>
      <c r="E11" s="70"/>
      <c r="F11" s="71"/>
      <c r="G11" s="16"/>
      <c r="H11" s="41"/>
      <c r="I11" s="13"/>
      <c r="J11" s="78" t="s">
        <v>18</v>
      </c>
      <c r="K11" s="78"/>
      <c r="L11" s="47" t="s">
        <v>19</v>
      </c>
      <c r="M11" s="14"/>
      <c r="N11" s="39"/>
    </row>
    <row r="12" spans="1:15" ht="15" thickBot="1">
      <c r="B12" s="3"/>
      <c r="C12" s="17"/>
      <c r="D12" s="17"/>
      <c r="E12" s="17"/>
      <c r="F12" s="18"/>
      <c r="G12" s="19"/>
      <c r="H12" s="19"/>
      <c r="I12" s="19"/>
      <c r="J12" s="19"/>
      <c r="K12" s="19"/>
      <c r="L12" s="19"/>
      <c r="M12" s="20"/>
      <c r="N12" s="39"/>
    </row>
    <row r="13" spans="1:15">
      <c r="N13" s="13"/>
    </row>
    <row r="15" spans="1:15" ht="38.25">
      <c r="B15" s="6" t="s">
        <v>0</v>
      </c>
      <c r="C15" s="53" t="s">
        <v>22</v>
      </c>
      <c r="D15" s="53" t="s">
        <v>24</v>
      </c>
      <c r="E15" s="53" t="s">
        <v>3</v>
      </c>
      <c r="F15" s="54" t="s">
        <v>1</v>
      </c>
      <c r="G15" s="53" t="s">
        <v>23</v>
      </c>
      <c r="H15" s="54" t="s">
        <v>2</v>
      </c>
      <c r="I15" s="54" t="s">
        <v>4</v>
      </c>
      <c r="J15" s="53" t="s">
        <v>27</v>
      </c>
      <c r="K15" s="53" t="s">
        <v>25</v>
      </c>
      <c r="L15" s="53" t="s">
        <v>28</v>
      </c>
      <c r="M15" s="55" t="s">
        <v>21</v>
      </c>
      <c r="N15" s="55" t="s">
        <v>52</v>
      </c>
    </row>
    <row r="16" spans="1:15" ht="15">
      <c r="A16" s="29"/>
      <c r="B16" s="31">
        <v>1</v>
      </c>
      <c r="C16" s="48" t="s">
        <v>120</v>
      </c>
      <c r="D16" s="49">
        <v>2</v>
      </c>
      <c r="E16" s="49"/>
      <c r="F16" s="49" t="s">
        <v>94</v>
      </c>
      <c r="G16" s="49" t="s">
        <v>95</v>
      </c>
      <c r="H16" s="50" t="s">
        <v>96</v>
      </c>
      <c r="I16" s="49"/>
      <c r="J16" s="49" t="s">
        <v>31</v>
      </c>
      <c r="K16" s="49">
        <v>3</v>
      </c>
      <c r="L16" s="49" t="s">
        <v>53</v>
      </c>
      <c r="M16" s="49" t="s">
        <v>97</v>
      </c>
      <c r="N16" s="49"/>
      <c r="O16" s="30"/>
    </row>
    <row r="17" spans="1:14" ht="15">
      <c r="A17" s="29"/>
      <c r="B17" s="31">
        <v>2</v>
      </c>
      <c r="C17" s="48" t="s">
        <v>112</v>
      </c>
      <c r="D17" s="49">
        <v>1</v>
      </c>
      <c r="E17" s="49"/>
      <c r="F17" s="49" t="s">
        <v>98</v>
      </c>
      <c r="G17" s="49" t="s">
        <v>99</v>
      </c>
      <c r="H17" s="50" t="s">
        <v>100</v>
      </c>
      <c r="I17" s="49"/>
      <c r="J17" s="49" t="s">
        <v>31</v>
      </c>
      <c r="K17" s="49">
        <v>2</v>
      </c>
      <c r="L17" s="49" t="s">
        <v>53</v>
      </c>
      <c r="M17" s="49" t="s">
        <v>101</v>
      </c>
      <c r="N17" s="49"/>
    </row>
    <row r="18" spans="1:14" ht="15" customHeight="1">
      <c r="A18" s="29"/>
      <c r="B18" s="38">
        <v>3</v>
      </c>
      <c r="C18" s="48" t="s">
        <v>64</v>
      </c>
      <c r="D18" s="49">
        <v>1</v>
      </c>
      <c r="E18" s="49">
        <v>0</v>
      </c>
      <c r="F18" s="49" t="s">
        <v>61</v>
      </c>
      <c r="G18" s="76" t="s">
        <v>143</v>
      </c>
      <c r="H18" s="50" t="s">
        <v>144</v>
      </c>
      <c r="I18" s="49"/>
      <c r="J18" s="49" t="s">
        <v>30</v>
      </c>
      <c r="K18" s="49">
        <v>2</v>
      </c>
      <c r="L18" s="49" t="s">
        <v>53</v>
      </c>
      <c r="M18" s="49" t="s">
        <v>145</v>
      </c>
      <c r="N18" s="51"/>
    </row>
    <row r="19" spans="1:14" ht="15">
      <c r="A19" s="29"/>
      <c r="B19" s="38">
        <v>4</v>
      </c>
      <c r="C19" s="48" t="s">
        <v>156</v>
      </c>
      <c r="D19" s="49">
        <v>2</v>
      </c>
      <c r="E19" s="49" t="s">
        <v>106</v>
      </c>
      <c r="F19" s="49" t="s">
        <v>146</v>
      </c>
      <c r="G19" s="76">
        <v>885012206040</v>
      </c>
      <c r="H19" s="50" t="s">
        <v>147</v>
      </c>
      <c r="I19" s="49"/>
      <c r="J19" s="49" t="s">
        <v>30</v>
      </c>
      <c r="K19" s="49">
        <v>2</v>
      </c>
      <c r="L19" s="49" t="s">
        <v>53</v>
      </c>
      <c r="M19" s="49" t="s">
        <v>148</v>
      </c>
      <c r="N19" s="49"/>
    </row>
    <row r="20" spans="1:14" ht="15">
      <c r="A20" s="29"/>
      <c r="B20" s="38">
        <v>5</v>
      </c>
      <c r="C20" s="48" t="s">
        <v>81</v>
      </c>
      <c r="D20" s="49">
        <v>2</v>
      </c>
      <c r="E20" s="49" t="s">
        <v>74</v>
      </c>
      <c r="F20" s="49" t="s">
        <v>146</v>
      </c>
      <c r="G20" s="76" t="s">
        <v>149</v>
      </c>
      <c r="H20" s="50" t="s">
        <v>150</v>
      </c>
      <c r="I20" s="49"/>
      <c r="J20" s="49" t="s">
        <v>30</v>
      </c>
      <c r="K20" s="49">
        <v>2</v>
      </c>
      <c r="L20" s="49" t="s">
        <v>53</v>
      </c>
      <c r="M20" s="49" t="s">
        <v>151</v>
      </c>
      <c r="N20" s="49"/>
    </row>
    <row r="21" spans="1:14" s="25" customFormat="1" ht="15" customHeight="1">
      <c r="A21" s="29"/>
      <c r="B21" s="38">
        <v>6</v>
      </c>
      <c r="C21" s="48" t="s">
        <v>67</v>
      </c>
      <c r="D21" s="49">
        <v>1</v>
      </c>
      <c r="E21" s="49" t="s">
        <v>75</v>
      </c>
      <c r="F21" s="49" t="s">
        <v>129</v>
      </c>
      <c r="G21" s="49" t="s">
        <v>130</v>
      </c>
      <c r="H21" s="50" t="s">
        <v>131</v>
      </c>
      <c r="I21" s="49"/>
      <c r="J21" s="49" t="s">
        <v>30</v>
      </c>
      <c r="K21" s="49">
        <v>2</v>
      </c>
      <c r="L21" s="49" t="s">
        <v>53</v>
      </c>
      <c r="M21" s="49" t="s">
        <v>132</v>
      </c>
      <c r="N21" s="49"/>
    </row>
    <row r="22" spans="1:14" ht="15">
      <c r="A22" s="29"/>
      <c r="B22" s="38">
        <v>8</v>
      </c>
      <c r="C22" s="48" t="s">
        <v>113</v>
      </c>
      <c r="D22" s="49">
        <v>1</v>
      </c>
      <c r="E22" s="49" t="s">
        <v>107</v>
      </c>
      <c r="F22" s="49" t="s">
        <v>83</v>
      </c>
      <c r="G22" s="49" t="s">
        <v>157</v>
      </c>
      <c r="H22" s="50" t="s">
        <v>158</v>
      </c>
      <c r="I22" s="49"/>
      <c r="J22" s="49" t="s">
        <v>30</v>
      </c>
      <c r="K22" s="49">
        <v>2</v>
      </c>
      <c r="L22" s="49" t="s">
        <v>53</v>
      </c>
      <c r="M22" s="49" t="s">
        <v>159</v>
      </c>
      <c r="N22" s="49"/>
    </row>
    <row r="23" spans="1:14" ht="15">
      <c r="A23" s="29"/>
      <c r="B23" s="38">
        <v>9</v>
      </c>
      <c r="C23" s="48" t="s">
        <v>68</v>
      </c>
      <c r="D23" s="49">
        <v>1</v>
      </c>
      <c r="E23" s="49" t="s">
        <v>82</v>
      </c>
      <c r="F23" s="49" t="s">
        <v>61</v>
      </c>
      <c r="G23" s="76" t="s">
        <v>160</v>
      </c>
      <c r="H23" s="50" t="s">
        <v>161</v>
      </c>
      <c r="I23" s="49"/>
      <c r="J23" s="49" t="s">
        <v>30</v>
      </c>
      <c r="K23" s="49">
        <v>2</v>
      </c>
      <c r="L23" s="49" t="s">
        <v>53</v>
      </c>
      <c r="M23" s="49" t="s">
        <v>162</v>
      </c>
      <c r="N23" s="51"/>
    </row>
    <row r="24" spans="1:14" ht="15">
      <c r="A24" s="29"/>
      <c r="B24" s="38">
        <v>10</v>
      </c>
      <c r="C24" s="48" t="s">
        <v>114</v>
      </c>
      <c r="D24" s="49">
        <v>1</v>
      </c>
      <c r="E24" s="49" t="s">
        <v>76</v>
      </c>
      <c r="F24" s="49" t="s">
        <v>152</v>
      </c>
      <c r="G24" s="76" t="s">
        <v>153</v>
      </c>
      <c r="H24" s="50" t="s">
        <v>154</v>
      </c>
      <c r="I24" s="49"/>
      <c r="J24" s="49" t="s">
        <v>30</v>
      </c>
      <c r="K24" s="49">
        <v>2</v>
      </c>
      <c r="L24" s="49" t="s">
        <v>53</v>
      </c>
      <c r="M24" s="49" t="s">
        <v>155</v>
      </c>
      <c r="N24" s="49"/>
    </row>
    <row r="25" spans="1:14" ht="15">
      <c r="A25" s="29"/>
      <c r="B25" s="38">
        <v>11</v>
      </c>
      <c r="C25" s="48" t="s">
        <v>115</v>
      </c>
      <c r="D25" s="49">
        <v>2</v>
      </c>
      <c r="E25" s="49" t="s">
        <v>77</v>
      </c>
      <c r="F25" s="49" t="s">
        <v>54</v>
      </c>
      <c r="G25" s="49" t="s">
        <v>133</v>
      </c>
      <c r="H25" s="50" t="s">
        <v>134</v>
      </c>
      <c r="I25" s="49"/>
      <c r="J25" s="49" t="s">
        <v>30</v>
      </c>
      <c r="K25" s="49">
        <v>2</v>
      </c>
      <c r="L25" s="49" t="s">
        <v>53</v>
      </c>
      <c r="M25" s="49" t="s">
        <v>135</v>
      </c>
      <c r="N25" s="49"/>
    </row>
    <row r="26" spans="1:14" ht="15">
      <c r="A26" s="29"/>
      <c r="B26" s="38">
        <v>12</v>
      </c>
      <c r="C26" s="48" t="s">
        <v>116</v>
      </c>
      <c r="D26" s="49">
        <v>1</v>
      </c>
      <c r="E26" s="49" t="s">
        <v>77</v>
      </c>
      <c r="F26" s="49" t="s">
        <v>146</v>
      </c>
      <c r="G26" s="49" t="s">
        <v>118</v>
      </c>
      <c r="H26" s="50" t="s">
        <v>163</v>
      </c>
      <c r="I26" s="49"/>
      <c r="J26" s="49" t="s">
        <v>30</v>
      </c>
      <c r="K26" s="49">
        <v>2</v>
      </c>
      <c r="L26" s="49" t="s">
        <v>53</v>
      </c>
      <c r="M26" s="49" t="s">
        <v>119</v>
      </c>
      <c r="N26" s="49"/>
    </row>
    <row r="27" spans="1:14" s="30" customFormat="1" ht="15">
      <c r="A27" s="29"/>
      <c r="B27" s="38">
        <v>13</v>
      </c>
      <c r="C27" s="48" t="s">
        <v>51</v>
      </c>
      <c r="D27" s="49">
        <v>1</v>
      </c>
      <c r="E27" s="49" t="s">
        <v>78</v>
      </c>
      <c r="F27" s="49" t="s">
        <v>136</v>
      </c>
      <c r="G27" s="49" t="s">
        <v>137</v>
      </c>
      <c r="H27" s="50" t="s">
        <v>138</v>
      </c>
      <c r="I27" s="49"/>
      <c r="J27" s="49" t="s">
        <v>30</v>
      </c>
      <c r="K27" s="49">
        <v>2</v>
      </c>
      <c r="L27" s="49" t="s">
        <v>53</v>
      </c>
      <c r="M27" s="49" t="s">
        <v>139</v>
      </c>
      <c r="N27" s="49"/>
    </row>
    <row r="28" spans="1:14" s="30" customFormat="1" ht="15">
      <c r="A28" s="29"/>
      <c r="B28" s="38">
        <v>14</v>
      </c>
      <c r="C28" s="48" t="s">
        <v>117</v>
      </c>
      <c r="D28" s="49">
        <v>2</v>
      </c>
      <c r="E28" s="49" t="s">
        <v>79</v>
      </c>
      <c r="F28" s="49" t="s">
        <v>45</v>
      </c>
      <c r="G28" s="49" t="s">
        <v>140</v>
      </c>
      <c r="H28" s="50" t="s">
        <v>141</v>
      </c>
      <c r="I28" s="49"/>
      <c r="J28" s="49" t="s">
        <v>30</v>
      </c>
      <c r="K28" s="49">
        <v>2</v>
      </c>
      <c r="L28" s="49" t="s">
        <v>53</v>
      </c>
      <c r="M28" s="49" t="s">
        <v>142</v>
      </c>
      <c r="N28" s="49"/>
    </row>
    <row r="29" spans="1:14" s="30" customFormat="1" ht="15">
      <c r="A29" s="29"/>
      <c r="B29" s="38">
        <v>15</v>
      </c>
      <c r="C29" s="48" t="s">
        <v>50</v>
      </c>
      <c r="D29" s="49">
        <v>1</v>
      </c>
      <c r="E29" s="49" t="s">
        <v>79</v>
      </c>
      <c r="F29" s="49" t="s">
        <v>45</v>
      </c>
      <c r="G29" s="49" t="s">
        <v>44</v>
      </c>
      <c r="H29" s="50" t="s">
        <v>164</v>
      </c>
      <c r="I29" s="49"/>
      <c r="J29" s="49" t="s">
        <v>30</v>
      </c>
      <c r="K29" s="49">
        <v>2</v>
      </c>
      <c r="L29" s="49" t="s">
        <v>53</v>
      </c>
      <c r="M29" s="49" t="s">
        <v>56</v>
      </c>
      <c r="N29" s="49"/>
    </row>
    <row r="30" spans="1:14" s="30" customFormat="1" ht="15">
      <c r="A30" s="29"/>
      <c r="B30" s="38">
        <v>16</v>
      </c>
      <c r="C30" s="48" t="s">
        <v>43</v>
      </c>
      <c r="D30" s="49">
        <v>1</v>
      </c>
      <c r="E30" s="49" t="s">
        <v>79</v>
      </c>
      <c r="F30" s="49" t="s">
        <v>59</v>
      </c>
      <c r="G30" s="49" t="s">
        <v>58</v>
      </c>
      <c r="H30" s="50" t="s">
        <v>165</v>
      </c>
      <c r="I30" s="49"/>
      <c r="J30" s="49" t="s">
        <v>30</v>
      </c>
      <c r="K30" s="49">
        <v>2</v>
      </c>
      <c r="L30" s="49" t="s">
        <v>53</v>
      </c>
      <c r="M30" s="49" t="s">
        <v>60</v>
      </c>
      <c r="N30" s="49"/>
    </row>
    <row r="31" spans="1:14" ht="15">
      <c r="A31" s="29"/>
      <c r="B31" s="38">
        <v>17</v>
      </c>
      <c r="C31" s="48" t="s">
        <v>69</v>
      </c>
      <c r="D31" s="49">
        <v>1</v>
      </c>
      <c r="E31" s="49" t="s">
        <v>108</v>
      </c>
      <c r="F31" s="49" t="s">
        <v>61</v>
      </c>
      <c r="G31" s="49" t="s">
        <v>173</v>
      </c>
      <c r="H31" s="50" t="s">
        <v>174</v>
      </c>
      <c r="I31" s="49"/>
      <c r="J31" s="49" t="s">
        <v>30</v>
      </c>
      <c r="K31" s="49">
        <v>2</v>
      </c>
      <c r="L31" s="49" t="s">
        <v>53</v>
      </c>
      <c r="M31" s="49" t="s">
        <v>175</v>
      </c>
      <c r="N31" s="49"/>
    </row>
    <row r="32" spans="1:14" ht="15">
      <c r="A32" s="29"/>
      <c r="B32" s="38">
        <v>18</v>
      </c>
      <c r="C32" s="48" t="s">
        <v>166</v>
      </c>
      <c r="D32" s="49">
        <v>1</v>
      </c>
      <c r="E32" s="49" t="s">
        <v>109</v>
      </c>
      <c r="F32" s="49" t="s">
        <v>84</v>
      </c>
      <c r="G32" s="49" t="s">
        <v>176</v>
      </c>
      <c r="H32" s="50" t="s">
        <v>177</v>
      </c>
      <c r="I32" s="49"/>
      <c r="J32" s="49" t="s">
        <v>30</v>
      </c>
      <c r="K32" s="49">
        <v>2</v>
      </c>
      <c r="L32" s="49" t="s">
        <v>53</v>
      </c>
      <c r="M32" s="49" t="s">
        <v>178</v>
      </c>
      <c r="N32" s="49"/>
    </row>
    <row r="33" spans="1:14" s="30" customFormat="1" ht="15">
      <c r="A33" s="29"/>
      <c r="B33" s="38">
        <v>19</v>
      </c>
      <c r="C33" s="48" t="s">
        <v>167</v>
      </c>
      <c r="D33" s="49">
        <v>1</v>
      </c>
      <c r="E33" s="49" t="s">
        <v>170</v>
      </c>
      <c r="F33" s="49" t="s">
        <v>84</v>
      </c>
      <c r="G33" s="49" t="s">
        <v>179</v>
      </c>
      <c r="H33" s="50" t="s">
        <v>180</v>
      </c>
      <c r="I33" s="49"/>
      <c r="J33" s="49" t="s">
        <v>30</v>
      </c>
      <c r="K33" s="49">
        <v>2</v>
      </c>
      <c r="L33" s="49" t="s">
        <v>53</v>
      </c>
      <c r="M33" s="49" t="s">
        <v>181</v>
      </c>
      <c r="N33" s="49"/>
    </row>
    <row r="34" spans="1:14" s="30" customFormat="1" ht="15">
      <c r="A34" s="29"/>
      <c r="B34" s="38">
        <v>20</v>
      </c>
      <c r="C34" s="48" t="s">
        <v>168</v>
      </c>
      <c r="D34" s="49">
        <v>1</v>
      </c>
      <c r="E34" s="49" t="s">
        <v>171</v>
      </c>
      <c r="F34" s="49" t="s">
        <v>84</v>
      </c>
      <c r="G34" s="49" t="s">
        <v>182</v>
      </c>
      <c r="H34" s="50" t="s">
        <v>183</v>
      </c>
      <c r="I34" s="49"/>
      <c r="J34" s="49" t="s">
        <v>30</v>
      </c>
      <c r="K34" s="49">
        <v>2</v>
      </c>
      <c r="L34" s="49" t="s">
        <v>53</v>
      </c>
      <c r="M34" s="49" t="s">
        <v>184</v>
      </c>
      <c r="N34" s="49"/>
    </row>
    <row r="35" spans="1:14" s="30" customFormat="1" ht="15">
      <c r="A35" s="29"/>
      <c r="B35" s="38">
        <v>21</v>
      </c>
      <c r="C35" s="48" t="s">
        <v>169</v>
      </c>
      <c r="D35" s="49">
        <v>1</v>
      </c>
      <c r="E35" s="49" t="s">
        <v>172</v>
      </c>
      <c r="F35" s="49" t="s">
        <v>84</v>
      </c>
      <c r="G35" s="49" t="s">
        <v>185</v>
      </c>
      <c r="H35" s="50" t="s">
        <v>186</v>
      </c>
      <c r="I35" s="49"/>
      <c r="J35" s="49" t="s">
        <v>30</v>
      </c>
      <c r="K35" s="49">
        <v>2</v>
      </c>
      <c r="L35" s="49" t="s">
        <v>53</v>
      </c>
      <c r="M35" s="49" t="s">
        <v>187</v>
      </c>
      <c r="N35" s="49"/>
    </row>
    <row r="36" spans="1:14" ht="15">
      <c r="A36" s="29"/>
      <c r="B36" s="38">
        <v>22</v>
      </c>
      <c r="C36" s="48" t="s">
        <v>34</v>
      </c>
      <c r="D36" s="49">
        <v>1</v>
      </c>
      <c r="E36" s="49" t="s">
        <v>110</v>
      </c>
      <c r="F36" s="49" t="s">
        <v>41</v>
      </c>
      <c r="G36" s="49" t="s">
        <v>121</v>
      </c>
      <c r="H36" s="50" t="s">
        <v>122</v>
      </c>
      <c r="I36" s="49"/>
      <c r="J36" s="49" t="s">
        <v>30</v>
      </c>
      <c r="K36" s="49">
        <v>21</v>
      </c>
      <c r="L36" s="49" t="s">
        <v>53</v>
      </c>
      <c r="M36" s="49" t="s">
        <v>123</v>
      </c>
      <c r="N36" s="49"/>
    </row>
    <row r="37" spans="1:14" s="30" customFormat="1" ht="15">
      <c r="A37" s="29"/>
      <c r="B37" s="38">
        <v>23</v>
      </c>
      <c r="C37" s="48" t="s">
        <v>70</v>
      </c>
      <c r="D37" s="49">
        <v>4</v>
      </c>
      <c r="E37" s="49"/>
      <c r="F37" s="49" t="s">
        <v>102</v>
      </c>
      <c r="G37" s="49" t="s">
        <v>103</v>
      </c>
      <c r="H37" s="50" t="s">
        <v>104</v>
      </c>
      <c r="I37" s="49"/>
      <c r="J37" s="49" t="s">
        <v>31</v>
      </c>
      <c r="K37" s="49">
        <v>2</v>
      </c>
      <c r="L37" s="49" t="s">
        <v>53</v>
      </c>
      <c r="M37" s="49" t="s">
        <v>105</v>
      </c>
      <c r="N37" s="49"/>
    </row>
    <row r="38" spans="1:14" s="30" customFormat="1" ht="15">
      <c r="A38" s="29"/>
      <c r="B38" s="38">
        <v>24</v>
      </c>
      <c r="C38" s="48" t="s">
        <v>71</v>
      </c>
      <c r="D38" s="49">
        <v>1</v>
      </c>
      <c r="E38" s="49" t="s">
        <v>111</v>
      </c>
      <c r="F38" s="52" t="s">
        <v>124</v>
      </c>
      <c r="G38" s="52" t="s">
        <v>125</v>
      </c>
      <c r="H38" s="50" t="s">
        <v>126</v>
      </c>
      <c r="I38" s="49"/>
      <c r="J38" s="49" t="s">
        <v>30</v>
      </c>
      <c r="K38" s="49">
        <v>8</v>
      </c>
      <c r="L38" s="49" t="s">
        <v>53</v>
      </c>
      <c r="M38" s="49" t="s">
        <v>127</v>
      </c>
      <c r="N38" s="49"/>
    </row>
    <row r="39" spans="1:14" ht="15">
      <c r="A39" s="29"/>
      <c r="B39" s="38">
        <v>25</v>
      </c>
      <c r="C39" s="48" t="s">
        <v>72</v>
      </c>
      <c r="D39" s="49">
        <v>1</v>
      </c>
      <c r="E39" s="49" t="s">
        <v>80</v>
      </c>
      <c r="F39" s="49" t="s">
        <v>41</v>
      </c>
      <c r="G39" s="49" t="s">
        <v>85</v>
      </c>
      <c r="H39" s="50" t="s">
        <v>86</v>
      </c>
      <c r="I39" s="49" t="s">
        <v>87</v>
      </c>
      <c r="J39" s="49" t="s">
        <v>30</v>
      </c>
      <c r="K39" s="49">
        <v>10</v>
      </c>
      <c r="L39" s="49" t="s">
        <v>53</v>
      </c>
      <c r="M39" s="49" t="s">
        <v>88</v>
      </c>
      <c r="N39" s="49"/>
    </row>
    <row r="40" spans="1:14" ht="15">
      <c r="A40" s="29"/>
      <c r="B40" s="38">
        <v>26</v>
      </c>
      <c r="C40" s="48" t="s">
        <v>73</v>
      </c>
      <c r="D40" s="49">
        <v>1</v>
      </c>
      <c r="E40" s="49" t="s">
        <v>190</v>
      </c>
      <c r="F40" s="49" t="s">
        <v>188</v>
      </c>
      <c r="G40" s="49" t="s">
        <v>191</v>
      </c>
      <c r="H40" s="50" t="s">
        <v>189</v>
      </c>
      <c r="I40" s="49"/>
      <c r="J40" s="49" t="s">
        <v>30</v>
      </c>
      <c r="K40" s="49">
        <v>2</v>
      </c>
      <c r="L40" s="49" t="s">
        <v>53</v>
      </c>
      <c r="M40" s="49" t="s">
        <v>192</v>
      </c>
      <c r="N40" s="49"/>
    </row>
    <row r="41" spans="1:14" ht="15">
      <c r="A41" s="29"/>
      <c r="B41" s="38">
        <v>27</v>
      </c>
      <c r="C41" s="48" t="s">
        <v>62</v>
      </c>
      <c r="D41" s="49">
        <v>1</v>
      </c>
      <c r="E41" s="49" t="s">
        <v>63</v>
      </c>
      <c r="F41" s="52" t="s">
        <v>90</v>
      </c>
      <c r="G41" s="52" t="s">
        <v>91</v>
      </c>
      <c r="H41" s="50" t="s">
        <v>92</v>
      </c>
      <c r="I41" s="49" t="s">
        <v>89</v>
      </c>
      <c r="J41" s="49" t="s">
        <v>30</v>
      </c>
      <c r="K41" s="49">
        <v>9</v>
      </c>
      <c r="L41" s="49" t="s">
        <v>53</v>
      </c>
      <c r="M41" s="49" t="s">
        <v>93</v>
      </c>
      <c r="N41" s="49"/>
    </row>
    <row r="42" spans="1:14" s="30" customFormat="1" ht="15">
      <c r="A42" s="29"/>
      <c r="B42" s="38">
        <v>28</v>
      </c>
      <c r="C42" s="48" t="s">
        <v>35</v>
      </c>
      <c r="D42" s="49">
        <v>1</v>
      </c>
      <c r="E42" s="49" t="s">
        <v>46</v>
      </c>
      <c r="F42" s="49" t="s">
        <v>41</v>
      </c>
      <c r="G42" s="49" t="s">
        <v>46</v>
      </c>
      <c r="H42" s="50" t="s">
        <v>48</v>
      </c>
      <c r="I42" s="49" t="s">
        <v>49</v>
      </c>
      <c r="J42" s="49" t="s">
        <v>30</v>
      </c>
      <c r="K42" s="49">
        <v>5</v>
      </c>
      <c r="L42" s="49" t="s">
        <v>53</v>
      </c>
      <c r="M42" s="49" t="s">
        <v>57</v>
      </c>
      <c r="N42" s="49"/>
    </row>
    <row r="43" spans="1:14" s="30" customFormat="1" ht="15.75" thickBot="1">
      <c r="A43" s="29"/>
      <c r="B43" s="38">
        <v>29</v>
      </c>
      <c r="C43" s="48" t="s">
        <v>47</v>
      </c>
      <c r="D43" s="49">
        <v>1</v>
      </c>
      <c r="E43" s="49" t="s">
        <v>40</v>
      </c>
      <c r="F43" s="49" t="s">
        <v>41</v>
      </c>
      <c r="G43" s="49" t="s">
        <v>40</v>
      </c>
      <c r="H43" s="50" t="s">
        <v>42</v>
      </c>
      <c r="I43" s="49" t="s">
        <v>49</v>
      </c>
      <c r="J43" s="49" t="s">
        <v>30</v>
      </c>
      <c r="K43" s="49">
        <v>5</v>
      </c>
      <c r="L43" s="49" t="s">
        <v>53</v>
      </c>
      <c r="M43" s="49" t="s">
        <v>55</v>
      </c>
      <c r="N43" s="38"/>
    </row>
    <row r="44" spans="1:14" ht="15.75" thickBot="1">
      <c r="A44" s="27"/>
      <c r="B44" s="21">
        <f>COUNT(B16:B43)</f>
        <v>28</v>
      </c>
      <c r="C44" s="36"/>
      <c r="D44" s="36"/>
      <c r="E44" s="36"/>
      <c r="F44" s="36"/>
      <c r="G44" s="36"/>
      <c r="H44" s="36"/>
      <c r="I44" s="36"/>
      <c r="J44" s="36"/>
      <c r="K44" s="37"/>
      <c r="L44" s="37"/>
      <c r="M44" s="37"/>
      <c r="N44" s="37"/>
    </row>
    <row r="45" spans="1:14" ht="15.75" customHeight="1" thickBot="1">
      <c r="A45" s="27"/>
      <c r="I45" s="23" t="s">
        <v>31</v>
      </c>
      <c r="J45" s="24">
        <f>SUMPRODUCT(D16:D43,(J16:J43="THT")*1)</f>
        <v>7</v>
      </c>
      <c r="K45" s="24">
        <f>SUMPRODUCT(D16:D43,K16:K43,(J16:J43="THT")*1)</f>
        <v>16</v>
      </c>
      <c r="L45" s="34"/>
      <c r="M45" s="33"/>
      <c r="N45" s="33"/>
    </row>
    <row r="46" spans="1:14" ht="15.75" customHeight="1" thickBot="1">
      <c r="A46" s="27"/>
      <c r="F46" s="72" t="s">
        <v>29</v>
      </c>
      <c r="G46" s="73"/>
      <c r="H46" s="74"/>
      <c r="I46" s="23" t="s">
        <v>30</v>
      </c>
      <c r="J46" s="35">
        <f>SUMPRODUCT(D16:D43,(J16:J43="SMD")*1)</f>
        <v>29</v>
      </c>
      <c r="K46" s="35">
        <f>SUMPRODUCT(D16:D43,K16:K43,(J16:J43="SMD")*1)</f>
        <v>104</v>
      </c>
      <c r="L46" s="32"/>
      <c r="M46" s="28"/>
      <c r="N46" s="28"/>
    </row>
    <row r="47" spans="1:14" ht="15.75" customHeight="1" thickBot="1">
      <c r="A47" s="27"/>
      <c r="I47" s="23" t="s">
        <v>32</v>
      </c>
      <c r="J47" s="75">
        <f>J45+J46</f>
        <v>36</v>
      </c>
      <c r="K47" s="75">
        <f>K45+K46</f>
        <v>120</v>
      </c>
      <c r="M47" s="28"/>
      <c r="N47" s="28"/>
    </row>
    <row r="48" spans="1:14">
      <c r="A48" s="27"/>
      <c r="M48" s="28"/>
      <c r="N48" s="28"/>
    </row>
    <row r="49" spans="1:14" s="27" customFormat="1">
      <c r="M49" s="28"/>
      <c r="N49" s="28"/>
    </row>
    <row r="50" spans="1:14">
      <c r="A50" s="27"/>
    </row>
    <row r="58" spans="1:14" ht="15">
      <c r="J58" s="26"/>
    </row>
  </sheetData>
  <mergeCells count="9">
    <mergeCell ref="C6:C9"/>
    <mergeCell ref="J9:K9"/>
    <mergeCell ref="J10:K10"/>
    <mergeCell ref="J11:K11"/>
    <mergeCell ref="J4:K4"/>
    <mergeCell ref="J5:K5"/>
    <mergeCell ref="J6:K6"/>
    <mergeCell ref="J7:K7"/>
    <mergeCell ref="J8:K8"/>
  </mergeCells>
  <dataValidations count="7">
    <dataValidation type="list" operator="equal" allowBlank="1" sqref="L7" xr:uid="{00000000-0002-0000-0000-000001000000}">
      <formula1>"1,2,4,6"</formula1>
    </dataValidation>
    <dataValidation type="list" operator="equal" allowBlank="1" sqref="L11" xr:uid="{00000000-0002-0000-0000-000002000000}">
      <formula1>"1oz. ,2oz."</formula1>
    </dataValidation>
    <dataValidation type="list" operator="equal" allowBlank="1" sqref="L10" xr:uid="{00000000-0002-0000-0000-000003000000}">
      <formula1>"HASL, HASL(Lead Free), ENIG"</formula1>
    </dataValidation>
    <dataValidation type="list" operator="equal" allowBlank="1" sqref="L9" xr:uid="{00000000-0002-0000-0000-000004000000}">
      <formula1>"Green, Red, Yellow, Blue, White, Black"</formula1>
    </dataValidation>
    <dataValidation type="list" operator="equal" allowBlank="1" sqref="L8" xr:uid="{00000000-0002-0000-0000-000005000000}">
      <formula1>"1.6mm, 0.4mm, 0.6mm, 0.8mm, 1.0mm, 1.2mm, 2.0mm"</formula1>
    </dataValidation>
    <dataValidation type="list" operator="equal" allowBlank="1" sqref="H5" xr:uid="{00000000-0002-0000-0000-000006000000}">
      <formula1>"Parts Soucring &amp; Assembly,Parts Sourcing,PCB Assembly,PCB Fabricating"</formula1>
      <formula2>0</formula2>
    </dataValidation>
    <dataValidation type="list" allowBlank="1" showInputMessage="1" showErrorMessage="1" sqref="J16:J43" xr:uid="{00000000-0002-0000-0000-000000000000}">
      <formula1>"SMD,THT"</formula1>
    </dataValidation>
  </dataValidations>
  <hyperlinks>
    <hyperlink ref="C11" r:id="rId1" xr:uid="{00000000-0004-0000-0000-000000000000}"/>
  </hyperlinks>
  <pageMargins left="0.25" right="0.25" top="0.75" bottom="0.75" header="0.3" footer="0.3"/>
  <pageSetup paperSize="9" scale="38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Vladislav Rykov</cp:lastModifiedBy>
  <cp:lastPrinted>2018-09-05T12:57:23Z</cp:lastPrinted>
  <dcterms:created xsi:type="dcterms:W3CDTF">2015-10-13T11:45:06Z</dcterms:created>
  <dcterms:modified xsi:type="dcterms:W3CDTF">2020-09-22T09:37:19Z</dcterms:modified>
</cp:coreProperties>
</file>