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d_folders\OneDrive\Документы\EAGLE\projects\solar_harvester\BOM\"/>
    </mc:Choice>
  </mc:AlternateContent>
  <xr:revisionPtr revIDLastSave="0" documentId="13_ncr:1_{7408F40B-FB56-4B1F-A5CA-DDB2389AC88C}" xr6:coauthVersionLast="41" xr6:coauthVersionMax="41" xr10:uidLastSave="{00000000-0000-0000-0000-000000000000}"/>
  <bookViews>
    <workbookView xWindow="-120" yWindow="-120" windowWidth="19440" windowHeight="122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9" i="1" l="1"/>
  <c r="J68" i="1"/>
  <c r="B67" i="1"/>
  <c r="K69" i="1"/>
  <c r="K68" i="1"/>
  <c r="J70" i="1" l="1"/>
  <c r="K70" i="1" l="1"/>
</calcChain>
</file>

<file path=xl/sharedStrings.xml><?xml version="1.0" encoding="utf-8"?>
<sst xmlns="http://schemas.openxmlformats.org/spreadsheetml/2006/main" count="264" uniqueCount="192">
  <si>
    <t>#</t>
  </si>
  <si>
    <t>Manufacturer</t>
  </si>
  <si>
    <t>Description</t>
  </si>
  <si>
    <t>Value</t>
  </si>
  <si>
    <t>Package</t>
  </si>
  <si>
    <t>Company:</t>
  </si>
  <si>
    <t>Project Name:</t>
  </si>
  <si>
    <t>PCB Options :</t>
  </si>
  <si>
    <t>Contact:</t>
  </si>
  <si>
    <t>Order / Task:</t>
  </si>
  <si>
    <t>Parts Soucring &amp; Assembly</t>
  </si>
  <si>
    <t>Address:</t>
  </si>
  <si>
    <t>PCB Size</t>
  </si>
  <si>
    <t>Thickness:</t>
  </si>
  <si>
    <t>1.6mm</t>
  </si>
  <si>
    <t>Solder Mask Color:</t>
  </si>
  <si>
    <t>Tel:</t>
  </si>
  <si>
    <t>Certificates / RoHS:</t>
  </si>
  <si>
    <t>Surface Finish:</t>
  </si>
  <si>
    <t>Email:</t>
  </si>
  <si>
    <t>Copper Weight:</t>
  </si>
  <si>
    <t>1oz.</t>
  </si>
  <si>
    <t>Layers:</t>
  </si>
  <si>
    <t>BOM Date:</t>
  </si>
  <si>
    <t>Distributor SKU</t>
  </si>
  <si>
    <t>Reference</t>
  </si>
  <si>
    <t>MPN</t>
  </si>
  <si>
    <t>Qty</t>
  </si>
  <si>
    <t>Pins /Pads
per
Component</t>
  </si>
  <si>
    <t>HASL(Lead Free)</t>
  </si>
  <si>
    <t>SMD/THT</t>
  </si>
  <si>
    <t>Distributor</t>
  </si>
  <si>
    <t>*Generic parts can be replaced for other components with same features. The MPN is additional information.</t>
  </si>
  <si>
    <t>BOM Batch N.</t>
  </si>
  <si>
    <t>SMD</t>
  </si>
  <si>
    <t>THT</t>
  </si>
  <si>
    <t>TOTAL</t>
  </si>
  <si>
    <t>RoHS Compliant</t>
  </si>
  <si>
    <t>Assembly Variant:</t>
  </si>
  <si>
    <t>(A) STD</t>
  </si>
  <si>
    <t>C2</t>
  </si>
  <si>
    <t>Green</t>
  </si>
  <si>
    <t>U1</t>
  </si>
  <si>
    <t>U2</t>
  </si>
  <si>
    <t>University Jaume I</t>
  </si>
  <si>
    <t>Vladislav Rykov</t>
  </si>
  <si>
    <r>
      <t xml:space="preserve">Castellón - Spain
</t>
    </r>
    <r>
      <rPr>
        <b/>
        <sz val="10"/>
        <rFont val="Arial"/>
        <family val="2"/>
      </rPr>
      <t>Shippment</t>
    </r>
    <r>
      <rPr>
        <sz val="10"/>
        <rFont val="Arial"/>
        <family val="2"/>
      </rPr>
      <t>:
Castellón - Spain</t>
    </r>
  </si>
  <si>
    <t>+34 642411134</t>
  </si>
  <si>
    <t>al373630@uji.es</t>
  </si>
  <si>
    <t>Solar Harvester</t>
  </si>
  <si>
    <t>18/11/2019</t>
  </si>
  <si>
    <t>BN 0000000</t>
  </si>
  <si>
    <t>00 x 00mm</t>
  </si>
  <si>
    <t>SPV1050TTR</t>
  </si>
  <si>
    <t>STMicroelectronics</t>
  </si>
  <si>
    <t>IC BATTERY CHARGER 20VFQFPN</t>
  </si>
  <si>
    <t>20-VFQFN Exposed Pad</t>
  </si>
  <si>
    <t>L1</t>
  </si>
  <si>
    <t>R1, R2</t>
  </si>
  <si>
    <t>C1</t>
  </si>
  <si>
    <t>4.7 uF</t>
  </si>
  <si>
    <t>BAT_CON, BAT_CHG pull-ups</t>
  </si>
  <si>
    <t>10 nF</t>
  </si>
  <si>
    <t>C3, C4</t>
  </si>
  <si>
    <t>47 uF</t>
  </si>
  <si>
    <t>TPS613221ADBVR</t>
  </si>
  <si>
    <t>Texas Instruments</t>
  </si>
  <si>
    <t>IC REG BOOST 3.3V 1.6A SOT23-5</t>
  </si>
  <si>
    <t>L2</t>
  </si>
  <si>
    <t>MAMK2520T4R7M</t>
  </si>
  <si>
    <t>Taiyo Yuden</t>
  </si>
  <si>
    <t>FIXED IND 4.7UH 1.3A 260 MOHM</t>
  </si>
  <si>
    <t>TPS613222ADBVR</t>
  </si>
  <si>
    <t>U3</t>
  </si>
  <si>
    <t>IC REG BOOST 5V 2.5A SOT23-5</t>
  </si>
  <si>
    <t>SOT23-5</t>
  </si>
  <si>
    <t>L3</t>
  </si>
  <si>
    <t>C5, C6</t>
  </si>
  <si>
    <t>22 uF</t>
  </si>
  <si>
    <t>4.7 uH</t>
  </si>
  <si>
    <t>Yageo</t>
  </si>
  <si>
    <t>CC0201KRX5R7BB103</t>
  </si>
  <si>
    <t>C7, C8</t>
  </si>
  <si>
    <t>100 nF</t>
  </si>
  <si>
    <t>R4</t>
  </si>
  <si>
    <t>R5</t>
  </si>
  <si>
    <t>R7</t>
  </si>
  <si>
    <t>R8</t>
  </si>
  <si>
    <t>R3</t>
  </si>
  <si>
    <t>499 kOhm</t>
  </si>
  <si>
    <t>Charging  IC</t>
  </si>
  <si>
    <t>Input Inductor LH_IN</t>
  </si>
  <si>
    <t>Resistor partitioning for
MPP track/setting</t>
  </si>
  <si>
    <t>Resistor Partitioning for 
UVP, EOC, protection</t>
  </si>
  <si>
    <t>22 uH</t>
  </si>
  <si>
    <t>Charger Input Capacitors</t>
  </si>
  <si>
    <t xml:space="preserve">CAP CER 10000PF 16V X5R 0201 </t>
  </si>
  <si>
    <t>Voltage sampling time constant capacitance</t>
  </si>
  <si>
    <t xml:space="preserve"> Charger Store Capacitor</t>
  </si>
  <si>
    <t>Tank capacitor for LDOs</t>
  </si>
  <si>
    <t>More Details</t>
  </si>
  <si>
    <t>Step-Up 3V3 1.6A</t>
  </si>
  <si>
    <t>2.7 MOhm</t>
  </si>
  <si>
    <t>6.2 MOhm</t>
  </si>
  <si>
    <t>10 MOhm</t>
  </si>
  <si>
    <t>WURTH ELEKTRONIK</t>
  </si>
  <si>
    <t>74404043220A</t>
  </si>
  <si>
    <t>FIXED IND 22UH 1.11A</t>
  </si>
  <si>
    <t>RES 10 MOHM 5% 0603</t>
  </si>
  <si>
    <t>RES 6.2 MOHM 1% 0603</t>
  </si>
  <si>
    <t xml:space="preserve">Yageo </t>
  </si>
  <si>
    <t>RC0201JR-076M2L</t>
  </si>
  <si>
    <t>Mouser</t>
  </si>
  <si>
    <t>603-RC0201JR-076M2L</t>
  </si>
  <si>
    <t>RC0201JR-0710ML</t>
  </si>
  <si>
    <t>603-RC0201JR-0710ML</t>
  </si>
  <si>
    <t xml:space="preserve">Panasonic </t>
  </si>
  <si>
    <t>ERJ-1GNF4993C</t>
  </si>
  <si>
    <t>RES 499 kOHM 1% 0603</t>
  </si>
  <si>
    <t>667-ERJ-1GNF4993C</t>
  </si>
  <si>
    <t>RC0201JR-072M7L</t>
  </si>
  <si>
    <t>RES 2.7 MOHM 5% 0602</t>
  </si>
  <si>
    <t>603-RC0201JR-072M7L</t>
  </si>
  <si>
    <t>Murata Electronics</t>
  </si>
  <si>
    <t>GRM188C80E476ME05D</t>
  </si>
  <si>
    <t xml:space="preserve">CAP CER 47 uF 16V X5R 0201 </t>
  </si>
  <si>
    <t>81-GRM188C80E476ME5D</t>
  </si>
  <si>
    <t>511-SPV1050TTR</t>
  </si>
  <si>
    <t>710-74404043220A</t>
  </si>
  <si>
    <t>GRM035R60J475ME15D</t>
  </si>
  <si>
    <t xml:space="preserve">Murata Electronics </t>
  </si>
  <si>
    <t>CAP CER 4.7UF 6.3V X5R 0603</t>
  </si>
  <si>
    <t>81-GRM035R60J475ME5D</t>
  </si>
  <si>
    <t>603-CC201KRX5R7BB103</t>
  </si>
  <si>
    <t>595-TPS613221ADBVR</t>
  </si>
  <si>
    <t>963-MAMK2520T4R7M</t>
  </si>
  <si>
    <t>595-TPS613222ADBVR</t>
  </si>
  <si>
    <t>SRN5020TA-4R7M</t>
  </si>
  <si>
    <t>Bournes</t>
  </si>
  <si>
    <t>FIXED IND 4.7UH 2.4A 60MOHM</t>
  </si>
  <si>
    <t xml:space="preserve">652-SRN5020TA-4R7M </t>
  </si>
  <si>
    <t xml:space="preserve">Taiyo Yuden </t>
  </si>
  <si>
    <t>LMK063C6104KP-F</t>
  </si>
  <si>
    <t>CAP CER 0.1UF 10V X6R 0603</t>
  </si>
  <si>
    <t>963-LMK063C6104KP-F</t>
  </si>
  <si>
    <t>4.02 MOhm</t>
  </si>
  <si>
    <t xml:space="preserve">Vishay / Dale </t>
  </si>
  <si>
    <t>CRCW02014M02FNED</t>
  </si>
  <si>
    <t>RES 4.02MOHM 1% 0603</t>
  </si>
  <si>
    <t>71-CRCW02014M02FNED</t>
  </si>
  <si>
    <t>4.99 MOhm</t>
  </si>
  <si>
    <t>RC0201FR-074M99L</t>
  </si>
  <si>
    <t>RES 4.99 MOHM 1% 25V 0603</t>
  </si>
  <si>
    <t>603-RC0201FR-074M99L</t>
  </si>
  <si>
    <t>U4</t>
  </si>
  <si>
    <t>MAX17040</t>
  </si>
  <si>
    <t>GRM188R60J226MEA0D</t>
  </si>
  <si>
    <t>CAP CER 22UF 6.3V X5R 1608</t>
  </si>
  <si>
    <t>81-GRM188R60J226ME0D</t>
  </si>
  <si>
    <t>MAX17040G+T</t>
  </si>
  <si>
    <t xml:space="preserve">Maxim Integrated </t>
  </si>
  <si>
    <t>Battery Management Compact, Low-Cost 1S/2S Fuel Gauges</t>
  </si>
  <si>
    <t>8 TDFN-EP*</t>
  </si>
  <si>
    <t>700-MAX17040G+T</t>
  </si>
  <si>
    <t>Fuel Gauge</t>
  </si>
  <si>
    <t>C9</t>
  </si>
  <si>
    <t>1 uF</t>
  </si>
  <si>
    <t>R9</t>
  </si>
  <si>
    <t>1 kOhm</t>
  </si>
  <si>
    <t>R10</t>
  </si>
  <si>
    <t>150 Ohm</t>
  </si>
  <si>
    <t>C10</t>
  </si>
  <si>
    <t>Multilayer Ceramic Capacitors MLCC - SMD/SMT 0201 10V 0.1uF 10% X6S</t>
  </si>
  <si>
    <t>GRM033R71A103KA01D</t>
  </si>
  <si>
    <t>Multilayer Ceramic Capacitors MLCC - SMD/SMT 0201 0.01uF 10volts X7R 10%</t>
  </si>
  <si>
    <t xml:space="preserve">81-GRM033R71A103KA1D </t>
  </si>
  <si>
    <t xml:space="preserve">ERJ-1GNJ102C </t>
  </si>
  <si>
    <t>Thick Film Resistors 0201 1Kohm 5% HalogenFree AEC-Q200</t>
  </si>
  <si>
    <t>667-ERJ-1GNJ102C</t>
  </si>
  <si>
    <t xml:space="preserve">ERJ-1GNF1500C </t>
  </si>
  <si>
    <t xml:space="preserve">Thick Film Resistors 0201 150ohm 1% HalogenFree AEC-Q200 </t>
  </si>
  <si>
    <t>667-ERJ-1GNF1500C</t>
  </si>
  <si>
    <t>O1</t>
  </si>
  <si>
    <t xml:space="preserve">CUI Devices </t>
  </si>
  <si>
    <t>TB007-508-02BE</t>
  </si>
  <si>
    <t>Fixed Terminal Blocks Terminal block, screw type, 5.08, slotted screw, PCB mount</t>
  </si>
  <si>
    <t>490-TB007-508-02BE</t>
  </si>
  <si>
    <t>O2</t>
  </si>
  <si>
    <t xml:space="preserve">Amphenol Commercial Products </t>
  </si>
  <si>
    <t>G800W306018EU</t>
  </si>
  <si>
    <t>Headers &amp; Wire Housings Pin Header 2.54mm Pitch STR,1x2Pin</t>
  </si>
  <si>
    <t>523-G800W306018EU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</si>
</sst>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 Unicode MS"/>
      <family val="2"/>
      <charset val="13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rgb="FF0061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4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16" applyNumberFormat="0" applyAlignment="0" applyProtection="0"/>
    <xf numFmtId="0" fontId="16" fillId="12" borderId="17" applyNumberFormat="0" applyAlignment="0" applyProtection="0"/>
    <xf numFmtId="0" fontId="17" fillId="12" borderId="16" applyNumberFormat="0" applyAlignment="0" applyProtection="0"/>
    <xf numFmtId="0" fontId="18" fillId="0" borderId="18" applyNumberFormat="0" applyFill="0" applyAlignment="0" applyProtection="0"/>
    <xf numFmtId="0" fontId="19" fillId="13" borderId="19" applyNumberFormat="0" applyAlignment="0" applyProtection="0"/>
    <xf numFmtId="0" fontId="20" fillId="0" borderId="0" applyNumberFormat="0" applyFill="0" applyBorder="0" applyAlignment="0" applyProtection="0"/>
    <xf numFmtId="0" fontId="7" fillId="14" borderId="2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1" applyNumberFormat="0" applyFill="0" applyAlignment="0" applyProtection="0"/>
    <xf numFmtId="0" fontId="2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23" fillId="38" borderId="0" applyNumberFormat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 vertical="top"/>
    </xf>
    <xf numFmtId="0" fontId="24" fillId="0" borderId="2" xfId="0" applyFont="1" applyBorder="1"/>
    <xf numFmtId="0" fontId="24" fillId="0" borderId="2" xfId="0" applyFont="1" applyBorder="1" applyAlignment="1">
      <alignment horizontal="center" vertical="center"/>
    </xf>
    <xf numFmtId="0" fontId="24" fillId="0" borderId="3" xfId="0" applyNumberFormat="1" applyFont="1" applyBorder="1" applyAlignment="1">
      <alignment horizontal="center" vertical="center"/>
    </xf>
    <xf numFmtId="14" fontId="4" fillId="4" borderId="0" xfId="0" applyNumberFormat="1" applyFont="1" applyFill="1" applyBorder="1" applyAlignment="1">
      <alignment horizontal="left" vertical="center" indent="1"/>
    </xf>
    <xf numFmtId="0" fontId="24" fillId="0" borderId="0" xfId="0" applyFont="1" applyBorder="1"/>
    <xf numFmtId="0" fontId="24" fillId="7" borderId="0" xfId="0" applyNumberFormat="1" applyFont="1" applyFill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24" fillId="7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 indent="1"/>
    </xf>
    <xf numFmtId="0" fontId="24" fillId="0" borderId="4" xfId="0" applyFont="1" applyBorder="1" applyAlignment="1">
      <alignment horizontal="right"/>
    </xf>
    <xf numFmtId="0" fontId="24" fillId="0" borderId="0" xfId="0" applyFont="1" applyBorder="1" applyAlignment="1">
      <alignment horizontal="right" vertical="center"/>
    </xf>
    <xf numFmtId="0" fontId="2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top"/>
    </xf>
    <xf numFmtId="0" fontId="24" fillId="0" borderId="7" xfId="0" applyFont="1" applyBorder="1"/>
    <xf numFmtId="0" fontId="24" fillId="0" borderId="8" xfId="0" applyFont="1" applyBorder="1" applyAlignment="1">
      <alignment horizontal="center"/>
    </xf>
    <xf numFmtId="0" fontId="26" fillId="8" borderId="22" xfId="7" applyFont="1" applyBorder="1" applyAlignment="1">
      <alignment horizontal="center" vertical="center"/>
    </xf>
    <xf numFmtId="0" fontId="24" fillId="6" borderId="10" xfId="0" applyFont="1" applyFill="1" applyBorder="1"/>
    <xf numFmtId="0" fontId="24" fillId="6" borderId="11" xfId="0" applyFont="1" applyFill="1" applyBorder="1"/>
    <xf numFmtId="0" fontId="24" fillId="6" borderId="12" xfId="0" applyFont="1" applyFill="1" applyBorder="1"/>
    <xf numFmtId="0" fontId="4" fillId="7" borderId="0" xfId="0" applyNumberFormat="1" applyFont="1" applyFill="1" applyBorder="1" applyAlignment="1">
      <alignment horizontal="left" vertical="center"/>
    </xf>
    <xf numFmtId="0" fontId="4" fillId="7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horizontal="center"/>
    </xf>
    <xf numFmtId="0" fontId="24" fillId="39" borderId="22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8" fillId="0" borderId="0" xfId="0" applyFont="1"/>
    <xf numFmtId="0" fontId="24" fillId="0" borderId="0" xfId="0" applyFont="1"/>
    <xf numFmtId="0" fontId="24" fillId="0" borderId="0" xfId="0" applyFont="1" applyBorder="1" applyAlignment="1">
      <alignment vertical="center"/>
    </xf>
    <xf numFmtId="0" fontId="0" fillId="0" borderId="0" xfId="0"/>
    <xf numFmtId="0" fontId="24" fillId="0" borderId="0" xfId="0" applyFont="1"/>
    <xf numFmtId="0" fontId="24" fillId="0" borderId="9" xfId="0" applyFont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24" fillId="0" borderId="9" xfId="0" applyFont="1" applyFill="1" applyBorder="1" applyAlignment="1">
      <alignment vertical="center" wrapText="1"/>
    </xf>
    <xf numFmtId="0" fontId="24" fillId="0" borderId="4" xfId="0" applyFont="1" applyBorder="1"/>
    <xf numFmtId="0" fontId="24" fillId="0" borderId="2" xfId="0" applyFont="1" applyBorder="1" applyAlignment="1">
      <alignment vertical="center"/>
    </xf>
    <xf numFmtId="0" fontId="24" fillId="0" borderId="1" xfId="0" applyFont="1" applyBorder="1"/>
    <xf numFmtId="0" fontId="24" fillId="41" borderId="22" xfId="0" applyFont="1" applyFill="1" applyBorder="1" applyAlignment="1">
      <alignment horizontal="center" vertical="center"/>
    </xf>
    <xf numFmtId="0" fontId="27" fillId="42" borderId="22" xfId="0" applyFont="1" applyFill="1" applyBorder="1" applyAlignment="1">
      <alignment horizontal="center" vertical="center"/>
    </xf>
    <xf numFmtId="0" fontId="24" fillId="43" borderId="22" xfId="0" applyFont="1" applyFill="1" applyBorder="1"/>
    <xf numFmtId="0" fontId="24" fillId="43" borderId="22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left" vertical="center"/>
    </xf>
    <xf numFmtId="0" fontId="24" fillId="40" borderId="9" xfId="0" applyFont="1" applyFill="1" applyBorder="1" applyAlignment="1">
      <alignment horizontal="center" vertical="center"/>
    </xf>
    <xf numFmtId="0" fontId="24" fillId="40" borderId="9" xfId="0" applyFont="1" applyFill="1" applyBorder="1" applyAlignment="1">
      <alignment horizontal="left" vertical="center"/>
    </xf>
    <xf numFmtId="0" fontId="24" fillId="40" borderId="9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center"/>
    </xf>
    <xf numFmtId="0" fontId="24" fillId="0" borderId="0" xfId="0" applyNumberFormat="1" applyFont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left" vertical="center"/>
    </xf>
    <xf numFmtId="0" fontId="6" fillId="4" borderId="0" xfId="1" applyNumberFormat="1" applyFill="1" applyBorder="1" applyAlignment="1">
      <alignment horizontal="left" vertical="center"/>
    </xf>
    <xf numFmtId="0" fontId="25" fillId="4" borderId="0" xfId="1" applyNumberFormat="1" applyFont="1" applyFill="1" applyBorder="1" applyAlignment="1">
      <alignment horizontal="left" vertical="center"/>
    </xf>
    <xf numFmtId="0" fontId="4" fillId="4" borderId="0" xfId="0" applyNumberFormat="1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/>
    </xf>
    <xf numFmtId="0" fontId="4" fillId="4" borderId="0" xfId="0" applyNumberFormat="1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9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373630@uji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81"/>
  <sheetViews>
    <sheetView tabSelected="1" topLeftCell="C11" zoomScale="70" zoomScaleNormal="70" workbookViewId="0">
      <selection activeCell="H40" sqref="H40"/>
    </sheetView>
  </sheetViews>
  <sheetFormatPr defaultColWidth="11.42578125" defaultRowHeight="14.25"/>
  <cols>
    <col min="1" max="1" width="7.85546875" style="12" customWidth="1"/>
    <col min="2" max="2" width="13.28515625" style="12" bestFit="1" customWidth="1"/>
    <col min="3" max="3" width="43.7109375" style="12" customWidth="1"/>
    <col min="4" max="4" width="5" style="12" bestFit="1" customWidth="1"/>
    <col min="5" max="5" width="25.28515625" style="12" customWidth="1"/>
    <col min="6" max="6" width="33.85546875" style="12" customWidth="1"/>
    <col min="7" max="7" width="27.140625" style="12" customWidth="1"/>
    <col min="8" max="8" width="90.28515625" style="12" customWidth="1"/>
    <col min="9" max="9" width="30.140625" style="12" customWidth="1"/>
    <col min="10" max="10" width="20" style="12" customWidth="1"/>
    <col min="11" max="11" width="12.85546875" style="12" customWidth="1"/>
    <col min="12" max="12" width="22.85546875" style="12" bestFit="1" customWidth="1"/>
    <col min="13" max="13" width="30.5703125" style="12" bestFit="1" customWidth="1"/>
    <col min="14" max="14" width="61.7109375" style="45" customWidth="1"/>
    <col min="15" max="16384" width="11.42578125" style="12"/>
  </cols>
  <sheetData>
    <row r="2" spans="1:15" ht="15" thickBot="1">
      <c r="N2" s="19"/>
    </row>
    <row r="3" spans="1:15" ht="16.5">
      <c r="B3" s="1"/>
      <c r="C3" s="2"/>
      <c r="D3" s="2"/>
      <c r="E3" s="2"/>
      <c r="F3" s="13"/>
      <c r="G3" s="3"/>
      <c r="H3" s="3"/>
      <c r="I3" s="3"/>
      <c r="J3" s="14"/>
      <c r="K3" s="15"/>
      <c r="L3" s="16"/>
      <c r="M3" s="17"/>
      <c r="N3" s="66"/>
    </row>
    <row r="4" spans="1:15">
      <c r="B4" s="8" t="s">
        <v>5</v>
      </c>
      <c r="C4" s="75" t="s">
        <v>44</v>
      </c>
      <c r="D4" s="75"/>
      <c r="E4" s="75"/>
      <c r="F4" s="76"/>
      <c r="G4" s="7" t="s">
        <v>6</v>
      </c>
      <c r="H4" s="18" t="s">
        <v>49</v>
      </c>
      <c r="I4" s="19"/>
      <c r="J4" s="79" t="s">
        <v>7</v>
      </c>
      <c r="K4" s="79"/>
      <c r="L4" s="20"/>
      <c r="M4" s="21"/>
      <c r="N4" s="65"/>
    </row>
    <row r="5" spans="1:15">
      <c r="B5" s="8" t="s">
        <v>8</v>
      </c>
      <c r="C5" s="75" t="s">
        <v>45</v>
      </c>
      <c r="D5" s="75"/>
      <c r="E5" s="75"/>
      <c r="F5" s="76"/>
      <c r="G5" s="7" t="s">
        <v>9</v>
      </c>
      <c r="H5" s="18" t="s">
        <v>10</v>
      </c>
      <c r="I5" s="19"/>
      <c r="J5" s="80"/>
      <c r="K5" s="80"/>
      <c r="L5" s="22"/>
      <c r="M5" s="21"/>
      <c r="N5" s="65"/>
      <c r="O5" s="19"/>
    </row>
    <row r="6" spans="1:15">
      <c r="B6" s="8" t="s">
        <v>11</v>
      </c>
      <c r="C6" s="77" t="s">
        <v>46</v>
      </c>
      <c r="D6" s="77"/>
      <c r="E6" s="77"/>
      <c r="F6" s="77"/>
      <c r="G6" s="37" t="s">
        <v>38</v>
      </c>
      <c r="H6" s="18" t="s">
        <v>39</v>
      </c>
      <c r="I6" s="19"/>
      <c r="J6" s="78" t="s">
        <v>12</v>
      </c>
      <c r="K6" s="78"/>
      <c r="L6" s="20" t="s">
        <v>52</v>
      </c>
      <c r="M6" s="21"/>
      <c r="N6" s="65"/>
    </row>
    <row r="7" spans="1:15">
      <c r="B7" s="8"/>
      <c r="C7" s="77"/>
      <c r="D7" s="77"/>
      <c r="E7" s="77"/>
      <c r="F7" s="77"/>
      <c r="G7" s="7" t="s">
        <v>23</v>
      </c>
      <c r="H7" s="18" t="s">
        <v>50</v>
      </c>
      <c r="I7" s="19"/>
      <c r="J7" s="78" t="s">
        <v>22</v>
      </c>
      <c r="K7" s="78"/>
      <c r="L7" s="34">
        <v>2</v>
      </c>
      <c r="M7" s="21"/>
      <c r="N7" s="65"/>
    </row>
    <row r="8" spans="1:15">
      <c r="B8" s="8"/>
      <c r="C8" s="77"/>
      <c r="D8" s="77"/>
      <c r="E8" s="77"/>
      <c r="F8" s="77"/>
      <c r="G8" s="37" t="s">
        <v>33</v>
      </c>
      <c r="H8" s="36" t="s">
        <v>51</v>
      </c>
      <c r="I8" s="19"/>
      <c r="J8" s="78" t="s">
        <v>13</v>
      </c>
      <c r="K8" s="78"/>
      <c r="L8" s="35" t="s">
        <v>14</v>
      </c>
      <c r="M8" s="21"/>
      <c r="N8" s="65"/>
    </row>
    <row r="9" spans="1:15">
      <c r="B9" s="24"/>
      <c r="C9" s="77"/>
      <c r="D9" s="77"/>
      <c r="E9" s="77"/>
      <c r="F9" s="77"/>
      <c r="G9" s="25"/>
      <c r="H9" s="23"/>
      <c r="I9" s="19"/>
      <c r="J9" s="78" t="s">
        <v>15</v>
      </c>
      <c r="K9" s="78"/>
      <c r="L9" s="34" t="s">
        <v>41</v>
      </c>
      <c r="M9" s="21"/>
      <c r="N9" s="65"/>
      <c r="O9" s="19"/>
    </row>
    <row r="10" spans="1:15">
      <c r="B10" s="8" t="s">
        <v>16</v>
      </c>
      <c r="C10" s="72" t="s">
        <v>47</v>
      </c>
      <c r="D10" s="72"/>
      <c r="E10" s="72"/>
      <c r="F10" s="72"/>
      <c r="G10" s="25" t="s">
        <v>17</v>
      </c>
      <c r="H10" s="18" t="s">
        <v>37</v>
      </c>
      <c r="I10" s="19"/>
      <c r="J10" s="78" t="s">
        <v>18</v>
      </c>
      <c r="K10" s="78"/>
      <c r="L10" s="35" t="s">
        <v>29</v>
      </c>
      <c r="M10" s="21"/>
      <c r="N10" s="65"/>
    </row>
    <row r="11" spans="1:15">
      <c r="B11" s="8" t="s">
        <v>19</v>
      </c>
      <c r="C11" s="73" t="s">
        <v>48</v>
      </c>
      <c r="D11" s="74"/>
      <c r="E11" s="74"/>
      <c r="F11" s="75"/>
      <c r="G11" s="25"/>
      <c r="H11" s="18"/>
      <c r="I11" s="19"/>
      <c r="J11" s="78" t="s">
        <v>20</v>
      </c>
      <c r="K11" s="78"/>
      <c r="L11" s="35" t="s">
        <v>21</v>
      </c>
      <c r="M11" s="21"/>
      <c r="N11" s="65"/>
    </row>
    <row r="12" spans="1:15" ht="15" thickBot="1">
      <c r="B12" s="4"/>
      <c r="C12" s="26"/>
      <c r="D12" s="26"/>
      <c r="E12" s="26"/>
      <c r="F12" s="27"/>
      <c r="G12" s="28"/>
      <c r="H12" s="28"/>
      <c r="I12" s="28"/>
      <c r="J12" s="28"/>
      <c r="K12" s="28"/>
      <c r="L12" s="28"/>
      <c r="M12" s="29"/>
      <c r="N12" s="65"/>
    </row>
    <row r="13" spans="1:15">
      <c r="N13" s="19"/>
    </row>
    <row r="15" spans="1:15" ht="38.25">
      <c r="B15" s="11" t="s">
        <v>0</v>
      </c>
      <c r="C15" s="9" t="s">
        <v>25</v>
      </c>
      <c r="D15" s="9" t="s">
        <v>27</v>
      </c>
      <c r="E15" s="9" t="s">
        <v>3</v>
      </c>
      <c r="F15" s="10" t="s">
        <v>1</v>
      </c>
      <c r="G15" s="9" t="s">
        <v>26</v>
      </c>
      <c r="H15" s="10" t="s">
        <v>2</v>
      </c>
      <c r="I15" s="10" t="s">
        <v>4</v>
      </c>
      <c r="J15" s="9" t="s">
        <v>30</v>
      </c>
      <c r="K15" s="9" t="s">
        <v>28</v>
      </c>
      <c r="L15" s="5" t="s">
        <v>31</v>
      </c>
      <c r="M15" s="6" t="s">
        <v>24</v>
      </c>
      <c r="N15" s="6" t="s">
        <v>100</v>
      </c>
    </row>
    <row r="16" spans="1:15" ht="15">
      <c r="A16" s="44"/>
      <c r="B16" s="46">
        <v>1</v>
      </c>
      <c r="C16" s="50" t="s">
        <v>42</v>
      </c>
      <c r="D16" s="47">
        <v>1</v>
      </c>
      <c r="E16" s="61" t="s">
        <v>53</v>
      </c>
      <c r="F16" s="61" t="s">
        <v>54</v>
      </c>
      <c r="G16" s="61" t="s">
        <v>53</v>
      </c>
      <c r="H16" s="62" t="s">
        <v>55</v>
      </c>
      <c r="I16" s="61" t="s">
        <v>56</v>
      </c>
      <c r="J16" s="61" t="s">
        <v>34</v>
      </c>
      <c r="K16" s="61">
        <v>21</v>
      </c>
      <c r="L16" s="46" t="s">
        <v>112</v>
      </c>
      <c r="M16" s="58" t="s">
        <v>127</v>
      </c>
      <c r="N16" s="58" t="s">
        <v>90</v>
      </c>
    </row>
    <row r="17" spans="1:14" ht="15">
      <c r="A17" s="44"/>
      <c r="B17" s="46">
        <v>2</v>
      </c>
      <c r="C17" s="50" t="s">
        <v>57</v>
      </c>
      <c r="D17" s="47">
        <v>1</v>
      </c>
      <c r="E17" s="61" t="s">
        <v>94</v>
      </c>
      <c r="F17" s="61" t="s">
        <v>105</v>
      </c>
      <c r="G17" s="61" t="s">
        <v>106</v>
      </c>
      <c r="H17" s="62" t="s">
        <v>107</v>
      </c>
      <c r="I17" s="61"/>
      <c r="J17" s="61" t="s">
        <v>34</v>
      </c>
      <c r="K17" s="61">
        <v>2</v>
      </c>
      <c r="L17" s="58" t="s">
        <v>112</v>
      </c>
      <c r="M17" s="68" t="s">
        <v>128</v>
      </c>
      <c r="N17" s="59" t="s">
        <v>91</v>
      </c>
    </row>
    <row r="18" spans="1:14" ht="15">
      <c r="A18" s="44"/>
      <c r="B18" s="58">
        <v>3</v>
      </c>
      <c r="C18" s="50" t="s">
        <v>58</v>
      </c>
      <c r="D18" s="47">
        <v>2</v>
      </c>
      <c r="E18" s="61" t="s">
        <v>104</v>
      </c>
      <c r="F18" s="61" t="s">
        <v>110</v>
      </c>
      <c r="G18" s="61" t="s">
        <v>114</v>
      </c>
      <c r="H18" s="62" t="s">
        <v>108</v>
      </c>
      <c r="I18" s="61"/>
      <c r="J18" s="61" t="s">
        <v>34</v>
      </c>
      <c r="K18" s="61">
        <v>2</v>
      </c>
      <c r="L18" s="58" t="s">
        <v>112</v>
      </c>
      <c r="M18" s="59" t="s">
        <v>115</v>
      </c>
      <c r="N18" s="59" t="s">
        <v>61</v>
      </c>
    </row>
    <row r="19" spans="1:14" ht="15">
      <c r="A19" s="44"/>
      <c r="B19" s="58">
        <v>4</v>
      </c>
      <c r="C19" s="50" t="s">
        <v>88</v>
      </c>
      <c r="D19" s="47">
        <v>1</v>
      </c>
      <c r="E19" s="61" t="s">
        <v>103</v>
      </c>
      <c r="F19" s="61" t="s">
        <v>110</v>
      </c>
      <c r="G19" s="61" t="s">
        <v>111</v>
      </c>
      <c r="H19" s="62" t="s">
        <v>109</v>
      </c>
      <c r="I19" s="61"/>
      <c r="J19" s="61" t="s">
        <v>34</v>
      </c>
      <c r="K19" s="61">
        <v>2</v>
      </c>
      <c r="L19" s="58" t="s">
        <v>112</v>
      </c>
      <c r="M19" s="59" t="s">
        <v>113</v>
      </c>
      <c r="N19" s="69" t="s">
        <v>93</v>
      </c>
    </row>
    <row r="20" spans="1:14" ht="15">
      <c r="A20" s="44"/>
      <c r="B20" s="58">
        <v>5</v>
      </c>
      <c r="C20" s="50" t="s">
        <v>84</v>
      </c>
      <c r="D20" s="47">
        <v>1</v>
      </c>
      <c r="E20" s="61" t="s">
        <v>89</v>
      </c>
      <c r="F20" s="61" t="s">
        <v>116</v>
      </c>
      <c r="G20" s="61" t="s">
        <v>117</v>
      </c>
      <c r="H20" s="62" t="s">
        <v>118</v>
      </c>
      <c r="I20" s="61"/>
      <c r="J20" s="61" t="s">
        <v>34</v>
      </c>
      <c r="K20" s="61">
        <v>2</v>
      </c>
      <c r="L20" s="58" t="s">
        <v>112</v>
      </c>
      <c r="M20" s="59" t="s">
        <v>119</v>
      </c>
      <c r="N20" s="70"/>
    </row>
    <row r="21" spans="1:14" ht="15">
      <c r="A21" s="44"/>
      <c r="B21" s="58">
        <v>6</v>
      </c>
      <c r="C21" s="50" t="s">
        <v>85</v>
      </c>
      <c r="D21" s="47">
        <v>1</v>
      </c>
      <c r="E21" s="61" t="s">
        <v>102</v>
      </c>
      <c r="F21" s="61" t="s">
        <v>110</v>
      </c>
      <c r="G21" s="61" t="s">
        <v>120</v>
      </c>
      <c r="H21" s="62" t="s">
        <v>121</v>
      </c>
      <c r="I21" s="61"/>
      <c r="J21" s="61" t="s">
        <v>34</v>
      </c>
      <c r="K21" s="61">
        <v>2</v>
      </c>
      <c r="L21" s="58" t="s">
        <v>112</v>
      </c>
      <c r="M21" s="59" t="s">
        <v>122</v>
      </c>
      <c r="N21" s="71"/>
    </row>
    <row r="22" spans="1:14" s="40" customFormat="1" ht="15">
      <c r="A22" s="44"/>
      <c r="B22" s="58">
        <v>7</v>
      </c>
      <c r="C22" s="50" t="s">
        <v>87</v>
      </c>
      <c r="D22" s="59">
        <v>1</v>
      </c>
      <c r="E22" s="61" t="s">
        <v>150</v>
      </c>
      <c r="F22" s="61" t="s">
        <v>110</v>
      </c>
      <c r="G22" s="61" t="s">
        <v>151</v>
      </c>
      <c r="H22" s="62" t="s">
        <v>152</v>
      </c>
      <c r="I22" s="61"/>
      <c r="J22" s="61" t="s">
        <v>34</v>
      </c>
      <c r="K22" s="61">
        <v>2</v>
      </c>
      <c r="L22" s="58" t="s">
        <v>112</v>
      </c>
      <c r="M22" s="59" t="s">
        <v>153</v>
      </c>
      <c r="N22" s="69" t="s">
        <v>92</v>
      </c>
    </row>
    <row r="23" spans="1:14" ht="15">
      <c r="A23" s="44"/>
      <c r="B23" s="58">
        <v>8</v>
      </c>
      <c r="C23" s="50" t="s">
        <v>86</v>
      </c>
      <c r="D23" s="59">
        <v>1</v>
      </c>
      <c r="E23" s="61" t="s">
        <v>145</v>
      </c>
      <c r="F23" s="61" t="s">
        <v>146</v>
      </c>
      <c r="G23" s="61" t="s">
        <v>147</v>
      </c>
      <c r="H23" s="62" t="s">
        <v>148</v>
      </c>
      <c r="I23" s="61"/>
      <c r="J23" s="61" t="s">
        <v>34</v>
      </c>
      <c r="K23" s="61">
        <v>2</v>
      </c>
      <c r="L23" s="58" t="s">
        <v>112</v>
      </c>
      <c r="M23" s="59" t="s">
        <v>149</v>
      </c>
      <c r="N23" s="70"/>
    </row>
    <row r="24" spans="1:14" ht="15">
      <c r="A24" s="44"/>
      <c r="B24" s="58">
        <v>9</v>
      </c>
      <c r="C24" s="50" t="s">
        <v>87</v>
      </c>
      <c r="D24" s="59">
        <v>1</v>
      </c>
      <c r="E24" s="61" t="s">
        <v>104</v>
      </c>
      <c r="F24" s="61" t="s">
        <v>110</v>
      </c>
      <c r="G24" s="61" t="s">
        <v>114</v>
      </c>
      <c r="H24" s="62" t="s">
        <v>108</v>
      </c>
      <c r="I24" s="61"/>
      <c r="J24" s="61" t="s">
        <v>34</v>
      </c>
      <c r="K24" s="61">
        <v>2</v>
      </c>
      <c r="L24" s="58" t="s">
        <v>112</v>
      </c>
      <c r="M24" s="59" t="s">
        <v>115</v>
      </c>
      <c r="N24" s="71"/>
    </row>
    <row r="25" spans="1:14" ht="15">
      <c r="A25" s="44"/>
      <c r="B25" s="58">
        <v>10</v>
      </c>
      <c r="C25" s="50" t="s">
        <v>59</v>
      </c>
      <c r="D25" s="47">
        <v>2</v>
      </c>
      <c r="E25" s="61" t="s">
        <v>60</v>
      </c>
      <c r="F25" s="61" t="s">
        <v>130</v>
      </c>
      <c r="G25" s="61" t="s">
        <v>129</v>
      </c>
      <c r="H25" s="62" t="s">
        <v>131</v>
      </c>
      <c r="I25" s="61"/>
      <c r="J25" s="61" t="s">
        <v>34</v>
      </c>
      <c r="K25" s="61">
        <v>2</v>
      </c>
      <c r="L25" s="58" t="s">
        <v>112</v>
      </c>
      <c r="M25" s="59" t="s">
        <v>132</v>
      </c>
      <c r="N25" s="59" t="s">
        <v>95</v>
      </c>
    </row>
    <row r="26" spans="1:14" ht="15">
      <c r="A26" s="44"/>
      <c r="B26" s="58">
        <v>11</v>
      </c>
      <c r="C26" s="50" t="s">
        <v>40</v>
      </c>
      <c r="D26" s="47">
        <v>1</v>
      </c>
      <c r="E26" s="61" t="s">
        <v>62</v>
      </c>
      <c r="F26" s="61" t="s">
        <v>80</v>
      </c>
      <c r="G26" s="61" t="s">
        <v>81</v>
      </c>
      <c r="H26" s="62" t="s">
        <v>96</v>
      </c>
      <c r="I26" s="61"/>
      <c r="J26" s="61" t="s">
        <v>34</v>
      </c>
      <c r="K26" s="61">
        <v>2</v>
      </c>
      <c r="L26" s="58" t="s">
        <v>112</v>
      </c>
      <c r="M26" s="59" t="s">
        <v>133</v>
      </c>
      <c r="N26" s="67" t="s">
        <v>97</v>
      </c>
    </row>
    <row r="27" spans="1:14" ht="15">
      <c r="A27" s="44"/>
      <c r="B27" s="58">
        <v>12</v>
      </c>
      <c r="C27" s="50" t="s">
        <v>63</v>
      </c>
      <c r="D27" s="47">
        <v>2</v>
      </c>
      <c r="E27" s="61" t="s">
        <v>64</v>
      </c>
      <c r="F27" s="61" t="s">
        <v>123</v>
      </c>
      <c r="G27" s="61" t="s">
        <v>124</v>
      </c>
      <c r="H27" s="62" t="s">
        <v>125</v>
      </c>
      <c r="I27" s="61"/>
      <c r="J27" s="61" t="s">
        <v>34</v>
      </c>
      <c r="K27" s="61">
        <v>2</v>
      </c>
      <c r="L27" s="58" t="s">
        <v>112</v>
      </c>
      <c r="M27" s="59" t="s">
        <v>126</v>
      </c>
      <c r="N27" s="59" t="s">
        <v>98</v>
      </c>
    </row>
    <row r="28" spans="1:14" ht="15">
      <c r="A28" s="44"/>
      <c r="B28" s="58">
        <v>13</v>
      </c>
      <c r="C28" s="50" t="s">
        <v>43</v>
      </c>
      <c r="D28" s="47">
        <v>1</v>
      </c>
      <c r="E28" s="61" t="s">
        <v>65</v>
      </c>
      <c r="F28" s="61" t="s">
        <v>66</v>
      </c>
      <c r="G28" s="61" t="s">
        <v>65</v>
      </c>
      <c r="H28" s="62" t="s">
        <v>67</v>
      </c>
      <c r="I28" s="61" t="s">
        <v>75</v>
      </c>
      <c r="J28" s="61" t="s">
        <v>34</v>
      </c>
      <c r="K28" s="61">
        <v>5</v>
      </c>
      <c r="L28" s="58" t="s">
        <v>112</v>
      </c>
      <c r="M28" s="59" t="s">
        <v>134</v>
      </c>
      <c r="N28" s="59" t="s">
        <v>101</v>
      </c>
    </row>
    <row r="29" spans="1:14" ht="15">
      <c r="A29" s="44"/>
      <c r="B29" s="58">
        <v>14</v>
      </c>
      <c r="C29" s="50" t="s">
        <v>68</v>
      </c>
      <c r="D29" s="47">
        <v>1</v>
      </c>
      <c r="E29" s="61" t="s">
        <v>79</v>
      </c>
      <c r="F29" s="61" t="s">
        <v>70</v>
      </c>
      <c r="G29" s="61" t="s">
        <v>69</v>
      </c>
      <c r="H29" s="62" t="s">
        <v>71</v>
      </c>
      <c r="I29" s="61"/>
      <c r="J29" s="61" t="s">
        <v>34</v>
      </c>
      <c r="K29" s="61">
        <v>2</v>
      </c>
      <c r="L29" s="58" t="s">
        <v>112</v>
      </c>
      <c r="M29" s="59" t="s">
        <v>135</v>
      </c>
      <c r="N29" s="59"/>
    </row>
    <row r="30" spans="1:14" s="45" customFormat="1" ht="15">
      <c r="A30" s="44"/>
      <c r="B30" s="58">
        <v>15</v>
      </c>
      <c r="C30" s="49" t="s">
        <v>77</v>
      </c>
      <c r="D30" s="46">
        <v>2</v>
      </c>
      <c r="E30" s="61" t="s">
        <v>78</v>
      </c>
      <c r="F30" s="61" t="s">
        <v>130</v>
      </c>
      <c r="G30" s="61" t="s">
        <v>156</v>
      </c>
      <c r="H30" s="62" t="s">
        <v>157</v>
      </c>
      <c r="I30" s="61"/>
      <c r="J30" s="61" t="s">
        <v>34</v>
      </c>
      <c r="K30" s="61">
        <v>2</v>
      </c>
      <c r="L30" s="58" t="s">
        <v>112</v>
      </c>
      <c r="M30" s="59" t="s">
        <v>158</v>
      </c>
      <c r="N30" s="59"/>
    </row>
    <row r="31" spans="1:14" s="45" customFormat="1" ht="15">
      <c r="A31" s="44"/>
      <c r="B31" s="58">
        <v>16</v>
      </c>
      <c r="C31" s="49" t="s">
        <v>73</v>
      </c>
      <c r="D31" s="46">
        <v>1</v>
      </c>
      <c r="E31" s="61" t="s">
        <v>72</v>
      </c>
      <c r="F31" s="61" t="s">
        <v>66</v>
      </c>
      <c r="G31" s="61" t="s">
        <v>72</v>
      </c>
      <c r="H31" s="62" t="s">
        <v>74</v>
      </c>
      <c r="I31" s="61" t="s">
        <v>75</v>
      </c>
      <c r="J31" s="61" t="s">
        <v>34</v>
      </c>
      <c r="K31" s="61">
        <v>5</v>
      </c>
      <c r="L31" s="58" t="s">
        <v>112</v>
      </c>
      <c r="M31" s="59" t="s">
        <v>136</v>
      </c>
      <c r="N31" s="59"/>
    </row>
    <row r="32" spans="1:14" s="45" customFormat="1" ht="15">
      <c r="A32" s="44"/>
      <c r="B32" s="58">
        <v>17</v>
      </c>
      <c r="C32" s="49" t="s">
        <v>76</v>
      </c>
      <c r="D32" s="46">
        <v>1</v>
      </c>
      <c r="E32" s="61" t="s">
        <v>79</v>
      </c>
      <c r="F32" s="61" t="s">
        <v>138</v>
      </c>
      <c r="G32" s="61" t="s">
        <v>137</v>
      </c>
      <c r="H32" s="62" t="s">
        <v>139</v>
      </c>
      <c r="I32" s="61"/>
      <c r="J32" s="61" t="s">
        <v>34</v>
      </c>
      <c r="K32" s="61">
        <v>2</v>
      </c>
      <c r="L32" s="58" t="s">
        <v>112</v>
      </c>
      <c r="M32" s="59" t="s">
        <v>140</v>
      </c>
      <c r="N32" s="59"/>
    </row>
    <row r="33" spans="1:14" s="45" customFormat="1" ht="15">
      <c r="A33" s="44"/>
      <c r="B33" s="58">
        <v>18</v>
      </c>
      <c r="C33" s="49" t="s">
        <v>82</v>
      </c>
      <c r="D33" s="46">
        <v>2</v>
      </c>
      <c r="E33" s="61" t="s">
        <v>83</v>
      </c>
      <c r="F33" s="61" t="s">
        <v>141</v>
      </c>
      <c r="G33" s="61" t="s">
        <v>142</v>
      </c>
      <c r="H33" s="62" t="s">
        <v>143</v>
      </c>
      <c r="I33" s="61"/>
      <c r="J33" s="61" t="s">
        <v>34</v>
      </c>
      <c r="K33" s="61">
        <v>2</v>
      </c>
      <c r="L33" s="58" t="s">
        <v>112</v>
      </c>
      <c r="M33" s="59" t="s">
        <v>144</v>
      </c>
      <c r="N33" s="59" t="s">
        <v>99</v>
      </c>
    </row>
    <row r="34" spans="1:14" ht="15">
      <c r="A34" s="44"/>
      <c r="B34" s="58">
        <v>19</v>
      </c>
      <c r="C34" s="49" t="s">
        <v>154</v>
      </c>
      <c r="D34" s="46">
        <v>1</v>
      </c>
      <c r="E34" s="61" t="s">
        <v>155</v>
      </c>
      <c r="F34" s="61" t="s">
        <v>160</v>
      </c>
      <c r="G34" s="61" t="s">
        <v>159</v>
      </c>
      <c r="H34" s="62" t="s">
        <v>161</v>
      </c>
      <c r="I34" s="61" t="s">
        <v>162</v>
      </c>
      <c r="J34" s="61" t="s">
        <v>34</v>
      </c>
      <c r="K34" s="61">
        <v>9</v>
      </c>
      <c r="L34" s="58" t="s">
        <v>112</v>
      </c>
      <c r="M34" s="59" t="s">
        <v>163</v>
      </c>
      <c r="N34" s="59" t="s">
        <v>164</v>
      </c>
    </row>
    <row r="35" spans="1:14" ht="15">
      <c r="A35" s="44"/>
      <c r="B35" s="58">
        <v>20</v>
      </c>
      <c r="C35" s="49" t="s">
        <v>165</v>
      </c>
      <c r="D35" s="46">
        <v>1</v>
      </c>
      <c r="E35" s="61" t="s">
        <v>166</v>
      </c>
      <c r="F35" s="61" t="s">
        <v>70</v>
      </c>
      <c r="G35" s="61" t="s">
        <v>142</v>
      </c>
      <c r="H35" s="62" t="s">
        <v>172</v>
      </c>
      <c r="I35" s="61"/>
      <c r="J35" s="61" t="s">
        <v>34</v>
      </c>
      <c r="K35" s="61">
        <v>2</v>
      </c>
      <c r="L35" s="58" t="s">
        <v>112</v>
      </c>
      <c r="M35" s="59" t="s">
        <v>144</v>
      </c>
      <c r="N35" s="59"/>
    </row>
    <row r="36" spans="1:14" ht="15">
      <c r="A36" s="44"/>
      <c r="B36" s="58">
        <v>21</v>
      </c>
      <c r="C36" s="50" t="s">
        <v>167</v>
      </c>
      <c r="D36" s="59">
        <v>1</v>
      </c>
      <c r="E36" s="61" t="s">
        <v>168</v>
      </c>
      <c r="F36" s="61" t="s">
        <v>116</v>
      </c>
      <c r="G36" s="61" t="s">
        <v>176</v>
      </c>
      <c r="H36" s="62" t="s">
        <v>177</v>
      </c>
      <c r="I36" s="61"/>
      <c r="J36" s="61" t="s">
        <v>34</v>
      </c>
      <c r="K36" s="61">
        <v>2</v>
      </c>
      <c r="L36" s="58" t="s">
        <v>112</v>
      </c>
      <c r="M36" s="59" t="s">
        <v>178</v>
      </c>
      <c r="N36" s="59"/>
    </row>
    <row r="37" spans="1:14" s="45" customFormat="1" ht="15">
      <c r="A37" s="44"/>
      <c r="B37" s="58">
        <v>22</v>
      </c>
      <c r="C37" s="50" t="s">
        <v>169</v>
      </c>
      <c r="D37" s="47">
        <v>1</v>
      </c>
      <c r="E37" s="61" t="s">
        <v>170</v>
      </c>
      <c r="F37" s="61" t="s">
        <v>116</v>
      </c>
      <c r="G37" s="61" t="s">
        <v>179</v>
      </c>
      <c r="H37" s="62" t="s">
        <v>180</v>
      </c>
      <c r="I37" s="61"/>
      <c r="J37" s="61" t="s">
        <v>34</v>
      </c>
      <c r="K37" s="61">
        <v>2</v>
      </c>
      <c r="L37" s="58" t="s">
        <v>112</v>
      </c>
      <c r="M37" s="59" t="s">
        <v>181</v>
      </c>
      <c r="N37" s="59"/>
    </row>
    <row r="38" spans="1:14" s="45" customFormat="1" ht="15">
      <c r="A38" s="44"/>
      <c r="B38" s="58">
        <v>23</v>
      </c>
      <c r="C38" s="50" t="s">
        <v>171</v>
      </c>
      <c r="D38" s="47">
        <v>1</v>
      </c>
      <c r="E38" s="61" t="s">
        <v>62</v>
      </c>
      <c r="F38" s="61" t="s">
        <v>130</v>
      </c>
      <c r="G38" s="61" t="s">
        <v>173</v>
      </c>
      <c r="H38" s="62" t="s">
        <v>174</v>
      </c>
      <c r="I38" s="61"/>
      <c r="J38" s="61" t="s">
        <v>34</v>
      </c>
      <c r="K38" s="61">
        <v>2</v>
      </c>
      <c r="L38" s="58" t="s">
        <v>112</v>
      </c>
      <c r="M38" s="59" t="s">
        <v>175</v>
      </c>
      <c r="N38" s="59"/>
    </row>
    <row r="39" spans="1:14" ht="15">
      <c r="A39" s="44"/>
      <c r="B39" s="58">
        <v>24</v>
      </c>
      <c r="C39" s="50" t="s">
        <v>182</v>
      </c>
      <c r="D39" s="47">
        <v>2</v>
      </c>
      <c r="E39" s="61"/>
      <c r="F39" s="61" t="s">
        <v>183</v>
      </c>
      <c r="G39" s="61" t="s">
        <v>184</v>
      </c>
      <c r="H39" s="62" t="s">
        <v>185</v>
      </c>
      <c r="I39" s="61"/>
      <c r="J39" s="61" t="s">
        <v>35</v>
      </c>
      <c r="K39" s="61">
        <v>2</v>
      </c>
      <c r="L39" s="58" t="s">
        <v>112</v>
      </c>
      <c r="M39" s="59" t="s">
        <v>186</v>
      </c>
      <c r="N39" s="59"/>
    </row>
    <row r="40" spans="1:14" ht="15">
      <c r="A40" s="44"/>
      <c r="B40" s="58">
        <v>25</v>
      </c>
      <c r="C40" s="50" t="s">
        <v>187</v>
      </c>
      <c r="D40" s="47">
        <v>1</v>
      </c>
      <c r="E40" s="61"/>
      <c r="F40" s="63" t="s">
        <v>188</v>
      </c>
      <c r="G40" s="63" t="s">
        <v>189</v>
      </c>
      <c r="H40" s="62" t="s">
        <v>190</v>
      </c>
      <c r="I40" s="61"/>
      <c r="J40" s="61" t="s">
        <v>35</v>
      </c>
      <c r="K40" s="61">
        <v>2</v>
      </c>
      <c r="L40" s="58" t="s">
        <v>112</v>
      </c>
      <c r="M40" s="58" t="s">
        <v>191</v>
      </c>
      <c r="N40" s="58"/>
    </row>
    <row r="41" spans="1:14" ht="15">
      <c r="A41" s="44"/>
      <c r="B41" s="58">
        <v>26</v>
      </c>
      <c r="C41" s="50"/>
      <c r="D41" s="47"/>
      <c r="E41" s="61"/>
      <c r="F41" s="61"/>
      <c r="G41" s="61"/>
      <c r="H41" s="62"/>
      <c r="I41" s="61"/>
      <c r="J41" s="61"/>
      <c r="K41" s="61"/>
      <c r="L41" s="58"/>
      <c r="M41" s="47"/>
      <c r="N41" s="59"/>
    </row>
    <row r="42" spans="1:14" ht="15">
      <c r="A42" s="44"/>
      <c r="B42" s="58">
        <v>27</v>
      </c>
      <c r="C42" s="50"/>
      <c r="D42" s="47"/>
      <c r="E42" s="61"/>
      <c r="F42" s="61"/>
      <c r="G42" s="61"/>
      <c r="H42" s="62"/>
      <c r="I42" s="61"/>
      <c r="J42" s="61"/>
      <c r="K42" s="61"/>
      <c r="L42" s="58"/>
      <c r="M42" s="47"/>
      <c r="N42" s="59"/>
    </row>
    <row r="43" spans="1:14" ht="15">
      <c r="A43" s="44"/>
      <c r="B43" s="58">
        <v>28</v>
      </c>
      <c r="C43" s="50"/>
      <c r="D43" s="47"/>
      <c r="E43" s="61"/>
      <c r="F43" s="61"/>
      <c r="G43" s="61"/>
      <c r="H43" s="62"/>
      <c r="I43" s="61"/>
      <c r="J43" s="61"/>
      <c r="K43" s="61"/>
      <c r="L43" s="58"/>
      <c r="M43" s="59"/>
      <c r="N43" s="59"/>
    </row>
    <row r="44" spans="1:14" s="45" customFormat="1" ht="15">
      <c r="A44" s="44"/>
      <c r="B44" s="58">
        <v>29</v>
      </c>
      <c r="C44" s="50"/>
      <c r="D44" s="47"/>
      <c r="E44" s="61"/>
      <c r="F44" s="61"/>
      <c r="G44" s="61"/>
      <c r="H44" s="62"/>
      <c r="I44" s="61"/>
      <c r="J44" s="61"/>
      <c r="K44" s="61"/>
      <c r="L44" s="58"/>
      <c r="M44" s="47"/>
      <c r="N44" s="59"/>
    </row>
    <row r="45" spans="1:14" ht="15">
      <c r="A45" s="44"/>
      <c r="B45" s="58">
        <v>30</v>
      </c>
      <c r="C45" s="50"/>
      <c r="D45" s="47"/>
      <c r="E45" s="61"/>
      <c r="F45" s="61"/>
      <c r="G45" s="61"/>
      <c r="H45" s="62"/>
      <c r="I45" s="61"/>
      <c r="J45" s="61"/>
      <c r="K45" s="61"/>
      <c r="L45" s="58"/>
      <c r="M45" s="46"/>
      <c r="N45" s="58"/>
    </row>
    <row r="46" spans="1:14" s="45" customFormat="1" ht="15">
      <c r="A46" s="44"/>
      <c r="B46" s="58">
        <v>31</v>
      </c>
      <c r="C46" s="50"/>
      <c r="D46" s="47"/>
      <c r="E46" s="61"/>
      <c r="F46" s="61"/>
      <c r="G46" s="61"/>
      <c r="H46" s="62"/>
      <c r="I46" s="61"/>
      <c r="J46" s="61"/>
      <c r="K46" s="61"/>
      <c r="L46" s="58"/>
      <c r="M46" s="46"/>
      <c r="N46" s="58"/>
    </row>
    <row r="47" spans="1:14" s="45" customFormat="1" ht="15">
      <c r="A47" s="44"/>
      <c r="B47" s="58">
        <v>32</v>
      </c>
      <c r="C47" s="49"/>
      <c r="D47" s="46"/>
      <c r="E47" s="61"/>
      <c r="F47" s="61"/>
      <c r="G47" s="61"/>
      <c r="H47" s="62"/>
      <c r="I47" s="61"/>
      <c r="J47" s="61"/>
      <c r="K47" s="61"/>
      <c r="L47" s="58"/>
      <c r="M47" s="47"/>
      <c r="N47" s="59"/>
    </row>
    <row r="48" spans="1:14" s="45" customFormat="1" ht="15">
      <c r="A48" s="44"/>
      <c r="B48" s="58">
        <v>33</v>
      </c>
      <c r="C48" s="50"/>
      <c r="D48" s="47"/>
      <c r="E48" s="61"/>
      <c r="F48" s="61"/>
      <c r="G48" s="61"/>
      <c r="H48" s="62"/>
      <c r="I48" s="61"/>
      <c r="J48" s="61"/>
      <c r="K48" s="61"/>
      <c r="L48" s="58"/>
      <c r="M48" s="46"/>
      <c r="N48" s="58"/>
    </row>
    <row r="49" spans="1:14" ht="15">
      <c r="A49" s="44"/>
      <c r="B49" s="58">
        <v>34</v>
      </c>
      <c r="C49" s="50"/>
      <c r="D49" s="47"/>
      <c r="E49" s="61"/>
      <c r="F49" s="61"/>
      <c r="G49" s="61"/>
      <c r="H49" s="62"/>
      <c r="I49" s="61"/>
      <c r="J49" s="61"/>
      <c r="K49" s="61"/>
      <c r="L49" s="58"/>
      <c r="M49" s="46"/>
      <c r="N49" s="58"/>
    </row>
    <row r="50" spans="1:14" ht="15">
      <c r="A50" s="44"/>
      <c r="B50" s="58">
        <v>35</v>
      </c>
      <c r="C50" s="50"/>
      <c r="D50" s="47"/>
      <c r="E50" s="61"/>
      <c r="F50" s="61"/>
      <c r="G50" s="61"/>
      <c r="H50" s="62"/>
      <c r="I50" s="61"/>
      <c r="J50" s="61"/>
      <c r="K50" s="61"/>
      <c r="L50" s="58"/>
      <c r="M50" s="47"/>
      <c r="N50" s="59"/>
    </row>
    <row r="51" spans="1:14" s="45" customFormat="1" ht="15">
      <c r="A51" s="44"/>
      <c r="B51" s="58">
        <v>36</v>
      </c>
      <c r="C51" s="50"/>
      <c r="D51" s="47"/>
      <c r="E51" s="61"/>
      <c r="F51" s="61"/>
      <c r="G51" s="61"/>
      <c r="H51" s="62"/>
      <c r="I51" s="61"/>
      <c r="J51" s="61"/>
      <c r="K51" s="61"/>
      <c r="L51" s="58"/>
      <c r="M51" s="46"/>
      <c r="N51" s="58"/>
    </row>
    <row r="52" spans="1:14" s="45" customFormat="1" ht="15">
      <c r="A52" s="44"/>
      <c r="B52" s="58">
        <v>37</v>
      </c>
      <c r="C52" s="50"/>
      <c r="D52" s="47"/>
      <c r="E52" s="61"/>
      <c r="F52" s="61"/>
      <c r="G52" s="61"/>
      <c r="H52" s="62"/>
      <c r="I52" s="61"/>
      <c r="J52" s="61"/>
      <c r="K52" s="61"/>
      <c r="L52" s="58"/>
      <c r="M52" s="58"/>
      <c r="N52" s="58"/>
    </row>
    <row r="53" spans="1:14" ht="15">
      <c r="A53" s="44"/>
      <c r="B53" s="58">
        <v>38</v>
      </c>
      <c r="C53" s="50"/>
      <c r="D53" s="47"/>
      <c r="E53" s="59"/>
      <c r="F53" s="59"/>
      <c r="G53" s="59"/>
      <c r="H53" s="64"/>
      <c r="I53" s="59"/>
      <c r="J53" s="59"/>
      <c r="K53" s="59"/>
      <c r="L53" s="58"/>
      <c r="M53" s="59"/>
      <c r="N53" s="59"/>
    </row>
    <row r="54" spans="1:14" ht="15">
      <c r="A54" s="44"/>
      <c r="B54" s="58">
        <v>39</v>
      </c>
      <c r="C54" s="50"/>
      <c r="D54" s="47"/>
      <c r="E54" s="61"/>
      <c r="F54" s="61"/>
      <c r="G54" s="61"/>
      <c r="H54" s="62"/>
      <c r="I54" s="61"/>
      <c r="J54" s="61"/>
      <c r="K54" s="61"/>
      <c r="L54" s="58"/>
      <c r="M54" s="47"/>
      <c r="N54" s="59"/>
    </row>
    <row r="55" spans="1:14" ht="15">
      <c r="A55" s="44"/>
      <c r="B55" s="58">
        <v>40</v>
      </c>
      <c r="C55" s="50"/>
      <c r="D55" s="47"/>
      <c r="E55" s="47"/>
      <c r="F55" s="59"/>
      <c r="G55" s="59"/>
      <c r="H55" s="48"/>
      <c r="I55" s="46"/>
      <c r="J55" s="46"/>
      <c r="K55" s="47"/>
      <c r="L55" s="58"/>
      <c r="M55" s="47"/>
      <c r="N55" s="59"/>
    </row>
    <row r="56" spans="1:14" ht="15">
      <c r="A56" s="44"/>
      <c r="B56" s="58">
        <v>41</v>
      </c>
      <c r="C56" s="50"/>
      <c r="D56" s="47"/>
      <c r="E56" s="47"/>
      <c r="F56" s="59"/>
      <c r="G56" s="59"/>
      <c r="H56" s="48"/>
      <c r="I56" s="46"/>
      <c r="J56" s="46"/>
      <c r="K56" s="47"/>
      <c r="L56" s="58"/>
      <c r="M56" s="47"/>
      <c r="N56" s="59"/>
    </row>
    <row r="57" spans="1:14" s="45" customFormat="1" ht="15">
      <c r="A57" s="44"/>
      <c r="B57" s="58">
        <v>42</v>
      </c>
      <c r="C57" s="50"/>
      <c r="D57" s="59"/>
      <c r="E57" s="59"/>
      <c r="F57" s="59"/>
      <c r="G57" s="59"/>
      <c r="H57" s="60"/>
      <c r="I57" s="58"/>
      <c r="J57" s="58"/>
      <c r="K57" s="59"/>
      <c r="L57" s="58"/>
      <c r="M57" s="59"/>
      <c r="N57" s="59"/>
    </row>
    <row r="58" spans="1:14" s="45" customFormat="1" ht="15">
      <c r="A58" s="44"/>
      <c r="B58" s="58">
        <v>43</v>
      </c>
      <c r="C58" s="50"/>
      <c r="D58" s="59"/>
      <c r="E58" s="59"/>
      <c r="F58" s="59"/>
      <c r="G58" s="59"/>
      <c r="H58" s="60"/>
      <c r="I58" s="58"/>
      <c r="J58" s="58"/>
      <c r="K58" s="59"/>
      <c r="L58" s="58"/>
      <c r="M58" s="59"/>
      <c r="N58" s="59"/>
    </row>
    <row r="59" spans="1:14" s="45" customFormat="1" ht="15">
      <c r="A59" s="44"/>
      <c r="B59" s="58">
        <v>44</v>
      </c>
      <c r="C59" s="50"/>
      <c r="D59" s="59"/>
      <c r="E59" s="59"/>
      <c r="F59" s="59"/>
      <c r="G59" s="59"/>
      <c r="H59" s="60"/>
      <c r="I59" s="58"/>
      <c r="J59" s="58"/>
      <c r="K59" s="59"/>
      <c r="L59" s="58"/>
      <c r="M59" s="59"/>
      <c r="N59" s="59"/>
    </row>
    <row r="60" spans="1:14" s="45" customFormat="1" ht="15">
      <c r="A60" s="44"/>
      <c r="B60" s="58">
        <v>45</v>
      </c>
      <c r="C60" s="50"/>
      <c r="D60" s="59"/>
      <c r="E60" s="59"/>
      <c r="F60" s="59"/>
      <c r="G60" s="59"/>
      <c r="H60" s="60"/>
      <c r="I60" s="58"/>
      <c r="J60" s="58"/>
      <c r="K60" s="59"/>
      <c r="L60" s="58"/>
      <c r="M60" s="59"/>
      <c r="N60" s="59"/>
    </row>
    <row r="61" spans="1:14" s="45" customFormat="1" ht="15">
      <c r="A61" s="44"/>
      <c r="B61" s="58">
        <v>46</v>
      </c>
      <c r="C61" s="50"/>
      <c r="D61" s="59"/>
      <c r="E61" s="59"/>
      <c r="F61" s="59"/>
      <c r="G61" s="59"/>
      <c r="H61" s="60"/>
      <c r="I61" s="58"/>
      <c r="J61" s="58"/>
      <c r="K61" s="59"/>
      <c r="L61" s="58"/>
      <c r="M61" s="59"/>
      <c r="N61" s="59"/>
    </row>
    <row r="62" spans="1:14" s="45" customFormat="1" ht="15">
      <c r="A62" s="44"/>
      <c r="B62" s="58">
        <v>47</v>
      </c>
      <c r="C62" s="50"/>
      <c r="D62" s="59"/>
      <c r="E62" s="61"/>
      <c r="F62" s="61"/>
      <c r="G62" s="61"/>
      <c r="H62" s="62"/>
      <c r="I62" s="61"/>
      <c r="J62" s="61"/>
      <c r="K62" s="61"/>
      <c r="L62" s="58"/>
      <c r="M62" s="59"/>
      <c r="N62" s="59"/>
    </row>
    <row r="63" spans="1:14" s="45" customFormat="1" ht="15">
      <c r="A63" s="44"/>
      <c r="B63" s="58">
        <v>48</v>
      </c>
      <c r="C63" s="50"/>
      <c r="D63" s="59"/>
      <c r="E63" s="59"/>
      <c r="F63" s="59"/>
      <c r="G63" s="59"/>
      <c r="H63" s="60"/>
      <c r="I63" s="58"/>
      <c r="J63" s="58"/>
      <c r="K63" s="59"/>
      <c r="L63" s="58"/>
      <c r="M63" s="59"/>
      <c r="N63" s="59"/>
    </row>
    <row r="64" spans="1:14" s="45" customFormat="1" ht="15">
      <c r="A64" s="44"/>
      <c r="B64" s="58">
        <v>49</v>
      </c>
      <c r="C64" s="50"/>
      <c r="D64" s="59"/>
      <c r="E64" s="59"/>
      <c r="F64" s="59"/>
      <c r="G64" s="59"/>
      <c r="H64" s="60"/>
      <c r="I64" s="58"/>
      <c r="J64" s="58"/>
      <c r="K64" s="59"/>
      <c r="L64" s="58"/>
      <c r="M64" s="59"/>
      <c r="N64" s="59"/>
    </row>
    <row r="65" spans="1:14" s="45" customFormat="1" ht="15">
      <c r="A65" s="44"/>
      <c r="B65" s="58">
        <v>50</v>
      </c>
      <c r="C65" s="50"/>
      <c r="D65" s="59"/>
      <c r="E65" s="59"/>
      <c r="F65" s="59"/>
      <c r="G65" s="59"/>
      <c r="H65" s="60"/>
      <c r="I65" s="58"/>
      <c r="J65" s="58"/>
      <c r="K65" s="59"/>
      <c r="L65" s="58"/>
      <c r="M65" s="59"/>
      <c r="N65" s="59"/>
    </row>
    <row r="66" spans="1:14" s="45" customFormat="1" ht="15.75" thickBot="1">
      <c r="A66" s="44"/>
      <c r="B66" s="58">
        <v>51</v>
      </c>
      <c r="C66" s="50"/>
      <c r="D66" s="59"/>
      <c r="E66" s="59"/>
      <c r="F66" s="59"/>
      <c r="G66" s="59"/>
      <c r="H66" s="60"/>
      <c r="I66" s="58"/>
      <c r="J66" s="58"/>
      <c r="K66" s="59"/>
      <c r="L66" s="58"/>
      <c r="M66" s="59"/>
      <c r="N66" s="59"/>
    </row>
    <row r="67" spans="1:14" ht="15.75" thickBot="1">
      <c r="A67" s="42"/>
      <c r="B67" s="30">
        <f>COUNT(B16:B66)</f>
        <v>51</v>
      </c>
      <c r="C67" s="56"/>
      <c r="D67" s="56"/>
      <c r="E67" s="56"/>
      <c r="F67" s="56"/>
      <c r="G67" s="56"/>
      <c r="H67" s="56"/>
      <c r="I67" s="56"/>
      <c r="J67" s="56"/>
      <c r="K67" s="57"/>
      <c r="L67" s="57"/>
      <c r="M67" s="57"/>
      <c r="N67" s="57"/>
    </row>
    <row r="68" spans="1:14" ht="15.75" customHeight="1" thickBot="1">
      <c r="A68" s="42"/>
      <c r="I68" s="38" t="s">
        <v>35</v>
      </c>
      <c r="J68" s="39">
        <f>SUMPRODUCT(D16:D66,(J16:J66="THT")*1)</f>
        <v>3</v>
      </c>
      <c r="K68" s="39">
        <f>SUMPRODUCT(D16:D66,K16:K66,(J16:J66="THT")*1)</f>
        <v>6</v>
      </c>
      <c r="L68" s="53"/>
      <c r="M68" s="52"/>
      <c r="N68" s="52"/>
    </row>
    <row r="69" spans="1:14" ht="15.75" customHeight="1" thickBot="1">
      <c r="A69" s="42"/>
      <c r="F69" s="31" t="s">
        <v>32</v>
      </c>
      <c r="G69" s="32"/>
      <c r="H69" s="33"/>
      <c r="I69" s="38" t="s">
        <v>34</v>
      </c>
      <c r="J69" s="54">
        <f>SUMPRODUCT(D16:D66,(J16:J66="SMD")*1)</f>
        <v>28</v>
      </c>
      <c r="K69" s="54">
        <f>SUMPRODUCT(D16:D66,K16:K66,(J16:J66="SMD")*1)</f>
        <v>88</v>
      </c>
      <c r="L69" s="51"/>
      <c r="M69" s="43"/>
      <c r="N69" s="43"/>
    </row>
    <row r="70" spans="1:14" ht="15.75" customHeight="1" thickBot="1">
      <c r="A70" s="42"/>
      <c r="I70" s="38" t="s">
        <v>36</v>
      </c>
      <c r="J70" s="55">
        <f>J68+J69</f>
        <v>31</v>
      </c>
      <c r="K70" s="55">
        <f>K68+K69</f>
        <v>94</v>
      </c>
      <c r="M70" s="43"/>
      <c r="N70" s="43"/>
    </row>
    <row r="71" spans="1:14">
      <c r="A71" s="42"/>
      <c r="M71" s="43"/>
      <c r="N71" s="43"/>
    </row>
    <row r="72" spans="1:14" s="42" customFormat="1">
      <c r="M72" s="43"/>
      <c r="N72" s="43"/>
    </row>
    <row r="73" spans="1:14">
      <c r="A73" s="42"/>
    </row>
    <row r="81" spans="10:10" ht="15">
      <c r="J81" s="41"/>
    </row>
  </sheetData>
  <mergeCells count="15">
    <mergeCell ref="N19:N21"/>
    <mergeCell ref="N22:N24"/>
    <mergeCell ref="C10:F10"/>
    <mergeCell ref="C11:F11"/>
    <mergeCell ref="C4:F4"/>
    <mergeCell ref="C5:F5"/>
    <mergeCell ref="C6:F9"/>
    <mergeCell ref="J9:K9"/>
    <mergeCell ref="J10:K10"/>
    <mergeCell ref="J11:K11"/>
    <mergeCell ref="J4:K4"/>
    <mergeCell ref="J5:K5"/>
    <mergeCell ref="J6:K6"/>
    <mergeCell ref="J7:K7"/>
    <mergeCell ref="J8:K8"/>
  </mergeCells>
  <dataValidations count="7">
    <dataValidation type="list" operator="equal" allowBlank="1" sqref="L7" xr:uid="{00000000-0002-0000-0000-000001000000}">
      <formula1>"1,2,4,6"</formula1>
    </dataValidation>
    <dataValidation type="list" operator="equal" allowBlank="1" sqref="L11" xr:uid="{00000000-0002-0000-0000-000002000000}">
      <formula1>"1oz. ,2oz."</formula1>
    </dataValidation>
    <dataValidation type="list" operator="equal" allowBlank="1" sqref="L10" xr:uid="{00000000-0002-0000-0000-000003000000}">
      <formula1>"HASL, HASL(Lead Free), ENIG"</formula1>
    </dataValidation>
    <dataValidation type="list" operator="equal" allowBlank="1" sqref="L9" xr:uid="{00000000-0002-0000-0000-000004000000}">
      <formula1>"Green, Red, Yellow, Blue, White, Black"</formula1>
    </dataValidation>
    <dataValidation type="list" operator="equal" allowBlank="1" sqref="L8" xr:uid="{00000000-0002-0000-0000-000005000000}">
      <formula1>"1.6mm, 0.4mm, 0.6mm, 0.8mm, 1.0mm, 1.2mm, 2.0mm"</formula1>
    </dataValidation>
    <dataValidation type="list" operator="equal" allowBlank="1" sqref="H5" xr:uid="{00000000-0002-0000-0000-000006000000}">
      <formula1>"Parts Soucring &amp; Assembly,Parts Sourcing,PCB Assembly,PCB Fabricating"</formula1>
      <formula2>0</formula2>
    </dataValidation>
    <dataValidation type="list" allowBlank="1" showInputMessage="1" showErrorMessage="1" sqref="J16:J66" xr:uid="{00000000-0002-0000-0000-000000000000}">
      <formula1>"SMD,THT"</formula1>
    </dataValidation>
  </dataValidations>
  <hyperlinks>
    <hyperlink ref="C11" r:id="rId1" xr:uid="{00000000-0004-0000-0000-000000000000}"/>
  </hyperlinks>
  <pageMargins left="0.25" right="0.25" top="0.75" bottom="0.75" header="0.3" footer="0.3"/>
  <pageSetup paperSize="9" scale="3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Vladislav Rykov</cp:lastModifiedBy>
  <cp:lastPrinted>2018-09-05T12:57:23Z</cp:lastPrinted>
  <dcterms:created xsi:type="dcterms:W3CDTF">2015-10-13T11:45:06Z</dcterms:created>
  <dcterms:modified xsi:type="dcterms:W3CDTF">2019-11-21T13:08:23Z</dcterms:modified>
</cp:coreProperties>
</file>