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<sst xmlns="http://schemas.openxmlformats.org/spreadsheetml/2006/main" count="12" uniqueCount="12">
  <si>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Shot</t>
  </si>
  <si>
    <t xml:space="preserve">Ток усилителя</t>
  </si>
  <si>
    <t xml:space="preserve">Мощность импульсов со скважностью 1/2, мВт</t>
  </si>
  <si>
    <t xml:space="preserve">Энергия, нДж</t>
  </si>
  <si>
    <t xml:space="preserve">Номер спектра ЗГ</t>
  </si>
  <si>
    <t xml:space="preserve">Количество</t>
  </si>
  <si>
    <t xml:space="preserve">Общая энергия, нДж</t>
  </si>
  <si>
    <t xml:space="preserve">Выстрел, после которого сделана фотография торца</t>
  </si>
  <si>
    <t xml:space="preserve">Ток накачки усилителя</t>
  </si>
  <si>
    <t xml:space="preserve">Выходная мощность после усилителя со скважностью ½, мВт</t>
  </si>
  <si>
    <t xml:space="preserve">Энергия одного импульса, нДж</t>
  </si>
  <si>
    <t xml:space="preserve">Расчетная энергия, нДж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</si>
</sst>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9" tint="0.399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450.2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1" width="15.57"/>
    <col collapsed="false" customWidth="true" hidden="false" outlineLevel="0" max="3" min="3" style="1" width="40"/>
    <col collapsed="false" customWidth="true" hidden="false" outlineLevel="0" max="4" min="4" style="1" width="12"/>
    <col collapsed="false" customWidth="true" hidden="false" outlineLevel="0" max="5" min="5" style="1" width="17.43"/>
    <col collapsed="false" customWidth="true" hidden="false" outlineLevel="0" max="6" min="6" style="1" width="12.86"/>
    <col collapsed="false" customWidth="true" hidden="false" outlineLevel="0" max="7" min="7" style="1" width="49.29"/>
    <col collapsed="false" customWidth="true" hidden="false" outlineLevel="0" max="16" min="8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P1" s="2" t="s">
        <v>7</v>
      </c>
    </row>
    <row r="2" customFormat="false" ht="13.8" hidden="false" customHeight="false" outlineLevel="0" collapsed="false">
      <c r="A2" s="1" t="n">
        <v>1</v>
      </c>
      <c r="B2" s="3" t="n">
        <v>0.5</v>
      </c>
      <c r="C2" s="3" t="n">
        <v>0.008</v>
      </c>
      <c r="D2" s="4" t="n">
        <f aca="false">C2*2/(1.07*10^6)*10^6</f>
        <v>0.0149532710280374</v>
      </c>
      <c r="E2" s="1" t="n">
        <v>3</v>
      </c>
      <c r="F2" s="1" t="n">
        <v>10</v>
      </c>
      <c r="G2" s="1" t="n">
        <f aca="false">F2*D2</f>
        <v>0.149532710280374</v>
      </c>
    </row>
    <row r="3" customFormat="false" ht="13.8" hidden="false" customHeight="false" outlineLevel="0" collapsed="false">
      <c r="A3" s="1" t="n">
        <f aca="false">A2+1</f>
        <v>2</v>
      </c>
      <c r="B3" s="3" t="n">
        <v>0.5</v>
      </c>
      <c r="C3" s="3" t="n">
        <v>0.008</v>
      </c>
      <c r="D3" s="4" t="n">
        <f aca="false">C3*2/(1.07*10^6)*10^6</f>
        <v>0.0149532710280374</v>
      </c>
      <c r="E3" s="1" t="n">
        <v>3</v>
      </c>
      <c r="F3" s="1" t="n">
        <v>1</v>
      </c>
      <c r="G3" s="1" t="n">
        <f aca="false">F3*D3</f>
        <v>0.0149532710280374</v>
      </c>
    </row>
    <row r="4" customFormat="false" ht="13.8" hidden="false" customHeight="false" outlineLevel="0" collapsed="false">
      <c r="A4" s="1" t="n">
        <f aca="false">A3+1</f>
        <v>3</v>
      </c>
      <c r="B4" s="3" t="n">
        <v>0.6</v>
      </c>
      <c r="C4" s="3" t="n">
        <v>0.07</v>
      </c>
      <c r="D4" s="4" t="n">
        <f aca="false">C4*2/(1.07*10^6)*10^6</f>
        <v>0.130841121495327</v>
      </c>
      <c r="E4" s="1" t="n">
        <v>3</v>
      </c>
      <c r="F4" s="1" t="n">
        <v>1</v>
      </c>
      <c r="G4" s="1" t="n">
        <f aca="false">F4*D4</f>
        <v>0.130841121495327</v>
      </c>
    </row>
    <row r="5" customFormat="false" ht="13.8" hidden="false" customHeight="false" outlineLevel="0" collapsed="false">
      <c r="A5" s="1" t="n">
        <f aca="false">A4+1</f>
        <v>4</v>
      </c>
      <c r="B5" s="3" t="n">
        <v>0.7</v>
      </c>
      <c r="C5" s="3" t="n">
        <v>0.205</v>
      </c>
      <c r="D5" s="4" t="n">
        <f aca="false">C5*2/(1.07*10^6)*10^6</f>
        <v>0.383177570093458</v>
      </c>
      <c r="E5" s="1" t="n">
        <v>3</v>
      </c>
      <c r="F5" s="1" t="n">
        <v>1</v>
      </c>
      <c r="G5" s="1" t="n">
        <f aca="false">F5*D5</f>
        <v>0.383177570093458</v>
      </c>
    </row>
    <row r="6" customFormat="false" ht="13.8" hidden="false" customHeight="false" outlineLevel="0" collapsed="false">
      <c r="A6" s="1" t="n">
        <f aca="false">A5+1</f>
        <v>5</v>
      </c>
      <c r="B6" s="3" t="n">
        <v>0.7</v>
      </c>
      <c r="C6" s="3" t="n">
        <v>0.205</v>
      </c>
      <c r="D6" s="4" t="n">
        <f aca="false">C6*2/(1.07*10^6)*10^6</f>
        <v>0.383177570093458</v>
      </c>
      <c r="E6" s="1" t="n">
        <v>3</v>
      </c>
      <c r="F6" s="1" t="n">
        <v>1</v>
      </c>
      <c r="G6" s="1" t="n">
        <f aca="false">F6*D6</f>
        <v>0.383177570093458</v>
      </c>
    </row>
    <row r="7" customFormat="false" ht="13.8" hidden="false" customHeight="false" outlineLevel="0" collapsed="false">
      <c r="A7" s="1" t="n">
        <f aca="false">A6+1</f>
        <v>6</v>
      </c>
      <c r="B7" s="3" t="n">
        <v>0.8</v>
      </c>
      <c r="C7" s="3" t="n">
        <v>0.446</v>
      </c>
      <c r="D7" s="4" t="n">
        <f aca="false">C7*2/(1.07*10^6)*10^6</f>
        <v>0.833644859813084</v>
      </c>
      <c r="E7" s="1" t="n">
        <v>3</v>
      </c>
      <c r="F7" s="2" t="n">
        <v>1</v>
      </c>
      <c r="G7" s="1" t="n">
        <f aca="false">F7*D7</f>
        <v>0.833644859813084</v>
      </c>
    </row>
    <row r="8" customFormat="false" ht="13.8" hidden="false" customHeight="false" outlineLevel="0" collapsed="false">
      <c r="A8" s="1" t="n">
        <f aca="false">A7+1</f>
        <v>7</v>
      </c>
      <c r="B8" s="3" t="n">
        <v>0.8</v>
      </c>
      <c r="C8" s="3" t="n">
        <v>0.446</v>
      </c>
      <c r="D8" s="4" t="n">
        <f aca="false">C8*2/(1.07*10^6)*10^6</f>
        <v>0.833644859813084</v>
      </c>
      <c r="E8" s="1" t="n">
        <v>3</v>
      </c>
      <c r="F8" s="1" t="n">
        <v>1</v>
      </c>
      <c r="G8" s="1" t="n">
        <f aca="false">F8*D8</f>
        <v>0.833644859813084</v>
      </c>
      <c r="M8" s="1" t="n">
        <v>1.15</v>
      </c>
      <c r="N8" s="3" t="n">
        <f aca="false">([1]Sheet2!C9-[1]Sheet2!C8)/0.1*(M8-[1]Sheet2!A8)+[1]Sheet2!C8</f>
        <v>7.5</v>
      </c>
    </row>
    <row r="9" customFormat="false" ht="13.8" hidden="false" customHeight="false" outlineLevel="0" collapsed="false">
      <c r="A9" s="1" t="n">
        <f aca="false">A8+1</f>
        <v>8</v>
      </c>
      <c r="B9" s="3" t="n">
        <v>0.9</v>
      </c>
      <c r="C9" s="3" t="n">
        <v>0.783</v>
      </c>
      <c r="D9" s="4" t="n">
        <f aca="false">C9*2/(1.07*10^6)*10^6</f>
        <v>1.46355140186916</v>
      </c>
      <c r="E9" s="1" t="n">
        <v>3</v>
      </c>
      <c r="F9" s="1" t="n">
        <v>1</v>
      </c>
      <c r="G9" s="1" t="n">
        <f aca="false">F9*D9</f>
        <v>1.46355140186916</v>
      </c>
    </row>
    <row r="10" customFormat="false" ht="13.8" hidden="false" customHeight="false" outlineLevel="0" collapsed="false">
      <c r="A10" s="1" t="n">
        <f aca="false">A9+1</f>
        <v>9</v>
      </c>
      <c r="B10" s="3" t="n">
        <v>0.7</v>
      </c>
      <c r="C10" s="3" t="n">
        <v>0.205</v>
      </c>
      <c r="D10" s="4" t="n">
        <f aca="false">C10*2/(1.07*10^6)*10^6</f>
        <v>0.383177570093458</v>
      </c>
      <c r="E10" s="1" t="n">
        <v>3</v>
      </c>
      <c r="F10" s="1" t="n">
        <v>1</v>
      </c>
      <c r="G10" s="1" t="n">
        <f aca="false">F10*D10</f>
        <v>0.383177570093458</v>
      </c>
      <c r="M10" s="1" t="n">
        <v>1.35</v>
      </c>
      <c r="N10" s="3" t="n">
        <f aca="false">([1]Sheet2!C11-[1]Sheet2!C10)/0.1*(M10-[1]Sheet2!A10)+[1]Sheet2!C10</f>
        <v>9.5</v>
      </c>
    </row>
    <row r="11" customFormat="false" ht="13.8" hidden="false" customHeight="false" outlineLevel="0" collapsed="false">
      <c r="A11" s="1" t="n">
        <f aca="false">A10+1</f>
        <v>10</v>
      </c>
      <c r="B11" s="3" t="n">
        <v>0.7</v>
      </c>
      <c r="C11" s="3" t="n">
        <v>0.205</v>
      </c>
      <c r="D11" s="4" t="n">
        <f aca="false">C11*2/(1.07*10^6)*10^6</f>
        <v>0.383177570093458</v>
      </c>
      <c r="E11" s="1" t="n">
        <v>3</v>
      </c>
      <c r="F11" s="2" t="n">
        <v>1</v>
      </c>
      <c r="G11" s="1" t="n">
        <f aca="false">F11*D11</f>
        <v>0.383177570093458</v>
      </c>
      <c r="M11" s="1" t="n">
        <v>1.47</v>
      </c>
      <c r="N11" s="3" t="n">
        <f aca="false">([1]Sheet2!C12-[1]Sheet2!C11)/0.1*(M11-[1]Sheet2!A11)+[1]Sheet2!C11</f>
        <v>10.7</v>
      </c>
    </row>
    <row r="12" customFormat="false" ht="13.8" hidden="false" customHeight="false" outlineLevel="0" collapsed="false">
      <c r="A12" s="1" t="n">
        <f aca="false">A11+1</f>
        <v>11</v>
      </c>
      <c r="B12" s="3" t="n">
        <v>1</v>
      </c>
      <c r="C12" s="3" t="n">
        <v>1.2</v>
      </c>
      <c r="D12" s="4" t="n">
        <f aca="false">C12*2/(1.07*10^6)*10^6</f>
        <v>2.24299065420561</v>
      </c>
      <c r="E12" s="1" t="n">
        <v>3</v>
      </c>
      <c r="F12" s="1" t="n">
        <v>1</v>
      </c>
      <c r="G12" s="1" t="n">
        <f aca="false">F12*D12</f>
        <v>2.24299065420561</v>
      </c>
    </row>
    <row r="13" customFormat="false" ht="13.8" hidden="false" customHeight="false" outlineLevel="0" collapsed="false">
      <c r="A13" s="1" t="n">
        <f aca="false">A12+1</f>
        <v>12</v>
      </c>
      <c r="B13" s="3" t="n">
        <v>1</v>
      </c>
      <c r="C13" s="3" t="n">
        <v>1.2</v>
      </c>
      <c r="D13" s="4" t="n">
        <f aca="false">C13*2/(1.07*10^6)*10^6</f>
        <v>2.24299065420561</v>
      </c>
      <c r="E13" s="1" t="n">
        <v>3</v>
      </c>
      <c r="F13" s="1" t="n">
        <v>1</v>
      </c>
      <c r="G13" s="1" t="n">
        <f aca="false">F13*D13</f>
        <v>2.24299065420561</v>
      </c>
    </row>
    <row r="14" customFormat="false" ht="13.8" hidden="false" customHeight="false" outlineLevel="0" collapsed="false">
      <c r="A14" s="1" t="n">
        <f aca="false">A13+1</f>
        <v>13</v>
      </c>
      <c r="B14" s="3" t="n">
        <v>1</v>
      </c>
      <c r="C14" s="3" t="n">
        <v>1.2</v>
      </c>
      <c r="D14" s="4" t="n">
        <f aca="false">C14*2/(1.07*10^6)*10^6</f>
        <v>2.24299065420561</v>
      </c>
      <c r="E14" s="1" t="n">
        <v>3</v>
      </c>
      <c r="F14" s="1" t="n">
        <v>1</v>
      </c>
      <c r="G14" s="1" t="n">
        <f aca="false">F14*D14</f>
        <v>2.24299065420561</v>
      </c>
    </row>
    <row r="15" customFormat="false" ht="13.8" hidden="false" customHeight="false" outlineLevel="0" collapsed="false">
      <c r="A15" s="1" t="n">
        <f aca="false">A14+1</f>
        <v>14</v>
      </c>
      <c r="B15" s="3" t="n">
        <v>1</v>
      </c>
      <c r="C15" s="3" t="n">
        <v>1.2</v>
      </c>
      <c r="D15" s="4" t="n">
        <f aca="false">C15*2/(1.07*10^6)*10^6</f>
        <v>2.24299065420561</v>
      </c>
      <c r="E15" s="1" t="n">
        <v>3</v>
      </c>
      <c r="F15" s="1" t="n">
        <v>2</v>
      </c>
      <c r="G15" s="1" t="n">
        <f aca="false">F15*D15</f>
        <v>4.48598130841122</v>
      </c>
    </row>
    <row r="16" customFormat="false" ht="13.8" hidden="false" customHeight="false" outlineLevel="0" collapsed="false">
      <c r="A16" s="1" t="n">
        <f aca="false">A15+1</f>
        <v>15</v>
      </c>
      <c r="B16" s="3" t="n">
        <v>1</v>
      </c>
      <c r="C16" s="3" t="n">
        <v>1.2</v>
      </c>
      <c r="D16" s="4" t="n">
        <f aca="false">C16*2/(1.07*10^6)*10^6</f>
        <v>2.24299065420561</v>
      </c>
      <c r="E16" s="1" t="n">
        <v>3</v>
      </c>
      <c r="F16" s="1" t="n">
        <v>2</v>
      </c>
      <c r="G16" s="1" t="n">
        <f aca="false">F16*D16</f>
        <v>4.48598130841122</v>
      </c>
    </row>
    <row r="17" customFormat="false" ht="13.8" hidden="false" customHeight="false" outlineLevel="0" collapsed="false">
      <c r="A17" s="1" t="n">
        <f aca="false">A16+1</f>
        <v>16</v>
      </c>
      <c r="B17" s="3" t="n">
        <v>1.1</v>
      </c>
      <c r="C17" s="3" t="n">
        <v>1.67</v>
      </c>
      <c r="D17" s="4" t="n">
        <f aca="false">C17*2/(1.07*10^6)*10^6</f>
        <v>3.1214953271028</v>
      </c>
      <c r="E17" s="1" t="n">
        <v>3</v>
      </c>
      <c r="F17" s="1" t="n">
        <v>1</v>
      </c>
      <c r="G17" s="1" t="n">
        <f aca="false">F17*D17</f>
        <v>3.1214953271028</v>
      </c>
    </row>
    <row r="18" customFormat="false" ht="13.8" hidden="false" customHeight="false" outlineLevel="0" collapsed="false">
      <c r="A18" s="1" t="n">
        <f aca="false">A17+1</f>
        <v>17</v>
      </c>
      <c r="B18" s="3" t="n">
        <v>1.2</v>
      </c>
      <c r="C18" s="3" t="n">
        <v>2.142</v>
      </c>
      <c r="D18" s="4" t="n">
        <f aca="false">C18*2/(1.07*10^6)*10^6</f>
        <v>4.00373831775701</v>
      </c>
      <c r="E18" s="1" t="n">
        <v>3</v>
      </c>
      <c r="F18" s="1" t="n">
        <v>1</v>
      </c>
      <c r="G18" s="1" t="n">
        <f aca="false">F18*D18</f>
        <v>4.00373831775701</v>
      </c>
    </row>
    <row r="19" customFormat="false" ht="13.8" hidden="false" customHeight="false" outlineLevel="0" collapsed="false">
      <c r="A19" s="1" t="n">
        <f aca="false">A18+1</f>
        <v>18</v>
      </c>
      <c r="B19" s="3" t="n">
        <v>1.3</v>
      </c>
      <c r="C19" s="3" t="n">
        <v>2.938</v>
      </c>
      <c r="D19" s="4" t="n">
        <f aca="false">C19*2/(1.07*10^6)*10^6</f>
        <v>5.49158878504673</v>
      </c>
      <c r="E19" s="1" t="n">
        <v>3</v>
      </c>
      <c r="F19" s="2" t="n">
        <v>1</v>
      </c>
      <c r="G19" s="1" t="n">
        <f aca="false">F19*D19</f>
        <v>5.49158878504673</v>
      </c>
    </row>
    <row r="20" customFormat="false" ht="13.8" hidden="false" customHeight="false" outlineLevel="0" collapsed="false">
      <c r="A20" s="1" t="n">
        <f aca="false">A19+1</f>
        <v>19</v>
      </c>
      <c r="B20" s="3" t="n">
        <v>1.3</v>
      </c>
      <c r="C20" s="3" t="n">
        <v>2.938</v>
      </c>
      <c r="D20" s="4" t="n">
        <f aca="false">C20*2/(1.07*10^6)*10^6</f>
        <v>5.49158878504673</v>
      </c>
      <c r="E20" s="1" t="n">
        <v>3</v>
      </c>
      <c r="F20" s="1" t="n">
        <v>2</v>
      </c>
      <c r="G20" s="1" t="n">
        <f aca="false">F20*D20</f>
        <v>10.9831775700935</v>
      </c>
    </row>
    <row r="21" customFormat="false" ht="13.8" hidden="false" customHeight="false" outlineLevel="0" collapsed="false">
      <c r="A21" s="1" t="n">
        <f aca="false">A20+1</f>
        <v>20</v>
      </c>
      <c r="B21" s="3" t="n">
        <v>1.3</v>
      </c>
      <c r="C21" s="3" t="n">
        <v>2.938</v>
      </c>
      <c r="D21" s="4" t="n">
        <f aca="false">C21*2/(1.07*10^6)*10^6</f>
        <v>5.49158878504673</v>
      </c>
      <c r="E21" s="1" t="n">
        <v>3</v>
      </c>
      <c r="F21" s="2" t="n">
        <v>4</v>
      </c>
      <c r="G21" s="1" t="n">
        <f aca="false">F21*D21</f>
        <v>21.9663551401869</v>
      </c>
    </row>
    <row r="22" customFormat="false" ht="13.8" hidden="false" customHeight="false" outlineLevel="0" collapsed="false">
      <c r="A22" s="1" t="n">
        <f aca="false">A21+1</f>
        <v>21</v>
      </c>
      <c r="B22" s="3" t="n">
        <v>1.3</v>
      </c>
      <c r="C22" s="3" t="n">
        <v>2.938</v>
      </c>
      <c r="D22" s="4" t="n">
        <f aca="false">C22*2/(1.07*10^6)*10^6</f>
        <v>5.49158878504673</v>
      </c>
      <c r="E22" s="1" t="n">
        <v>3</v>
      </c>
      <c r="F22" s="1" t="n">
        <v>4</v>
      </c>
      <c r="G22" s="1" t="n">
        <f aca="false">F22*D22</f>
        <v>21.9663551401869</v>
      </c>
    </row>
    <row r="23" customFormat="false" ht="13.8" hidden="false" customHeight="false" outlineLevel="0" collapsed="false">
      <c r="A23" s="1" t="n">
        <f aca="false">A22+1</f>
        <v>22</v>
      </c>
      <c r="B23" s="3" t="n">
        <v>1.35</v>
      </c>
      <c r="C23" s="3" t="n">
        <v>3.25</v>
      </c>
      <c r="D23" s="4" t="n">
        <f aca="false">C23*2/(1.07*10^6)*10^6</f>
        <v>6.07476635514019</v>
      </c>
      <c r="E23" s="1" t="n">
        <v>3</v>
      </c>
      <c r="F23" s="2" t="n">
        <v>4</v>
      </c>
      <c r="G23" s="1" t="n">
        <f aca="false">F23*D23</f>
        <v>24.2990654205607</v>
      </c>
    </row>
    <row r="24" customFormat="false" ht="13.8" hidden="false" customHeight="false" outlineLevel="0" collapsed="false">
      <c r="A24" s="1" t="n">
        <f aca="false">A23+1</f>
        <v>23</v>
      </c>
      <c r="B24" s="3" t="n">
        <v>1.4</v>
      </c>
      <c r="C24" s="3" t="n">
        <v>3.56</v>
      </c>
      <c r="D24" s="4" t="n">
        <f aca="false">C24*2/(1.07*10^6)*10^6</f>
        <v>6.65420560747664</v>
      </c>
      <c r="E24" s="1" t="n">
        <v>3</v>
      </c>
      <c r="F24" s="1" t="n">
        <v>4</v>
      </c>
      <c r="G24" s="1" t="n">
        <f aca="false">F24*D24</f>
        <v>26.6168224299065</v>
      </c>
    </row>
    <row r="25" customFormat="false" ht="13.8" hidden="false" customHeight="false" outlineLevel="0" collapsed="false">
      <c r="A25" s="1" t="n">
        <f aca="false">A24+1</f>
        <v>24</v>
      </c>
      <c r="B25" s="3" t="n">
        <v>1.4</v>
      </c>
      <c r="C25" s="3" t="n">
        <v>3.56</v>
      </c>
      <c r="D25" s="4" t="n">
        <f aca="false">C25*2/(1.07*10^6)*10^6</f>
        <v>6.65420560747664</v>
      </c>
      <c r="E25" s="1" t="n">
        <v>3</v>
      </c>
      <c r="F25" s="2" t="n">
        <v>5</v>
      </c>
      <c r="G25" s="1" t="n">
        <f aca="false">F25*D25</f>
        <v>33.2710280373832</v>
      </c>
    </row>
    <row r="26" customFormat="false" ht="13.8" hidden="false" customHeight="false" outlineLevel="0" collapsed="false">
      <c r="A26" s="1" t="n">
        <f aca="false">A25+1</f>
        <v>25</v>
      </c>
      <c r="B26" s="3" t="n">
        <v>1.4</v>
      </c>
      <c r="C26" s="3" t="n">
        <v>3.56</v>
      </c>
      <c r="D26" s="4" t="n">
        <f aca="false">C26*2/(1.07*10^6)*10^6</f>
        <v>6.65420560747664</v>
      </c>
      <c r="E26" s="1" t="n">
        <v>3</v>
      </c>
      <c r="F26" s="1" t="n">
        <v>7</v>
      </c>
      <c r="G26" s="1" t="n">
        <f aca="false">F26*D26</f>
        <v>46.5794392523365</v>
      </c>
    </row>
    <row r="27" customFormat="false" ht="13.8" hidden="false" customHeight="false" outlineLevel="0" collapsed="false">
      <c r="A27" s="1" t="n">
        <f aca="false">A26+1</f>
        <v>26</v>
      </c>
      <c r="B27" s="3" t="n">
        <v>1.35</v>
      </c>
      <c r="C27" s="3" t="n">
        <v>3.25</v>
      </c>
      <c r="D27" s="4" t="n">
        <f aca="false">C27*2/(1.07*10^6)*10^6</f>
        <v>6.07476635514019</v>
      </c>
      <c r="E27" s="1" t="n">
        <v>3</v>
      </c>
      <c r="F27" s="1" t="n">
        <v>8</v>
      </c>
      <c r="G27" s="1" t="n">
        <f aca="false">F27*D27</f>
        <v>48.5981308411215</v>
      </c>
    </row>
    <row r="28" customFormat="false" ht="13.8" hidden="false" customHeight="false" outlineLevel="0" collapsed="false">
      <c r="A28" s="1" t="n">
        <f aca="false">A27+1</f>
        <v>27</v>
      </c>
      <c r="B28" s="3" t="n">
        <v>1.35</v>
      </c>
      <c r="C28" s="3" t="n">
        <v>3.25</v>
      </c>
      <c r="D28" s="4" t="n">
        <f aca="false">C28*2/(1.07*10^6)*10^6</f>
        <v>6.07476635514019</v>
      </c>
      <c r="E28" s="1" t="n">
        <v>3</v>
      </c>
      <c r="F28" s="1" t="n">
        <v>10</v>
      </c>
      <c r="G28" s="1" t="n">
        <f aca="false">F28*D28</f>
        <v>60.7476635514019</v>
      </c>
    </row>
    <row r="29" customFormat="false" ht="13.8" hidden="false" customHeight="false" outlineLevel="0" collapsed="false">
      <c r="A29" s="1" t="n">
        <f aca="false">A28+1</f>
        <v>28</v>
      </c>
      <c r="B29" s="3" t="n">
        <v>1.4</v>
      </c>
      <c r="C29" s="3" t="n">
        <v>3.56</v>
      </c>
      <c r="D29" s="4" t="n">
        <f aca="false">C29*2/(1.07*10^6)*10^6</f>
        <v>6.65420560747664</v>
      </c>
      <c r="E29" s="1" t="n">
        <v>3</v>
      </c>
      <c r="F29" s="1" t="n">
        <v>11</v>
      </c>
      <c r="G29" s="1" t="n">
        <f aca="false">F29*D29</f>
        <v>73.196261682243</v>
      </c>
    </row>
    <row r="30" customFormat="false" ht="13.8" hidden="false" customHeight="false" outlineLevel="0" collapsed="false">
      <c r="A30" s="1" t="n">
        <f aca="false">A29+1</f>
        <v>29</v>
      </c>
      <c r="B30" s="3" t="n">
        <v>1.45</v>
      </c>
      <c r="C30" s="3" t="n">
        <v>3.93</v>
      </c>
      <c r="D30" s="4" t="n">
        <f aca="false">C30*2/(1.07*10^6)*10^6</f>
        <v>7.34579439252337</v>
      </c>
      <c r="E30" s="1" t="n">
        <v>3</v>
      </c>
      <c r="F30" s="2" t="n">
        <v>11</v>
      </c>
      <c r="G30" s="1" t="n">
        <f aca="false">F30*D30</f>
        <v>80.803738317757</v>
      </c>
    </row>
    <row r="31" customFormat="false" ht="13.8" hidden="false" customHeight="false" outlineLevel="0" collapsed="false">
      <c r="A31" s="1" t="n">
        <f aca="false">A30+1</f>
        <v>30</v>
      </c>
      <c r="B31" s="3" t="n">
        <v>1.45</v>
      </c>
      <c r="C31" s="3" t="n">
        <v>3.93</v>
      </c>
      <c r="D31" s="4" t="n">
        <f aca="false">C31*2/(1.07*10^6)*10^6</f>
        <v>7.34579439252337</v>
      </c>
      <c r="E31" s="1" t="n">
        <v>3</v>
      </c>
      <c r="F31" s="1" t="n">
        <v>15</v>
      </c>
      <c r="G31" s="1" t="n">
        <f aca="false">F31*D31</f>
        <v>110.18691588785</v>
      </c>
    </row>
    <row r="32" customFormat="false" ht="13.8" hidden="false" customHeight="false" outlineLevel="0" collapsed="false">
      <c r="A32" s="1" t="n">
        <f aca="false">A31+1</f>
        <v>31</v>
      </c>
      <c r="B32" s="3" t="n">
        <v>1.45</v>
      </c>
      <c r="C32" s="3" t="n">
        <v>3.93</v>
      </c>
      <c r="D32" s="4" t="n">
        <f aca="false">C32*2/(1.07*10^6)*10^6</f>
        <v>7.34579439252337</v>
      </c>
      <c r="E32" s="1" t="n">
        <v>3</v>
      </c>
      <c r="F32" s="1" t="n">
        <v>16</v>
      </c>
      <c r="G32" s="1" t="n">
        <f aca="false">F32*D32</f>
        <v>117.532710280374</v>
      </c>
    </row>
    <row r="33" customFormat="false" ht="13.8" hidden="false" customHeight="false" outlineLevel="0" collapsed="false">
      <c r="A33" s="1" t="n">
        <f aca="false">A32+1</f>
        <v>32</v>
      </c>
      <c r="B33" s="3" t="n">
        <v>1.45</v>
      </c>
      <c r="C33" s="3" t="n">
        <v>3.93</v>
      </c>
      <c r="D33" s="4" t="n">
        <f aca="false">C33*2/(1.07*10^6)*10^6</f>
        <v>7.34579439252337</v>
      </c>
      <c r="E33" s="1" t="n">
        <v>3</v>
      </c>
      <c r="F33" s="1" t="n">
        <v>22</v>
      </c>
      <c r="G33" s="1" t="n">
        <f aca="false">F33*D33</f>
        <v>161.607476635514</v>
      </c>
    </row>
    <row r="34" customFormat="false" ht="13.8" hidden="false" customHeight="false" outlineLevel="0" collapsed="false">
      <c r="A34" s="1" t="n">
        <f aca="false">A33+1</f>
        <v>33</v>
      </c>
      <c r="B34" s="3" t="n">
        <v>1.47</v>
      </c>
      <c r="C34" s="3" t="n">
        <v>4.078</v>
      </c>
      <c r="D34" s="4" t="n">
        <f aca="false">C34*2/(1.07*10^6)*10^6</f>
        <v>7.62242990654206</v>
      </c>
      <c r="E34" s="1" t="n">
        <v>3</v>
      </c>
      <c r="F34" s="1" t="n">
        <v>21</v>
      </c>
      <c r="G34" s="1" t="n">
        <f aca="false">F34*D34</f>
        <v>160.071028037383</v>
      </c>
    </row>
    <row r="35" customFormat="false" ht="13.8" hidden="false" customHeight="false" outlineLevel="0" collapsed="false">
      <c r="A35" s="1" t="n">
        <f aca="false">A34+1</f>
        <v>34</v>
      </c>
      <c r="B35" s="3" t="n">
        <v>1.47</v>
      </c>
      <c r="C35" s="3" t="n">
        <v>4.078</v>
      </c>
      <c r="D35" s="4" t="n">
        <f aca="false">C35*2/(1.07*10^6)*10^6</f>
        <v>7.62242990654206</v>
      </c>
      <c r="E35" s="1" t="n">
        <v>3</v>
      </c>
      <c r="F35" s="1" t="n">
        <v>1</v>
      </c>
      <c r="G35" s="1" t="n">
        <f aca="false">F35*D35</f>
        <v>7.62242990654206</v>
      </c>
    </row>
    <row r="36" customFormat="false" ht="13.8" hidden="false" customHeight="false" outlineLevel="0" collapsed="false">
      <c r="A36" s="1" t="n">
        <f aca="false">A35+1</f>
        <v>35</v>
      </c>
      <c r="B36" s="3" t="n">
        <v>1.47</v>
      </c>
      <c r="C36" s="3" t="n">
        <v>4.078</v>
      </c>
      <c r="D36" s="4" t="n">
        <f aca="false">C36*2/(1.07*10^6)*10^6</f>
        <v>7.62242990654206</v>
      </c>
      <c r="E36" s="1" t="n">
        <v>3</v>
      </c>
      <c r="F36" s="1" t="n">
        <v>1</v>
      </c>
      <c r="G36" s="1" t="n">
        <f aca="false">F36*D36</f>
        <v>7.62242990654206</v>
      </c>
    </row>
    <row r="37" customFormat="false" ht="13.8" hidden="false" customHeight="false" outlineLevel="0" collapsed="false">
      <c r="A37" s="1" t="n">
        <f aca="false">A36+1</f>
        <v>36</v>
      </c>
      <c r="B37" s="3" t="n">
        <v>1.47</v>
      </c>
      <c r="C37" s="3" t="n">
        <v>4.078</v>
      </c>
      <c r="D37" s="4" t="n">
        <f aca="false">C37*2/(1.07*10^6)*10^6</f>
        <v>7.62242990654206</v>
      </c>
      <c r="E37" s="1" t="n">
        <v>3</v>
      </c>
      <c r="F37" s="1" t="n">
        <v>1</v>
      </c>
      <c r="G37" s="1" t="n">
        <f aca="false">F37*D37</f>
        <v>7.62242990654206</v>
      </c>
    </row>
    <row r="38" customFormat="false" ht="13.8" hidden="false" customHeight="false" outlineLevel="0" collapsed="false">
      <c r="A38" s="1" t="n">
        <f aca="false">A37+1</f>
        <v>37</v>
      </c>
      <c r="B38" s="3" t="n">
        <v>1.47</v>
      </c>
      <c r="C38" s="3" t="n">
        <v>4.078</v>
      </c>
      <c r="D38" s="4" t="n">
        <f aca="false">C38*2/(1.07*10^6)*10^6</f>
        <v>7.62242990654206</v>
      </c>
      <c r="E38" s="1" t="n">
        <v>3</v>
      </c>
      <c r="F38" s="1" t="n">
        <v>1</v>
      </c>
      <c r="G38" s="1" t="n">
        <f aca="false">F38*D38</f>
        <v>7.62242990654206</v>
      </c>
    </row>
    <row r="39" customFormat="false" ht="13.8" hidden="false" customHeight="false" outlineLevel="0" collapsed="false">
      <c r="A39" s="1" t="n">
        <f aca="false">A38+1</f>
        <v>38</v>
      </c>
      <c r="B39" s="3" t="n">
        <v>1.1</v>
      </c>
      <c r="C39" s="3" t="n">
        <v>1.67</v>
      </c>
      <c r="D39" s="4" t="n">
        <f aca="false">C39*2/(1.07*10^6)*10^6</f>
        <v>3.1214953271028</v>
      </c>
      <c r="E39" s="1" t="n">
        <v>3</v>
      </c>
      <c r="F39" s="2" t="n">
        <v>1</v>
      </c>
      <c r="G39" s="1" t="n">
        <f aca="false">F39*D39</f>
        <v>3.1214953271028</v>
      </c>
    </row>
    <row r="40" customFormat="false" ht="13.8" hidden="false" customHeight="false" outlineLevel="0" collapsed="false">
      <c r="A40" s="1" t="n">
        <f aca="false">A39+1</f>
        <v>39</v>
      </c>
      <c r="B40" s="3" t="n">
        <v>1.1</v>
      </c>
      <c r="C40" s="3" t="n">
        <v>1.67</v>
      </c>
      <c r="D40" s="4" t="n">
        <f aca="false">C40*2/(1.07*10^6)*10^6</f>
        <v>3.1214953271028</v>
      </c>
      <c r="E40" s="1" t="n">
        <v>3</v>
      </c>
      <c r="F40" s="1" t="n">
        <v>11</v>
      </c>
      <c r="G40" s="1" t="n">
        <f aca="false">F40*D40</f>
        <v>34.3364485981308</v>
      </c>
    </row>
    <row r="41" customFormat="false" ht="13.8" hidden="false" customHeight="false" outlineLevel="0" collapsed="false">
      <c r="A41" s="1" t="n">
        <f aca="false">A40+1</f>
        <v>40</v>
      </c>
      <c r="B41" s="3" t="n">
        <v>1.15</v>
      </c>
      <c r="C41" s="3" t="n">
        <v>1.906</v>
      </c>
      <c r="D41" s="4" t="n">
        <f aca="false">C41*2/(1.07*10^6)*10^6</f>
        <v>3.56261682242991</v>
      </c>
      <c r="E41" s="1" t="n">
        <v>3</v>
      </c>
      <c r="F41" s="2" t="n">
        <v>11</v>
      </c>
      <c r="G41" s="1" t="n">
        <f aca="false">F41*D41</f>
        <v>39.188785046729</v>
      </c>
    </row>
    <row r="42" customFormat="false" ht="13.8" hidden="false" customHeight="false" outlineLevel="0" collapsed="false">
      <c r="A42" s="1" t="n">
        <v>80</v>
      </c>
      <c r="B42" s="1" t="n">
        <v>1.25</v>
      </c>
      <c r="D42" s="1" t="n">
        <f aca="false">(11.39+14.51)/2</f>
        <v>12.95</v>
      </c>
      <c r="F42" s="1" t="n">
        <v>4</v>
      </c>
      <c r="G42" s="1" t="n">
        <f aca="false">F42*D42</f>
        <v>51.8</v>
      </c>
    </row>
    <row r="43" customFormat="false" ht="13.8" hidden="false" customHeight="false" outlineLevel="0" collapsed="false">
      <c r="A43" s="1" t="n">
        <v>90</v>
      </c>
      <c r="B43" s="1" t="n">
        <v>1</v>
      </c>
      <c r="C43" s="1" t="n">
        <v>3.23</v>
      </c>
      <c r="D43" s="1" t="n">
        <v>6.01</v>
      </c>
      <c r="F43" s="1" t="n">
        <v>5</v>
      </c>
      <c r="G43" s="1" t="n">
        <f aca="false">F43*D43</f>
        <v>30.05</v>
      </c>
    </row>
    <row r="44" customFormat="false" ht="13.8" hidden="false" customHeight="false" outlineLevel="0" collapsed="false">
      <c r="A44" s="1" t="n">
        <v>109</v>
      </c>
      <c r="B44" s="1" t="n">
        <v>1.35</v>
      </c>
      <c r="D44" s="1" t="n">
        <f aca="false">(14.51+18.29)/2</f>
        <v>16.4</v>
      </c>
      <c r="F44" s="1" t="n">
        <v>4</v>
      </c>
      <c r="G44" s="1" t="n">
        <f aca="false">F44*D44</f>
        <v>65.6</v>
      </c>
    </row>
    <row r="45" customFormat="false" ht="13.8" hidden="false" customHeight="false" outlineLevel="0" collapsed="false">
      <c r="A45" s="1" t="n">
        <v>117</v>
      </c>
      <c r="B45" s="1" t="n">
        <v>1.43</v>
      </c>
      <c r="D45" s="1" t="n">
        <f aca="false">(21.86-18.29)/10*3+18.29</f>
        <v>19.361</v>
      </c>
      <c r="F45" s="1" t="n">
        <v>1</v>
      </c>
      <c r="G45" s="1" t="n">
        <f aca="false">F45*D45</f>
        <v>19.361</v>
      </c>
    </row>
    <row r="46" customFormat="false" ht="13.8" hidden="false" customHeight="false" outlineLevel="0" collapsed="false">
      <c r="A46" s="1" t="n">
        <v>123</v>
      </c>
      <c r="B46" s="1" t="n">
        <v>1.45</v>
      </c>
      <c r="D46" s="1" t="n">
        <f aca="false">(21.86+18.29)/2</f>
        <v>20.075</v>
      </c>
      <c r="F46" s="1" t="n">
        <v>1</v>
      </c>
      <c r="G46" s="1" t="n">
        <f aca="false">F46*D46</f>
        <v>20.075</v>
      </c>
    </row>
    <row r="47" customFormat="false" ht="13.8" hidden="false" customHeight="false" outlineLevel="0" collapsed="false">
      <c r="A47" s="1" t="n">
        <v>126</v>
      </c>
      <c r="B47" s="1" t="n">
        <v>1.1</v>
      </c>
      <c r="D47" s="1" t="n">
        <v>6.01</v>
      </c>
      <c r="F47" s="1" t="n">
        <v>1</v>
      </c>
      <c r="G47" s="1" t="n">
        <f aca="false">F47*D47</f>
        <v>6.01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1.02"/>
    <col collapsed="false" customWidth="true" hidden="false" outlineLevel="0" max="3" min="3" style="0" width="15.93"/>
    <col collapsed="false" customWidth="true" hidden="false" outlineLevel="0" max="4" min="4" style="0" width="16.67"/>
    <col collapsed="false" customWidth="true" hidden="false" outlineLevel="0" max="5" min="5" style="0" width="16.42"/>
    <col collapsed="false" customWidth="true" hidden="false" outlineLevel="0" max="6" min="6" style="0" width="16.18"/>
  </cols>
  <sheetData>
    <row r="1" customFormat="false" ht="135.8" hidden="false" customHeight="false" outlineLevel="0" collapsed="false">
      <c r="A1" s="5" t="s">
        <v>8</v>
      </c>
      <c r="B1" s="5" t="s">
        <v>9</v>
      </c>
      <c r="C1" s="5" t="s">
        <v>10</v>
      </c>
      <c r="D1" s="5" t="s">
        <v>11</v>
      </c>
      <c r="E1" s="5"/>
      <c r="F1" s="5"/>
    </row>
    <row r="2" customFormat="false" ht="15" hidden="false" customHeight="false" outlineLevel="0" collapsed="false">
      <c r="A2" s="0" t="n">
        <v>0.5</v>
      </c>
      <c r="C2" s="0" t="n">
        <v>0.008</v>
      </c>
      <c r="D2" s="0" t="n">
        <v>-0.00136263736263642</v>
      </c>
    </row>
    <row r="3" customFormat="false" ht="15" hidden="false" customHeight="false" outlineLevel="0" collapsed="false">
      <c r="A3" s="0" t="n">
        <v>0.6</v>
      </c>
      <c r="C3" s="0" t="n">
        <v>0.07</v>
      </c>
      <c r="D3" s="0" t="n">
        <v>0.0718571428571436</v>
      </c>
    </row>
    <row r="4" customFormat="false" ht="15" hidden="false" customHeight="false" outlineLevel="0" collapsed="false">
      <c r="A4" s="0" t="n">
        <v>0.7</v>
      </c>
      <c r="C4" s="0" t="n">
        <v>0.205</v>
      </c>
      <c r="D4" s="0" t="n">
        <v>0.225806193806194</v>
      </c>
    </row>
    <row r="5" customFormat="false" ht="15" hidden="false" customHeight="false" outlineLevel="0" collapsed="false">
      <c r="A5" s="0" t="n">
        <v>0.8</v>
      </c>
      <c r="C5" s="0" t="n">
        <v>0.446</v>
      </c>
      <c r="D5" s="0" t="n">
        <v>0.460484515484516</v>
      </c>
    </row>
    <row r="6" customFormat="false" ht="15" hidden="false" customHeight="false" outlineLevel="0" collapsed="false">
      <c r="A6" s="0" t="n">
        <v>0.9</v>
      </c>
      <c r="C6" s="0" t="n">
        <v>0.783</v>
      </c>
      <c r="D6" s="0" t="n">
        <v>0.775892107892108</v>
      </c>
    </row>
    <row r="7" customFormat="false" ht="15" hidden="false" customHeight="false" outlineLevel="0" collapsed="false">
      <c r="A7" s="0" t="n">
        <v>1</v>
      </c>
      <c r="C7" s="0" t="n">
        <v>1.2</v>
      </c>
      <c r="D7" s="0" t="n">
        <v>1.17202897102897</v>
      </c>
    </row>
    <row r="8" customFormat="false" ht="15" hidden="false" customHeight="false" outlineLevel="0" collapsed="false">
      <c r="A8" s="0" t="n">
        <v>1.1</v>
      </c>
      <c r="C8" s="0" t="n">
        <v>1.67</v>
      </c>
      <c r="D8" s="0" t="n">
        <v>1.64889510489511</v>
      </c>
    </row>
    <row r="9" customFormat="false" ht="15" hidden="false" customHeight="false" outlineLevel="0" collapsed="false">
      <c r="A9" s="0" t="n">
        <v>1.2</v>
      </c>
      <c r="C9" s="0" t="n">
        <v>2.142</v>
      </c>
      <c r="D9" s="0" t="n">
        <v>2.20649050949051</v>
      </c>
    </row>
    <row r="10" customFormat="false" ht="15" hidden="false" customHeight="false" outlineLevel="0" collapsed="false">
      <c r="A10" s="0" t="n">
        <v>1.3</v>
      </c>
      <c r="C10" s="0" t="n">
        <v>2.938</v>
      </c>
      <c r="D10" s="0" t="n">
        <v>2.84481518481519</v>
      </c>
    </row>
    <row r="11" customFormat="false" ht="15" hidden="false" customHeight="false" outlineLevel="0" collapsed="false">
      <c r="A11" s="0" t="n">
        <v>1.4</v>
      </c>
      <c r="C11" s="0" t="n">
        <v>3.56</v>
      </c>
      <c r="D11" s="0" t="n">
        <v>3.56386913086913</v>
      </c>
    </row>
    <row r="12" customFormat="false" ht="15" hidden="false" customHeight="false" outlineLevel="0" collapsed="false">
      <c r="A12" s="0" t="n">
        <v>1.5</v>
      </c>
      <c r="C12" s="0" t="n">
        <v>4.3</v>
      </c>
      <c r="D12" s="0" t="n">
        <v>4.36365234765235</v>
      </c>
    </row>
    <row r="13" customFormat="false" ht="15" hidden="false" customHeight="false" outlineLevel="0" collapsed="false">
      <c r="A13" s="0" t="n">
        <v>1.6</v>
      </c>
      <c r="C13" s="0" t="n">
        <v>5.2</v>
      </c>
      <c r="D13" s="0" t="n">
        <v>5.24416483516484</v>
      </c>
    </row>
    <row r="14" customFormat="false" ht="15" hidden="false" customHeight="false" outlineLevel="0" collapsed="false">
      <c r="A14" s="0" t="n">
        <v>1.7</v>
      </c>
      <c r="C14" s="0" t="n">
        <v>6.26</v>
      </c>
      <c r="D14" s="0" t="n">
        <v>6.2054065934066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2025-01-24T12:29:46Z</dcterms:created>
  <dc:creator>openpyxl</dc:creator>
  <dc:description/>
  <dc:language>en-US</dc:language>
  <cp:lastModifiedBy/>
  <dcterms:modified xsi:type="dcterms:W3CDTF">2025-01-24T15:34:47Z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