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aaltofi-my.sharepoint.com/personal/valtteri_lausala_aalto_fi/Documents/Business Analytics/"/>
    </mc:Choice>
  </mc:AlternateContent>
  <xr:revisionPtr revIDLastSave="10177" documentId="8_{DD2C9D4E-7488-4A72-A14A-ED10C78C995F}" xr6:coauthVersionLast="47" xr6:coauthVersionMax="47" xr10:uidLastSave="{D4A6E79A-A80A-4CE3-9AED-E95D41C7AD92}"/>
  <bookViews>
    <workbookView xWindow="3510" yWindow="4305" windowWidth="28800" windowHeight="15345" activeTab="5" xr2:uid="{987364D1-186D-4733-957D-4AD73892031E}"/>
  </bookViews>
  <sheets>
    <sheet name="Problem 1" sheetId="11" r:id="rId1"/>
    <sheet name="Problem 2" sheetId="13" r:id="rId2"/>
    <sheet name="Problem 3" sheetId="15" r:id="rId3"/>
    <sheet name="Problem 3 - MAP" sheetId="28" r:id="rId4"/>
    <sheet name="Problem 4" sheetId="23" r:id="rId5"/>
    <sheet name="Problem 5" sheetId="20" r:id="rId6"/>
  </sheets>
  <definedNames>
    <definedName name="solver_adj" localSheetId="0" hidden="1">'Problem 1'!$C$68:$H$73</definedName>
    <definedName name="solver_adj" localSheetId="1" hidden="1">'Problem 2'!$C$50:$M$62</definedName>
    <definedName name="solver_adj" localSheetId="2" hidden="1">'Problem 3'!$D$81:$G$83,'Problem 3'!$D$114:$G$126</definedName>
    <definedName name="solver_adj" localSheetId="4" hidden="1">'Problem 4'!$D$101:$E$120</definedName>
    <definedName name="solver_adj" localSheetId="5" hidden="1">'Problem 5'!$C$62:$I$62</definedName>
    <definedName name="solver_cvg" localSheetId="0" hidden="1">"""""""""""""""""""""""""""""""""""""""""""""""""""""""""""""""""""""""""""""""""""""""""""""""""""""""""""""""""""""""""""""""0,0001"""""""""""""""""""""""""""""""""""""""""""""""""""""""""""""""""""""""""""""""""""""""""""""""""""""""""""""""""""""""""""""""</definedName>
    <definedName name="solver_cvg" localSheetId="1" hidden="1">"""""""""""""""""""""""""""""""""""""""""""""""""""""""""""""""""""""""""""""""""""""""""""""""""""""""""""""""""""""""""""""""0,0001"""""""""""""""""""""""""""""""""""""""""""""""""""""""""""""""""""""""""""""""""""""""""""""""""""""""""""""""""""""""""""""""</definedName>
    <definedName name="solver_cvg" localSheetId="2"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4" hidden="1">1</definedName>
    <definedName name="solver_drv" localSheetId="5" hidden="1">1</definedName>
    <definedName name="solver_eng" localSheetId="0" hidden="1">1</definedName>
    <definedName name="solver_eng" localSheetId="1" hidden="1">2</definedName>
    <definedName name="solver_eng" localSheetId="2" hidden="1">2</definedName>
    <definedName name="solver_eng" localSheetId="4" hidden="1">2</definedName>
    <definedName name="solver_eng" localSheetId="5" hidden="1">2</definedName>
    <definedName name="solver_est" localSheetId="0" hidden="1">1</definedName>
    <definedName name="solver_est" localSheetId="1" hidden="1">1</definedName>
    <definedName name="solver_est" localSheetId="2"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4" hidden="1">2147483647</definedName>
    <definedName name="solver_itr" localSheetId="5" hidden="1">2147483647</definedName>
    <definedName name="solver_lhs1" localSheetId="0" hidden="1">'Problem 1'!$C$74:$H$74</definedName>
    <definedName name="solver_lhs1" localSheetId="1" hidden="1">'Problem 2'!$C$63:$M$63</definedName>
    <definedName name="solver_lhs1" localSheetId="2" hidden="1">'Problem 3'!$D$127:$G$127</definedName>
    <definedName name="solver_lhs1" localSheetId="4" hidden="1">'Problem 4'!$D$101:$E$120</definedName>
    <definedName name="solver_lhs1" localSheetId="5" hidden="1">'Problem 5'!$C$62:$I$62</definedName>
    <definedName name="solver_lhs2" localSheetId="0" hidden="1">'Problem 1'!$I$68:$I$73</definedName>
    <definedName name="solver_lhs2" localSheetId="1" hidden="1">'Problem 2'!$N$50:$N$62</definedName>
    <definedName name="solver_lhs2" localSheetId="2" hidden="1">'Problem 3'!$H$81:$H$83</definedName>
    <definedName name="solver_lhs2" localSheetId="4" hidden="1">'Problem 4'!$F$101:$F$120</definedName>
    <definedName name="solver_lhs2" localSheetId="5" hidden="1">'Problem 5'!$J$66:$J$72</definedName>
    <definedName name="solver_lhs3" localSheetId="1" hidden="1">'Problem 2'!$N$50:$N$62</definedName>
    <definedName name="solver_lhs3" localSheetId="2" hidden="1">'Problem 3'!$H$114:$H$126</definedName>
    <definedName name="solver_lhs3" localSheetId="4" hidden="1">'Problem 4'!$F$125</definedName>
    <definedName name="solver_lhs3" localSheetId="5" hidden="1">'Problem 5'!#REF!</definedName>
    <definedName name="solver_lhs4" localSheetId="2" hidden="1">'Problem 3'!#REF!</definedName>
    <definedName name="solver_lhs4" localSheetId="5" hidden="1">'Problem 5'!#REF!</definedName>
    <definedName name="solver_mip" localSheetId="0" hidden="1">2147483647</definedName>
    <definedName name="solver_mip" localSheetId="1" hidden="1">2147483647</definedName>
    <definedName name="solver_mip" localSheetId="2"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4" hidden="1">2</definedName>
    <definedName name="solver_msl" localSheetId="5" hidden="1">2</definedName>
    <definedName name="solver_neg" localSheetId="0" hidden="1">1</definedName>
    <definedName name="solver_neg" localSheetId="1" hidden="1">1</definedName>
    <definedName name="solver_neg" localSheetId="2" hidden="1">1</definedName>
    <definedName name="solver_neg" localSheetId="4" hidden="1">1</definedName>
    <definedName name="solver_neg" localSheetId="5" hidden="1">1</definedName>
    <definedName name="solver_nod" localSheetId="0" hidden="1">2147483647</definedName>
    <definedName name="solver_nod" localSheetId="1" hidden="1">2147483647</definedName>
    <definedName name="solver_nod" localSheetId="2" hidden="1">2147483647</definedName>
    <definedName name="solver_nod" localSheetId="4" hidden="1">2147483647</definedName>
    <definedName name="solver_nod" localSheetId="5" hidden="1">2147483647</definedName>
    <definedName name="solver_num" localSheetId="0" hidden="1">2</definedName>
    <definedName name="solver_num" localSheetId="1" hidden="1">2</definedName>
    <definedName name="solver_num" localSheetId="2" hidden="1">3</definedName>
    <definedName name="solver_num" localSheetId="4" hidden="1">3</definedName>
    <definedName name="solver_num" localSheetId="5" hidden="1">2</definedName>
    <definedName name="solver_nwt" localSheetId="0" hidden="1">1</definedName>
    <definedName name="solver_nwt" localSheetId="1" hidden="1">1</definedName>
    <definedName name="solver_nwt" localSheetId="2" hidden="1">1</definedName>
    <definedName name="solver_nwt" localSheetId="4" hidden="1">1</definedName>
    <definedName name="solver_nwt" localSheetId="5" hidden="1">1</definedName>
    <definedName name="solver_opt" localSheetId="0" hidden="1">'Problem 1'!$I$64</definedName>
    <definedName name="solver_opt" localSheetId="1" hidden="1">'Problem 2'!$O$44</definedName>
    <definedName name="solver_opt" localSheetId="2" hidden="1">'Problem 3'!$I$73</definedName>
    <definedName name="solver_opt" localSheetId="4" hidden="1">'Problem 4'!$N$100</definedName>
    <definedName name="solver_opt" localSheetId="5" hidden="1">'Problem 5'!$K$63</definedName>
    <definedName name="solver_pre" localSheetId="0" hidden="1">"""""""""""""""""""""""""""""""""""""""""""""""""""""""""""""""""""""""""""""""""""""""""""""""""""""""""""""""""""""""""""""""0,000001"""""""""""""""""""""""""""""""""""""""""""""""""""""""""""""""""""""""""""""""""""""""""""""""""""""""""""""""""""""""""""""""</definedName>
    <definedName name="solver_pre" localSheetId="1" hidden="1">"""""""""""""""""""""""""""""""""""""""""""""""""""""""""""""""""""""""""""""""""""""""""""""""""""""""""""""""""""""""""""""""0,000001"""""""""""""""""""""""""""""""""""""""""""""""""""""""""""""""""""""""""""""""""""""""""""""""""""""""""""""""""""""""""""""""</definedName>
    <definedName name="solver_pre" localSheetId="2"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4" hidden="1">1</definedName>
    <definedName name="solver_rbv" localSheetId="5" hidden="1">1</definedName>
    <definedName name="solver_rel1" localSheetId="0" hidden="1">2</definedName>
    <definedName name="solver_rel1" localSheetId="1" hidden="1">2</definedName>
    <definedName name="solver_rel1" localSheetId="2" hidden="1">2</definedName>
    <definedName name="solver_rel1" localSheetId="4" hidden="1">5</definedName>
    <definedName name="solver_rel1" localSheetId="5" hidden="1">5</definedName>
    <definedName name="solver_rel2" localSheetId="0" hidden="1">1</definedName>
    <definedName name="solver_rel2" localSheetId="1" hidden="1">1</definedName>
    <definedName name="solver_rel2" localSheetId="2" hidden="1">1</definedName>
    <definedName name="solver_rel2" localSheetId="4" hidden="1">1</definedName>
    <definedName name="solver_rel2" localSheetId="5" hidden="1">3</definedName>
    <definedName name="solver_rel3" localSheetId="1" hidden="1">1</definedName>
    <definedName name="solver_rel3" localSheetId="2" hidden="1">2</definedName>
    <definedName name="solver_rel3" localSheetId="4" hidden="1">1</definedName>
    <definedName name="solver_rel3" localSheetId="5" hidden="1">1</definedName>
    <definedName name="solver_rel4" localSheetId="2" hidden="1">2</definedName>
    <definedName name="solver_rel4" localSheetId="5" hidden="1">3</definedName>
    <definedName name="solver_rhs1" localSheetId="0" hidden="1">'Problem 1'!$C$76:$H$76</definedName>
    <definedName name="solver_rhs1" localSheetId="1" hidden="1">'Problem 2'!$C$65:$M$65</definedName>
    <definedName name="solver_rhs1" localSheetId="2" hidden="1">'Problem 3'!$D$129:$G$129</definedName>
    <definedName name="solver_rhs1" localSheetId="4" hidden="1">"binary"</definedName>
    <definedName name="solver_rhs1" localSheetId="5" hidden="1">"binary"</definedName>
    <definedName name="solver_rhs2" localSheetId="0" hidden="1">'Problem 1'!$K$68:$K$73</definedName>
    <definedName name="solver_rhs2" localSheetId="1" hidden="1">'Problem 2'!$P$50:$P$62</definedName>
    <definedName name="solver_rhs2" localSheetId="2" hidden="1">'Problem 3'!$J$81:$J$83</definedName>
    <definedName name="solver_rhs2" localSheetId="4" hidden="1">'Problem 4'!$H$101:$H$120</definedName>
    <definedName name="solver_rhs2" localSheetId="5" hidden="1">'Problem 5'!$L$66:$L$72</definedName>
    <definedName name="solver_rhs3" localSheetId="1" hidden="1">'Problem 2'!$P$50:$P$62</definedName>
    <definedName name="solver_rhs3" localSheetId="2" hidden="1">'Problem 3'!$J$114:$J$126</definedName>
    <definedName name="solver_rhs3" localSheetId="4" hidden="1">'Problem 4'!$H$125</definedName>
    <definedName name="solver_rhs3" localSheetId="5" hidden="1">'Problem 5'!#REF!</definedName>
    <definedName name="solver_rhs4" localSheetId="2" hidden="1">'Problem 3'!#REF!</definedName>
    <definedName name="solver_rhs4" localSheetId="5" hidden="1">'Problem 5'!#REF!</definedName>
    <definedName name="solver_rlx" localSheetId="0" hidden="1">2</definedName>
    <definedName name="solver_rlx" localSheetId="1" hidden="1">2</definedName>
    <definedName name="solver_rlx" localSheetId="2"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4" hidden="1">1</definedName>
    <definedName name="solver_scl" localSheetId="5" hidden="1">1</definedName>
    <definedName name="solver_sho" localSheetId="0" hidden="1">2</definedName>
    <definedName name="solver_sho" localSheetId="1" hidden="1">2</definedName>
    <definedName name="solver_sho" localSheetId="2"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4" hidden="1">0.01</definedName>
    <definedName name="solver_tol" localSheetId="5" hidden="1">0.01</definedName>
    <definedName name="solver_typ" localSheetId="0" hidden="1">2</definedName>
    <definedName name="solver_typ" localSheetId="1" hidden="1">2</definedName>
    <definedName name="solver_typ" localSheetId="2" hidden="1">2</definedName>
    <definedName name="solver_typ" localSheetId="4" hidden="1">2</definedName>
    <definedName name="solver_typ" localSheetId="5" hidden="1">2</definedName>
    <definedName name="solver_val" localSheetId="0" hidden="1">0</definedName>
    <definedName name="solver_val" localSheetId="1" hidden="1">0</definedName>
    <definedName name="solver_val" localSheetId="2"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4" hidden="1">3</definedName>
    <definedName name="solver_ver" localSheetId="5"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00" i="23" l="1"/>
  <c r="K158" i="23"/>
  <c r="K157" i="23"/>
  <c r="D121" i="23"/>
  <c r="F125" i="23" s="1"/>
  <c r="F102" i="23"/>
  <c r="F103" i="23"/>
  <c r="F104" i="23"/>
  <c r="F105" i="23"/>
  <c r="F106" i="23"/>
  <c r="F107" i="23"/>
  <c r="F108" i="23"/>
  <c r="F109" i="23"/>
  <c r="F110" i="23"/>
  <c r="F111" i="23"/>
  <c r="F112" i="23"/>
  <c r="F113" i="23"/>
  <c r="F114" i="23"/>
  <c r="F115" i="23"/>
  <c r="F116" i="23"/>
  <c r="F117" i="23"/>
  <c r="F118" i="23"/>
  <c r="F119" i="23"/>
  <c r="F120" i="23"/>
  <c r="F101" i="23"/>
  <c r="I77" i="23"/>
  <c r="K77" i="23" s="1"/>
  <c r="I78" i="23"/>
  <c r="K78" i="23" s="1"/>
  <c r="I79" i="23"/>
  <c r="K79" i="23" s="1"/>
  <c r="I80" i="23"/>
  <c r="K80" i="23" s="1"/>
  <c r="I81" i="23"/>
  <c r="K81" i="23" s="1"/>
  <c r="I82" i="23"/>
  <c r="K82" i="23" s="1"/>
  <c r="I83" i="23"/>
  <c r="K83" i="23" s="1"/>
  <c r="I84" i="23"/>
  <c r="K84" i="23" s="1"/>
  <c r="I85" i="23"/>
  <c r="K85" i="23" s="1"/>
  <c r="I86" i="23"/>
  <c r="K86" i="23" s="1"/>
  <c r="I87" i="23"/>
  <c r="K87" i="23" s="1"/>
  <c r="I88" i="23"/>
  <c r="K88" i="23" s="1"/>
  <c r="I89" i="23"/>
  <c r="K89" i="23" s="1"/>
  <c r="I90" i="23"/>
  <c r="K90" i="23" s="1"/>
  <c r="I91" i="23"/>
  <c r="K91" i="23" s="1"/>
  <c r="I92" i="23"/>
  <c r="K92" i="23" s="1"/>
  <c r="I93" i="23"/>
  <c r="K93" i="23" s="1"/>
  <c r="I94" i="23"/>
  <c r="K94" i="23" s="1"/>
  <c r="I95" i="23"/>
  <c r="K95" i="23" s="1"/>
  <c r="I76" i="23"/>
  <c r="K76" i="23" s="1"/>
  <c r="H77" i="23"/>
  <c r="J77" i="23" s="1"/>
  <c r="H78" i="23"/>
  <c r="J78" i="23" s="1"/>
  <c r="H79" i="23"/>
  <c r="J79" i="23" s="1"/>
  <c r="H80" i="23"/>
  <c r="J80" i="23" s="1"/>
  <c r="H81" i="23"/>
  <c r="J81" i="23" s="1"/>
  <c r="H82" i="23"/>
  <c r="J82" i="23" s="1"/>
  <c r="H83" i="23"/>
  <c r="J83" i="23" s="1"/>
  <c r="H84" i="23"/>
  <c r="J84" i="23" s="1"/>
  <c r="H85" i="23"/>
  <c r="J85" i="23" s="1"/>
  <c r="H86" i="23"/>
  <c r="J86" i="23" s="1"/>
  <c r="H87" i="23"/>
  <c r="J87" i="23" s="1"/>
  <c r="H88" i="23"/>
  <c r="J88" i="23" s="1"/>
  <c r="H89" i="23"/>
  <c r="J89" i="23" s="1"/>
  <c r="H90" i="23"/>
  <c r="J90" i="23" s="1"/>
  <c r="H91" i="23"/>
  <c r="J91" i="23" s="1"/>
  <c r="H92" i="23"/>
  <c r="J92" i="23" s="1"/>
  <c r="H93" i="23"/>
  <c r="J93" i="23" s="1"/>
  <c r="H94" i="23"/>
  <c r="J94" i="23" s="1"/>
  <c r="H95" i="23"/>
  <c r="J95" i="23" s="1"/>
  <c r="H76" i="23"/>
  <c r="J76" i="23" s="1"/>
  <c r="J67" i="20"/>
  <c r="J68" i="20"/>
  <c r="J69" i="20"/>
  <c r="J70" i="20"/>
  <c r="J71" i="20"/>
  <c r="J72" i="20"/>
  <c r="J66" i="20"/>
  <c r="K63" i="20"/>
  <c r="D50" i="20"/>
  <c r="E50" i="20"/>
  <c r="F50" i="20"/>
  <c r="G50" i="20"/>
  <c r="H50" i="20"/>
  <c r="D51" i="20"/>
  <c r="E51" i="20"/>
  <c r="F51" i="20"/>
  <c r="G51" i="20"/>
  <c r="H51" i="20"/>
  <c r="E52" i="20"/>
  <c r="F52" i="20"/>
  <c r="G52" i="20"/>
  <c r="H52" i="20"/>
  <c r="F53" i="20"/>
  <c r="G53" i="20"/>
  <c r="H53" i="20"/>
  <c r="G54" i="20"/>
  <c r="H54" i="20"/>
  <c r="H55" i="20"/>
  <c r="C50" i="20"/>
  <c r="O44" i="13"/>
  <c r="D63" i="13"/>
  <c r="E63" i="13"/>
  <c r="F63" i="13"/>
  <c r="G63" i="13"/>
  <c r="H63" i="13"/>
  <c r="I63" i="13"/>
  <c r="J63" i="13"/>
  <c r="K63" i="13"/>
  <c r="L63" i="13"/>
  <c r="M63" i="13"/>
  <c r="C63" i="13"/>
  <c r="N51" i="13"/>
  <c r="N52" i="13"/>
  <c r="N53" i="13"/>
  <c r="N54" i="13"/>
  <c r="N55" i="13"/>
  <c r="N56" i="13"/>
  <c r="N57" i="13"/>
  <c r="N58" i="13"/>
  <c r="N59" i="13"/>
  <c r="N60" i="13"/>
  <c r="N61" i="13"/>
  <c r="N62" i="13"/>
  <c r="N50" i="13"/>
  <c r="I73" i="15"/>
  <c r="H115" i="15"/>
  <c r="H116" i="15"/>
  <c r="H117" i="15"/>
  <c r="H118" i="15"/>
  <c r="H119" i="15"/>
  <c r="H120" i="15"/>
  <c r="H121" i="15"/>
  <c r="H122" i="15"/>
  <c r="H123" i="15"/>
  <c r="H124" i="15"/>
  <c r="H125" i="15"/>
  <c r="H126" i="15"/>
  <c r="H114" i="15"/>
  <c r="E127" i="15"/>
  <c r="F127" i="15"/>
  <c r="G127" i="15"/>
  <c r="D127" i="15"/>
  <c r="G84" i="15"/>
  <c r="G129" i="15" s="1"/>
  <c r="F84" i="15"/>
  <c r="F129" i="15" s="1"/>
  <c r="E84" i="15"/>
  <c r="E129" i="15" s="1"/>
  <c r="D84" i="15"/>
  <c r="D129" i="15" s="1"/>
  <c r="H83" i="15"/>
  <c r="H82" i="15"/>
  <c r="H81" i="15"/>
  <c r="I64" i="11"/>
  <c r="D74" i="11"/>
  <c r="E74" i="11"/>
  <c r="F74" i="11"/>
  <c r="G74" i="11"/>
  <c r="H74" i="11"/>
  <c r="C74" i="11"/>
  <c r="I69" i="11"/>
  <c r="I70" i="11"/>
  <c r="I71" i="11"/>
  <c r="I72" i="11"/>
  <c r="I73" i="11"/>
  <c r="I68" i="11"/>
  <c r="W35" i="15" l="1"/>
  <c r="W36" i="15"/>
  <c r="W37" i="15"/>
  <c r="W38" i="15"/>
  <c r="W39" i="15"/>
  <c r="W40" i="15"/>
  <c r="W41" i="15"/>
  <c r="W42" i="15"/>
  <c r="W43" i="15"/>
  <c r="W44" i="15"/>
  <c r="W45" i="15"/>
  <c r="W46" i="15"/>
  <c r="W34" i="15"/>
  <c r="Q35" i="15" a="1"/>
  <c r="Q35" i="15" s="1"/>
  <c r="T35" i="15" l="1"/>
  <c r="S35" i="15"/>
  <c r="R35" i="15"/>
  <c r="A1" i="13" l="1"/>
  <c r="A1" i="20" l="1"/>
</calcChain>
</file>

<file path=xl/sharedStrings.xml><?xml version="1.0" encoding="utf-8"?>
<sst xmlns="http://schemas.openxmlformats.org/spreadsheetml/2006/main" count="514" uniqueCount="157">
  <si>
    <t>To area</t>
  </si>
  <si>
    <t>From area</t>
  </si>
  <si>
    <t>A</t>
  </si>
  <si>
    <t>B</t>
  </si>
  <si>
    <t>C</t>
  </si>
  <si>
    <t>D</t>
  </si>
  <si>
    <t>E</t>
  </si>
  <si>
    <t>F</t>
  </si>
  <si>
    <t>Table 1. Demand</t>
  </si>
  <si>
    <t>Area</t>
  </si>
  <si>
    <t>Demand</t>
  </si>
  <si>
    <t>Table 2. Travel time in minutes</t>
  </si>
  <si>
    <t>-</t>
  </si>
  <si>
    <t>Table 3. Current location of the fleet</t>
  </si>
  <si>
    <t>Cars</t>
  </si>
  <si>
    <t>Table 1</t>
  </si>
  <si>
    <t>Job</t>
  </si>
  <si>
    <t>Type</t>
  </si>
  <si>
    <t>TA</t>
  </si>
  <si>
    <t>CI</t>
  </si>
  <si>
    <t>PI</t>
  </si>
  <si>
    <t>CW</t>
  </si>
  <si>
    <t>PA</t>
  </si>
  <si>
    <t>Table 2</t>
  </si>
  <si>
    <t>Engineer</t>
  </si>
  <si>
    <t>Salary</t>
  </si>
  <si>
    <t>Skills</t>
  </si>
  <si>
    <t xml:space="preserve">Eeva </t>
  </si>
  <si>
    <t>Emma</t>
  </si>
  <si>
    <t>Leo</t>
  </si>
  <si>
    <t>Elias</t>
  </si>
  <si>
    <t>PA, PI</t>
  </si>
  <si>
    <t>Sofia</t>
  </si>
  <si>
    <t>CW, CI</t>
  </si>
  <si>
    <t>Väinö</t>
  </si>
  <si>
    <t>TA, TW</t>
  </si>
  <si>
    <t>Onni</t>
  </si>
  <si>
    <t>Aada</t>
  </si>
  <si>
    <t>Ellen</t>
  </si>
  <si>
    <t>Saga</t>
  </si>
  <si>
    <t>CI, CW</t>
  </si>
  <si>
    <t>Emil</t>
  </si>
  <si>
    <t>Elliot</t>
  </si>
  <si>
    <t>Edvin</t>
  </si>
  <si>
    <t>Tpt. cost per ton</t>
  </si>
  <si>
    <t>Mill</t>
  </si>
  <si>
    <t>Warehouse</t>
  </si>
  <si>
    <t>Production capacities (tons)</t>
  </si>
  <si>
    <t>1. Finland</t>
  </si>
  <si>
    <t>2. Sweden</t>
  </si>
  <si>
    <t>3. Belgium</t>
  </si>
  <si>
    <t>Table 4</t>
  </si>
  <si>
    <t>Table 3</t>
  </si>
  <si>
    <t>Customer areas</t>
  </si>
  <si>
    <t>G</t>
  </si>
  <si>
    <t>Table 2. Construction costs (Meuros)</t>
  </si>
  <si>
    <t>Table 1. Driving times between municipalities (minutes)</t>
  </si>
  <si>
    <t>PI, TI, CW</t>
  </si>
  <si>
    <t>TI</t>
  </si>
  <si>
    <t>Peatland stand</t>
  </si>
  <si>
    <t>Cost (euros)</t>
  </si>
  <si>
    <t>Change in GHG emissions</t>
  </si>
  <si>
    <t>Change in biodiversity</t>
  </si>
  <si>
    <r>
      <t xml:space="preserve">Restoration </t>
    </r>
    <r>
      <rPr>
        <i/>
        <sz val="11"/>
        <color theme="1"/>
        <rFont val="Calibri"/>
        <family val="2"/>
        <scheme val="minor"/>
      </rPr>
      <t>g</t>
    </r>
    <r>
      <rPr>
        <i/>
        <vertAlign val="subscript"/>
        <sz val="11"/>
        <color theme="1"/>
        <rFont val="Calibri"/>
        <family val="2"/>
        <scheme val="minor"/>
      </rPr>
      <t>j</t>
    </r>
  </si>
  <si>
    <r>
      <t>Damming</t>
    </r>
    <r>
      <rPr>
        <i/>
        <sz val="11"/>
        <color theme="1"/>
        <rFont val="Calibri"/>
        <family val="2"/>
        <scheme val="minor"/>
      </rPr>
      <t xml:space="preserve"> g</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</si>
  <si>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b</t>
    </r>
    <r>
      <rPr>
        <i/>
        <vertAlign val="subscript"/>
        <sz val="11"/>
        <color theme="1"/>
        <rFont val="Calibri"/>
        <family val="2"/>
        <scheme val="minor"/>
      </rPr>
      <t>j</t>
    </r>
  </si>
  <si>
    <r>
      <t xml:space="preserve">Damming </t>
    </r>
    <r>
      <rPr>
        <i/>
        <sz val="11"/>
        <color theme="1"/>
        <rFont val="Calibri"/>
        <family val="2"/>
        <scheme val="minor"/>
      </rPr>
      <t>b</t>
    </r>
    <r>
      <rPr>
        <i/>
        <vertAlign val="subscript"/>
        <sz val="11"/>
        <color theme="1"/>
        <rFont val="Calibri"/>
        <family val="2"/>
        <scheme val="minor"/>
      </rPr>
      <t>j</t>
    </r>
    <r>
      <rPr>
        <i/>
        <sz val="11"/>
        <color theme="1"/>
        <rFont val="Calibri"/>
        <family val="2"/>
        <scheme val="minor"/>
      </rPr>
      <t>'</t>
    </r>
  </si>
  <si>
    <r>
      <t xml:space="preserve">Restoration </t>
    </r>
    <r>
      <rPr>
        <i/>
        <sz val="11"/>
        <color theme="1"/>
        <rFont val="Calibri"/>
        <family val="2"/>
        <scheme val="minor"/>
      </rPr>
      <t>c</t>
    </r>
    <r>
      <rPr>
        <i/>
        <vertAlign val="subscript"/>
        <sz val="11"/>
        <color theme="1"/>
        <rFont val="Calibri"/>
        <family val="2"/>
        <scheme val="minor"/>
      </rPr>
      <t>j</t>
    </r>
  </si>
  <si>
    <r>
      <t xml:space="preserve">Damming </t>
    </r>
    <r>
      <rPr>
        <i/>
        <sz val="11"/>
        <color theme="1"/>
        <rFont val="Calibri"/>
        <family val="2"/>
        <scheme val="minor"/>
      </rPr>
      <t>c</t>
    </r>
    <r>
      <rPr>
        <i/>
        <vertAlign val="subscript"/>
        <sz val="11"/>
        <color theme="1"/>
        <rFont val="Calibri"/>
        <family val="2"/>
        <scheme val="minor"/>
      </rPr>
      <t>j</t>
    </r>
    <r>
      <rPr>
        <i/>
        <sz val="11"/>
        <color theme="1"/>
        <rFont val="Calibri"/>
        <family val="2"/>
        <scheme val="minor"/>
      </rPr>
      <t>'</t>
    </r>
  </si>
  <si>
    <t>TA, TI, CW</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</si>
  <si>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</si>
  <si>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</si>
  <si>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</si>
  <si>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</si>
  <si>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</si>
  <si>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</si>
  <si>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</si>
  <si>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</si>
  <si>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</si>
  <si>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</si>
  <si>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</si>
  <si>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</si>
  <si>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</si>
  <si>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</si>
  <si>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</si>
  <si>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</si>
  <si>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</si>
  <si>
    <t xml:space="preserve"> </t>
  </si>
  <si>
    <t xml:space="preserve">Time </t>
  </si>
  <si>
    <t>i</t>
  </si>
  <si>
    <t>j</t>
  </si>
  <si>
    <t>Objective function</t>
  </si>
  <si>
    <t>Total transported</t>
  </si>
  <si>
    <t>Total received</t>
  </si>
  <si>
    <t>Cars in area</t>
  </si>
  <si>
    <t>&lt;=</t>
  </si>
  <si>
    <t>=</t>
  </si>
  <si>
    <t>Value</t>
  </si>
  <si>
    <t>J</t>
  </si>
  <si>
    <t>Tranported quantities between mills and warehouses</t>
  </si>
  <si>
    <t>Qty</t>
  </si>
  <si>
    <t>Delivered</t>
  </si>
  <si>
    <t>Received</t>
  </si>
  <si>
    <t>Production qty</t>
  </si>
  <si>
    <t>Tpt. Cost per ton</t>
  </si>
  <si>
    <t>Tpt. Cost between wh and customers</t>
  </si>
  <si>
    <t>Demands</t>
  </si>
  <si>
    <t>Delivered from wh</t>
  </si>
  <si>
    <t>Received from mills (values from table 2)</t>
  </si>
  <si>
    <t>Cost</t>
  </si>
  <si>
    <t>Hours</t>
  </si>
  <si>
    <t>Assignments</t>
  </si>
  <si>
    <t>Table 2. Matrix indicating which counties are "neighbours" in covering problem sense</t>
  </si>
  <si>
    <t>County</t>
  </si>
  <si>
    <t>Variable</t>
  </si>
  <si>
    <t>x1</t>
  </si>
  <si>
    <t>x2</t>
  </si>
  <si>
    <t>x3</t>
  </si>
  <si>
    <t>x4</t>
  </si>
  <si>
    <t>x5</t>
  </si>
  <si>
    <t>x6</t>
  </si>
  <si>
    <t>x7</t>
  </si>
  <si>
    <t>&gt;=</t>
  </si>
  <si>
    <t>Biodiversity -&gt; GHG</t>
  </si>
  <si>
    <t>Total GHG</t>
  </si>
  <si>
    <t>Damming bj'</t>
  </si>
  <si>
    <t>Restoration b</t>
  </si>
  <si>
    <t>Decision variables</t>
  </si>
  <si>
    <t>Rj</t>
  </si>
  <si>
    <t>Dj</t>
  </si>
  <si>
    <t>Objective function value</t>
  </si>
  <si>
    <t>Total cost</t>
  </si>
  <si>
    <t xml:space="preserve">&lt;= </t>
  </si>
  <si>
    <t>Budget</t>
  </si>
  <si>
    <t xml:space="preserve">Synergy </t>
  </si>
  <si>
    <t>Synergy reduction</t>
  </si>
  <si>
    <t>Transportation- time matrix</t>
  </si>
  <si>
    <t>Transported cars between zones</t>
  </si>
  <si>
    <t>Index</t>
  </si>
  <si>
    <t>Legend</t>
  </si>
  <si>
    <t>Decision variable</t>
  </si>
  <si>
    <t>Formula cell</t>
  </si>
  <si>
    <t xml:space="preserve">Matrix showing each engineer's salary and capability to do the job. Relevant values are highlighted in blue. </t>
  </si>
  <si>
    <t>Table indicating that to which job the engineer has been assigned to. Constraints make sure no engineers are over assigned to jobs and that all the assignments get done</t>
  </si>
  <si>
    <t>Coefficient or constraint</t>
  </si>
  <si>
    <t>Transportation Qty between wh and customers</t>
  </si>
  <si>
    <t>Coefficients and restraints</t>
  </si>
  <si>
    <t>Formula cells</t>
  </si>
  <si>
    <t>Color</t>
  </si>
  <si>
    <t>Network of neighbouring zones</t>
  </si>
  <si>
    <t>Calculated conversions of biodiversity and total GHG reductions of the actions</t>
  </si>
  <si>
    <t>Total change in GHG</t>
  </si>
  <si>
    <t>Total change in biodiversity</t>
  </si>
  <si>
    <t>Total change in GHG and biodiversity</t>
  </si>
  <si>
    <t>Budget constraint calculation</t>
  </si>
  <si>
    <t>GHG coefficients</t>
  </si>
  <si>
    <t>Decision variables variable constraints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</si>
</sst>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0_ ;\-#,##0\ "/>
    <numFmt numFmtId="165" formatCode="0.000"/>
  </numFmts>
  <fonts count="23"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name val="Calibri"/>
      <family val="2"/>
      <scheme val="minor"/>
    </font>
    <font>
      <sz val="8"/>
      <color theme="1"/>
      <name val="Calibri"/>
      <family val="2"/>
      <scheme val="minor"/>
    </font>
    <font>
      <b/>
      <i/>
      <sz val="11"/>
      <color theme="1"/>
      <name val="Calibri"/>
      <family val="2"/>
      <scheme val="minor"/>
    </font>
    <font>
      <sz val="8"/>
      <name val="Arial"/>
      <family val="2"/>
    </font>
    <font>
      <i/>
      <sz val="11"/>
      <name val="Calibri"/>
      <family val="2"/>
      <scheme val="minor"/>
    </font>
    <font>
      <b/>
      <sz val="14"/>
      <color rgb="FFFF0000"/>
      <name val="Calibri"/>
      <family val="2"/>
      <scheme val="minor"/>
    </font>
    <font>
      <sz val="11"/>
      <color rgb="FF000000"/>
      <name val="Cambria Math"/>
      <family val="1"/>
    </font>
    <font>
      <i/>
      <vertAlign val="subscript"/>
      <sz val="11"/>
      <color theme="1"/>
      <name val="Calibri"/>
      <family val="2"/>
      <scheme val="minor"/>
    </font>
    <font>
      <b/>
      <u/>
      <sz val="11"/>
      <color theme="1"/>
      <name val="Calibri"/>
      <family val="2"/>
      <scheme val="minor"/>
    </font>
    <font>
      <b/>
      <u/>
      <sz val="8"/>
      <name val="Arial"/>
      <family val="2"/>
    </font>
    <font>
      <sz val="9"/>
      <color theme="1"/>
      <name val="Calibri"/>
      <family val="2"/>
      <scheme val="minor"/>
    </font>
    <font>
      <sz val="14"/>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b/>
      <u/>
      <sz val="16"/>
      <color theme="1"/>
      <name val="Calibri"/>
      <family val="2"/>
      <scheme val="minor"/>
    </font>
    <font>
      <sz val="11"/>
      <color theme="0"/>
      <name val="Calibri"/>
      <family val="2"/>
      <scheme val="minor"/>
    </font>
    <font>
      <b/>
      <sz val="11"/>
      <name val="Calibri"/>
      <family val="2"/>
      <scheme val="minor"/>
    </font>
    <font>
      <sz val="16"/>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bgColor indexed="64"/>
      </patternFill>
    </fill>
  </fills>
  <borders count="60">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medium">
        <color indexed="64"/>
      </bottom>
      <diagonal/>
    </border>
    <border>
      <left style="thin">
        <color indexed="64"/>
      </left>
      <right style="thick">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medium">
        <color indexed="64"/>
      </left>
      <right style="thick">
        <color indexed="64"/>
      </right>
      <top style="thin">
        <color indexed="64"/>
      </top>
      <bottom style="thin">
        <color indexed="64"/>
      </bottom>
      <diagonal/>
    </border>
    <border>
      <left style="medium">
        <color indexed="64"/>
      </left>
      <right style="thick">
        <color indexed="64"/>
      </right>
      <top style="thin">
        <color indexed="64"/>
      </top>
      <bottom style="medium">
        <color indexed="64"/>
      </bottom>
      <diagonal/>
    </border>
    <border>
      <left style="medium">
        <color indexed="64"/>
      </left>
      <right style="thick">
        <color indexed="64"/>
      </right>
      <top style="medium">
        <color indexed="64"/>
      </top>
      <bottom style="thin">
        <color indexed="64"/>
      </bottom>
      <diagonal/>
    </border>
  </borders>
  <cellStyleXfs count="1">
    <xf numFmtId="0" fontId="0" fillId="0" borderId="0"/>
  </cellStyleXfs>
  <cellXfs count="297">
    <xf numFmtId="0" fontId="0" fillId="0" borderId="0" xfId="0"/>
    <xf numFmtId="0" fontId="0" fillId="2" borderId="0" xfId="0" applyFill="1"/>
    <xf numFmtId="0" fontId="0" fillId="2" borderId="1" xfId="0" applyFill="1" applyBorder="1"/>
    <xf numFmtId="0" fontId="3" fillId="2" borderId="1" xfId="0" applyFont="1" applyFill="1" applyBorder="1"/>
    <xf numFmtId="0" fontId="0" fillId="0" borderId="0" xfId="0" applyAlignment="1">
      <alignment horizontal="center" vertical="center"/>
    </xf>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4" fillId="0" borderId="0" xfId="0" applyFont="1" applyAlignment="1">
      <alignment horizontal="center"/>
    </xf>
    <xf numFmtId="0" fontId="1" fillId="0" borderId="0" xfId="0" applyFon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2" fillId="0" borderId="3" xfId="0" applyFont="1" applyBorder="1" applyAlignment="1">
      <alignment horizontal="center"/>
    </xf>
    <xf numFmtId="0" fontId="2" fillId="0" borderId="6" xfId="0" applyFont="1" applyBorder="1" applyAlignment="1">
      <alignment horizontal="center"/>
    </xf>
    <xf numFmtId="0" fontId="6" fillId="0" borderId="7" xfId="0" applyFont="1" applyBorder="1" applyAlignment="1">
      <alignment horizontal="center"/>
    </xf>
    <xf numFmtId="0" fontId="6" fillId="0" borderId="5" xfId="0" applyFont="1" applyBorder="1" applyAlignment="1">
      <alignment horizontal="center"/>
    </xf>
    <xf numFmtId="0" fontId="6" fillId="0" borderId="4"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6" fillId="0" borderId="0" xfId="0" applyFont="1" applyAlignment="1">
      <alignment horizontal="center"/>
    </xf>
    <xf numFmtId="0" fontId="2" fillId="0" borderId="7" xfId="0" applyFont="1" applyBorder="1"/>
    <xf numFmtId="0" fontId="6" fillId="0" borderId="2" xfId="0" applyFont="1" applyBorder="1" applyAlignment="1">
      <alignment horizont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1" fillId="0" borderId="5" xfId="0" applyFont="1" applyBorder="1" applyAlignment="1">
      <alignment horizontal="center"/>
    </xf>
    <xf numFmtId="0" fontId="0" fillId="0" borderId="3" xfId="0" applyBorder="1" applyAlignment="1">
      <alignment horizontal="left"/>
    </xf>
    <xf numFmtId="0" fontId="7" fillId="0" borderId="12" xfId="0" applyFont="1" applyBorder="1" applyAlignment="1">
      <alignment horizontal="center"/>
    </xf>
    <xf numFmtId="42" fontId="7" fillId="2" borderId="12" xfId="0" applyNumberFormat="1" applyFont="1" applyFill="1" applyBorder="1" applyAlignment="1">
      <alignment horizontal="center"/>
    </xf>
    <xf numFmtId="0" fontId="5" fillId="0" borderId="12" xfId="0" applyFont="1" applyBorder="1" applyAlignment="1">
      <alignment horizontal="center"/>
    </xf>
    <xf numFmtId="0" fontId="5" fillId="0" borderId="15" xfId="0" applyFont="1" applyBorder="1" applyAlignment="1">
      <alignment horizontal="center"/>
    </xf>
    <xf numFmtId="164" fontId="7" fillId="2" borderId="12" xfId="0" applyNumberFormat="1" applyFont="1" applyFill="1" applyBorder="1" applyAlignment="1">
      <alignment horizontal="center"/>
    </xf>
    <xf numFmtId="0" fontId="7" fillId="0" borderId="15" xfId="0" applyFont="1" applyBorder="1" applyAlignment="1">
      <alignment horizontal="center"/>
    </xf>
    <xf numFmtId="0" fontId="8" fillId="0" borderId="0" xfId="0" applyFont="1" applyAlignment="1">
      <alignment horizontal="center"/>
    </xf>
    <xf numFmtId="0" fontId="10" fillId="0" borderId="0" xfId="0" applyFont="1"/>
    <xf numFmtId="0" fontId="9" fillId="0" borderId="0" xfId="0" applyFont="1" applyAlignment="1">
      <alignment vertical="center" wrapText="1"/>
    </xf>
    <xf numFmtId="0" fontId="6" fillId="0" borderId="8" xfId="0" applyFont="1" applyBorder="1" applyAlignment="1">
      <alignment horizontal="center"/>
    </xf>
    <xf numFmtId="0" fontId="6" fillId="0" borderId="9"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0" fillId="0" borderId="24" xfId="0" applyBorder="1" applyAlignment="1">
      <alignment horizontal="center"/>
    </xf>
    <xf numFmtId="2" fontId="0" fillId="0" borderId="4" xfId="0" applyNumberFormat="1" applyBorder="1" applyAlignment="1">
      <alignment horizontal="center"/>
    </xf>
    <xf numFmtId="2" fontId="0" fillId="0" borderId="2" xfId="0" applyNumberFormat="1" applyBorder="1" applyAlignment="1">
      <alignment horizontal="center"/>
    </xf>
    <xf numFmtId="0" fontId="0" fillId="0" borderId="25" xfId="0" applyBorder="1" applyAlignment="1">
      <alignment horizontal="center"/>
    </xf>
    <xf numFmtId="2" fontId="0" fillId="0" borderId="5" xfId="0" applyNumberFormat="1" applyBorder="1" applyAlignment="1">
      <alignment horizontal="center"/>
    </xf>
    <xf numFmtId="2" fontId="0" fillId="0" borderId="6" xfId="0" applyNumberFormat="1" applyBorder="1" applyAlignment="1">
      <alignment horizontal="center"/>
    </xf>
    <xf numFmtId="0" fontId="5" fillId="0" borderId="0" xfId="0" applyFont="1"/>
    <xf numFmtId="0" fontId="0" fillId="2" borderId="5" xfId="0" applyFill="1" applyBorder="1" applyAlignment="1">
      <alignment horizontal="center" wrapText="1"/>
    </xf>
    <xf numFmtId="0" fontId="0" fillId="2" borderId="6" xfId="0" applyFill="1" applyBorder="1" applyAlignment="1">
      <alignment horizontal="center" wrapText="1"/>
    </xf>
    <xf numFmtId="0" fontId="6" fillId="0" borderId="8" xfId="0" applyFont="1" applyBorder="1"/>
    <xf numFmtId="0" fontId="6" fillId="0" borderId="9" xfId="0" applyFont="1" applyBorder="1"/>
    <xf numFmtId="0" fontId="6" fillId="0" borderId="23" xfId="0" applyFont="1" applyBorder="1" applyAlignment="1">
      <alignment horizontal="left"/>
    </xf>
    <xf numFmtId="0" fontId="6" fillId="0" borderId="0" xfId="0" applyFont="1"/>
    <xf numFmtId="0" fontId="6" fillId="0" borderId="0" xfId="0" applyFont="1" applyAlignment="1">
      <alignment horizontal="left"/>
    </xf>
    <xf numFmtId="0" fontId="12" fillId="0" borderId="0" xfId="0" applyFont="1"/>
    <xf numFmtId="0" fontId="0" fillId="0" borderId="34" xfId="0" applyBorder="1"/>
    <xf numFmtId="0" fontId="6" fillId="6" borderId="12" xfId="0" applyFont="1" applyFill="1" applyBorder="1" applyAlignment="1">
      <alignment horizontal="center"/>
    </xf>
    <xf numFmtId="0" fontId="6" fillId="6" borderId="7" xfId="0" applyFont="1" applyFill="1" applyBorder="1"/>
    <xf numFmtId="0" fontId="2" fillId="5" borderId="12" xfId="0" applyFont="1" applyFill="1" applyBorder="1" applyAlignment="1">
      <alignment horizontal="center"/>
    </xf>
    <xf numFmtId="0" fontId="0" fillId="4" borderId="12" xfId="0" applyFill="1" applyBorder="1"/>
    <xf numFmtId="0" fontId="0" fillId="6" borderId="27" xfId="0" applyFill="1" applyBorder="1"/>
    <xf numFmtId="0" fontId="0" fillId="6" borderId="30" xfId="0" applyFill="1" applyBorder="1"/>
    <xf numFmtId="0" fontId="6" fillId="6" borderId="35" xfId="0" applyFont="1" applyFill="1" applyBorder="1" applyAlignment="1">
      <alignment horizontal="center"/>
    </xf>
    <xf numFmtId="0" fontId="6" fillId="6" borderId="36" xfId="0" applyFont="1" applyFill="1" applyBorder="1" applyAlignment="1">
      <alignment horizontal="center"/>
    </xf>
    <xf numFmtId="0" fontId="0" fillId="6" borderId="10" xfId="0" applyFill="1" applyBorder="1"/>
    <xf numFmtId="0" fontId="0" fillId="6" borderId="28" xfId="0" applyFill="1" applyBorder="1"/>
    <xf numFmtId="0" fontId="0" fillId="6" borderId="29" xfId="0" applyFill="1" applyBorder="1"/>
    <xf numFmtId="0" fontId="6" fillId="6" borderId="14" xfId="0" applyFont="1" applyFill="1" applyBorder="1" applyAlignment="1">
      <alignment horizontal="center"/>
    </xf>
    <xf numFmtId="0" fontId="0" fillId="6" borderId="26" xfId="0" applyFill="1" applyBorder="1"/>
    <xf numFmtId="0" fontId="6" fillId="6" borderId="39" xfId="0" applyFont="1" applyFill="1" applyBorder="1" applyAlignment="1">
      <alignment horizontal="center"/>
    </xf>
    <xf numFmtId="0" fontId="0" fillId="4" borderId="14" xfId="0" applyFill="1" applyBorder="1"/>
    <xf numFmtId="0" fontId="0" fillId="3" borderId="37" xfId="0" applyFill="1" applyBorder="1"/>
    <xf numFmtId="0" fontId="0" fillId="3" borderId="38" xfId="0" applyFill="1" applyBorder="1"/>
    <xf numFmtId="0" fontId="6" fillId="6" borderId="16" xfId="0" applyFont="1" applyFill="1" applyBorder="1" applyAlignment="1">
      <alignment horizontal="center"/>
    </xf>
    <xf numFmtId="0" fontId="0" fillId="4" borderId="20" xfId="0" applyFill="1" applyBorder="1"/>
    <xf numFmtId="0" fontId="0" fillId="4" borderId="16" xfId="0" applyFill="1" applyBorder="1"/>
    <xf numFmtId="0" fontId="0" fillId="3" borderId="40" xfId="0" applyFill="1" applyBorder="1"/>
    <xf numFmtId="0" fontId="0" fillId="3" borderId="41" xfId="0" applyFill="1" applyBorder="1"/>
    <xf numFmtId="0" fontId="6" fillId="6" borderId="28" xfId="0" applyFont="1" applyFill="1" applyBorder="1"/>
    <xf numFmtId="0" fontId="6" fillId="6" borderId="29" xfId="0" applyFont="1" applyFill="1" applyBorder="1"/>
    <xf numFmtId="0" fontId="6" fillId="6" borderId="35" xfId="0" applyFont="1" applyFill="1" applyBorder="1" applyAlignment="1">
      <alignment horizontal="left"/>
    </xf>
    <xf numFmtId="0" fontId="6" fillId="6" borderId="31" xfId="0" applyFont="1" applyFill="1" applyBorder="1" applyAlignment="1">
      <alignment horizontal="center"/>
    </xf>
    <xf numFmtId="0" fontId="2" fillId="5" borderId="31" xfId="0" applyFont="1" applyFill="1" applyBorder="1" applyAlignment="1">
      <alignment horizontal="center"/>
    </xf>
    <xf numFmtId="0" fontId="2" fillId="5" borderId="33" xfId="0" applyFont="1" applyFill="1" applyBorder="1" applyAlignment="1">
      <alignment horizontal="center"/>
    </xf>
    <xf numFmtId="0" fontId="2" fillId="5" borderId="34" xfId="0" applyFont="1" applyFill="1" applyBorder="1" applyAlignment="1">
      <alignment horizontal="center"/>
    </xf>
    <xf numFmtId="0" fontId="0" fillId="3" borderId="35" xfId="0" applyFill="1" applyBorder="1"/>
    <xf numFmtId="0" fontId="0" fillId="3" borderId="36" xfId="0" applyFill="1" applyBorder="1"/>
    <xf numFmtId="0" fontId="2" fillId="5" borderId="42" xfId="0" applyFont="1" applyFill="1" applyBorder="1" applyAlignment="1">
      <alignment horizontal="center"/>
    </xf>
    <xf numFmtId="0" fontId="2" fillId="5" borderId="43" xfId="0" applyFont="1" applyFill="1" applyBorder="1" applyAlignment="1">
      <alignment horizontal="center"/>
    </xf>
    <xf numFmtId="0" fontId="0" fillId="6" borderId="12" xfId="0" applyFill="1" applyBorder="1"/>
    <xf numFmtId="0" fontId="0" fillId="6" borderId="0" xfId="0" applyFill="1"/>
    <xf numFmtId="0" fontId="0" fillId="3" borderId="44" xfId="0" applyFill="1" applyBorder="1"/>
    <xf numFmtId="0" fontId="0" fillId="3" borderId="45" xfId="0" applyFill="1" applyBorder="1"/>
    <xf numFmtId="0" fontId="2" fillId="5" borderId="46" xfId="0" applyFont="1" applyFill="1" applyBorder="1" applyAlignment="1">
      <alignment horizontal="center"/>
    </xf>
    <xf numFmtId="0" fontId="2" fillId="5" borderId="47" xfId="0" applyFont="1" applyFill="1" applyBorder="1" applyAlignment="1">
      <alignment horizontal="center"/>
    </xf>
    <xf numFmtId="0" fontId="1" fillId="0" borderId="8" xfId="0" applyFont="1" applyBorder="1"/>
    <xf numFmtId="0" fontId="1" fillId="0" borderId="9" xfId="0" applyFont="1" applyBorder="1"/>
    <xf numFmtId="0" fontId="7" fillId="0" borderId="12" xfId="0" applyFont="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13" xfId="0" applyFont="1" applyBorder="1" applyAlignment="1">
      <alignment vertical="center" wrapText="1"/>
    </xf>
    <xf numFmtId="0" fontId="0" fillId="0" borderId="19" xfId="0" applyBorder="1" applyAlignment="1">
      <alignment vertical="center" textRotation="90" wrapText="1"/>
    </xf>
    <xf numFmtId="0" fontId="0" fillId="0" borderId="15" xfId="0" applyBorder="1" applyAlignment="1">
      <alignment vertical="center" textRotation="90" wrapText="1"/>
    </xf>
    <xf numFmtId="0" fontId="0" fillId="0" borderId="14" xfId="0" applyBorder="1" applyAlignment="1">
      <alignment vertical="center" textRotation="90" wrapText="1"/>
    </xf>
    <xf numFmtId="0" fontId="5" fillId="0" borderId="14" xfId="0" applyFont="1" applyBorder="1" applyAlignment="1">
      <alignment vertical="center" wrapText="1"/>
    </xf>
    <xf numFmtId="0" fontId="5" fillId="0" borderId="19" xfId="0" applyFont="1" applyBorder="1" applyAlignment="1">
      <alignment vertical="center" wrapText="1"/>
    </xf>
    <xf numFmtId="0" fontId="5" fillId="0" borderId="15" xfId="0" applyFont="1" applyBorder="1" applyAlignment="1">
      <alignment vertical="center" wrapText="1"/>
    </xf>
    <xf numFmtId="0" fontId="7" fillId="0" borderId="16" xfId="0" applyFont="1" applyBorder="1" applyAlignment="1">
      <alignment vertical="center" wrapText="1"/>
    </xf>
    <xf numFmtId="0" fontId="7" fillId="0" borderId="17" xfId="0" applyFont="1" applyBorder="1" applyAlignment="1">
      <alignment vertical="center" wrapText="1"/>
    </xf>
    <xf numFmtId="0" fontId="7" fillId="0" borderId="18" xfId="0" applyFont="1" applyBorder="1" applyAlignment="1">
      <alignment vertical="center" wrapText="1"/>
    </xf>
    <xf numFmtId="0" fontId="7" fillId="0" borderId="13" xfId="0" applyFont="1" applyBorder="1" applyAlignment="1">
      <alignment vertical="center" wrapText="1"/>
    </xf>
    <xf numFmtId="0" fontId="7" fillId="0" borderId="12" xfId="0" applyFont="1" applyBorder="1" applyAlignment="1">
      <alignment vertical="center"/>
    </xf>
    <xf numFmtId="0" fontId="0" fillId="0" borderId="12" xfId="0" applyBorder="1"/>
    <xf numFmtId="0" fontId="0" fillId="0" borderId="20" xfId="0" applyBorder="1"/>
    <xf numFmtId="0" fontId="0" fillId="0" borderId="21" xfId="0" applyBorder="1"/>
    <xf numFmtId="0" fontId="0" fillId="0" borderId="22" xfId="0" applyBorder="1"/>
    <xf numFmtId="0" fontId="7" fillId="6" borderId="12" xfId="0" applyFont="1" applyFill="1" applyBorder="1" applyAlignment="1">
      <alignment horizontal="center"/>
    </xf>
    <xf numFmtId="0" fontId="7" fillId="6" borderId="27" xfId="0" applyFont="1" applyFill="1" applyBorder="1" applyAlignment="1">
      <alignment horizontal="center"/>
    </xf>
    <xf numFmtId="0" fontId="7" fillId="6" borderId="27" xfId="0" applyFont="1" applyFill="1" applyBorder="1" applyAlignment="1">
      <alignment vertical="center" wrapText="1"/>
    </xf>
    <xf numFmtId="0" fontId="7" fillId="6" borderId="28" xfId="0" applyFont="1" applyFill="1" applyBorder="1" applyAlignment="1">
      <alignment vertical="center" wrapText="1"/>
    </xf>
    <xf numFmtId="0" fontId="7" fillId="6" borderId="30" xfId="0" applyFont="1" applyFill="1" applyBorder="1" applyAlignment="1">
      <alignment vertical="center" wrapText="1"/>
    </xf>
    <xf numFmtId="0" fontId="7" fillId="0" borderId="0" xfId="0" applyFont="1" applyAlignment="1">
      <alignment horizontal="center"/>
    </xf>
    <xf numFmtId="0" fontId="7" fillId="7" borderId="40" xfId="0" applyFont="1" applyFill="1" applyBorder="1" applyAlignment="1">
      <alignment horizontal="center"/>
    </xf>
    <xf numFmtId="0" fontId="7" fillId="7" borderId="41" xfId="0" applyFont="1" applyFill="1" applyBorder="1" applyAlignment="1">
      <alignment horizontal="center"/>
    </xf>
    <xf numFmtId="0" fontId="7" fillId="6" borderId="28" xfId="0" applyFont="1" applyFill="1" applyBorder="1" applyAlignment="1">
      <alignment horizontal="center"/>
    </xf>
    <xf numFmtId="0" fontId="7" fillId="6" borderId="29" xfId="0" applyFont="1" applyFill="1" applyBorder="1" applyAlignment="1">
      <alignment horizontal="center"/>
    </xf>
    <xf numFmtId="0" fontId="0" fillId="6" borderId="48" xfId="0" applyFill="1" applyBorder="1"/>
    <xf numFmtId="0" fontId="7" fillId="6" borderId="33" xfId="0" applyFont="1" applyFill="1" applyBorder="1" applyAlignment="1">
      <alignment horizontal="center"/>
    </xf>
    <xf numFmtId="0" fontId="0" fillId="3" borderId="33" xfId="0" applyFill="1" applyBorder="1"/>
    <xf numFmtId="0" fontId="0" fillId="3" borderId="20" xfId="0" applyFill="1" applyBorder="1"/>
    <xf numFmtId="0" fontId="0" fillId="6" borderId="20" xfId="0" applyFill="1" applyBorder="1"/>
    <xf numFmtId="164" fontId="7" fillId="0" borderId="0" xfId="0" applyNumberFormat="1" applyFont="1" applyAlignment="1">
      <alignment horizontal="center"/>
    </xf>
    <xf numFmtId="164" fontId="7" fillId="7" borderId="40" xfId="0" applyNumberFormat="1" applyFont="1" applyFill="1" applyBorder="1" applyAlignment="1">
      <alignment horizontal="center"/>
    </xf>
    <xf numFmtId="164" fontId="7" fillId="7" borderId="41" xfId="0" applyNumberFormat="1" applyFont="1" applyFill="1" applyBorder="1" applyAlignment="1">
      <alignment horizontal="center"/>
    </xf>
    <xf numFmtId="0" fontId="7" fillId="6" borderId="26" xfId="0" applyFont="1" applyFill="1" applyBorder="1" applyAlignment="1">
      <alignment horizontal="center"/>
    </xf>
    <xf numFmtId="0" fontId="7" fillId="0" borderId="0" xfId="0" applyFont="1" applyAlignment="1">
      <alignment vertical="center" wrapText="1"/>
    </xf>
    <xf numFmtId="42" fontId="7" fillId="0" borderId="0" xfId="0" applyNumberFormat="1" applyFont="1" applyAlignment="1">
      <alignment horizontal="center"/>
    </xf>
    <xf numFmtId="0" fontId="7" fillId="6" borderId="32" xfId="0" applyFont="1" applyFill="1" applyBorder="1" applyAlignment="1">
      <alignment vertical="center" wrapText="1"/>
    </xf>
    <xf numFmtId="0" fontId="5" fillId="6" borderId="12" xfId="0" applyFont="1" applyFill="1" applyBorder="1" applyAlignment="1">
      <alignment horizontal="center"/>
    </xf>
    <xf numFmtId="0" fontId="5" fillId="6" borderId="12" xfId="0" applyFont="1" applyFill="1" applyBorder="1" applyAlignment="1">
      <alignment vertical="center" wrapText="1"/>
    </xf>
    <xf numFmtId="0" fontId="0" fillId="6" borderId="49" xfId="0" applyFill="1" applyBorder="1" applyAlignment="1">
      <alignment wrapText="1"/>
    </xf>
    <xf numFmtId="0" fontId="5" fillId="6" borderId="26" xfId="0" applyFont="1" applyFill="1" applyBorder="1" applyAlignment="1">
      <alignment horizontal="center"/>
    </xf>
    <xf numFmtId="0" fontId="14" fillId="6" borderId="10" xfId="0" applyFont="1" applyFill="1" applyBorder="1" applyAlignment="1">
      <alignment wrapText="1"/>
    </xf>
    <xf numFmtId="0" fontId="7" fillId="7" borderId="50" xfId="0" applyFont="1" applyFill="1" applyBorder="1" applyAlignment="1">
      <alignment horizontal="center"/>
    </xf>
    <xf numFmtId="0" fontId="0" fillId="7" borderId="37" xfId="0" applyFill="1" applyBorder="1"/>
    <xf numFmtId="0" fontId="0" fillId="7" borderId="38" xfId="0" applyFill="1" applyBorder="1"/>
    <xf numFmtId="0" fontId="5" fillId="6" borderId="20" xfId="0" applyFont="1" applyFill="1" applyBorder="1" applyAlignment="1">
      <alignment horizontal="center"/>
    </xf>
    <xf numFmtId="44" fontId="7" fillId="7" borderId="12" xfId="0" applyNumberFormat="1" applyFont="1" applyFill="1" applyBorder="1" applyAlignment="1">
      <alignment horizontal="center"/>
    </xf>
    <xf numFmtId="44" fontId="7" fillId="7" borderId="31" xfId="0" applyNumberFormat="1" applyFont="1" applyFill="1" applyBorder="1" applyAlignment="1">
      <alignment horizontal="center"/>
    </xf>
    <xf numFmtId="44" fontId="7" fillId="7" borderId="33" xfId="0" applyNumberFormat="1" applyFont="1" applyFill="1" applyBorder="1" applyAlignment="1">
      <alignment horizontal="center"/>
    </xf>
    <xf numFmtId="44" fontId="7" fillId="7" borderId="34" xfId="0" applyNumberFormat="1" applyFont="1" applyFill="1" applyBorder="1" applyAlignment="1">
      <alignment horizontal="center"/>
    </xf>
    <xf numFmtId="0" fontId="1" fillId="6" borderId="12" xfId="0" applyFont="1" applyFill="1" applyBorder="1" applyAlignment="1">
      <alignment horizontal="center"/>
    </xf>
    <xf numFmtId="0" fontId="0" fillId="6" borderId="12" xfId="0" applyFill="1" applyBorder="1" applyAlignment="1">
      <alignment horizontal="center"/>
    </xf>
    <xf numFmtId="0" fontId="0" fillId="6" borderId="12" xfId="0" applyFill="1" applyBorder="1" applyAlignment="1">
      <alignment horizontal="center" vertical="center"/>
    </xf>
    <xf numFmtId="0" fontId="0" fillId="3" borderId="12" xfId="0" applyFill="1" applyBorder="1"/>
    <xf numFmtId="0" fontId="0" fillId="5" borderId="12" xfId="0" applyFill="1" applyBorder="1"/>
    <xf numFmtId="0" fontId="0" fillId="6" borderId="12" xfId="0" applyFill="1" applyBorder="1" applyAlignment="1">
      <alignment vertical="center"/>
    </xf>
    <xf numFmtId="44" fontId="0" fillId="0" borderId="12" xfId="0" applyNumberFormat="1" applyBorder="1"/>
    <xf numFmtId="0" fontId="0" fillId="0" borderId="12" xfId="0" applyBorder="1" applyAlignment="1">
      <alignment horizontal="center"/>
    </xf>
    <xf numFmtId="0" fontId="0" fillId="7" borderId="12" xfId="0" applyFill="1" applyBorder="1"/>
    <xf numFmtId="0" fontId="0" fillId="5" borderId="29" xfId="0" applyFill="1" applyBorder="1"/>
    <xf numFmtId="0" fontId="0" fillId="5" borderId="31" xfId="0" applyFill="1" applyBorder="1"/>
    <xf numFmtId="0" fontId="0" fillId="6" borderId="32" xfId="0" applyFill="1" applyBorder="1"/>
    <xf numFmtId="0" fontId="0" fillId="7" borderId="33" xfId="0" applyFill="1" applyBorder="1"/>
    <xf numFmtId="0" fontId="0" fillId="6" borderId="33" xfId="0" applyFill="1" applyBorder="1"/>
    <xf numFmtId="0" fontId="0" fillId="5" borderId="34" xfId="0" applyFill="1" applyBorder="1"/>
    <xf numFmtId="0" fontId="0" fillId="6" borderId="31" xfId="0" applyFill="1" applyBorder="1"/>
    <xf numFmtId="0" fontId="0" fillId="4" borderId="33" xfId="0" applyFill="1" applyBorder="1"/>
    <xf numFmtId="0" fontId="0" fillId="4" borderId="34" xfId="0" applyFill="1" applyBorder="1"/>
    <xf numFmtId="0" fontId="0" fillId="5" borderId="12" xfId="0" applyFill="1" applyBorder="1" applyAlignment="1">
      <alignment horizontal="center" vertical="center"/>
    </xf>
    <xf numFmtId="0" fontId="0" fillId="5" borderId="31" xfId="0" applyFill="1" applyBorder="1" applyAlignment="1">
      <alignment horizontal="center" vertical="center"/>
    </xf>
    <xf numFmtId="0" fontId="0" fillId="3" borderId="28" xfId="0" applyFill="1" applyBorder="1"/>
    <xf numFmtId="2" fontId="0" fillId="0" borderId="12" xfId="0" applyNumberFormat="1" applyBorder="1" applyAlignment="1">
      <alignment horizontal="center"/>
    </xf>
    <xf numFmtId="2" fontId="0" fillId="0" borderId="33" xfId="0" applyNumberFormat="1" applyBorder="1" applyAlignment="1">
      <alignment horizontal="center"/>
    </xf>
    <xf numFmtId="0" fontId="0" fillId="0" borderId="33" xfId="0" applyBorder="1" applyAlignment="1">
      <alignment horizontal="center"/>
    </xf>
    <xf numFmtId="0" fontId="0" fillId="0" borderId="33" xfId="0" applyBorder="1"/>
    <xf numFmtId="0" fontId="0" fillId="6" borderId="12" xfId="0" applyFill="1" applyBorder="1" applyAlignment="1">
      <alignment horizontal="center" wrapText="1"/>
    </xf>
    <xf numFmtId="0" fontId="0" fillId="6" borderId="31" xfId="0" applyFill="1" applyBorder="1" applyAlignment="1">
      <alignment horizontal="center" wrapText="1"/>
    </xf>
    <xf numFmtId="0" fontId="0" fillId="6" borderId="30" xfId="0" applyFill="1" applyBorder="1" applyAlignment="1">
      <alignment horizontal="center"/>
    </xf>
    <xf numFmtId="0" fontId="0" fillId="6" borderId="32" xfId="0" applyFill="1" applyBorder="1" applyAlignment="1">
      <alignment horizontal="center"/>
    </xf>
    <xf numFmtId="2" fontId="1" fillId="3" borderId="12" xfId="0" applyNumberFormat="1" applyFont="1" applyFill="1" applyBorder="1"/>
    <xf numFmtId="2" fontId="1" fillId="3" borderId="31" xfId="0" applyNumberFormat="1" applyFont="1" applyFill="1" applyBorder="1"/>
    <xf numFmtId="2" fontId="1" fillId="3" borderId="33" xfId="0" applyNumberFormat="1" applyFont="1" applyFill="1" applyBorder="1"/>
    <xf numFmtId="2" fontId="1" fillId="3" borderId="34" xfId="0" applyNumberFormat="1" applyFont="1" applyFill="1" applyBorder="1"/>
    <xf numFmtId="0" fontId="0" fillId="6" borderId="22" xfId="0" applyFill="1" applyBorder="1" applyAlignment="1">
      <alignment horizontal="center" wrapText="1"/>
    </xf>
    <xf numFmtId="0" fontId="0" fillId="6" borderId="54" xfId="0" applyFill="1" applyBorder="1"/>
    <xf numFmtId="0" fontId="0" fillId="6" borderId="22" xfId="0" applyFill="1" applyBorder="1"/>
    <xf numFmtId="0" fontId="0" fillId="6" borderId="57" xfId="0" applyFill="1" applyBorder="1" applyAlignment="1">
      <alignment horizontal="center"/>
    </xf>
    <xf numFmtId="0" fontId="0" fillId="6" borderId="58" xfId="0" applyFill="1" applyBorder="1" applyAlignment="1">
      <alignment horizontal="center"/>
    </xf>
    <xf numFmtId="0" fontId="0" fillId="6" borderId="55" xfId="0" applyFill="1" applyBorder="1"/>
    <xf numFmtId="0" fontId="0" fillId="6" borderId="56" xfId="0" applyFill="1" applyBorder="1"/>
    <xf numFmtId="0" fontId="0" fillId="5" borderId="22" xfId="0" applyFill="1" applyBorder="1"/>
    <xf numFmtId="0" fontId="0" fillId="5" borderId="54" xfId="0" applyFill="1" applyBorder="1"/>
    <xf numFmtId="0" fontId="0" fillId="5" borderId="53" xfId="0" applyFill="1" applyBorder="1"/>
    <xf numFmtId="0" fontId="0" fillId="5" borderId="52" xfId="0" applyFill="1" applyBorder="1"/>
    <xf numFmtId="0" fontId="0" fillId="5" borderId="22" xfId="0" applyFill="1" applyBorder="1" applyAlignment="1">
      <alignment horizontal="center"/>
    </xf>
    <xf numFmtId="0" fontId="0" fillId="5" borderId="31" xfId="0" applyFill="1" applyBorder="1" applyAlignment="1">
      <alignment horizontal="center"/>
    </xf>
    <xf numFmtId="0" fontId="0" fillId="5" borderId="53" xfId="0" applyFill="1" applyBorder="1" applyAlignment="1">
      <alignment horizontal="center"/>
    </xf>
    <xf numFmtId="0" fontId="0" fillId="5" borderId="34" xfId="0" applyFill="1" applyBorder="1" applyAlignment="1">
      <alignment horizontal="center"/>
    </xf>
    <xf numFmtId="0" fontId="0" fillId="0" borderId="0" xfId="0" applyAlignment="1">
      <alignment horizontal="center" wrapText="1"/>
    </xf>
    <xf numFmtId="0" fontId="0" fillId="3" borderId="12" xfId="0" applyFill="1" applyBorder="1" applyAlignment="1">
      <alignment horizontal="center"/>
    </xf>
    <xf numFmtId="0" fontId="0" fillId="6" borderId="14" xfId="0" applyFill="1" applyBorder="1"/>
    <xf numFmtId="0" fontId="0" fillId="3" borderId="32" xfId="0" applyFill="1" applyBorder="1"/>
    <xf numFmtId="0" fontId="0" fillId="3" borderId="11" xfId="0" applyFill="1" applyBorder="1"/>
    <xf numFmtId="0" fontId="0" fillId="5" borderId="38" xfId="0" applyFill="1" applyBorder="1" applyAlignment="1">
      <alignment horizontal="center"/>
    </xf>
    <xf numFmtId="0" fontId="6" fillId="6" borderId="27" xfId="0" applyFont="1" applyFill="1" applyBorder="1" applyAlignment="1">
      <alignment horizontal="center"/>
    </xf>
    <xf numFmtId="0" fontId="6" fillId="6" borderId="28" xfId="0" applyFont="1" applyFill="1" applyBorder="1" applyAlignment="1">
      <alignment horizontal="center"/>
    </xf>
    <xf numFmtId="0" fontId="6" fillId="6" borderId="29" xfId="0" applyFont="1" applyFill="1" applyBorder="1" applyAlignment="1">
      <alignment horizontal="center"/>
    </xf>
    <xf numFmtId="0" fontId="0" fillId="6" borderId="34" xfId="0" applyFill="1" applyBorder="1"/>
    <xf numFmtId="0" fontId="0" fillId="6" borderId="30" xfId="0" applyFill="1" applyBorder="1" applyAlignment="1">
      <alignment wrapText="1"/>
    </xf>
    <xf numFmtId="0" fontId="0" fillId="6" borderId="32" xfId="0" applyFill="1" applyBorder="1" applyAlignment="1">
      <alignment wrapText="1"/>
    </xf>
    <xf numFmtId="0" fontId="1" fillId="6" borderId="12" xfId="0" applyFont="1" applyFill="1" applyBorder="1"/>
    <xf numFmtId="0" fontId="0" fillId="4" borderId="31" xfId="0" applyFill="1" applyBorder="1"/>
    <xf numFmtId="0" fontId="0" fillId="3" borderId="31" xfId="0" applyFill="1" applyBorder="1"/>
    <xf numFmtId="0" fontId="0" fillId="8" borderId="34" xfId="0" applyFill="1" applyBorder="1"/>
    <xf numFmtId="0" fontId="0" fillId="2" borderId="7" xfId="0" applyFill="1" applyBorder="1" applyAlignment="1">
      <alignment horizontal="center"/>
    </xf>
    <xf numFmtId="0" fontId="0" fillId="2" borderId="9" xfId="0" applyFill="1" applyBorder="1" applyAlignment="1">
      <alignment horizontal="center"/>
    </xf>
    <xf numFmtId="0" fontId="0" fillId="6" borderId="27" xfId="0" applyFill="1" applyBorder="1" applyAlignment="1">
      <alignment horizontal="center" vertical="center" wrapText="1"/>
    </xf>
    <xf numFmtId="0" fontId="0" fillId="6" borderId="30" xfId="0" applyFill="1" applyBorder="1" applyAlignment="1">
      <alignment horizontal="center" vertical="center" wrapText="1"/>
    </xf>
    <xf numFmtId="0" fontId="0" fillId="6" borderId="28" xfId="0" applyFill="1" applyBorder="1" applyAlignment="1">
      <alignment horizontal="left"/>
    </xf>
    <xf numFmtId="0" fontId="0" fillId="6" borderId="28" xfId="0" applyFill="1" applyBorder="1" applyAlignment="1">
      <alignment horizontal="center"/>
    </xf>
    <xf numFmtId="0" fontId="0" fillId="6" borderId="29" xfId="0" applyFill="1" applyBorder="1" applyAlignment="1">
      <alignment horizontal="center"/>
    </xf>
    <xf numFmtId="0" fontId="0" fillId="6" borderId="59" xfId="0" applyFill="1" applyBorder="1" applyAlignment="1">
      <alignment horizontal="center" vertical="center" wrapText="1"/>
    </xf>
    <xf numFmtId="0" fontId="0" fillId="6" borderId="57"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14" xfId="0" applyFill="1" applyBorder="1" applyAlignment="1">
      <alignment horizontal="center" vertical="center" wrapText="1"/>
    </xf>
    <xf numFmtId="0" fontId="0" fillId="0" borderId="26" xfId="0" applyBorder="1" applyAlignment="1">
      <alignment horizontal="center" vertical="center" wrapText="1"/>
    </xf>
    <xf numFmtId="0" fontId="0" fillId="0" borderId="25" xfId="0" applyBorder="1" applyAlignment="1">
      <alignment horizontal="center" vertical="center" wrapText="1"/>
    </xf>
    <xf numFmtId="0" fontId="0" fillId="2" borderId="7" xfId="0" applyFill="1" applyBorder="1" applyAlignment="1">
      <alignment horizontal="left"/>
    </xf>
    <xf numFmtId="0" fontId="0" fillId="2" borderId="9" xfId="0" applyFill="1" applyBorder="1" applyAlignment="1">
      <alignment horizontal="left"/>
    </xf>
    <xf numFmtId="0" fontId="12" fillId="0" borderId="0" xfId="0" applyFont="1" applyAlignment="1">
      <alignment horizontal="center"/>
    </xf>
    <xf numFmtId="0" fontId="0" fillId="8" borderId="31" xfId="0" applyFill="1" applyBorder="1"/>
    <xf numFmtId="0" fontId="0" fillId="3" borderId="34" xfId="0" applyFill="1" applyBorder="1"/>
    <xf numFmtId="0" fontId="1" fillId="6" borderId="27" xfId="0" applyFont="1" applyFill="1" applyBorder="1"/>
    <xf numFmtId="0" fontId="1" fillId="6" borderId="29" xfId="0" applyFont="1" applyFill="1" applyBorder="1"/>
    <xf numFmtId="0" fontId="0" fillId="7" borderId="15" xfId="0" applyFill="1" applyBorder="1"/>
    <xf numFmtId="0" fontId="0" fillId="6" borderId="49" xfId="0" applyFill="1" applyBorder="1"/>
    <xf numFmtId="0" fontId="0" fillId="6" borderId="37" xfId="0" applyFill="1" applyBorder="1"/>
    <xf numFmtId="0" fontId="0" fillId="6" borderId="38" xfId="0" applyFill="1" applyBorder="1"/>
    <xf numFmtId="0" fontId="1" fillId="9" borderId="12" xfId="0" applyFont="1" applyFill="1" applyBorder="1" applyAlignment="1">
      <alignment horizontal="center"/>
    </xf>
    <xf numFmtId="0" fontId="0" fillId="9" borderId="12" xfId="0" applyFill="1" applyBorder="1" applyAlignment="1">
      <alignment horizontal="center"/>
    </xf>
    <xf numFmtId="0" fontId="0" fillId="9" borderId="12" xfId="0" applyFill="1" applyBorder="1" applyAlignment="1">
      <alignment horizontal="center" vertical="center"/>
    </xf>
    <xf numFmtId="2" fontId="0" fillId="5" borderId="12" xfId="0" applyNumberFormat="1" applyFill="1" applyBorder="1" applyAlignment="1">
      <alignment horizontal="center"/>
    </xf>
    <xf numFmtId="0" fontId="0" fillId="5" borderId="12" xfId="0" applyFill="1" applyBorder="1" applyAlignment="1">
      <alignment horizontal="center"/>
    </xf>
    <xf numFmtId="2" fontId="0" fillId="5" borderId="33" xfId="0" applyNumberFormat="1" applyFill="1" applyBorder="1" applyAlignment="1">
      <alignment horizontal="center"/>
    </xf>
    <xf numFmtId="0" fontId="0" fillId="5" borderId="33" xfId="0" applyFill="1" applyBorder="1" applyAlignment="1">
      <alignment horizontal="center"/>
    </xf>
    <xf numFmtId="0" fontId="1" fillId="6" borderId="27" xfId="0" applyFont="1" applyFill="1" applyBorder="1" applyAlignment="1">
      <alignment wrapText="1"/>
    </xf>
    <xf numFmtId="0" fontId="1" fillId="6" borderId="32" xfId="0" applyFont="1" applyFill="1" applyBorder="1" applyAlignment="1">
      <alignment horizontal="center" wrapText="1"/>
    </xf>
    <xf numFmtId="2" fontId="15" fillId="3" borderId="29" xfId="0" applyNumberFormat="1" applyFont="1" applyFill="1" applyBorder="1"/>
    <xf numFmtId="0" fontId="15" fillId="3" borderId="34" xfId="0" applyFont="1" applyFill="1" applyBorder="1"/>
    <xf numFmtId="165" fontId="0" fillId="5" borderId="12" xfId="0" applyNumberFormat="1" applyFill="1" applyBorder="1"/>
    <xf numFmtId="0" fontId="0" fillId="8" borderId="25" xfId="0" applyFill="1" applyBorder="1"/>
    <xf numFmtId="0" fontId="15" fillId="8" borderId="7" xfId="0" applyFont="1" applyFill="1" applyBorder="1" applyAlignment="1">
      <alignment horizontal="left"/>
    </xf>
    <xf numFmtId="0" fontId="15" fillId="8" borderId="9" xfId="0" applyFont="1" applyFill="1" applyBorder="1" applyAlignment="1">
      <alignment horizontal="left"/>
    </xf>
    <xf numFmtId="44" fontId="15" fillId="8" borderId="5" xfId="0" applyNumberFormat="1" applyFont="1" applyFill="1" applyBorder="1" applyAlignment="1">
      <alignment horizontal="center"/>
    </xf>
    <xf numFmtId="44" fontId="15" fillId="8" borderId="51" xfId="0" applyNumberFormat="1" applyFont="1" applyFill="1" applyBorder="1" applyAlignment="1">
      <alignment horizontal="center"/>
    </xf>
    <xf numFmtId="0" fontId="17" fillId="0" borderId="1" xfId="0" applyFont="1" applyBorder="1" applyAlignment="1">
      <alignment horizontal="center"/>
    </xf>
    <xf numFmtId="0" fontId="18" fillId="0" borderId="1" xfId="0" applyFont="1" applyBorder="1" applyAlignment="1">
      <alignment horizontal="center" wrapText="1"/>
    </xf>
    <xf numFmtId="0" fontId="12" fillId="6" borderId="0" xfId="0" applyFont="1" applyFill="1" applyAlignment="1">
      <alignment horizontal="center"/>
    </xf>
    <xf numFmtId="0" fontId="19" fillId="8" borderId="7" xfId="0" applyFont="1" applyFill="1" applyBorder="1" applyAlignment="1">
      <alignment horizontal="center"/>
    </xf>
    <xf numFmtId="0" fontId="19" fillId="8" borderId="9" xfId="0" applyFont="1" applyFill="1" applyBorder="1" applyAlignment="1">
      <alignment horizontal="center"/>
    </xf>
    <xf numFmtId="42" fontId="19" fillId="8" borderId="5" xfId="0" applyNumberFormat="1" applyFont="1" applyFill="1" applyBorder="1" applyAlignment="1">
      <alignment horizontal="center"/>
    </xf>
    <xf numFmtId="0" fontId="19" fillId="8" borderId="51" xfId="0" applyFont="1" applyFill="1" applyBorder="1" applyAlignment="1">
      <alignment horizontal="center"/>
    </xf>
    <xf numFmtId="0" fontId="13" fillId="6" borderId="0" xfId="0" applyFont="1" applyFill="1" applyAlignment="1">
      <alignment horizontal="center"/>
    </xf>
    <xf numFmtId="0" fontId="7" fillId="6" borderId="32" xfId="0" applyFont="1" applyFill="1" applyBorder="1" applyAlignment="1">
      <alignment horizontal="center"/>
    </xf>
    <xf numFmtId="0" fontId="7" fillId="6" borderId="33" xfId="0" applyFont="1" applyFill="1" applyBorder="1" applyAlignment="1">
      <alignment horizontal="center"/>
    </xf>
    <xf numFmtId="0" fontId="20" fillId="10" borderId="0" xfId="0" applyFont="1" applyFill="1" applyAlignment="1">
      <alignment horizontal="center"/>
    </xf>
    <xf numFmtId="0" fontId="20" fillId="10" borderId="3" xfId="0" applyFont="1" applyFill="1" applyBorder="1" applyAlignment="1">
      <alignment horizontal="center"/>
    </xf>
    <xf numFmtId="0" fontId="20" fillId="10" borderId="1" xfId="0" applyFont="1" applyFill="1" applyBorder="1" applyAlignment="1">
      <alignment horizontal="center"/>
    </xf>
    <xf numFmtId="0" fontId="21" fillId="8" borderId="20" xfId="0" applyFont="1" applyFill="1" applyBorder="1" applyAlignment="1">
      <alignment horizontal="center"/>
    </xf>
    <xf numFmtId="0" fontId="21" fillId="8" borderId="21" xfId="0" applyFont="1" applyFill="1" applyBorder="1" applyAlignment="1">
      <alignment horizontal="center"/>
    </xf>
    <xf numFmtId="0" fontId="21" fillId="8" borderId="22" xfId="0" applyFont="1" applyFill="1" applyBorder="1" applyAlignment="1">
      <alignment horizontal="center"/>
    </xf>
    <xf numFmtId="0" fontId="22" fillId="8" borderId="20" xfId="0" applyFont="1" applyFill="1" applyBorder="1" applyAlignment="1">
      <alignment horizontal="center"/>
    </xf>
    <xf numFmtId="0" fontId="22" fillId="8" borderId="21" xfId="0" applyFont="1" applyFill="1" applyBorder="1" applyAlignment="1">
      <alignment horizontal="center"/>
    </xf>
    <xf numFmtId="0" fontId="22" fillId="8" borderId="22" xfId="0" applyFont="1" applyFill="1" applyBorder="1" applyAlignment="1">
      <alignment horizontal="center"/>
    </xf>
    <xf numFmtId="0" fontId="0" fillId="6" borderId="7" xfId="0" applyFill="1" applyBorder="1" applyAlignment="1">
      <alignment horizontal="center"/>
    </xf>
    <xf numFmtId="0" fontId="0" fillId="6" borderId="9" xfId="0" applyFill="1" applyBorder="1" applyAlignment="1">
      <alignment horizontal="center"/>
    </xf>
    <xf numFmtId="0" fontId="0" fillId="8" borderId="5" xfId="0" applyFill="1" applyBorder="1" applyAlignment="1">
      <alignment horizontal="center"/>
    </xf>
    <xf numFmtId="0" fontId="0" fillId="8" borderId="51" xfId="0" applyFill="1" applyBorder="1" applyAlignment="1">
      <alignment horizontal="center"/>
    </xf>
    <xf numFmtId="0" fontId="0" fillId="6" borderId="0" xfId="0" applyFill="1" applyAlignment="1">
      <alignment horizontal="center"/>
    </xf>
    <xf numFmtId="0" fontId="2" fillId="6" borderId="1" xfId="0" applyFont="1" applyFill="1" applyBorder="1" applyAlignment="1">
      <alignment horizontal="center"/>
    </xf>
    <xf numFmtId="0" fontId="2" fillId="6" borderId="0" xfId="0" applyFont="1" applyFill="1" applyAlignment="1">
      <alignment horizontal="center" wrapText="1"/>
    </xf>
    <xf numFmtId="0" fontId="2" fillId="6" borderId="1" xfId="0" applyFont="1" applyFill="1" applyBorder="1" applyAlignment="1">
      <alignment horizontal="center" wrapText="1"/>
    </xf>
    <xf numFmtId="0" fontId="2"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93517</xdr:rowOff>
    </xdr:from>
    <xdr:ext cx="6261652" cy="8586657"/>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424821"/>
              <a:ext cx="6261652" cy="858665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a) Implement on the spreadsheet a network LP model that minimizes the total time it takes to redistribute the cars so that demand is satisfied. (2p)</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Basic idea: Every zone is a node which has six arcs. Nodes have arcs to every other node and one node for themselves. Arc from node pointing to itself means, that the cars are not physically moved from the area. Thus n in index notation is 6. </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Notation: </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time = transportation time between zones </a:t>
              </a:r>
            </a:p>
            <a:p>
              <a:r>
                <a:rPr lang="en-US" sz="1100" b="1" i="0" baseline="0">
                  <a:solidFill>
                    <a:schemeClr val="tx1"/>
                  </a:solidFill>
                  <a:effectLst/>
                  <a:latin typeface="+mn-lt"/>
                  <a:ea typeface="+mn-ea"/>
                  <a:cs typeface="+mn-cs"/>
                </a:rPr>
                <a:t>cars = cars moved between zones</a:t>
              </a:r>
            </a:p>
            <a:p>
              <a:r>
                <a:rPr lang="en-US" sz="1100" b="1" i="0" baseline="0">
                  <a:solidFill>
                    <a:schemeClr val="tx1"/>
                  </a:solidFill>
                  <a:effectLst/>
                  <a:latin typeface="+mn-lt"/>
                  <a:ea typeface="+mn-ea"/>
                  <a:cs typeface="+mn-cs"/>
                </a:rPr>
                <a:t>index i = From area</a:t>
              </a:r>
            </a:p>
            <a:p>
              <a:r>
                <a:rPr lang="en-US" sz="1100" b="1" i="0" baseline="0">
                  <a:solidFill>
                    <a:schemeClr val="tx1"/>
                  </a:solidFill>
                  <a:effectLst/>
                  <a:latin typeface="+mn-lt"/>
                  <a:ea typeface="+mn-ea"/>
                  <a:cs typeface="+mn-cs"/>
                </a:rPr>
                <a:t>index j = To area</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MIN. </a:t>
              </a:r>
              <a14:m>
                <m:oMath xmlns:m="http://schemas.openxmlformats.org/officeDocument/2006/math">
                  <m:nary>
                    <m:naryPr>
                      <m:chr m:val="∑"/>
                      <m:ctrlPr>
                        <a:rPr lang="en-US" sz="1100" b="1" i="1" baseline="0">
                          <a:solidFill>
                            <a:schemeClr val="tx1"/>
                          </a:solidFill>
                          <a:effectLst/>
                          <a:latin typeface="Cambria Math" panose="02040503050406030204" pitchFamily="18" charset="0"/>
                          <a:ea typeface="+mn-ea"/>
                          <a:cs typeface="+mn-cs"/>
                        </a:rPr>
                      </m:ctrlPr>
                    </m:naryPr>
                    <m:sub>
                      <m:r>
                        <m:rPr>
                          <m:brk m:alnAt="23"/>
                        </m:rP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𝟏</m:t>
                      </m:r>
                    </m:sub>
                    <m:sup>
                      <m:r>
                        <a:rPr lang="fi-FI" sz="1100" b="1" i="1" baseline="0">
                          <a:solidFill>
                            <a:schemeClr val="tx1"/>
                          </a:solidFill>
                          <a:effectLst/>
                          <a:latin typeface="Cambria Math" panose="02040503050406030204" pitchFamily="18" charset="0"/>
                          <a:ea typeface="+mn-ea"/>
                          <a:cs typeface="+mn-cs"/>
                        </a:rPr>
                        <m:t>𝒏</m:t>
                      </m:r>
                    </m:sup>
                    <m:e>
                      <m:nary>
                        <m:naryPr>
                          <m:chr m:val="∑"/>
                          <m:ctrlPr>
                            <a:rPr lang="en-US" sz="1100" b="1" i="1" baseline="0">
                              <a:solidFill>
                                <a:schemeClr val="tx1"/>
                              </a:solidFill>
                              <a:effectLst/>
                              <a:latin typeface="Cambria Math" panose="02040503050406030204" pitchFamily="18" charset="0"/>
                              <a:ea typeface="+mn-ea"/>
                              <a:cs typeface="+mn-cs"/>
                            </a:rPr>
                          </m:ctrlPr>
                        </m:naryPr>
                        <m:sub>
                          <m:r>
                            <m:rPr>
                              <m:brk m:alnAt="23"/>
                            </m:rPr>
                            <a:rPr lang="fi-FI" sz="1100" b="1" i="1" baseline="0">
                              <a:solidFill>
                                <a:schemeClr val="tx1"/>
                              </a:solidFill>
                              <a:effectLst/>
                              <a:latin typeface="Cambria Math" panose="02040503050406030204" pitchFamily="18" charset="0"/>
                              <a:ea typeface="+mn-ea"/>
                              <a:cs typeface="+mn-cs"/>
                            </a:rPr>
                            <m:t>𝒋</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𝟏</m:t>
                          </m:r>
                        </m:sub>
                        <m:sup>
                          <m:r>
                            <a:rPr lang="fi-FI" sz="1100" b="1" i="1" baseline="0">
                              <a:solidFill>
                                <a:schemeClr val="tx1"/>
                              </a:solidFill>
                              <a:effectLst/>
                              <a:latin typeface="Cambria Math" panose="02040503050406030204" pitchFamily="18" charset="0"/>
                              <a:ea typeface="+mn-ea"/>
                              <a:cs typeface="+mn-cs"/>
                            </a:rPr>
                            <m:t>𝒏</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𝒕𝒊𝒎𝒆</m:t>
                              </m:r>
                            </m:e>
                            <m:sub>
                              <m:r>
                                <a:rPr lang="fi-FI" sz="1100" b="1" i="1" baseline="0">
                                  <a:solidFill>
                                    <a:schemeClr val="tx1"/>
                                  </a:solidFill>
                                  <a:effectLst/>
                                  <a:latin typeface="Cambria Math" panose="02040503050406030204" pitchFamily="18" charset="0"/>
                                  <a:ea typeface="+mn-ea"/>
                                  <a:cs typeface="+mn-cs"/>
                                </a:rPr>
                                <m:t>𝒊𝒋</m:t>
                              </m:r>
                            </m:sub>
                          </m:sSub>
                          <m:r>
                            <a:rPr lang="fi-FI" sz="1100" b="1" i="1" baseline="0">
                              <a:solidFill>
                                <a:schemeClr val="tx1"/>
                              </a:solidFill>
                              <a:effectLst/>
                              <a:latin typeface="Cambria Math" panose="02040503050406030204" pitchFamily="18" charset="0"/>
                              <a:ea typeface="+mn-ea"/>
                              <a:cs typeface="+mn-cs"/>
                            </a:rPr>
                            <m:t>∗</m:t>
                          </m:r>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𝒄𝒂𝒓𝒔</m:t>
                              </m:r>
                            </m:e>
                            <m:sub>
                              <m:r>
                                <a:rPr lang="fi-FI" sz="1100" b="1" i="1" baseline="0">
                                  <a:solidFill>
                                    <a:schemeClr val="tx1"/>
                                  </a:solidFill>
                                  <a:effectLst/>
                                  <a:latin typeface="Cambria Math" panose="02040503050406030204" pitchFamily="18" charset="0"/>
                                  <a:ea typeface="+mn-ea"/>
                                  <a:cs typeface="+mn-cs"/>
                                </a:rPr>
                                <m:t>𝒊𝒋</m:t>
                              </m:r>
                            </m:sub>
                          </m:sSub>
                        </m:e>
                      </m:nary>
                    </m:e>
                  </m:nary>
                </m:oMath>
              </a14:m>
              <a:endParaRPr lang="en-US" sz="1100" b="1"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b) Report the number of cars transferred between each area, i.e., prepare a list of transfers. (1p)</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Here inflows are ignored and only physical transfers are considered. </a:t>
              </a:r>
            </a:p>
            <a:p>
              <a:r>
                <a:rPr lang="en-US" sz="1100" b="1" i="0" baseline="0">
                  <a:solidFill>
                    <a:schemeClr val="tx1"/>
                  </a:solidFill>
                  <a:effectLst/>
                  <a:latin typeface="+mn-lt"/>
                  <a:ea typeface="+mn-ea"/>
                  <a:cs typeface="+mn-cs"/>
                </a:rPr>
                <a:t>List of transfers:</a:t>
              </a:r>
            </a:p>
            <a:p>
              <a:r>
                <a:rPr lang="en-US" sz="1100" b="1" i="0" baseline="0">
                  <a:solidFill>
                    <a:schemeClr val="tx1"/>
                  </a:solidFill>
                  <a:effectLst/>
                  <a:latin typeface="+mn-lt"/>
                  <a:ea typeface="+mn-ea"/>
                  <a:cs typeface="+mn-cs"/>
                </a:rPr>
                <a:t>Area A: 0-transfers</a:t>
              </a:r>
            </a:p>
            <a:p>
              <a:r>
                <a:rPr lang="en-US" sz="1100" b="1" i="0" baseline="0">
                  <a:solidFill>
                    <a:schemeClr val="tx1"/>
                  </a:solidFill>
                  <a:effectLst/>
                  <a:latin typeface="+mn-lt"/>
                  <a:ea typeface="+mn-ea"/>
                  <a:cs typeface="+mn-cs"/>
                </a:rPr>
                <a:t>Area B: 0-transfers</a:t>
              </a:r>
            </a:p>
            <a:p>
              <a:r>
                <a:rPr lang="en-US" sz="1100" b="1" i="0" baseline="0">
                  <a:solidFill>
                    <a:schemeClr val="tx1"/>
                  </a:solidFill>
                  <a:effectLst/>
                  <a:latin typeface="+mn-lt"/>
                  <a:ea typeface="+mn-ea"/>
                  <a:cs typeface="+mn-cs"/>
                </a:rPr>
                <a:t>Area C: 0-transfers</a:t>
              </a:r>
            </a:p>
            <a:p>
              <a:r>
                <a:rPr lang="en-US" sz="1100" b="1" i="0" baseline="0">
                  <a:solidFill>
                    <a:schemeClr val="tx1"/>
                  </a:solidFill>
                  <a:effectLst/>
                  <a:latin typeface="+mn-lt"/>
                  <a:ea typeface="+mn-ea"/>
                  <a:cs typeface="+mn-cs"/>
                </a:rPr>
                <a:t>Area D: 0- transfers</a:t>
              </a:r>
            </a:p>
            <a:p>
              <a:r>
                <a:rPr lang="en-US" sz="1100" b="1" i="0" baseline="0">
                  <a:solidFill>
                    <a:schemeClr val="tx1"/>
                  </a:solidFill>
                  <a:effectLst/>
                  <a:latin typeface="+mn-lt"/>
                  <a:ea typeface="+mn-ea"/>
                  <a:cs typeface="+mn-cs"/>
                </a:rPr>
                <a:t>Area E: </a:t>
              </a:r>
            </a:p>
            <a:p>
              <a:r>
                <a:rPr lang="en-US" sz="1100" b="1" i="0" baseline="0">
                  <a:solidFill>
                    <a:schemeClr val="tx1"/>
                  </a:solidFill>
                  <a:effectLst/>
                  <a:latin typeface="+mn-lt"/>
                  <a:ea typeface="+mn-ea"/>
                  <a:cs typeface="+mn-cs"/>
                </a:rPr>
                <a:t>	Area B: 2-transfers</a:t>
              </a:r>
            </a:p>
            <a:p>
              <a:r>
                <a:rPr lang="en-US" sz="1100" b="1" i="0" baseline="0">
                  <a:solidFill>
                    <a:schemeClr val="tx1"/>
                  </a:solidFill>
                  <a:effectLst/>
                  <a:latin typeface="+mn-lt"/>
                  <a:ea typeface="+mn-ea"/>
                  <a:cs typeface="+mn-cs"/>
                </a:rPr>
                <a:t>	Area C: 2-trasfers</a:t>
              </a:r>
            </a:p>
            <a:p>
              <a:r>
                <a:rPr lang="en-US" sz="1100" b="1" i="0" baseline="0">
                  <a:solidFill>
                    <a:schemeClr val="tx1"/>
                  </a:solidFill>
                  <a:effectLst/>
                  <a:latin typeface="+mn-lt"/>
                  <a:ea typeface="+mn-ea"/>
                  <a:cs typeface="+mn-cs"/>
                </a:rPr>
                <a:t>	Area D: 7-transfers</a:t>
              </a:r>
            </a:p>
            <a:p>
              <a:r>
                <a:rPr lang="en-US" sz="1100" b="1" i="0" baseline="0">
                  <a:solidFill>
                    <a:schemeClr val="tx1"/>
                  </a:solidFill>
                  <a:effectLst/>
                  <a:latin typeface="+mn-lt"/>
                  <a:ea typeface="+mn-ea"/>
                  <a:cs typeface="+mn-cs"/>
                </a:rPr>
                <a:t>Area F: 	</a:t>
              </a:r>
            </a:p>
            <a:p>
              <a:r>
                <a:rPr lang="en-US" sz="1100" b="1" i="0" baseline="0">
                  <a:solidFill>
                    <a:schemeClr val="tx1"/>
                  </a:solidFill>
                  <a:effectLst/>
                  <a:latin typeface="+mn-lt"/>
                  <a:ea typeface="+mn-ea"/>
                  <a:cs typeface="+mn-cs"/>
                </a:rPr>
                <a:t>	Area B: 15-transfers</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 Report also the total driving time that the optimal reallocation requires. (1p)</a:t>
              </a:r>
            </a:p>
            <a:p>
              <a:pPr marL="0" indent="0"/>
              <a:endParaRPr lang="en-US" sz="1100" b="1"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noProof="0">
                  <a:solidFill>
                    <a:schemeClr val="tx1"/>
                  </a:solidFill>
                  <a:effectLst/>
                  <a:latin typeface="+mn-lt"/>
                  <a:ea typeface="+mn-ea"/>
                  <a:cs typeface="+mn-cs"/>
                </a:rPr>
                <a:t>Total time needed: 310 minutes</a:t>
              </a:r>
            </a:p>
            <a:p>
              <a:endParaRPr lang="en-US" sz="1100" b="1" i="0" baseline="0">
                <a:solidFill>
                  <a:schemeClr val="tx1"/>
                </a:solidFill>
                <a:effectLst/>
                <a:latin typeface="+mn-lt"/>
                <a:ea typeface="+mn-ea"/>
                <a:cs typeface="+mn-cs"/>
              </a:endParaRPr>
            </a:p>
          </xdr:txBody>
        </xdr:sp>
      </mc:Choice>
      <mc:Fallback>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424821"/>
              <a:ext cx="6261652" cy="858665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a) Implement on the spreadsheet a network LP model that minimizes the total time it takes to redistribute the cars so that demand is satisfied. (2p)</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Basic idea: Every zone is a node which has six arcs. Nodes have arcs to every other node and one node for themselves. Arc from node pointing to itself means, that the cars are not physically moved from the area. Thus n in index notation is 6. </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Notation: </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time = transportation time between zones </a:t>
              </a:r>
            </a:p>
            <a:p>
              <a:r>
                <a:rPr lang="en-US" sz="1100" b="1" i="0" baseline="0">
                  <a:solidFill>
                    <a:schemeClr val="tx1"/>
                  </a:solidFill>
                  <a:effectLst/>
                  <a:latin typeface="+mn-lt"/>
                  <a:ea typeface="+mn-ea"/>
                  <a:cs typeface="+mn-cs"/>
                </a:rPr>
                <a:t>cars = cars moved between zones</a:t>
              </a:r>
            </a:p>
            <a:p>
              <a:r>
                <a:rPr lang="en-US" sz="1100" b="1" i="0" baseline="0">
                  <a:solidFill>
                    <a:schemeClr val="tx1"/>
                  </a:solidFill>
                  <a:effectLst/>
                  <a:latin typeface="+mn-lt"/>
                  <a:ea typeface="+mn-ea"/>
                  <a:cs typeface="+mn-cs"/>
                </a:rPr>
                <a:t>index i = From area</a:t>
              </a:r>
            </a:p>
            <a:p>
              <a:r>
                <a:rPr lang="en-US" sz="1100" b="1" i="0" baseline="0">
                  <a:solidFill>
                    <a:schemeClr val="tx1"/>
                  </a:solidFill>
                  <a:effectLst/>
                  <a:latin typeface="+mn-lt"/>
                  <a:ea typeface="+mn-ea"/>
                  <a:cs typeface="+mn-cs"/>
                </a:rPr>
                <a:t>index j = To area</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MIN. </a:t>
              </a:r>
              <a:r>
                <a:rPr lang="en-US" sz="1100" b="1" i="0" baseline="0">
                  <a:solidFill>
                    <a:schemeClr val="tx1"/>
                  </a:solidFill>
                  <a:effectLst/>
                  <a:latin typeface="Cambria Math" panose="02040503050406030204" pitchFamily="18" charset="0"/>
                  <a:ea typeface="+mn-ea"/>
                  <a:cs typeface="+mn-cs"/>
                </a:rPr>
                <a:t>∑</a:t>
              </a:r>
              <a:r>
                <a:rPr lang="fi-FI" sz="1100" b="1" i="0" baseline="0">
                  <a:solidFill>
                    <a:schemeClr val="tx1"/>
                  </a:solidFill>
                  <a:effectLst/>
                  <a:latin typeface="Cambria Math" panose="02040503050406030204" pitchFamily="18" charset="0"/>
                  <a:ea typeface="+mn-ea"/>
                  <a:cs typeface="+mn-cs"/>
                </a:rPr>
                <a:t>_</a:t>
              </a:r>
              <a:r>
                <a:rPr lang="en-US" sz="1100" b="1" i="0" baseline="0">
                  <a:solidFill>
                    <a:schemeClr val="tx1"/>
                  </a:solidFill>
                  <a:effectLst/>
                  <a:latin typeface="Cambria Math" panose="02040503050406030204" pitchFamily="18" charset="0"/>
                  <a:ea typeface="+mn-ea"/>
                  <a:cs typeface="+mn-cs"/>
                </a:rPr>
                <a:t>(</a:t>
              </a:r>
              <a:r>
                <a:rPr lang="fi-FI" sz="1100" b="1" i="0" baseline="0">
                  <a:solidFill>
                    <a:schemeClr val="tx1"/>
                  </a:solidFill>
                  <a:effectLst/>
                  <a:latin typeface="Cambria Math" panose="02040503050406030204" pitchFamily="18" charset="0"/>
                  <a:ea typeface="+mn-ea"/>
                  <a:cs typeface="+mn-cs"/>
                </a:rPr>
                <a:t>𝒊=𝟏</a:t>
              </a:r>
              <a:r>
                <a:rPr lang="en-US" sz="1100" b="1" i="0" baseline="0">
                  <a:solidFill>
                    <a:schemeClr val="tx1"/>
                  </a:solidFill>
                  <a:effectLst/>
                  <a:latin typeface="Cambria Math" panose="02040503050406030204" pitchFamily="18" charset="0"/>
                  <a:ea typeface="+mn-ea"/>
                  <a:cs typeface="+mn-cs"/>
                </a:rPr>
                <a:t>)</a:t>
              </a:r>
              <a:r>
                <a:rPr lang="fi-FI" sz="1100" b="1" i="0" baseline="0">
                  <a:solidFill>
                    <a:schemeClr val="tx1"/>
                  </a:solidFill>
                  <a:effectLst/>
                  <a:latin typeface="Cambria Math" panose="02040503050406030204" pitchFamily="18" charset="0"/>
                  <a:ea typeface="+mn-ea"/>
                  <a:cs typeface="+mn-cs"/>
                </a:rPr>
                <a:t>^𝒏▒</a:t>
              </a:r>
              <a:r>
                <a:rPr lang="en-US" sz="1100" b="1" i="0" baseline="0">
                  <a:solidFill>
                    <a:schemeClr val="tx1"/>
                  </a:solidFill>
                  <a:effectLst/>
                  <a:latin typeface="Cambria Math" panose="02040503050406030204" pitchFamily="18" charset="0"/>
                  <a:ea typeface="+mn-ea"/>
                  <a:cs typeface="+mn-cs"/>
                </a:rPr>
                <a:t>∑</a:t>
              </a:r>
              <a:r>
                <a:rPr lang="fi-FI" sz="1100" b="1" i="0" baseline="0">
                  <a:solidFill>
                    <a:schemeClr val="tx1"/>
                  </a:solidFill>
                  <a:effectLst/>
                  <a:latin typeface="Cambria Math" panose="02040503050406030204" pitchFamily="18" charset="0"/>
                  <a:ea typeface="+mn-ea"/>
                  <a:cs typeface="+mn-cs"/>
                </a:rPr>
                <a:t>_</a:t>
              </a:r>
              <a:r>
                <a:rPr lang="en-US" sz="1100" b="1" i="0" baseline="0">
                  <a:solidFill>
                    <a:schemeClr val="tx1"/>
                  </a:solidFill>
                  <a:effectLst/>
                  <a:latin typeface="Cambria Math" panose="02040503050406030204" pitchFamily="18" charset="0"/>
                  <a:ea typeface="+mn-ea"/>
                  <a:cs typeface="+mn-cs"/>
                </a:rPr>
                <a:t>(</a:t>
              </a:r>
              <a:r>
                <a:rPr lang="fi-FI" sz="1100" b="1" i="0" baseline="0">
                  <a:solidFill>
                    <a:schemeClr val="tx1"/>
                  </a:solidFill>
                  <a:effectLst/>
                  <a:latin typeface="Cambria Math" panose="02040503050406030204" pitchFamily="18" charset="0"/>
                  <a:ea typeface="+mn-ea"/>
                  <a:cs typeface="+mn-cs"/>
                </a:rPr>
                <a:t>𝒋=𝟏</a:t>
              </a:r>
              <a:r>
                <a:rPr lang="en-US" sz="1100" b="1" i="0" baseline="0">
                  <a:solidFill>
                    <a:schemeClr val="tx1"/>
                  </a:solidFill>
                  <a:effectLst/>
                  <a:latin typeface="Cambria Math" panose="02040503050406030204" pitchFamily="18" charset="0"/>
                  <a:ea typeface="+mn-ea"/>
                  <a:cs typeface="+mn-cs"/>
                </a:rPr>
                <a:t>)</a:t>
              </a:r>
              <a:r>
                <a:rPr lang="fi-FI" sz="1100" b="1" i="0" baseline="0">
                  <a:solidFill>
                    <a:schemeClr val="tx1"/>
                  </a:solidFill>
                  <a:effectLst/>
                  <a:latin typeface="Cambria Math" panose="02040503050406030204" pitchFamily="18" charset="0"/>
                  <a:ea typeface="+mn-ea"/>
                  <a:cs typeface="+mn-cs"/>
                </a:rPr>
                <a:t>^𝒏▒〖〖𝒕𝒊𝒎𝒆〗_𝒊𝒋∗〖𝒄𝒂𝒓𝒔〗_𝒊𝒋 〗</a:t>
              </a:r>
              <a:endParaRPr lang="en-US" sz="1100" b="1"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b) Report the number of cars transferred between each area, i.e., prepare a list of transfers. (1p)</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Here inflows are ignored and only physical transfers are considered. </a:t>
              </a:r>
            </a:p>
            <a:p>
              <a:r>
                <a:rPr lang="en-US" sz="1100" b="1" i="0" baseline="0">
                  <a:solidFill>
                    <a:schemeClr val="tx1"/>
                  </a:solidFill>
                  <a:effectLst/>
                  <a:latin typeface="+mn-lt"/>
                  <a:ea typeface="+mn-ea"/>
                  <a:cs typeface="+mn-cs"/>
                </a:rPr>
                <a:t>List of transfers:</a:t>
              </a:r>
            </a:p>
            <a:p>
              <a:r>
                <a:rPr lang="en-US" sz="1100" b="1" i="0" baseline="0">
                  <a:solidFill>
                    <a:schemeClr val="tx1"/>
                  </a:solidFill>
                  <a:effectLst/>
                  <a:latin typeface="+mn-lt"/>
                  <a:ea typeface="+mn-ea"/>
                  <a:cs typeface="+mn-cs"/>
                </a:rPr>
                <a:t>Area A: 0-transfers</a:t>
              </a:r>
            </a:p>
            <a:p>
              <a:r>
                <a:rPr lang="en-US" sz="1100" b="1" i="0" baseline="0">
                  <a:solidFill>
                    <a:schemeClr val="tx1"/>
                  </a:solidFill>
                  <a:effectLst/>
                  <a:latin typeface="+mn-lt"/>
                  <a:ea typeface="+mn-ea"/>
                  <a:cs typeface="+mn-cs"/>
                </a:rPr>
                <a:t>Area B: 0-transfers</a:t>
              </a:r>
            </a:p>
            <a:p>
              <a:r>
                <a:rPr lang="en-US" sz="1100" b="1" i="0" baseline="0">
                  <a:solidFill>
                    <a:schemeClr val="tx1"/>
                  </a:solidFill>
                  <a:effectLst/>
                  <a:latin typeface="+mn-lt"/>
                  <a:ea typeface="+mn-ea"/>
                  <a:cs typeface="+mn-cs"/>
                </a:rPr>
                <a:t>Area C: 0-transfers</a:t>
              </a:r>
            </a:p>
            <a:p>
              <a:r>
                <a:rPr lang="en-US" sz="1100" b="1" i="0" baseline="0">
                  <a:solidFill>
                    <a:schemeClr val="tx1"/>
                  </a:solidFill>
                  <a:effectLst/>
                  <a:latin typeface="+mn-lt"/>
                  <a:ea typeface="+mn-ea"/>
                  <a:cs typeface="+mn-cs"/>
                </a:rPr>
                <a:t>Area D: 0- transfers</a:t>
              </a:r>
            </a:p>
            <a:p>
              <a:r>
                <a:rPr lang="en-US" sz="1100" b="1" i="0" baseline="0">
                  <a:solidFill>
                    <a:schemeClr val="tx1"/>
                  </a:solidFill>
                  <a:effectLst/>
                  <a:latin typeface="+mn-lt"/>
                  <a:ea typeface="+mn-ea"/>
                  <a:cs typeface="+mn-cs"/>
                </a:rPr>
                <a:t>Area E: </a:t>
              </a:r>
            </a:p>
            <a:p>
              <a:r>
                <a:rPr lang="en-US" sz="1100" b="1" i="0" baseline="0">
                  <a:solidFill>
                    <a:schemeClr val="tx1"/>
                  </a:solidFill>
                  <a:effectLst/>
                  <a:latin typeface="+mn-lt"/>
                  <a:ea typeface="+mn-ea"/>
                  <a:cs typeface="+mn-cs"/>
                </a:rPr>
                <a:t>	Area B: 2-transfers</a:t>
              </a:r>
            </a:p>
            <a:p>
              <a:r>
                <a:rPr lang="en-US" sz="1100" b="1" i="0" baseline="0">
                  <a:solidFill>
                    <a:schemeClr val="tx1"/>
                  </a:solidFill>
                  <a:effectLst/>
                  <a:latin typeface="+mn-lt"/>
                  <a:ea typeface="+mn-ea"/>
                  <a:cs typeface="+mn-cs"/>
                </a:rPr>
                <a:t>	Area C: 2-trasfers</a:t>
              </a:r>
            </a:p>
            <a:p>
              <a:r>
                <a:rPr lang="en-US" sz="1100" b="1" i="0" baseline="0">
                  <a:solidFill>
                    <a:schemeClr val="tx1"/>
                  </a:solidFill>
                  <a:effectLst/>
                  <a:latin typeface="+mn-lt"/>
                  <a:ea typeface="+mn-ea"/>
                  <a:cs typeface="+mn-cs"/>
                </a:rPr>
                <a:t>	Area D: 7-transfers</a:t>
              </a:r>
            </a:p>
            <a:p>
              <a:r>
                <a:rPr lang="en-US" sz="1100" b="1" i="0" baseline="0">
                  <a:solidFill>
                    <a:schemeClr val="tx1"/>
                  </a:solidFill>
                  <a:effectLst/>
                  <a:latin typeface="+mn-lt"/>
                  <a:ea typeface="+mn-ea"/>
                  <a:cs typeface="+mn-cs"/>
                </a:rPr>
                <a:t>Area F: 	</a:t>
              </a:r>
            </a:p>
            <a:p>
              <a:r>
                <a:rPr lang="en-US" sz="1100" b="1" i="0" baseline="0">
                  <a:solidFill>
                    <a:schemeClr val="tx1"/>
                  </a:solidFill>
                  <a:effectLst/>
                  <a:latin typeface="+mn-lt"/>
                  <a:ea typeface="+mn-ea"/>
                  <a:cs typeface="+mn-cs"/>
                </a:rPr>
                <a:t>	Area B: 15-transfers</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 Report also the total driving time that the optimal reallocation requires. (1p)</a:t>
              </a:r>
            </a:p>
            <a:p>
              <a:pPr marL="0" indent="0"/>
              <a:endParaRPr lang="en-US" sz="1100" b="1"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noProof="0">
                  <a:solidFill>
                    <a:schemeClr val="tx1"/>
                  </a:solidFill>
                  <a:effectLst/>
                  <a:latin typeface="+mn-lt"/>
                  <a:ea typeface="+mn-ea"/>
                  <a:cs typeface="+mn-cs"/>
                </a:rPr>
                <a:t>Total time needed: 310 minutes</a:t>
              </a:r>
            </a:p>
            <a:p>
              <a:endParaRPr lang="en-US" sz="1100" b="1" i="0" baseline="0">
                <a:solidFill>
                  <a:schemeClr val="tx1"/>
                </a:solidFill>
                <a:effectLst/>
                <a:latin typeface="+mn-lt"/>
                <a:ea typeface="+mn-ea"/>
                <a:cs typeface="+mn-cs"/>
              </a:endParaRPr>
            </a:p>
          </xdr:txBody>
        </xdr:sp>
      </mc:Fallback>
    </mc:AlternateContent>
    <xdr:clientData/>
  </xdr:oneCellAnchor>
  <xdr:oneCellAnchor>
    <xdr:from>
      <xdr:col>9</xdr:col>
      <xdr:colOff>130752</xdr:colOff>
      <xdr:row>1</xdr:row>
      <xdr:rowOff>55707</xdr:rowOff>
    </xdr:from>
    <xdr:ext cx="4695536" cy="2534668"/>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636202" y="389082"/>
          <a:ext cx="4695536" cy="253466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eaLnBrk="1" fontAlgn="auto" latinLnBrk="0" hangingPunct="1"/>
          <a:r>
            <a:rPr lang="en-US" sz="1100" b="1" i="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spreadsheet implementation reasonable? </a:t>
          </a:r>
          <a:r>
            <a:rPr lang="en-US" sz="1100" b="0" i="0" baseline="0">
              <a:solidFill>
                <a:schemeClr val="tx1"/>
              </a:solidFill>
              <a:effectLst/>
              <a:latin typeface="+mn-lt"/>
              <a:ea typeface="+mn-ea"/>
              <a:cs typeface="+mn-cs"/>
            </a:rPr>
            <a:t>(+0-2pts)</a:t>
          </a:r>
          <a:endParaRPr lang="en-US">
            <a:effectLst/>
          </a:endParaRPr>
        </a:p>
        <a:p>
          <a:pPr eaLnBrk="1" fontAlgn="auto" latinLnBrk="0" hangingPunct="1"/>
          <a:r>
            <a:rPr lang="en-US" sz="1100" b="0" i="0" baseline="0">
              <a:solidFill>
                <a:schemeClr val="tx1"/>
              </a:solidFill>
              <a:effectLst/>
              <a:latin typeface="+mn-lt"/>
              <a:ea typeface="+mn-ea"/>
              <a:cs typeface="+mn-cs"/>
            </a:rPr>
            <a:t>The variables are clearly named and the cell values correspond to the objective function and constraint coefficients. (2 pt)</a:t>
          </a:r>
          <a:endParaRPr lang="en-US">
            <a:effectLst/>
          </a:endParaRPr>
        </a:p>
        <a:p>
          <a:pPr eaLnBrk="1" fontAlgn="auto" latinLnBrk="0" hangingPunct="1"/>
          <a:r>
            <a:rPr lang="en-US" sz="1100" b="0" i="0" baseline="0">
              <a:solidFill>
                <a:schemeClr val="tx1"/>
              </a:solidFill>
              <a:effectLst/>
              <a:latin typeface="+mn-lt"/>
              <a:ea typeface="+mn-ea"/>
              <a:cs typeface="+mn-cs"/>
            </a:rPr>
            <a:t>There are major errors in the spreadsheet implementation. (1pt)</a:t>
          </a:r>
          <a:endParaRPr lang="en-US">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en-US">
            <a:effectLst/>
          </a:endParaRPr>
        </a:p>
        <a:p>
          <a:pPr eaLnBrk="1" fontAlgn="auto" latinLnBrk="0" hangingPunct="1"/>
          <a:r>
            <a:rPr lang="en-US" sz="1100" b="0" i="0" baseline="0">
              <a:solidFill>
                <a:schemeClr val="tx1"/>
              </a:solidFill>
              <a:effectLst/>
              <a:latin typeface="+mn-lt"/>
              <a:ea typeface="+mn-ea"/>
              <a:cs typeface="+mn-cs"/>
            </a:rPr>
            <a:t>Not a linear model (0 pts)</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pPr eaLnBrk="1" fontAlgn="auto" latinLnBrk="0" hangingPunct="1"/>
          <a:r>
            <a:rPr lang="en-US" sz="1100" b="1" i="0" u="none" strike="noStrike">
              <a:solidFill>
                <a:schemeClr val="tx1"/>
              </a:solidFill>
              <a:effectLst/>
              <a:latin typeface="+mn-lt"/>
              <a:ea typeface="+mn-ea"/>
              <a:cs typeface="+mn-cs"/>
            </a:rPr>
            <a:t>b) </a:t>
          </a:r>
          <a:r>
            <a:rPr lang="en-US" sz="1100" i="0">
              <a:solidFill>
                <a:schemeClr val="tx1"/>
              </a:solidFill>
              <a:effectLst/>
              <a:latin typeface="+mn-lt"/>
              <a:ea typeface="+mn-ea"/>
              <a:cs typeface="+mn-cs"/>
            </a:rPr>
            <a:t>List of transfers correct</a:t>
          </a:r>
          <a:r>
            <a:rPr lang="en-US" sz="1100" i="0" baseline="0">
              <a:solidFill>
                <a:schemeClr val="tx1"/>
              </a:solidFill>
              <a:effectLst/>
              <a:latin typeface="+mn-lt"/>
              <a:ea typeface="+mn-ea"/>
              <a:cs typeface="+mn-cs"/>
            </a:rPr>
            <a:t>? </a:t>
          </a:r>
          <a:r>
            <a:rPr lang="en-US" sz="1100" i="0">
              <a:solidFill>
                <a:schemeClr val="tx1"/>
              </a:solidFill>
              <a:effectLst/>
              <a:latin typeface="+mn-lt"/>
              <a:ea typeface="+mn-ea"/>
              <a:cs typeface="+mn-cs"/>
            </a:rPr>
            <a:t>(+1pt)</a:t>
          </a:r>
        </a:p>
        <a:p>
          <a:pPr eaLnBrk="1" fontAlgn="auto" latinLnBrk="0" hangingPunct="1"/>
          <a:endParaRPr lang="en-US">
            <a:effectLst/>
          </a:endParaRPr>
        </a:p>
        <a:p>
          <a:pPr eaLnBrk="1" fontAlgn="auto" latinLnBrk="0" hangingPunct="1"/>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Optimal time correct? (+1pts)</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160020</xdr:colOff>
      <xdr:row>1</xdr:row>
      <xdr:rowOff>51436</xdr:rowOff>
    </xdr:from>
    <xdr:ext cx="5774055" cy="4533900"/>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60020" y="384811"/>
          <a:ext cx="5774055" cy="453390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a:t>
          </a:r>
        </a:p>
        <a:p>
          <a:endParaRPr lang="en-US" sz="1600" b="1"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a) </a:t>
          </a:r>
          <a:r>
            <a:rPr lang="en-US" sz="1100" b="0" i="0" u="none" strike="noStrike">
              <a:solidFill>
                <a:schemeClr val="tx1"/>
              </a:solidFill>
              <a:effectLst/>
              <a:latin typeface="+mn-lt"/>
              <a:ea typeface="+mn-ea"/>
              <a:cs typeface="+mn-cs"/>
            </a:rPr>
            <a:t> </a:t>
          </a:r>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r>
            <a:rPr lang="en-US" sz="1100" b="0" i="0" u="none" strike="noStrike">
              <a:solidFill>
                <a:schemeClr val="tx1"/>
              </a:solidFill>
              <a:effectLst/>
              <a:latin typeface="+mn-lt"/>
              <a:ea typeface="+mn-ea"/>
              <a:cs typeface="+mn-cs"/>
            </a:rPr>
            <a:t>(3pts)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chemeClr val="tx1"/>
              </a:solidFill>
              <a:effectLst/>
              <a:latin typeface="+mn-lt"/>
              <a:ea typeface="+mn-ea"/>
              <a:cs typeface="+mn-cs"/>
            </a:rPr>
            <a:t>b) Report the engineers that are not assigned to any job (1pt)</a:t>
          </a:r>
          <a:endParaRPr lang="en-US">
            <a:effectLst/>
          </a:endParaRP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ysClr val="windowText" lastClr="000000"/>
              </a:solidFill>
              <a:effectLst/>
              <a:uLnTx/>
              <a:uFillTx/>
              <a:latin typeface="+mn-lt"/>
              <a:ea typeface="+mn-ea"/>
              <a:cs typeface="+mn-cs"/>
            </a:rPr>
            <a:t>Väinö &amp; Onni</a:t>
          </a:r>
          <a:endParaRPr lang="en-US" sz="1100" b="1" i="0" baseline="0">
            <a:solidFill>
              <a:sysClr val="windowText" lastClr="000000"/>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 Report the optimal total cost. (1p)</a:t>
          </a:r>
        </a:p>
        <a:p>
          <a:endParaRPr lang="en-US" sz="1100" b="0" i="0" baseline="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ysClr val="windowText" lastClr="000000"/>
              </a:solidFill>
              <a:effectLst/>
              <a:uLnTx/>
              <a:uFillTx/>
              <a:latin typeface="+mn-lt"/>
              <a:ea typeface="+mn-ea"/>
              <a:cs typeface="+mn-cs"/>
            </a:rPr>
            <a:t>Total cost for the week: </a:t>
          </a:r>
          <a:r>
            <a:rPr lang="fi-FI" sz="1400" b="1" i="0" u="none" strike="noStrike">
              <a:solidFill>
                <a:sysClr val="windowText" lastClr="000000"/>
              </a:solidFill>
              <a:effectLst/>
              <a:latin typeface="+mn-lt"/>
              <a:ea typeface="+mn-ea"/>
              <a:cs typeface="+mn-cs"/>
            </a:rPr>
            <a:t>483,00 € </a:t>
          </a:r>
          <a:endParaRPr kumimoji="0" lang="en-US" sz="1400" b="1" i="0" u="none" strike="noStrike" kern="0" cap="none" spc="0" normalizeH="0" baseline="0" noProof="0">
            <a:ln>
              <a:noFill/>
            </a:ln>
            <a:solidFill>
              <a:sysClr val="windowText" lastClr="000000"/>
            </a:solidFill>
            <a:effectLst/>
            <a:uLnTx/>
            <a:uFillTx/>
            <a:latin typeface="+mn-lt"/>
            <a:ea typeface="+mn-ea"/>
            <a:cs typeface="+mn-cs"/>
          </a:endParaRPr>
        </a:p>
        <a:p>
          <a:endParaRPr lang="en-US">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47625</xdr:colOff>
      <xdr:row>1</xdr:row>
      <xdr:rowOff>66676</xdr:rowOff>
    </xdr:from>
    <xdr:ext cx="8334376" cy="14114144"/>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5" y="394336"/>
              <a:ext cx="8334376" cy="1411414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a:t>
              </a:r>
            </a:p>
            <a:p>
              <a:endParaRPr lang="en-US" sz="1600" b="1"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carton is transported to 4 warehouses located in Finland, Lithuania, Czech Republic and the UK, in which the carton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carton.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a) Formulate mathematically a transhipment model </a:t>
              </a:r>
              <a:r>
                <a:rPr lang="en-US" sz="1100" b="0" i="0" baseline="0">
                  <a:solidFill>
                    <a:schemeClr val="tx1"/>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chemeClr val="tx1"/>
                  </a:solidFill>
                  <a:effectLst/>
                  <a:latin typeface="+mn-lt"/>
                  <a:ea typeface="+mn-ea"/>
                  <a:cs typeface="+mn-cs"/>
                </a:rPr>
                <a:t> decision variables </a:t>
              </a:r>
              <a14:m>
                <m:oMath xmlns:m="http://schemas.openxmlformats.org/officeDocument/2006/math">
                  <m:sSub>
                    <m:sSubPr>
                      <m:ctrlPr>
                        <a:rPr lang="en-US" sz="1100" b="0" i="1" u="none" strike="noStrike" baseline="0">
                          <a:solidFill>
                            <a:schemeClr val="tx1"/>
                          </a:solidFill>
                          <a:effectLst/>
                          <a:latin typeface="Cambria Math" panose="02040503050406030204" pitchFamily="18" charset="0"/>
                          <a:ea typeface="+mn-ea"/>
                          <a:cs typeface="+mn-cs"/>
                        </a:rPr>
                      </m:ctrlPr>
                    </m:sSubPr>
                    <m:e>
                      <m:r>
                        <a:rPr lang="en-US" sz="1100" b="0" i="1" u="none" strike="noStrike" baseline="0">
                          <a:solidFill>
                            <a:schemeClr val="tx1"/>
                          </a:solidFill>
                          <a:effectLst/>
                          <a:latin typeface="Cambria Math" panose="02040503050406030204" pitchFamily="18" charset="0"/>
                          <a:ea typeface="+mn-ea"/>
                          <a:cs typeface="+mn-cs"/>
                        </a:rPr>
                        <m:t>𝑥</m:t>
                      </m:r>
                    </m:e>
                    <m:sub>
                      <m:r>
                        <a:rPr lang="en-US" sz="1100" b="0" i="1" u="none" strike="noStrike" baseline="0">
                          <a:solidFill>
                            <a:schemeClr val="tx1"/>
                          </a:solidFill>
                          <a:effectLst/>
                          <a:latin typeface="Cambria Math" panose="02040503050406030204" pitchFamily="18" charset="0"/>
                          <a:ea typeface="+mn-ea"/>
                          <a:cs typeface="+mn-cs"/>
                        </a:rPr>
                        <m:t>𝑖𝑗</m:t>
                      </m:r>
                    </m:sub>
                  </m:sSub>
                </m:oMath>
              </a14:m>
              <a:r>
                <a:rPr lang="en-US" sz="1100" b="0" i="0" u="none" strike="noStrike" baseline="0">
                  <a:solidFill>
                    <a:schemeClr val="tx1"/>
                  </a:solidFill>
                  <a:effectLst/>
                  <a:latin typeface="+mn-lt"/>
                  <a:ea typeface="+mn-ea"/>
                  <a:cs typeface="+mn-cs"/>
                </a:rPr>
                <a:t> and transportation costs </a:t>
              </a:r>
              <a14:m>
                <m:oMath xmlns:m="http://schemas.openxmlformats.org/officeDocument/2006/math">
                  <m:sSub>
                    <m:sSubPr>
                      <m:ctrlPr>
                        <a:rPr lang="en-US" sz="1100" b="0" i="1" u="none" strike="noStrike" baseline="0">
                          <a:solidFill>
                            <a:schemeClr val="tx1"/>
                          </a:solidFill>
                          <a:effectLst/>
                          <a:latin typeface="Cambria Math" panose="02040503050406030204" pitchFamily="18" charset="0"/>
                          <a:ea typeface="+mn-ea"/>
                          <a:cs typeface="+mn-cs"/>
                        </a:rPr>
                      </m:ctrlPr>
                    </m:sSubPr>
                    <m:e>
                      <m:r>
                        <a:rPr lang="en-US" sz="1100" b="0" i="1" u="none" strike="noStrike" baseline="0">
                          <a:solidFill>
                            <a:schemeClr val="tx1"/>
                          </a:solidFill>
                          <a:effectLst/>
                          <a:latin typeface="Cambria Math" panose="02040503050406030204" pitchFamily="18" charset="0"/>
                          <a:ea typeface="+mn-ea"/>
                          <a:cs typeface="+mn-cs"/>
                        </a:rPr>
                        <m:t>𝑐</m:t>
                      </m:r>
                    </m:e>
                    <m:sub>
                      <m:r>
                        <a:rPr lang="en-US" sz="1100" b="0" i="1" u="none" strike="noStrike" baseline="0">
                          <a:solidFill>
                            <a:schemeClr val="tx1"/>
                          </a:solidFill>
                          <a:effectLst/>
                          <a:latin typeface="Cambria Math" panose="02040503050406030204" pitchFamily="18" charset="0"/>
                          <a:ea typeface="+mn-ea"/>
                          <a:cs typeface="+mn-cs"/>
                        </a:rPr>
                        <m:t>𝑖𝑗</m:t>
                      </m:r>
                    </m:sub>
                  </m:sSub>
                </m:oMath>
              </a14:m>
              <a:r>
                <a:rPr lang="en-US" sz="1100" b="0" i="0" u="none" strike="noStrike" baseline="0">
                  <a:solidFill>
                    <a:schemeClr val="tx1"/>
                  </a:solidFill>
                  <a:effectLst/>
                  <a:latin typeface="+mn-lt"/>
                  <a:ea typeface="+mn-ea"/>
                  <a:cs typeface="+mn-cs"/>
                </a:rPr>
                <a:t>, where </a:t>
              </a:r>
              <a14:m>
                <m:oMath xmlns:m="http://schemas.openxmlformats.org/officeDocument/2006/math">
                  <m:r>
                    <a:rPr lang="en-US" sz="1100" b="0" i="1" u="none" strike="noStrike" baseline="0">
                      <a:solidFill>
                        <a:schemeClr val="tx1"/>
                      </a:solidFill>
                      <a:effectLst/>
                      <a:latin typeface="Cambria Math" panose="02040503050406030204" pitchFamily="18" charset="0"/>
                      <a:ea typeface="+mn-ea"/>
                      <a:cs typeface="+mn-cs"/>
                    </a:rPr>
                    <m:t>𝑖</m:t>
                  </m:r>
                  <m:r>
                    <a:rPr lang="en-US" sz="1100" b="0" i="1" u="none" strike="noStrike" baseline="0">
                      <a:solidFill>
                        <a:schemeClr val="tx1"/>
                      </a:solidFill>
                      <a:effectLst/>
                      <a:latin typeface="Cambria Math" panose="02040503050406030204" pitchFamily="18" charset="0"/>
                      <a:ea typeface="+mn-ea"/>
                      <a:cs typeface="+mn-cs"/>
                    </a:rPr>
                    <m:t>,</m:t>
                  </m:r>
                  <m:r>
                    <a:rPr lang="en-US" sz="1100" b="0" i="1" u="none" strike="noStrike" baseline="0">
                      <a:solidFill>
                        <a:schemeClr val="tx1"/>
                      </a:solidFill>
                      <a:effectLst/>
                      <a:latin typeface="Cambria Math" panose="02040503050406030204" pitchFamily="18" charset="0"/>
                      <a:ea typeface="+mn-ea"/>
                      <a:cs typeface="+mn-cs"/>
                    </a:rPr>
                    <m:t>𝑗</m:t>
                  </m:r>
                  <m:r>
                    <a:rPr lang="en-US" sz="1100" b="0" i="1" u="none" strike="noStrike" baseline="0">
                      <a:solidFill>
                        <a:schemeClr val="tx1"/>
                      </a:solidFill>
                      <a:effectLst/>
                      <a:latin typeface="Cambria Math" panose="02040503050406030204" pitchFamily="18" charset="0"/>
                      <a:ea typeface="+mn-ea"/>
                      <a:cs typeface="+mn-cs"/>
                    </a:rPr>
                    <m:t>∈</m:t>
                  </m:r>
                  <m:d>
                    <m:dPr>
                      <m:begChr m:val="{"/>
                      <m:endChr m:val="}"/>
                      <m:ctrlPr>
                        <a:rPr lang="en-US" sz="1100" b="0" i="1" u="none" strike="noStrike" baseline="0">
                          <a:solidFill>
                            <a:schemeClr val="tx1"/>
                          </a:solidFill>
                          <a:effectLst/>
                          <a:latin typeface="Cambria Math" panose="02040503050406030204" pitchFamily="18" charset="0"/>
                          <a:ea typeface="+mn-ea"/>
                          <a:cs typeface="+mn-cs"/>
                        </a:rPr>
                      </m:ctrlPr>
                    </m:dPr>
                    <m:e>
                      <m:r>
                        <a:rPr lang="en-US" sz="1100" b="0" i="1" u="none" strike="noStrike" baseline="0">
                          <a:solidFill>
                            <a:schemeClr val="tx1"/>
                          </a:solidFill>
                          <a:effectLst/>
                          <a:latin typeface="Cambria Math" panose="02040503050406030204" pitchFamily="18" charset="0"/>
                          <a:ea typeface="+mn-ea"/>
                          <a:cs typeface="+mn-cs"/>
                        </a:rPr>
                        <m:t>1,…, 20</m:t>
                      </m:r>
                    </m:e>
                  </m:d>
                </m:oMath>
              </a14:m>
              <a:r>
                <a:rPr lang="en-US" sz="1100" b="0" i="0" u="none" strike="noStrike" baseline="0">
                  <a:solidFill>
                    <a:schemeClr val="tx1"/>
                  </a:solidFill>
                  <a:effectLst/>
                  <a:latin typeface="+mn-lt"/>
                  <a:ea typeface="+mn-ea"/>
                  <a:cs typeface="+mn-cs"/>
                </a:rPr>
                <a:t> (2.5pts)</a:t>
              </a:r>
            </a:p>
            <a:p>
              <a:endParaRPr lang="en-US" sz="1100" b="0" i="0" u="none" strike="noStrike" baseline="0">
                <a:solidFill>
                  <a:schemeClr val="tx1"/>
                </a:solidFill>
                <a:effectLst/>
                <a:latin typeface="+mn-lt"/>
                <a:ea typeface="+mn-ea"/>
                <a:cs typeface="+mn-cs"/>
              </a:endParaRPr>
            </a:p>
            <a:p>
              <a:r>
                <a:rPr lang="en-US" sz="1100" b="1" i="0" u="none" strike="noStrike" baseline="0">
                  <a:solidFill>
                    <a:schemeClr val="tx1"/>
                  </a:solidFill>
                  <a:effectLst/>
                  <a:latin typeface="+mn-lt"/>
                  <a:ea typeface="+mn-ea"/>
                  <a:cs typeface="+mn-cs"/>
                </a:rPr>
                <a:t>Notation:</a:t>
              </a:r>
            </a:p>
            <a:p>
              <a:r>
                <a:rPr lang="en-US" sz="1100" b="1" i="0" u="none" strike="noStrike" baseline="0">
                  <a:solidFill>
                    <a:schemeClr val="tx1"/>
                  </a:solidFill>
                  <a:effectLst/>
                  <a:latin typeface="+mn-lt"/>
                  <a:ea typeface="+mn-ea"/>
                  <a:cs typeface="+mn-cs"/>
                </a:rPr>
                <a:t>WHC = From Pulp to Warehouse cost</a:t>
              </a:r>
            </a:p>
            <a:p>
              <a:r>
                <a:rPr lang="en-US" sz="1100" b="1" i="0" u="none" strike="noStrike" baseline="0">
                  <a:solidFill>
                    <a:schemeClr val="tx1"/>
                  </a:solidFill>
                  <a:effectLst/>
                  <a:latin typeface="+mn-lt"/>
                  <a:ea typeface="+mn-ea"/>
                  <a:cs typeface="+mn-cs"/>
                </a:rPr>
                <a:t>WHX = From Pulp to Warehouse quantity </a:t>
              </a:r>
            </a:p>
            <a:p>
              <a:r>
                <a:rPr lang="en-US" sz="1100" b="1" i="0" u="none" strike="noStrike" baseline="0">
                  <a:solidFill>
                    <a:schemeClr val="tx1"/>
                  </a:solidFill>
                  <a:effectLst/>
                  <a:latin typeface="+mn-lt"/>
                  <a:ea typeface="+mn-ea"/>
                  <a:cs typeface="+mn-cs"/>
                </a:rPr>
                <a:t>CUSTC = From warehouse to customer cost </a:t>
              </a:r>
            </a:p>
            <a:p>
              <a:r>
                <a:rPr lang="en-US" sz="1100" b="1" i="0" u="none" strike="noStrike" baseline="0">
                  <a:solidFill>
                    <a:schemeClr val="tx1"/>
                  </a:solidFill>
                  <a:effectLst/>
                  <a:latin typeface="+mn-lt"/>
                  <a:ea typeface="+mn-ea"/>
                  <a:cs typeface="+mn-cs"/>
                </a:rPr>
                <a:t>CUSTX = From warehouse to customer quantity </a:t>
              </a:r>
            </a:p>
            <a:p>
              <a:r>
                <a:rPr lang="en-US" sz="1100" b="1" i="0" u="none" strike="noStrike" baseline="0">
                  <a:solidFill>
                    <a:schemeClr val="tx1"/>
                  </a:solidFill>
                  <a:effectLst/>
                  <a:latin typeface="+mn-lt"/>
                  <a:ea typeface="+mn-ea"/>
                  <a:cs typeface="+mn-cs"/>
                </a:rPr>
                <a:t>index i = From location</a:t>
              </a:r>
            </a:p>
            <a:p>
              <a:r>
                <a:rPr lang="en-US" sz="1100" b="1" i="0" u="none" strike="noStrike" baseline="0">
                  <a:solidFill>
                    <a:schemeClr val="tx1"/>
                  </a:solidFill>
                  <a:effectLst/>
                  <a:latin typeface="+mn-lt"/>
                  <a:ea typeface="+mn-ea"/>
                  <a:cs typeface="+mn-cs"/>
                </a:rPr>
                <a:t>index j = To location</a:t>
              </a:r>
            </a:p>
            <a:p>
              <a:endParaRPr lang="en-US" sz="1100" b="1" i="0" u="none" strike="noStrike" baseline="0">
                <a:solidFill>
                  <a:schemeClr val="tx1"/>
                </a:solidFill>
                <a:effectLst/>
                <a:latin typeface="+mn-lt"/>
                <a:ea typeface="+mn-ea"/>
                <a:cs typeface="+mn-cs"/>
              </a:endParaRPr>
            </a:p>
            <a:p>
              <a:endParaRPr lang="en-US" sz="1100" b="1" i="1" u="none" strike="noStrike" baseline="0">
                <a:solidFill>
                  <a:schemeClr val="tx1"/>
                </a:solidFill>
                <a:effectLst/>
                <a:latin typeface="Cambria Math" panose="02040503050406030204"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noProof="0">
                  <a:solidFill>
                    <a:schemeClr val="tx1"/>
                  </a:solidFill>
                  <a:effectLst/>
                  <a:latin typeface="+mn-lt"/>
                  <a:ea typeface="+mn-ea"/>
                  <a:cs typeface="+mn-cs"/>
                </a:rPr>
                <a:t>Objective function: </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noProof="0">
                  <a:solidFill>
                    <a:schemeClr val="tx1"/>
                  </a:solidFill>
                  <a:effectLst/>
                  <a:latin typeface="+mn-lt"/>
                  <a:ea typeface="+mn-ea"/>
                  <a:cs typeface="+mn-cs"/>
                </a:rPr>
                <a:t>MIN  </a:t>
              </a:r>
              <a14:m>
                <m:oMath xmlns:m="http://schemas.openxmlformats.org/officeDocument/2006/math">
                  <m:nary>
                    <m:naryPr>
                      <m:chr m:val="∑"/>
                      <m:ctrlPr>
                        <a:rPr lang="en-US" sz="1100" b="1" i="1" u="none" strike="noStrike" baseline="0" noProof="0">
                          <a:solidFill>
                            <a:schemeClr val="tx1"/>
                          </a:solidFill>
                          <a:effectLst/>
                          <a:latin typeface="Cambria Math" panose="02040503050406030204" pitchFamily="18" charset="0"/>
                          <a:ea typeface="+mn-ea"/>
                          <a:cs typeface="+mn-cs"/>
                        </a:rPr>
                      </m:ctrlPr>
                    </m:naryPr>
                    <m:sub>
                      <m:r>
                        <m:rPr>
                          <m:brk m:alnAt="23"/>
                        </m:rPr>
                        <a:rPr lang="fi-FI" sz="1100" b="1" i="1" u="none" strike="noStrike" baseline="0" noProof="0">
                          <a:solidFill>
                            <a:schemeClr val="tx1"/>
                          </a:solidFill>
                          <a:effectLst/>
                          <a:latin typeface="Cambria Math" panose="02040503050406030204" pitchFamily="18" charset="0"/>
                          <a:ea typeface="+mn-ea"/>
                          <a:cs typeface="+mn-cs"/>
                        </a:rPr>
                        <m:t>𝒊</m:t>
                      </m:r>
                      <m:r>
                        <a:rPr lang="fi-FI" sz="1100" b="1" i="1" u="none" strike="noStrike" baseline="0" noProof="0">
                          <a:solidFill>
                            <a:schemeClr val="tx1"/>
                          </a:solidFill>
                          <a:effectLst/>
                          <a:latin typeface="Cambria Math" panose="02040503050406030204" pitchFamily="18" charset="0"/>
                          <a:ea typeface="+mn-ea"/>
                          <a:cs typeface="+mn-cs"/>
                        </a:rPr>
                        <m:t>=</m:t>
                      </m:r>
                      <m:r>
                        <a:rPr lang="fi-FI" sz="1100" b="1" i="1" u="none" strike="noStrike" baseline="0" noProof="0">
                          <a:solidFill>
                            <a:schemeClr val="tx1"/>
                          </a:solidFill>
                          <a:effectLst/>
                          <a:latin typeface="Cambria Math" panose="02040503050406030204" pitchFamily="18" charset="0"/>
                          <a:ea typeface="+mn-ea"/>
                          <a:cs typeface="+mn-cs"/>
                        </a:rPr>
                        <m:t>𝟏</m:t>
                      </m:r>
                    </m:sub>
                    <m:sup>
                      <m:r>
                        <a:rPr lang="fi-FI" sz="1100" b="1" i="1" u="none" strike="noStrike" baseline="0" noProof="0">
                          <a:solidFill>
                            <a:schemeClr val="tx1"/>
                          </a:solidFill>
                          <a:effectLst/>
                          <a:latin typeface="Cambria Math" panose="02040503050406030204" pitchFamily="18" charset="0"/>
                          <a:ea typeface="+mn-ea"/>
                          <a:cs typeface="+mn-cs"/>
                        </a:rPr>
                        <m:t>𝟑</m:t>
                      </m:r>
                    </m:sup>
                    <m:e>
                      <m:nary>
                        <m:naryPr>
                          <m:chr m:val="∑"/>
                          <m:ctrlPr>
                            <a:rPr lang="en-US" sz="1100" b="1" i="1" u="none" strike="noStrike" baseline="0" noProof="0">
                              <a:solidFill>
                                <a:schemeClr val="tx1"/>
                              </a:solidFill>
                              <a:effectLst/>
                              <a:latin typeface="Cambria Math" panose="02040503050406030204" pitchFamily="18" charset="0"/>
                              <a:ea typeface="+mn-ea"/>
                              <a:cs typeface="+mn-cs"/>
                            </a:rPr>
                          </m:ctrlPr>
                        </m:naryPr>
                        <m:sub>
                          <m:r>
                            <m:rPr>
                              <m:brk m:alnAt="23"/>
                            </m:rPr>
                            <a:rPr lang="fi-FI" sz="1100" b="1" i="1" u="none" strike="noStrike" baseline="0" noProof="0">
                              <a:solidFill>
                                <a:schemeClr val="tx1"/>
                              </a:solidFill>
                              <a:effectLst/>
                              <a:latin typeface="Cambria Math" panose="02040503050406030204" pitchFamily="18" charset="0"/>
                              <a:ea typeface="+mn-ea"/>
                              <a:cs typeface="+mn-cs"/>
                            </a:rPr>
                            <m:t>𝒋</m:t>
                          </m:r>
                          <m:r>
                            <a:rPr lang="fi-FI" sz="1100" b="1" i="1" u="none" strike="noStrike" baseline="0" noProof="0">
                              <a:solidFill>
                                <a:schemeClr val="tx1"/>
                              </a:solidFill>
                              <a:effectLst/>
                              <a:latin typeface="Cambria Math" panose="02040503050406030204" pitchFamily="18" charset="0"/>
                              <a:ea typeface="+mn-ea"/>
                              <a:cs typeface="+mn-cs"/>
                            </a:rPr>
                            <m:t>=</m:t>
                          </m:r>
                          <m:r>
                            <a:rPr lang="fi-FI" sz="1100" b="1" i="1" u="none" strike="noStrike" baseline="0" noProof="0">
                              <a:solidFill>
                                <a:schemeClr val="tx1"/>
                              </a:solidFill>
                              <a:effectLst/>
                              <a:latin typeface="Cambria Math" panose="02040503050406030204" pitchFamily="18" charset="0"/>
                              <a:ea typeface="+mn-ea"/>
                              <a:cs typeface="+mn-cs"/>
                            </a:rPr>
                            <m:t>𝟒</m:t>
                          </m:r>
                        </m:sub>
                        <m:sup>
                          <m:r>
                            <a:rPr lang="fi-FI" sz="1100" b="1" i="1" u="none" strike="noStrike" baseline="0" noProof="0">
                              <a:solidFill>
                                <a:schemeClr val="tx1"/>
                              </a:solidFill>
                              <a:effectLst/>
                              <a:latin typeface="Cambria Math" panose="02040503050406030204" pitchFamily="18" charset="0"/>
                              <a:ea typeface="+mn-ea"/>
                              <a:cs typeface="+mn-cs"/>
                            </a:rPr>
                            <m:t>𝟕</m:t>
                          </m:r>
                        </m:sup>
                        <m:e>
                          <m:sSub>
                            <m:sSubPr>
                              <m:ctrlPr>
                                <a:rPr lang="en-US" sz="1100" b="1" i="1" u="none" strike="noStrike" baseline="0" noProof="0">
                                  <a:solidFill>
                                    <a:schemeClr val="tx1"/>
                                  </a:solidFill>
                                  <a:effectLst/>
                                  <a:latin typeface="Cambria Math" panose="02040503050406030204" pitchFamily="18" charset="0"/>
                                  <a:ea typeface="+mn-ea"/>
                                  <a:cs typeface="+mn-cs"/>
                                </a:rPr>
                              </m:ctrlPr>
                            </m:sSubPr>
                            <m:e>
                              <m:r>
                                <a:rPr lang="fi-FI" sz="1100" b="1" i="1" u="none" strike="noStrike" baseline="0" noProof="0">
                                  <a:solidFill>
                                    <a:schemeClr val="tx1"/>
                                  </a:solidFill>
                                  <a:effectLst/>
                                  <a:latin typeface="Cambria Math" panose="02040503050406030204" pitchFamily="18" charset="0"/>
                                  <a:ea typeface="+mn-ea"/>
                                  <a:cs typeface="+mn-cs"/>
                                </a:rPr>
                                <m:t>𝐖𝐇</m:t>
                              </m:r>
                              <m:r>
                                <a:rPr lang="fi-FI" sz="1100" b="1" i="1" u="none" strike="noStrike" baseline="0" noProof="0">
                                  <a:solidFill>
                                    <a:schemeClr val="tx1"/>
                                  </a:solidFill>
                                  <a:effectLst/>
                                  <a:latin typeface="Cambria Math" panose="02040503050406030204" pitchFamily="18" charset="0"/>
                                  <a:ea typeface="+mn-ea"/>
                                  <a:cs typeface="+mn-cs"/>
                                </a:rPr>
                                <m:t>𝑪</m:t>
                              </m:r>
                            </m:e>
                            <m:sub>
                              <m:r>
                                <a:rPr lang="fi-FI" sz="1100" b="1" i="1" u="none" strike="noStrike" baseline="0" noProof="0">
                                  <a:solidFill>
                                    <a:schemeClr val="tx1"/>
                                  </a:solidFill>
                                  <a:effectLst/>
                                  <a:latin typeface="Cambria Math" panose="02040503050406030204" pitchFamily="18" charset="0"/>
                                  <a:ea typeface="+mn-ea"/>
                                  <a:cs typeface="+mn-cs"/>
                                </a:rPr>
                                <m:t>𝒊𝒋</m:t>
                              </m:r>
                            </m:sub>
                          </m:sSub>
                          <m:r>
                            <a:rPr lang="fi-FI" sz="1100" b="1" i="1" u="none" strike="noStrike" baseline="0" noProof="0">
                              <a:solidFill>
                                <a:schemeClr val="tx1"/>
                              </a:solidFill>
                              <a:effectLst/>
                              <a:latin typeface="Cambria Math" panose="02040503050406030204" pitchFamily="18" charset="0"/>
                              <a:ea typeface="+mn-ea"/>
                              <a:cs typeface="+mn-cs"/>
                            </a:rPr>
                            <m:t>∗</m:t>
                          </m:r>
                          <m:sSub>
                            <m:sSubPr>
                              <m:ctrlPr>
                                <a:rPr lang="fi-FI" sz="1100" b="1" i="1" u="none" strike="noStrike" baseline="0" noProof="0">
                                  <a:solidFill>
                                    <a:schemeClr val="tx1"/>
                                  </a:solidFill>
                                  <a:effectLst/>
                                  <a:latin typeface="Cambria Math" panose="02040503050406030204" pitchFamily="18" charset="0"/>
                                  <a:ea typeface="+mn-ea"/>
                                  <a:cs typeface="+mn-cs"/>
                                </a:rPr>
                              </m:ctrlPr>
                            </m:sSubPr>
                            <m:e>
                              <m:r>
                                <a:rPr lang="fi-FI" sz="1100" b="1" i="1" u="none" strike="noStrike" baseline="0" noProof="0">
                                  <a:solidFill>
                                    <a:schemeClr val="tx1"/>
                                  </a:solidFill>
                                  <a:effectLst/>
                                  <a:latin typeface="Cambria Math" panose="02040503050406030204" pitchFamily="18" charset="0"/>
                                  <a:ea typeface="+mn-ea"/>
                                  <a:cs typeface="+mn-cs"/>
                                </a:rPr>
                                <m:t>𝑾𝑯</m:t>
                              </m:r>
                              <m:r>
                                <a:rPr lang="fi-FI" sz="1100" b="1" i="1" u="none" strike="noStrike" baseline="0" noProof="0">
                                  <a:solidFill>
                                    <a:schemeClr val="tx1"/>
                                  </a:solidFill>
                                  <a:effectLst/>
                                  <a:latin typeface="Cambria Math" panose="02040503050406030204" pitchFamily="18" charset="0"/>
                                  <a:ea typeface="+mn-ea"/>
                                  <a:cs typeface="+mn-cs"/>
                                </a:rPr>
                                <m:t>𝐗</m:t>
                              </m:r>
                            </m:e>
                            <m:sub>
                              <m:r>
                                <a:rPr lang="fi-FI" sz="1100" b="1" i="1" u="none" strike="noStrike" baseline="0" noProof="0">
                                  <a:solidFill>
                                    <a:schemeClr val="tx1"/>
                                  </a:solidFill>
                                  <a:effectLst/>
                                  <a:latin typeface="Cambria Math" panose="02040503050406030204" pitchFamily="18" charset="0"/>
                                  <a:ea typeface="+mn-ea"/>
                                  <a:cs typeface="+mn-cs"/>
                                </a:rPr>
                                <m:t>𝒊𝒋</m:t>
                              </m:r>
                            </m:sub>
                          </m:sSub>
                        </m:e>
                      </m:nary>
                    </m:e>
                  </m:nary>
                  <m:r>
                    <a:rPr lang="fi-FI" sz="1100" b="1" i="1" u="none" strike="noStrike" baseline="0" noProof="0">
                      <a:solidFill>
                        <a:schemeClr val="tx1"/>
                      </a:solidFill>
                      <a:effectLst/>
                      <a:latin typeface="Cambria Math" panose="02040503050406030204" pitchFamily="18" charset="0"/>
                      <a:ea typeface="+mn-ea"/>
                      <a:cs typeface="+mn-cs"/>
                    </a:rPr>
                    <m:t>+ </m:t>
                  </m:r>
                  <m:nary>
                    <m:naryPr>
                      <m:chr m:val="∑"/>
                      <m:ctrlPr>
                        <a:rPr lang="fi-FI" sz="1100" b="1" i="1" u="none" strike="noStrike" baseline="0" noProof="0">
                          <a:solidFill>
                            <a:schemeClr val="tx1"/>
                          </a:solidFill>
                          <a:effectLst/>
                          <a:latin typeface="Cambria Math" panose="02040503050406030204" pitchFamily="18" charset="0"/>
                          <a:ea typeface="+mn-ea"/>
                          <a:cs typeface="+mn-cs"/>
                        </a:rPr>
                      </m:ctrlPr>
                    </m:naryPr>
                    <m:sub>
                      <m:r>
                        <a:rPr lang="fi-FI" sz="1100" b="1" i="1" u="none" strike="noStrike" baseline="0" noProof="0">
                          <a:solidFill>
                            <a:schemeClr val="tx1"/>
                          </a:solidFill>
                          <a:effectLst/>
                          <a:latin typeface="Cambria Math" panose="02040503050406030204" pitchFamily="18" charset="0"/>
                          <a:ea typeface="+mn-ea"/>
                          <a:cs typeface="+mn-cs"/>
                        </a:rPr>
                        <m:t>𝐢</m:t>
                      </m:r>
                      <m:r>
                        <a:rPr lang="fi-FI" sz="1100" b="1" i="1" u="none" strike="noStrike" baseline="0" noProof="0">
                          <a:solidFill>
                            <a:schemeClr val="tx1"/>
                          </a:solidFill>
                          <a:effectLst/>
                          <a:latin typeface="Cambria Math" panose="02040503050406030204" pitchFamily="18" charset="0"/>
                          <a:ea typeface="+mn-ea"/>
                          <a:cs typeface="+mn-cs"/>
                        </a:rPr>
                        <m:t>=</m:t>
                      </m:r>
                      <m:r>
                        <a:rPr lang="fi-FI" sz="1100" b="1" i="1" u="none" strike="noStrike" baseline="0" noProof="0">
                          <a:solidFill>
                            <a:schemeClr val="tx1"/>
                          </a:solidFill>
                          <a:effectLst/>
                          <a:latin typeface="Cambria Math" panose="02040503050406030204" pitchFamily="18" charset="0"/>
                          <a:ea typeface="+mn-ea"/>
                          <a:cs typeface="+mn-cs"/>
                        </a:rPr>
                        <m:t>𝟒</m:t>
                      </m:r>
                    </m:sub>
                    <m:sup>
                      <m:r>
                        <a:rPr lang="fi-FI" sz="1100" b="1" i="1" u="none" strike="noStrike" baseline="0" noProof="0">
                          <a:solidFill>
                            <a:schemeClr val="tx1"/>
                          </a:solidFill>
                          <a:effectLst/>
                          <a:latin typeface="Cambria Math" panose="02040503050406030204" pitchFamily="18" charset="0"/>
                          <a:ea typeface="+mn-ea"/>
                          <a:cs typeface="+mn-cs"/>
                        </a:rPr>
                        <m:t>𝟕</m:t>
                      </m:r>
                    </m:sup>
                    <m:e>
                      <m:nary>
                        <m:naryPr>
                          <m:chr m:val="∑"/>
                          <m:ctrlPr>
                            <a:rPr lang="fi-FI" sz="1100" b="1" i="1" u="none" strike="noStrike" baseline="0" noProof="0">
                              <a:solidFill>
                                <a:schemeClr val="tx1"/>
                              </a:solidFill>
                              <a:effectLst/>
                              <a:latin typeface="Cambria Math" panose="02040503050406030204" pitchFamily="18" charset="0"/>
                              <a:ea typeface="+mn-ea"/>
                              <a:cs typeface="+mn-cs"/>
                            </a:rPr>
                          </m:ctrlPr>
                        </m:naryPr>
                        <m:sub>
                          <m:r>
                            <a:rPr lang="fi-FI" sz="1100" b="1" i="1" u="none" strike="noStrike" baseline="0" noProof="0">
                              <a:solidFill>
                                <a:schemeClr val="tx1"/>
                              </a:solidFill>
                              <a:effectLst/>
                              <a:latin typeface="Cambria Math" panose="02040503050406030204" pitchFamily="18" charset="0"/>
                              <a:ea typeface="+mn-ea"/>
                              <a:cs typeface="+mn-cs"/>
                            </a:rPr>
                            <m:t>𝐣</m:t>
                          </m:r>
                          <m:r>
                            <a:rPr lang="fi-FI" sz="1100" b="1" i="1" u="none" strike="noStrike" baseline="0" noProof="0">
                              <a:solidFill>
                                <a:schemeClr val="tx1"/>
                              </a:solidFill>
                              <a:effectLst/>
                              <a:latin typeface="Cambria Math" panose="02040503050406030204" pitchFamily="18" charset="0"/>
                              <a:ea typeface="+mn-ea"/>
                              <a:cs typeface="+mn-cs"/>
                            </a:rPr>
                            <m:t>=</m:t>
                          </m:r>
                          <m:r>
                            <a:rPr lang="fi-FI" sz="1100" b="1" i="1" u="none" strike="noStrike" baseline="0" noProof="0">
                              <a:solidFill>
                                <a:schemeClr val="tx1"/>
                              </a:solidFill>
                              <a:effectLst/>
                              <a:latin typeface="Cambria Math" panose="02040503050406030204" pitchFamily="18" charset="0"/>
                              <a:ea typeface="+mn-ea"/>
                              <a:cs typeface="+mn-cs"/>
                            </a:rPr>
                            <m:t>𝟖</m:t>
                          </m:r>
                        </m:sub>
                        <m:sup>
                          <m:r>
                            <a:rPr lang="fi-FI" sz="1100" b="1" i="1" u="none" strike="noStrike" baseline="0" noProof="0">
                              <a:solidFill>
                                <a:schemeClr val="tx1"/>
                              </a:solidFill>
                              <a:effectLst/>
                              <a:latin typeface="Cambria Math" panose="02040503050406030204" pitchFamily="18" charset="0"/>
                              <a:ea typeface="+mn-ea"/>
                              <a:cs typeface="+mn-cs"/>
                            </a:rPr>
                            <m:t>𝟐𝟎</m:t>
                          </m:r>
                        </m:sup>
                        <m:e>
                          <m:sSub>
                            <m:sSubPr>
                              <m:ctrlPr>
                                <a:rPr lang="fi-FI" sz="1100" b="1" i="1" u="none" strike="noStrike" baseline="0" noProof="0">
                                  <a:solidFill>
                                    <a:schemeClr val="tx1"/>
                                  </a:solidFill>
                                  <a:effectLst/>
                                  <a:latin typeface="Cambria Math" panose="02040503050406030204" pitchFamily="18" charset="0"/>
                                  <a:ea typeface="+mn-ea"/>
                                  <a:cs typeface="+mn-cs"/>
                                </a:rPr>
                              </m:ctrlPr>
                            </m:sSubPr>
                            <m:e>
                              <m:r>
                                <a:rPr lang="fi-FI" sz="1100" b="1" i="1" u="none" strike="noStrike" baseline="0" noProof="0">
                                  <a:solidFill>
                                    <a:schemeClr val="tx1"/>
                                  </a:solidFill>
                                  <a:effectLst/>
                                  <a:latin typeface="Cambria Math" panose="02040503050406030204" pitchFamily="18" charset="0"/>
                                  <a:ea typeface="+mn-ea"/>
                                  <a:cs typeface="+mn-cs"/>
                                </a:rPr>
                                <m:t>𝑪𝑼𝑺𝑻𝑪</m:t>
                              </m:r>
                            </m:e>
                            <m:sub>
                              <m:r>
                                <a:rPr lang="fi-FI" sz="1100" b="1" i="1" u="none" strike="noStrike" baseline="0" noProof="0">
                                  <a:solidFill>
                                    <a:schemeClr val="tx1"/>
                                  </a:solidFill>
                                  <a:effectLst/>
                                  <a:latin typeface="Cambria Math" panose="02040503050406030204" pitchFamily="18" charset="0"/>
                                  <a:ea typeface="+mn-ea"/>
                                  <a:cs typeface="+mn-cs"/>
                                </a:rPr>
                                <m:t>𝒋𝒊</m:t>
                              </m:r>
                            </m:sub>
                          </m:sSub>
                          <m:r>
                            <a:rPr lang="fi-FI" sz="1100" b="1" i="1" u="none" strike="noStrike" baseline="0" noProof="0">
                              <a:solidFill>
                                <a:schemeClr val="tx1"/>
                              </a:solidFill>
                              <a:effectLst/>
                              <a:latin typeface="Cambria Math" panose="02040503050406030204" pitchFamily="18" charset="0"/>
                              <a:ea typeface="+mn-ea"/>
                              <a:cs typeface="+mn-cs"/>
                            </a:rPr>
                            <m:t>∗</m:t>
                          </m:r>
                          <m:sSub>
                            <m:sSubPr>
                              <m:ctrlPr>
                                <a:rPr lang="fi-FI" sz="1100" b="1" i="1" u="none" strike="noStrike" baseline="0" noProof="0">
                                  <a:solidFill>
                                    <a:schemeClr val="tx1"/>
                                  </a:solidFill>
                                  <a:effectLst/>
                                  <a:latin typeface="Cambria Math" panose="02040503050406030204" pitchFamily="18" charset="0"/>
                                  <a:ea typeface="+mn-ea"/>
                                  <a:cs typeface="+mn-cs"/>
                                </a:rPr>
                              </m:ctrlPr>
                            </m:sSubPr>
                            <m:e>
                              <m:r>
                                <a:rPr lang="fi-FI" sz="1100" b="1" i="1" u="none" strike="noStrike" baseline="0" noProof="0">
                                  <a:solidFill>
                                    <a:schemeClr val="tx1"/>
                                  </a:solidFill>
                                  <a:effectLst/>
                                  <a:latin typeface="Cambria Math" panose="02040503050406030204" pitchFamily="18" charset="0"/>
                                  <a:ea typeface="+mn-ea"/>
                                  <a:cs typeface="+mn-cs"/>
                                </a:rPr>
                                <m:t>𝑪𝑼𝑺𝑻</m:t>
                              </m:r>
                              <m:r>
                                <a:rPr lang="fi-FI" sz="1100" b="1" i="1" u="none" strike="noStrike" baseline="0" noProof="0">
                                  <a:solidFill>
                                    <a:schemeClr val="tx1"/>
                                  </a:solidFill>
                                  <a:effectLst/>
                                  <a:latin typeface="Cambria Math" panose="02040503050406030204" pitchFamily="18" charset="0"/>
                                  <a:ea typeface="+mn-ea"/>
                                  <a:cs typeface="+mn-cs"/>
                                </a:rPr>
                                <m:t>𝐗</m:t>
                              </m:r>
                            </m:e>
                            <m:sub>
                              <m:r>
                                <a:rPr lang="fi-FI" sz="1100" b="1" i="1" u="none" strike="noStrike" baseline="0" noProof="0">
                                  <a:solidFill>
                                    <a:schemeClr val="tx1"/>
                                  </a:solidFill>
                                  <a:effectLst/>
                                  <a:latin typeface="Cambria Math" panose="02040503050406030204" pitchFamily="18" charset="0"/>
                                  <a:ea typeface="+mn-ea"/>
                                  <a:cs typeface="+mn-cs"/>
                                </a:rPr>
                                <m:t>𝒋𝒊</m:t>
                              </m:r>
                            </m:sub>
                          </m:sSub>
                        </m:e>
                      </m:nary>
                    </m:e>
                  </m:nary>
                </m:oMath>
              </a14:m>
              <a:r>
                <a:rPr kumimoji="0" lang="en-US" sz="1200" b="1" i="0" u="none" strike="noStrike" kern="0" cap="none" spc="0" normalizeH="0" baseline="0" noProof="0">
                  <a:ln>
                    <a:noFill/>
                  </a:ln>
                  <a:solidFill>
                    <a:sysClr val="windowText" lastClr="000000"/>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sysClr val="windowText" lastClr="000000"/>
                </a:solidFill>
                <a:effectLst/>
                <a:uLnTx/>
                <a:uFillTx/>
                <a:latin typeface="+mn-lt"/>
                <a:ea typeface="+mn-ea"/>
                <a:cs typeface="+mn-cs"/>
              </a:endParaRPr>
            </a:p>
            <a:p>
              <a:r>
                <a:rPr lang="en-US" sz="1100" b="1" i="0" u="none" strike="noStrike" baseline="0">
                  <a:solidFill>
                    <a:schemeClr val="tx1"/>
                  </a:solidFill>
                  <a:effectLst/>
                  <a:latin typeface="+mn-lt"/>
                  <a:ea typeface="+mn-ea"/>
                  <a:cs typeface="+mn-cs"/>
                </a:rPr>
                <a:t>S.T.</a:t>
              </a:r>
            </a:p>
            <a:p>
              <a:endParaRPr lang="en-US" sz="1100" b="1" i="0" u="none" strike="noStrike" baseline="0">
                <a:solidFill>
                  <a:schemeClr val="tx1"/>
                </a:solidFill>
                <a:effectLst/>
                <a:latin typeface="+mn-lt"/>
                <a:ea typeface="+mn-ea"/>
                <a:cs typeface="+mn-cs"/>
              </a:endParaRPr>
            </a:p>
            <a:p>
              <a:r>
                <a:rPr lang="en-US" sz="1100" b="1" i="0" u="none" strike="noStrike" baseline="0">
                  <a:solidFill>
                    <a:schemeClr val="tx1"/>
                  </a:solidFill>
                  <a:effectLst/>
                  <a:latin typeface="+mn-lt"/>
                  <a:ea typeface="+mn-ea"/>
                  <a:cs typeface="+mn-cs"/>
                </a:rPr>
                <a:t>(Pulp outflows don't exceed production)</a:t>
              </a:r>
            </a:p>
            <a:p>
              <a:pPr/>
              <a14:m>
                <m:oMathPara xmlns:m="http://schemas.openxmlformats.org/officeDocument/2006/math">
                  <m:oMathParaPr>
                    <m:jc m:val="left"/>
                  </m:oMathParaPr>
                  <m:oMath xmlns:m="http://schemas.openxmlformats.org/officeDocument/2006/math">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𝐖𝐇𝐗</m:t>
                        </m:r>
                      </m:e>
                      <m:sub>
                        <m:r>
                          <a:rPr lang="fi-FI" sz="1100" b="1" i="0" baseline="0">
                            <a:solidFill>
                              <a:schemeClr val="tx1"/>
                            </a:solidFill>
                            <a:effectLst/>
                            <a:latin typeface="Cambria Math" panose="02040503050406030204" pitchFamily="18" charset="0"/>
                            <a:ea typeface="+mn-ea"/>
                            <a:cs typeface="+mn-cs"/>
                          </a:rPr>
                          <m:t>𝟏</m:t>
                        </m:r>
                        <m:r>
                          <a:rPr lang="fi-FI" sz="1100" b="1" i="1" baseline="0">
                            <a:solidFill>
                              <a:schemeClr val="tx1"/>
                            </a:solidFill>
                            <a:effectLst/>
                            <a:latin typeface="Cambria Math" panose="02040503050406030204" pitchFamily="18" charset="0"/>
                            <a:ea typeface="+mn-ea"/>
                            <a:cs typeface="+mn-cs"/>
                          </a:rPr>
                          <m:t>𝟒</m:t>
                        </m:r>
                      </m:sub>
                    </m:sSub>
                    <m:r>
                      <a:rPr lang="fi-FI" sz="1100" b="1" i="1" baseline="0">
                        <a:solidFill>
                          <a:schemeClr val="tx1"/>
                        </a:solidFill>
                        <a:effectLst/>
                        <a:latin typeface="Cambria Math" panose="02040503050406030204" pitchFamily="18" charset="0"/>
                        <a:ea typeface="+mn-ea"/>
                        <a:cs typeface="+mn-cs"/>
                      </a:rPr>
                      <m:t>+</m:t>
                    </m:r>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𝐖𝐇𝐗</m:t>
                        </m:r>
                      </m:e>
                      <m:sub>
                        <m:r>
                          <a:rPr lang="fi-FI" sz="1100" b="1" i="0" baseline="0">
                            <a:solidFill>
                              <a:schemeClr val="tx1"/>
                            </a:solidFill>
                            <a:effectLst/>
                            <a:latin typeface="Cambria Math" panose="02040503050406030204" pitchFamily="18" charset="0"/>
                            <a:ea typeface="+mn-ea"/>
                            <a:cs typeface="+mn-cs"/>
                          </a:rPr>
                          <m:t>𝟏</m:t>
                        </m:r>
                        <m:r>
                          <a:rPr lang="fi-FI" sz="1100" b="1" i="1" baseline="0">
                            <a:solidFill>
                              <a:schemeClr val="tx1"/>
                            </a:solidFill>
                            <a:effectLst/>
                            <a:latin typeface="Cambria Math" panose="02040503050406030204" pitchFamily="18" charset="0"/>
                            <a:ea typeface="+mn-ea"/>
                            <a:cs typeface="+mn-cs"/>
                          </a:rPr>
                          <m:t>𝟓</m:t>
                        </m:r>
                      </m:sub>
                    </m:sSub>
                    <m:r>
                      <a:rPr lang="fi-FI" sz="1100" b="1" i="1" baseline="0">
                        <a:solidFill>
                          <a:schemeClr val="tx1"/>
                        </a:solidFill>
                        <a:effectLst/>
                        <a:latin typeface="Cambria Math" panose="02040503050406030204" pitchFamily="18" charset="0"/>
                        <a:ea typeface="+mn-ea"/>
                        <a:cs typeface="+mn-cs"/>
                      </a:rPr>
                      <m:t>+</m:t>
                    </m:r>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𝐖𝐇𝐗</m:t>
                        </m:r>
                      </m:e>
                      <m:sub>
                        <m:r>
                          <a:rPr lang="fi-FI" sz="1100" b="1" i="0" baseline="0">
                            <a:solidFill>
                              <a:schemeClr val="tx1"/>
                            </a:solidFill>
                            <a:effectLst/>
                            <a:latin typeface="Cambria Math" panose="02040503050406030204" pitchFamily="18" charset="0"/>
                            <a:ea typeface="+mn-ea"/>
                            <a:cs typeface="+mn-cs"/>
                          </a:rPr>
                          <m:t>𝟏</m:t>
                        </m:r>
                        <m:r>
                          <a:rPr lang="fi-FI" sz="1100" b="1" i="1" baseline="0">
                            <a:solidFill>
                              <a:schemeClr val="tx1"/>
                            </a:solidFill>
                            <a:effectLst/>
                            <a:latin typeface="Cambria Math" panose="02040503050406030204" pitchFamily="18" charset="0"/>
                            <a:ea typeface="+mn-ea"/>
                            <a:cs typeface="+mn-cs"/>
                          </a:rPr>
                          <m:t>𝟔</m:t>
                        </m:r>
                      </m:sub>
                    </m:sSub>
                    <m:r>
                      <a:rPr lang="fi-FI" sz="1100" b="1" i="1" baseline="0">
                        <a:solidFill>
                          <a:schemeClr val="tx1"/>
                        </a:solidFill>
                        <a:effectLst/>
                        <a:latin typeface="Cambria Math" panose="02040503050406030204" pitchFamily="18" charset="0"/>
                        <a:ea typeface="+mn-ea"/>
                        <a:cs typeface="+mn-cs"/>
                      </a:rPr>
                      <m:t>+</m:t>
                    </m:r>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𝐖𝐇𝐗</m:t>
                        </m:r>
                      </m:e>
                      <m:sub>
                        <m:r>
                          <a:rPr lang="fi-FI" sz="1100" b="1" i="0" baseline="0">
                            <a:solidFill>
                              <a:schemeClr val="tx1"/>
                            </a:solidFill>
                            <a:effectLst/>
                            <a:latin typeface="Cambria Math" panose="02040503050406030204" pitchFamily="18" charset="0"/>
                            <a:ea typeface="+mn-ea"/>
                            <a:cs typeface="+mn-cs"/>
                          </a:rPr>
                          <m:t>𝟏</m:t>
                        </m:r>
                        <m:r>
                          <a:rPr lang="fi-FI" sz="1100" b="1" i="1" baseline="0">
                            <a:solidFill>
                              <a:schemeClr val="tx1"/>
                            </a:solidFill>
                            <a:effectLst/>
                            <a:latin typeface="Cambria Math" panose="02040503050406030204" pitchFamily="18" charset="0"/>
                            <a:ea typeface="+mn-ea"/>
                            <a:cs typeface="+mn-cs"/>
                          </a:rPr>
                          <m:t>𝟕</m:t>
                        </m:r>
                      </m:sub>
                    </m:sSub>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𝟗𝟗𝟎𝟎</m:t>
                    </m:r>
                  </m:oMath>
                </m:oMathPara>
              </a14:m>
              <a:endParaRPr lang="en-US" sz="1100" b="1" i="0" u="none" strike="noStrike" baseline="0">
                <a:solidFill>
                  <a:schemeClr val="tx1"/>
                </a:solidFill>
                <a:effectLst/>
                <a:latin typeface="+mn-lt"/>
                <a:ea typeface="+mn-ea"/>
                <a:cs typeface="+mn-cs"/>
              </a:endParaRPr>
            </a:p>
            <a:p>
              <a:pPr/>
              <a14:m>
                <m:oMathPara xmlns:m="http://schemas.openxmlformats.org/officeDocument/2006/math">
                  <m:oMathParaPr>
                    <m:jc m:val="left"/>
                  </m:oMathParaPr>
                  <m:oMath xmlns:m="http://schemas.openxmlformats.org/officeDocument/2006/math">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𝐖𝐇𝐗</m:t>
                        </m:r>
                      </m:e>
                      <m:sub>
                        <m:r>
                          <a:rPr lang="fi-FI" sz="1100" b="1" i="1" baseline="0">
                            <a:solidFill>
                              <a:schemeClr val="tx1"/>
                            </a:solidFill>
                            <a:effectLst/>
                            <a:latin typeface="Cambria Math" panose="02040503050406030204" pitchFamily="18" charset="0"/>
                            <a:ea typeface="+mn-ea"/>
                            <a:cs typeface="+mn-cs"/>
                          </a:rPr>
                          <m:t>𝟐𝟒</m:t>
                        </m:r>
                      </m:sub>
                    </m:sSub>
                    <m:r>
                      <a:rPr lang="fi-FI" sz="1100" b="1" i="1" baseline="0">
                        <a:solidFill>
                          <a:schemeClr val="tx1"/>
                        </a:solidFill>
                        <a:effectLst/>
                        <a:latin typeface="Cambria Math" panose="02040503050406030204" pitchFamily="18" charset="0"/>
                        <a:ea typeface="+mn-ea"/>
                        <a:cs typeface="+mn-cs"/>
                      </a:rPr>
                      <m:t>+</m:t>
                    </m:r>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𝐖𝐇𝐗</m:t>
                        </m:r>
                      </m:e>
                      <m:sub>
                        <m:r>
                          <a:rPr lang="fi-FI" sz="1100" b="1" i="1" baseline="0">
                            <a:solidFill>
                              <a:schemeClr val="tx1"/>
                            </a:solidFill>
                            <a:effectLst/>
                            <a:latin typeface="Cambria Math" panose="02040503050406030204" pitchFamily="18" charset="0"/>
                            <a:ea typeface="+mn-ea"/>
                            <a:cs typeface="+mn-cs"/>
                          </a:rPr>
                          <m:t>𝟐𝟓</m:t>
                        </m:r>
                      </m:sub>
                    </m:sSub>
                    <m:r>
                      <a:rPr lang="fi-FI" sz="1100" b="1" i="1" baseline="0">
                        <a:solidFill>
                          <a:schemeClr val="tx1"/>
                        </a:solidFill>
                        <a:effectLst/>
                        <a:latin typeface="Cambria Math" panose="02040503050406030204" pitchFamily="18" charset="0"/>
                        <a:ea typeface="+mn-ea"/>
                        <a:cs typeface="+mn-cs"/>
                      </a:rPr>
                      <m:t>+</m:t>
                    </m:r>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𝐖𝐇𝐗</m:t>
                        </m:r>
                      </m:e>
                      <m:sub>
                        <m:r>
                          <a:rPr lang="fi-FI" sz="1100" b="1" i="1" baseline="0">
                            <a:solidFill>
                              <a:schemeClr val="tx1"/>
                            </a:solidFill>
                            <a:effectLst/>
                            <a:latin typeface="Cambria Math" panose="02040503050406030204" pitchFamily="18" charset="0"/>
                            <a:ea typeface="+mn-ea"/>
                            <a:cs typeface="+mn-cs"/>
                          </a:rPr>
                          <m:t>𝟐𝟔</m:t>
                        </m:r>
                      </m:sub>
                    </m:sSub>
                    <m:r>
                      <a:rPr lang="fi-FI" sz="1100" b="1" i="1" baseline="0">
                        <a:solidFill>
                          <a:schemeClr val="tx1"/>
                        </a:solidFill>
                        <a:effectLst/>
                        <a:latin typeface="Cambria Math" panose="02040503050406030204" pitchFamily="18" charset="0"/>
                        <a:ea typeface="+mn-ea"/>
                        <a:cs typeface="+mn-cs"/>
                      </a:rPr>
                      <m:t>+</m:t>
                    </m:r>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𝐖𝐇𝐗</m:t>
                        </m:r>
                      </m:e>
                      <m:sub>
                        <m:r>
                          <a:rPr lang="fi-FI" sz="1100" b="1" i="1" baseline="0">
                            <a:solidFill>
                              <a:schemeClr val="tx1"/>
                            </a:solidFill>
                            <a:effectLst/>
                            <a:latin typeface="Cambria Math" panose="02040503050406030204" pitchFamily="18" charset="0"/>
                            <a:ea typeface="+mn-ea"/>
                            <a:cs typeface="+mn-cs"/>
                          </a:rPr>
                          <m:t>𝟐𝟕</m:t>
                        </m:r>
                      </m:sub>
                    </m:sSub>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𝟐𝟏𝟎𝟎</m:t>
                    </m:r>
                  </m:oMath>
                </m:oMathPara>
              </a14:m>
              <a:endParaRPr lang="en-US" sz="1100" b="1" i="0" u="none" strike="noStrike" baseline="0">
                <a:solidFill>
                  <a:schemeClr val="tx1"/>
                </a:solidFill>
                <a:effectLst/>
                <a:latin typeface="+mn-lt"/>
                <a:ea typeface="+mn-ea"/>
                <a:cs typeface="+mn-cs"/>
              </a:endParaRPr>
            </a:p>
            <a:p>
              <a:pPr/>
              <a14:m>
                <m:oMathPara xmlns:m="http://schemas.openxmlformats.org/officeDocument/2006/math">
                  <m:oMathParaPr>
                    <m:jc m:val="left"/>
                  </m:oMathParaPr>
                  <m:oMath xmlns:m="http://schemas.openxmlformats.org/officeDocument/2006/math">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𝐖𝐇𝐗</m:t>
                        </m:r>
                      </m:e>
                      <m:sub>
                        <m:r>
                          <a:rPr lang="fi-FI" sz="1100" b="1" i="1" baseline="0">
                            <a:solidFill>
                              <a:schemeClr val="tx1"/>
                            </a:solidFill>
                            <a:effectLst/>
                            <a:latin typeface="Cambria Math" panose="02040503050406030204" pitchFamily="18" charset="0"/>
                            <a:ea typeface="+mn-ea"/>
                            <a:cs typeface="+mn-cs"/>
                          </a:rPr>
                          <m:t>𝟑𝟒</m:t>
                        </m:r>
                      </m:sub>
                    </m:sSub>
                    <m:r>
                      <a:rPr lang="fi-FI" sz="1100" b="1" i="1" baseline="0">
                        <a:solidFill>
                          <a:schemeClr val="tx1"/>
                        </a:solidFill>
                        <a:effectLst/>
                        <a:latin typeface="Cambria Math" panose="02040503050406030204" pitchFamily="18" charset="0"/>
                        <a:ea typeface="+mn-ea"/>
                        <a:cs typeface="+mn-cs"/>
                      </a:rPr>
                      <m:t>+</m:t>
                    </m:r>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𝐖𝐇𝐗</m:t>
                        </m:r>
                      </m:e>
                      <m:sub>
                        <m:r>
                          <a:rPr lang="fi-FI" sz="1100" b="1" i="1" baseline="0">
                            <a:solidFill>
                              <a:schemeClr val="tx1"/>
                            </a:solidFill>
                            <a:effectLst/>
                            <a:latin typeface="Cambria Math" panose="02040503050406030204" pitchFamily="18" charset="0"/>
                            <a:ea typeface="+mn-ea"/>
                            <a:cs typeface="+mn-cs"/>
                          </a:rPr>
                          <m:t>𝟑𝟓</m:t>
                        </m:r>
                      </m:sub>
                    </m:sSub>
                    <m:r>
                      <a:rPr lang="fi-FI" sz="1100" b="1" i="1" baseline="0">
                        <a:solidFill>
                          <a:schemeClr val="tx1"/>
                        </a:solidFill>
                        <a:effectLst/>
                        <a:latin typeface="Cambria Math" panose="02040503050406030204" pitchFamily="18" charset="0"/>
                        <a:ea typeface="+mn-ea"/>
                        <a:cs typeface="+mn-cs"/>
                      </a:rPr>
                      <m:t>+</m:t>
                    </m:r>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𝐖𝐇𝐗</m:t>
                        </m:r>
                      </m:e>
                      <m:sub>
                        <m:r>
                          <a:rPr lang="fi-FI" sz="1100" b="1" i="1" baseline="0">
                            <a:solidFill>
                              <a:schemeClr val="tx1"/>
                            </a:solidFill>
                            <a:effectLst/>
                            <a:latin typeface="Cambria Math" panose="02040503050406030204" pitchFamily="18" charset="0"/>
                            <a:ea typeface="+mn-ea"/>
                            <a:cs typeface="+mn-cs"/>
                          </a:rPr>
                          <m:t>𝟑𝟔</m:t>
                        </m:r>
                      </m:sub>
                    </m:sSub>
                    <m:r>
                      <a:rPr lang="fi-FI" sz="1100" b="1" i="1" baseline="0">
                        <a:solidFill>
                          <a:schemeClr val="tx1"/>
                        </a:solidFill>
                        <a:effectLst/>
                        <a:latin typeface="Cambria Math" panose="02040503050406030204" pitchFamily="18" charset="0"/>
                        <a:ea typeface="+mn-ea"/>
                        <a:cs typeface="+mn-cs"/>
                      </a:rPr>
                      <m:t>+</m:t>
                    </m:r>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𝐖𝐇𝐗</m:t>
                        </m:r>
                      </m:e>
                      <m:sub>
                        <m:r>
                          <a:rPr lang="fi-FI" sz="1100" b="1" i="1" baseline="0">
                            <a:solidFill>
                              <a:schemeClr val="tx1"/>
                            </a:solidFill>
                            <a:effectLst/>
                            <a:latin typeface="Cambria Math" panose="02040503050406030204" pitchFamily="18" charset="0"/>
                            <a:ea typeface="+mn-ea"/>
                            <a:cs typeface="+mn-cs"/>
                          </a:rPr>
                          <m:t>𝟑𝟕</m:t>
                        </m:r>
                      </m:sub>
                    </m:sSub>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𝟒𝟐𝟎𝟎</m:t>
                    </m:r>
                  </m:oMath>
                </m:oMathPara>
              </a14:m>
              <a:endParaRPr lang="en-US" sz="1100" b="1" i="0" u="none" strike="noStrike" baseline="0">
                <a:solidFill>
                  <a:schemeClr val="tx1"/>
                </a:solidFill>
                <a:effectLst/>
                <a:latin typeface="+mn-lt"/>
                <a:ea typeface="+mn-ea"/>
                <a:cs typeface="+mn-cs"/>
              </a:endParaRPr>
            </a:p>
            <a:p>
              <a:endParaRPr lang="en-US" sz="1100" b="1" i="0" u="none" strike="noStrike" baseline="0">
                <a:solidFill>
                  <a:schemeClr val="tx1"/>
                </a:solidFill>
                <a:effectLst/>
                <a:latin typeface="+mn-lt"/>
                <a:ea typeface="+mn-ea"/>
                <a:cs typeface="+mn-cs"/>
              </a:endParaRPr>
            </a:p>
            <a:p>
              <a:r>
                <a:rPr lang="en-US" sz="1100" b="1" i="0" u="none" strike="noStrike" baseline="0">
                  <a:solidFill>
                    <a:schemeClr val="tx1"/>
                  </a:solidFill>
                  <a:effectLst/>
                  <a:latin typeface="+mn-lt"/>
                  <a:ea typeface="+mn-ea"/>
                  <a:cs typeface="+mn-cs"/>
                </a:rPr>
                <a:t>(All product from mills is sent to customers)</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nary>
                      <m:naryPr>
                        <m:chr m:val="∑"/>
                        <m:ctrlPr>
                          <a:rPr lang="fi-FI" sz="1000" b="1" i="1" baseline="0">
                            <a:solidFill>
                              <a:schemeClr val="tx1"/>
                            </a:solidFill>
                            <a:effectLst/>
                            <a:latin typeface="Cambria Math" panose="02040503050406030204" pitchFamily="18" charset="0"/>
                            <a:ea typeface="+mn-ea"/>
                            <a:cs typeface="+mn-cs"/>
                          </a:rPr>
                        </m:ctrlPr>
                      </m:naryPr>
                      <m:sub>
                        <m:r>
                          <a:rPr lang="fi-FI" sz="1000" b="1" i="1" baseline="0">
                            <a:solidFill>
                              <a:schemeClr val="tx1"/>
                            </a:solidFill>
                            <a:effectLst/>
                            <a:latin typeface="Cambria Math" panose="02040503050406030204" pitchFamily="18" charset="0"/>
                            <a:ea typeface="+mn-ea"/>
                            <a:cs typeface="+mn-cs"/>
                          </a:rPr>
                          <m:t>𝐢</m:t>
                        </m:r>
                        <m:r>
                          <a:rPr lang="fi-FI" sz="1000" b="1" i="1" baseline="0">
                            <a:solidFill>
                              <a:schemeClr val="tx1"/>
                            </a:solidFill>
                            <a:effectLst/>
                            <a:latin typeface="Cambria Math" panose="02040503050406030204" pitchFamily="18" charset="0"/>
                            <a:ea typeface="+mn-ea"/>
                            <a:cs typeface="+mn-cs"/>
                          </a:rPr>
                          <m:t>=</m:t>
                        </m:r>
                        <m:r>
                          <a:rPr lang="fi-FI" sz="1000" b="1" i="1" baseline="0">
                            <a:solidFill>
                              <a:schemeClr val="tx1"/>
                            </a:solidFill>
                            <a:effectLst/>
                            <a:latin typeface="Cambria Math" panose="02040503050406030204" pitchFamily="18" charset="0"/>
                            <a:ea typeface="+mn-ea"/>
                            <a:cs typeface="+mn-cs"/>
                          </a:rPr>
                          <m:t>𝟏</m:t>
                        </m:r>
                      </m:sub>
                      <m:sup>
                        <m:r>
                          <a:rPr lang="fi-FI" sz="1000" b="1" i="1" baseline="0">
                            <a:solidFill>
                              <a:schemeClr val="tx1"/>
                            </a:solidFill>
                            <a:effectLst/>
                            <a:latin typeface="Cambria Math" panose="02040503050406030204" pitchFamily="18" charset="0"/>
                            <a:ea typeface="+mn-ea"/>
                            <a:cs typeface="+mn-cs"/>
                          </a:rPr>
                          <m:t>𝟑</m:t>
                        </m:r>
                      </m:sup>
                      <m:e>
                        <m:sSub>
                          <m:sSubPr>
                            <m:ctrlPr>
                              <a:rPr lang="fi-FI" sz="1000" b="1" i="1" baseline="0">
                                <a:solidFill>
                                  <a:schemeClr val="tx1"/>
                                </a:solidFill>
                                <a:effectLst/>
                                <a:latin typeface="Cambria Math" panose="02040503050406030204" pitchFamily="18" charset="0"/>
                                <a:ea typeface="+mn-ea"/>
                                <a:cs typeface="+mn-cs"/>
                              </a:rPr>
                            </m:ctrlPr>
                          </m:sSubPr>
                          <m:e>
                            <m:r>
                              <a:rPr lang="fi-FI" sz="1000" b="1" i="1" baseline="0">
                                <a:solidFill>
                                  <a:schemeClr val="tx1"/>
                                </a:solidFill>
                                <a:effectLst/>
                                <a:latin typeface="Cambria Math" panose="02040503050406030204" pitchFamily="18" charset="0"/>
                                <a:ea typeface="+mn-ea"/>
                                <a:cs typeface="+mn-cs"/>
                              </a:rPr>
                              <m:t>𝐖𝐇𝐗</m:t>
                            </m:r>
                          </m:e>
                          <m:sub>
                            <m:r>
                              <a:rPr lang="fi-FI" sz="1000" b="1" i="1" baseline="0">
                                <a:solidFill>
                                  <a:schemeClr val="tx1"/>
                                </a:solidFill>
                                <a:effectLst/>
                                <a:latin typeface="Cambria Math" panose="02040503050406030204" pitchFamily="18" charset="0"/>
                                <a:ea typeface="+mn-ea"/>
                                <a:cs typeface="+mn-cs"/>
                              </a:rPr>
                              <m:t>𝐢𝟒</m:t>
                            </m:r>
                          </m:sub>
                        </m:sSub>
                      </m:e>
                    </m:nary>
                    <m:r>
                      <a:rPr lang="fi-FI" sz="1000" b="1" i="1" baseline="0">
                        <a:solidFill>
                          <a:schemeClr val="tx1"/>
                        </a:solidFill>
                        <a:effectLst/>
                        <a:latin typeface="Cambria Math" panose="02040503050406030204" pitchFamily="18" charset="0"/>
                        <a:ea typeface="+mn-ea"/>
                        <a:cs typeface="+mn-cs"/>
                      </a:rPr>
                      <m:t>= </m:t>
                    </m:r>
                    <m:nary>
                      <m:naryPr>
                        <m:chr m:val="∑"/>
                        <m:ctrlPr>
                          <a:rPr lang="fi-FI" sz="1000" b="1" i="1" baseline="0">
                            <a:solidFill>
                              <a:schemeClr val="tx1"/>
                            </a:solidFill>
                            <a:effectLst/>
                            <a:latin typeface="Cambria Math" panose="02040503050406030204" pitchFamily="18" charset="0"/>
                            <a:ea typeface="+mn-ea"/>
                            <a:cs typeface="+mn-cs"/>
                          </a:rPr>
                        </m:ctrlPr>
                      </m:naryPr>
                      <m:sub>
                        <m:r>
                          <a:rPr lang="fi-FI" sz="1000" b="1" i="1" baseline="0">
                            <a:solidFill>
                              <a:schemeClr val="tx1"/>
                            </a:solidFill>
                            <a:effectLst/>
                            <a:latin typeface="Cambria Math" panose="02040503050406030204" pitchFamily="18" charset="0"/>
                            <a:ea typeface="+mn-ea"/>
                            <a:cs typeface="+mn-cs"/>
                          </a:rPr>
                          <m:t>𝐣</m:t>
                        </m:r>
                        <m:r>
                          <a:rPr lang="fi-FI" sz="1000" b="1" i="1" baseline="0">
                            <a:solidFill>
                              <a:schemeClr val="tx1"/>
                            </a:solidFill>
                            <a:effectLst/>
                            <a:latin typeface="Cambria Math" panose="02040503050406030204" pitchFamily="18" charset="0"/>
                            <a:ea typeface="+mn-ea"/>
                            <a:cs typeface="+mn-cs"/>
                          </a:rPr>
                          <m:t>=</m:t>
                        </m:r>
                        <m:r>
                          <a:rPr lang="fi-FI" sz="1000" b="1" i="1" baseline="0">
                            <a:solidFill>
                              <a:schemeClr val="tx1"/>
                            </a:solidFill>
                            <a:effectLst/>
                            <a:latin typeface="Cambria Math" panose="02040503050406030204" pitchFamily="18" charset="0"/>
                            <a:ea typeface="+mn-ea"/>
                            <a:cs typeface="+mn-cs"/>
                          </a:rPr>
                          <m:t>𝟖</m:t>
                        </m:r>
                      </m:sub>
                      <m:sup>
                        <m:r>
                          <a:rPr lang="fi-FI" sz="1000" b="1" i="1" baseline="0">
                            <a:solidFill>
                              <a:schemeClr val="tx1"/>
                            </a:solidFill>
                            <a:effectLst/>
                            <a:latin typeface="Cambria Math" panose="02040503050406030204" pitchFamily="18" charset="0"/>
                            <a:ea typeface="+mn-ea"/>
                            <a:cs typeface="+mn-cs"/>
                          </a:rPr>
                          <m:t>𝟐𝟎</m:t>
                        </m:r>
                      </m:sup>
                      <m:e>
                        <m:sSub>
                          <m:sSubPr>
                            <m:ctrlPr>
                              <a:rPr lang="fi-FI" sz="1000" b="1" i="1" baseline="0">
                                <a:solidFill>
                                  <a:schemeClr val="tx1"/>
                                </a:solidFill>
                                <a:effectLst/>
                                <a:latin typeface="Cambria Math" panose="02040503050406030204" pitchFamily="18" charset="0"/>
                                <a:ea typeface="+mn-ea"/>
                                <a:cs typeface="+mn-cs"/>
                              </a:rPr>
                            </m:ctrlPr>
                          </m:sSubPr>
                          <m:e>
                            <m:r>
                              <a:rPr lang="fi-FI" sz="1000" b="1" i="1" baseline="0">
                                <a:solidFill>
                                  <a:schemeClr val="tx1"/>
                                </a:solidFill>
                                <a:effectLst/>
                                <a:latin typeface="Cambria Math" panose="02040503050406030204" pitchFamily="18" charset="0"/>
                                <a:ea typeface="+mn-ea"/>
                                <a:cs typeface="+mn-cs"/>
                              </a:rPr>
                              <m:t>𝐂𝐔𝐒𝐓𝐗</m:t>
                            </m:r>
                          </m:e>
                          <m:sub>
                            <m:r>
                              <a:rPr lang="fi-FI" sz="1000" b="1" i="1" baseline="0">
                                <a:solidFill>
                                  <a:schemeClr val="tx1"/>
                                </a:solidFill>
                                <a:effectLst/>
                                <a:latin typeface="Cambria Math" panose="02040503050406030204" pitchFamily="18" charset="0"/>
                                <a:ea typeface="+mn-ea"/>
                                <a:cs typeface="+mn-cs"/>
                              </a:rPr>
                              <m:t>𝟒𝐣</m:t>
                            </m:r>
                          </m:sub>
                        </m:sSub>
                      </m:e>
                    </m:nary>
                  </m:oMath>
                </m:oMathPara>
              </a14:m>
              <a:endParaRPr lang="fi-FI" sz="1000" b="1" i="1"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nary>
                      <m:naryPr>
                        <m:chr m:val="∑"/>
                        <m:ctrlPr>
                          <a:rPr lang="fi-FI" sz="1000" b="1" i="1" baseline="0">
                            <a:solidFill>
                              <a:schemeClr val="tx1"/>
                            </a:solidFill>
                            <a:effectLst/>
                            <a:latin typeface="Cambria Math" panose="02040503050406030204" pitchFamily="18" charset="0"/>
                            <a:ea typeface="+mn-ea"/>
                            <a:cs typeface="+mn-cs"/>
                          </a:rPr>
                        </m:ctrlPr>
                      </m:naryPr>
                      <m:sub>
                        <m:r>
                          <a:rPr lang="fi-FI" sz="1000" b="1" i="1" baseline="0">
                            <a:solidFill>
                              <a:schemeClr val="tx1"/>
                            </a:solidFill>
                            <a:effectLst/>
                            <a:latin typeface="Cambria Math" panose="02040503050406030204" pitchFamily="18" charset="0"/>
                            <a:ea typeface="+mn-ea"/>
                            <a:cs typeface="+mn-cs"/>
                          </a:rPr>
                          <m:t>𝐢</m:t>
                        </m:r>
                        <m:r>
                          <a:rPr lang="fi-FI" sz="1000" b="1" i="1" baseline="0">
                            <a:solidFill>
                              <a:schemeClr val="tx1"/>
                            </a:solidFill>
                            <a:effectLst/>
                            <a:latin typeface="Cambria Math" panose="02040503050406030204" pitchFamily="18" charset="0"/>
                            <a:ea typeface="+mn-ea"/>
                            <a:cs typeface="+mn-cs"/>
                          </a:rPr>
                          <m:t>=</m:t>
                        </m:r>
                        <m:r>
                          <a:rPr lang="fi-FI" sz="1000" b="1" i="1" baseline="0">
                            <a:solidFill>
                              <a:schemeClr val="tx1"/>
                            </a:solidFill>
                            <a:effectLst/>
                            <a:latin typeface="Cambria Math" panose="02040503050406030204" pitchFamily="18" charset="0"/>
                            <a:ea typeface="+mn-ea"/>
                            <a:cs typeface="+mn-cs"/>
                          </a:rPr>
                          <m:t>𝟏</m:t>
                        </m:r>
                      </m:sub>
                      <m:sup>
                        <m:r>
                          <a:rPr lang="fi-FI" sz="1000" b="1" i="1" baseline="0">
                            <a:solidFill>
                              <a:schemeClr val="tx1"/>
                            </a:solidFill>
                            <a:effectLst/>
                            <a:latin typeface="Cambria Math" panose="02040503050406030204" pitchFamily="18" charset="0"/>
                            <a:ea typeface="+mn-ea"/>
                            <a:cs typeface="+mn-cs"/>
                          </a:rPr>
                          <m:t>𝟑</m:t>
                        </m:r>
                      </m:sup>
                      <m:e>
                        <m:sSub>
                          <m:sSubPr>
                            <m:ctrlPr>
                              <a:rPr lang="fi-FI" sz="1000" b="1" i="1" baseline="0">
                                <a:solidFill>
                                  <a:schemeClr val="tx1"/>
                                </a:solidFill>
                                <a:effectLst/>
                                <a:latin typeface="Cambria Math" panose="02040503050406030204" pitchFamily="18" charset="0"/>
                                <a:ea typeface="+mn-ea"/>
                                <a:cs typeface="+mn-cs"/>
                              </a:rPr>
                            </m:ctrlPr>
                          </m:sSubPr>
                          <m:e>
                            <m:r>
                              <a:rPr lang="fi-FI" sz="1000" b="1" i="1" baseline="0">
                                <a:solidFill>
                                  <a:schemeClr val="tx1"/>
                                </a:solidFill>
                                <a:effectLst/>
                                <a:latin typeface="Cambria Math" panose="02040503050406030204" pitchFamily="18" charset="0"/>
                                <a:ea typeface="+mn-ea"/>
                                <a:cs typeface="+mn-cs"/>
                              </a:rPr>
                              <m:t>𝐖𝐇𝐗</m:t>
                            </m:r>
                          </m:e>
                          <m:sub>
                            <m:r>
                              <a:rPr lang="fi-FI" sz="1000" b="1" i="1" baseline="0">
                                <a:solidFill>
                                  <a:schemeClr val="tx1"/>
                                </a:solidFill>
                                <a:effectLst/>
                                <a:latin typeface="Cambria Math" panose="02040503050406030204" pitchFamily="18" charset="0"/>
                                <a:ea typeface="+mn-ea"/>
                                <a:cs typeface="+mn-cs"/>
                              </a:rPr>
                              <m:t>𝐢𝟓</m:t>
                            </m:r>
                          </m:sub>
                        </m:sSub>
                      </m:e>
                    </m:nary>
                    <m:r>
                      <a:rPr lang="fi-FI" sz="1000" b="1" i="1" baseline="0">
                        <a:solidFill>
                          <a:schemeClr val="tx1"/>
                        </a:solidFill>
                        <a:effectLst/>
                        <a:latin typeface="Cambria Math" panose="02040503050406030204" pitchFamily="18" charset="0"/>
                        <a:ea typeface="+mn-ea"/>
                        <a:cs typeface="+mn-cs"/>
                      </a:rPr>
                      <m:t>= </m:t>
                    </m:r>
                    <m:nary>
                      <m:naryPr>
                        <m:chr m:val="∑"/>
                        <m:ctrlPr>
                          <a:rPr lang="fi-FI" sz="1000" b="1" i="1" baseline="0">
                            <a:solidFill>
                              <a:schemeClr val="tx1"/>
                            </a:solidFill>
                            <a:effectLst/>
                            <a:latin typeface="Cambria Math" panose="02040503050406030204" pitchFamily="18" charset="0"/>
                            <a:ea typeface="+mn-ea"/>
                            <a:cs typeface="+mn-cs"/>
                          </a:rPr>
                        </m:ctrlPr>
                      </m:naryPr>
                      <m:sub>
                        <m:r>
                          <a:rPr lang="fi-FI" sz="1000" b="1" i="1" baseline="0">
                            <a:solidFill>
                              <a:schemeClr val="tx1"/>
                            </a:solidFill>
                            <a:effectLst/>
                            <a:latin typeface="Cambria Math" panose="02040503050406030204" pitchFamily="18" charset="0"/>
                            <a:ea typeface="+mn-ea"/>
                            <a:cs typeface="+mn-cs"/>
                          </a:rPr>
                          <m:t>𝐣</m:t>
                        </m:r>
                        <m:r>
                          <a:rPr lang="fi-FI" sz="1000" b="1" i="1" baseline="0">
                            <a:solidFill>
                              <a:schemeClr val="tx1"/>
                            </a:solidFill>
                            <a:effectLst/>
                            <a:latin typeface="Cambria Math" panose="02040503050406030204" pitchFamily="18" charset="0"/>
                            <a:ea typeface="+mn-ea"/>
                            <a:cs typeface="+mn-cs"/>
                          </a:rPr>
                          <m:t>=</m:t>
                        </m:r>
                        <m:r>
                          <a:rPr lang="fi-FI" sz="1000" b="1" i="1" baseline="0">
                            <a:solidFill>
                              <a:schemeClr val="tx1"/>
                            </a:solidFill>
                            <a:effectLst/>
                            <a:latin typeface="Cambria Math" panose="02040503050406030204" pitchFamily="18" charset="0"/>
                            <a:ea typeface="+mn-ea"/>
                            <a:cs typeface="+mn-cs"/>
                          </a:rPr>
                          <m:t>𝟖</m:t>
                        </m:r>
                      </m:sub>
                      <m:sup>
                        <m:r>
                          <a:rPr lang="fi-FI" sz="1000" b="1" i="1" baseline="0">
                            <a:solidFill>
                              <a:schemeClr val="tx1"/>
                            </a:solidFill>
                            <a:effectLst/>
                            <a:latin typeface="Cambria Math" panose="02040503050406030204" pitchFamily="18" charset="0"/>
                            <a:ea typeface="+mn-ea"/>
                            <a:cs typeface="+mn-cs"/>
                          </a:rPr>
                          <m:t>𝟐𝟎</m:t>
                        </m:r>
                      </m:sup>
                      <m:e>
                        <m:sSub>
                          <m:sSubPr>
                            <m:ctrlPr>
                              <a:rPr lang="fi-FI" sz="1000" b="1" i="1" baseline="0">
                                <a:solidFill>
                                  <a:schemeClr val="tx1"/>
                                </a:solidFill>
                                <a:effectLst/>
                                <a:latin typeface="Cambria Math" panose="02040503050406030204" pitchFamily="18" charset="0"/>
                                <a:ea typeface="+mn-ea"/>
                                <a:cs typeface="+mn-cs"/>
                              </a:rPr>
                            </m:ctrlPr>
                          </m:sSubPr>
                          <m:e>
                            <m:r>
                              <a:rPr lang="fi-FI" sz="1000" b="1" i="1" baseline="0">
                                <a:solidFill>
                                  <a:schemeClr val="tx1"/>
                                </a:solidFill>
                                <a:effectLst/>
                                <a:latin typeface="Cambria Math" panose="02040503050406030204" pitchFamily="18" charset="0"/>
                                <a:ea typeface="+mn-ea"/>
                                <a:cs typeface="+mn-cs"/>
                              </a:rPr>
                              <m:t>𝐂𝐔𝐒𝐓𝐗</m:t>
                            </m:r>
                          </m:e>
                          <m:sub>
                            <m:r>
                              <a:rPr lang="fi-FI" sz="1000" b="1" i="1" baseline="0">
                                <a:solidFill>
                                  <a:schemeClr val="tx1"/>
                                </a:solidFill>
                                <a:effectLst/>
                                <a:latin typeface="Cambria Math" panose="02040503050406030204" pitchFamily="18" charset="0"/>
                                <a:ea typeface="+mn-ea"/>
                                <a:cs typeface="+mn-cs"/>
                              </a:rPr>
                              <m:t>𝟓𝐣</m:t>
                            </m:r>
                          </m:sub>
                        </m:sSub>
                      </m:e>
                    </m:nary>
                    <m:r>
                      <a:rPr lang="fi-FI" sz="1000" b="1" i="1" baseline="0">
                        <a:solidFill>
                          <a:schemeClr val="tx1"/>
                        </a:solidFill>
                        <a:effectLst/>
                        <a:latin typeface="Cambria Math" panose="02040503050406030204" pitchFamily="18" charset="0"/>
                        <a:ea typeface="+mn-ea"/>
                        <a:cs typeface="+mn-cs"/>
                      </a:rPr>
                      <m:t> </m:t>
                    </m:r>
                  </m:oMath>
                </m:oMathPara>
              </a14:m>
              <a:endParaRPr lang="fi-FI" sz="1000" b="1" i="1"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000" b="1" i="1" baseline="0">
                          <a:solidFill>
                            <a:schemeClr val="tx1"/>
                          </a:solidFill>
                          <a:effectLst/>
                          <a:latin typeface="Cambria Math" panose="02040503050406030204" pitchFamily="18" charset="0"/>
                          <a:ea typeface="+mn-ea"/>
                          <a:cs typeface="+mn-cs"/>
                        </a:rPr>
                      </m:ctrlPr>
                    </m:naryPr>
                    <m:sub>
                      <m:r>
                        <a:rPr lang="fi-FI" sz="1000" b="1" i="0" baseline="0">
                          <a:solidFill>
                            <a:schemeClr val="tx1"/>
                          </a:solidFill>
                          <a:effectLst/>
                          <a:latin typeface="Cambria Math" panose="02040503050406030204" pitchFamily="18" charset="0"/>
                          <a:ea typeface="+mn-ea"/>
                          <a:cs typeface="+mn-cs"/>
                        </a:rPr>
                        <m:t>𝐢</m:t>
                      </m:r>
                      <m:r>
                        <a:rPr lang="fi-FI" sz="1000" b="1" i="0" baseline="0">
                          <a:solidFill>
                            <a:schemeClr val="tx1"/>
                          </a:solidFill>
                          <a:effectLst/>
                          <a:latin typeface="Cambria Math" panose="02040503050406030204" pitchFamily="18" charset="0"/>
                          <a:ea typeface="+mn-ea"/>
                          <a:cs typeface="+mn-cs"/>
                        </a:rPr>
                        <m:t>=</m:t>
                      </m:r>
                      <m:r>
                        <a:rPr lang="fi-FI" sz="1000" b="1" i="0" baseline="0">
                          <a:solidFill>
                            <a:schemeClr val="tx1"/>
                          </a:solidFill>
                          <a:effectLst/>
                          <a:latin typeface="Cambria Math" panose="02040503050406030204" pitchFamily="18" charset="0"/>
                          <a:ea typeface="+mn-ea"/>
                          <a:cs typeface="+mn-cs"/>
                        </a:rPr>
                        <m:t>𝟏</m:t>
                      </m:r>
                    </m:sub>
                    <m:sup>
                      <m:r>
                        <a:rPr lang="fi-FI" sz="1000" b="1" i="0" baseline="0">
                          <a:solidFill>
                            <a:schemeClr val="tx1"/>
                          </a:solidFill>
                          <a:effectLst/>
                          <a:latin typeface="Cambria Math" panose="02040503050406030204" pitchFamily="18" charset="0"/>
                          <a:ea typeface="+mn-ea"/>
                          <a:cs typeface="+mn-cs"/>
                        </a:rPr>
                        <m:t>𝟑</m:t>
                      </m:r>
                    </m:sup>
                    <m:e>
                      <m:sSub>
                        <m:sSubPr>
                          <m:ctrlPr>
                            <a:rPr lang="fi-FI" sz="1000" b="1" i="1" baseline="0">
                              <a:solidFill>
                                <a:schemeClr val="tx1"/>
                              </a:solidFill>
                              <a:effectLst/>
                              <a:latin typeface="Cambria Math" panose="02040503050406030204" pitchFamily="18" charset="0"/>
                              <a:ea typeface="+mn-ea"/>
                              <a:cs typeface="+mn-cs"/>
                            </a:rPr>
                          </m:ctrlPr>
                        </m:sSubPr>
                        <m:e>
                          <m:r>
                            <a:rPr lang="fi-FI" sz="1000" b="1" i="0" baseline="0">
                              <a:solidFill>
                                <a:schemeClr val="tx1"/>
                              </a:solidFill>
                              <a:effectLst/>
                              <a:latin typeface="Cambria Math" panose="02040503050406030204" pitchFamily="18" charset="0"/>
                              <a:ea typeface="+mn-ea"/>
                              <a:cs typeface="+mn-cs"/>
                            </a:rPr>
                            <m:t>𝐖𝐇𝐗</m:t>
                          </m:r>
                        </m:e>
                        <m:sub>
                          <m:r>
                            <a:rPr lang="fi-FI" sz="1000" b="1" i="0" baseline="0">
                              <a:solidFill>
                                <a:schemeClr val="tx1"/>
                              </a:solidFill>
                              <a:effectLst/>
                              <a:latin typeface="Cambria Math" panose="02040503050406030204" pitchFamily="18" charset="0"/>
                              <a:ea typeface="+mn-ea"/>
                              <a:cs typeface="+mn-cs"/>
                            </a:rPr>
                            <m:t>𝐢</m:t>
                          </m:r>
                          <m:r>
                            <a:rPr lang="fi-FI" sz="1000" b="1" i="1" baseline="0">
                              <a:solidFill>
                                <a:schemeClr val="tx1"/>
                              </a:solidFill>
                              <a:effectLst/>
                              <a:latin typeface="Cambria Math" panose="02040503050406030204" pitchFamily="18" charset="0"/>
                              <a:ea typeface="+mn-ea"/>
                              <a:cs typeface="+mn-cs"/>
                            </a:rPr>
                            <m:t>𝟔</m:t>
                          </m:r>
                        </m:sub>
                      </m:sSub>
                    </m:e>
                  </m:nary>
                  <m:r>
                    <a:rPr lang="fi-FI" sz="1000" b="1" i="0" baseline="0">
                      <a:solidFill>
                        <a:schemeClr val="tx1"/>
                      </a:solidFill>
                      <a:effectLst/>
                      <a:latin typeface="Cambria Math" panose="02040503050406030204" pitchFamily="18" charset="0"/>
                      <a:ea typeface="+mn-ea"/>
                      <a:cs typeface="+mn-cs"/>
                    </a:rPr>
                    <m:t>= </m:t>
                  </m:r>
                  <m:nary>
                    <m:naryPr>
                      <m:chr m:val="∑"/>
                      <m:ctrlPr>
                        <a:rPr lang="fi-FI" sz="1000" b="1" i="1" baseline="0">
                          <a:solidFill>
                            <a:schemeClr val="tx1"/>
                          </a:solidFill>
                          <a:effectLst/>
                          <a:latin typeface="Cambria Math" panose="02040503050406030204" pitchFamily="18" charset="0"/>
                          <a:ea typeface="+mn-ea"/>
                          <a:cs typeface="+mn-cs"/>
                        </a:rPr>
                      </m:ctrlPr>
                    </m:naryPr>
                    <m:sub>
                      <m:r>
                        <a:rPr lang="fi-FI" sz="1000" b="1" i="0" baseline="0">
                          <a:solidFill>
                            <a:schemeClr val="tx1"/>
                          </a:solidFill>
                          <a:effectLst/>
                          <a:latin typeface="Cambria Math" panose="02040503050406030204" pitchFamily="18" charset="0"/>
                          <a:ea typeface="+mn-ea"/>
                          <a:cs typeface="+mn-cs"/>
                        </a:rPr>
                        <m:t>𝐣</m:t>
                      </m:r>
                      <m:r>
                        <a:rPr lang="fi-FI" sz="1000" b="1" i="0" baseline="0">
                          <a:solidFill>
                            <a:schemeClr val="tx1"/>
                          </a:solidFill>
                          <a:effectLst/>
                          <a:latin typeface="Cambria Math" panose="02040503050406030204" pitchFamily="18" charset="0"/>
                          <a:ea typeface="+mn-ea"/>
                          <a:cs typeface="+mn-cs"/>
                        </a:rPr>
                        <m:t>=</m:t>
                      </m:r>
                      <m:r>
                        <a:rPr lang="fi-FI" sz="1000" b="1" i="0" baseline="0">
                          <a:solidFill>
                            <a:schemeClr val="tx1"/>
                          </a:solidFill>
                          <a:effectLst/>
                          <a:latin typeface="Cambria Math" panose="02040503050406030204" pitchFamily="18" charset="0"/>
                          <a:ea typeface="+mn-ea"/>
                          <a:cs typeface="+mn-cs"/>
                        </a:rPr>
                        <m:t>𝟖</m:t>
                      </m:r>
                    </m:sub>
                    <m:sup>
                      <m:r>
                        <a:rPr lang="fi-FI" sz="1000" b="1" i="0" baseline="0">
                          <a:solidFill>
                            <a:schemeClr val="tx1"/>
                          </a:solidFill>
                          <a:effectLst/>
                          <a:latin typeface="Cambria Math" panose="02040503050406030204" pitchFamily="18" charset="0"/>
                          <a:ea typeface="+mn-ea"/>
                          <a:cs typeface="+mn-cs"/>
                        </a:rPr>
                        <m:t>𝟐𝟎</m:t>
                      </m:r>
                    </m:sup>
                    <m:e>
                      <m:sSub>
                        <m:sSubPr>
                          <m:ctrlPr>
                            <a:rPr lang="fi-FI" sz="1000" b="1" i="1" baseline="0">
                              <a:solidFill>
                                <a:schemeClr val="tx1"/>
                              </a:solidFill>
                              <a:effectLst/>
                              <a:latin typeface="Cambria Math" panose="02040503050406030204" pitchFamily="18" charset="0"/>
                              <a:ea typeface="+mn-ea"/>
                              <a:cs typeface="+mn-cs"/>
                            </a:rPr>
                          </m:ctrlPr>
                        </m:sSubPr>
                        <m:e>
                          <m:r>
                            <a:rPr lang="fi-FI" sz="1000" b="1" i="0" baseline="0">
                              <a:solidFill>
                                <a:schemeClr val="tx1"/>
                              </a:solidFill>
                              <a:effectLst/>
                              <a:latin typeface="Cambria Math" panose="02040503050406030204" pitchFamily="18" charset="0"/>
                              <a:ea typeface="+mn-ea"/>
                              <a:cs typeface="+mn-cs"/>
                            </a:rPr>
                            <m:t>𝐂𝐔𝐒𝐓𝐗</m:t>
                          </m:r>
                        </m:e>
                        <m:sub>
                          <m:r>
                            <a:rPr lang="fi-FI" sz="1000" b="1" i="0" baseline="0">
                              <a:solidFill>
                                <a:schemeClr val="tx1"/>
                              </a:solidFill>
                              <a:effectLst/>
                              <a:latin typeface="Cambria Math" panose="02040503050406030204" pitchFamily="18" charset="0"/>
                              <a:ea typeface="+mn-ea"/>
                              <a:cs typeface="+mn-cs"/>
                            </a:rPr>
                            <m:t>𝟔𝐣</m:t>
                          </m:r>
                        </m:sub>
                      </m:sSub>
                    </m:e>
                  </m:nary>
                </m:oMath>
              </a14:m>
              <a:r>
                <a:rPr lang="fi-FI" sz="1000" b="1" i="0" u="none" strike="noStrike"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0" baseline="0">
                            <a:solidFill>
                              <a:schemeClr val="tx1"/>
                            </a:solidFill>
                            <a:effectLst/>
                            <a:latin typeface="Cambria Math" panose="02040503050406030204" pitchFamily="18" charset="0"/>
                            <a:ea typeface="+mn-ea"/>
                            <a:cs typeface="+mn-cs"/>
                          </a:rPr>
                          <m:t>𝐢</m:t>
                        </m:r>
                        <m:r>
                          <a:rPr lang="fi-FI" sz="1100" b="1" i="0" baseline="0">
                            <a:solidFill>
                              <a:schemeClr val="tx1"/>
                            </a:solidFill>
                            <a:effectLst/>
                            <a:latin typeface="Cambria Math" panose="02040503050406030204" pitchFamily="18" charset="0"/>
                            <a:ea typeface="+mn-ea"/>
                            <a:cs typeface="+mn-cs"/>
                          </a:rPr>
                          <m:t>=</m:t>
                        </m:r>
                        <m:r>
                          <a:rPr lang="fi-FI" sz="1100" b="1" i="0" baseline="0">
                            <a:solidFill>
                              <a:schemeClr val="tx1"/>
                            </a:solidFill>
                            <a:effectLst/>
                            <a:latin typeface="Cambria Math" panose="02040503050406030204" pitchFamily="18" charset="0"/>
                            <a:ea typeface="+mn-ea"/>
                            <a:cs typeface="+mn-cs"/>
                          </a:rPr>
                          <m:t>𝟏</m:t>
                        </m:r>
                      </m:sub>
                      <m:sup>
                        <m:r>
                          <a:rPr lang="fi-FI" sz="1100" b="1" i="0" baseline="0">
                            <a:solidFill>
                              <a:schemeClr val="tx1"/>
                            </a:solidFill>
                            <a:effectLst/>
                            <a:latin typeface="Cambria Math" panose="02040503050406030204" pitchFamily="18" charset="0"/>
                            <a:ea typeface="+mn-ea"/>
                            <a:cs typeface="+mn-cs"/>
                          </a:rPr>
                          <m:t>𝟑</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𝐖𝐇𝐗</m:t>
                            </m:r>
                          </m:e>
                          <m:sub>
                            <m:r>
                              <a:rPr lang="fi-FI" sz="1100" b="1" i="0" baseline="0">
                                <a:solidFill>
                                  <a:schemeClr val="tx1"/>
                                </a:solidFill>
                                <a:effectLst/>
                                <a:latin typeface="Cambria Math" panose="02040503050406030204" pitchFamily="18" charset="0"/>
                                <a:ea typeface="+mn-ea"/>
                                <a:cs typeface="+mn-cs"/>
                              </a:rPr>
                              <m:t>𝐢</m:t>
                            </m:r>
                            <m:r>
                              <a:rPr lang="fi-FI" sz="1100" b="1" i="1" baseline="0">
                                <a:solidFill>
                                  <a:schemeClr val="tx1"/>
                                </a:solidFill>
                                <a:effectLst/>
                                <a:latin typeface="Cambria Math" panose="02040503050406030204" pitchFamily="18" charset="0"/>
                                <a:ea typeface="+mn-ea"/>
                                <a:cs typeface="+mn-cs"/>
                              </a:rPr>
                              <m:t>𝟕</m:t>
                            </m:r>
                          </m:sub>
                        </m:sSub>
                      </m:e>
                    </m:nary>
                    <m:r>
                      <a:rPr lang="fi-FI" sz="1100" b="1" i="0" baseline="0">
                        <a:solidFill>
                          <a:schemeClr val="tx1"/>
                        </a:solidFill>
                        <a:effectLst/>
                        <a:latin typeface="Cambria Math" panose="02040503050406030204" pitchFamily="18" charset="0"/>
                        <a:ea typeface="+mn-ea"/>
                        <a:cs typeface="+mn-cs"/>
                      </a:rPr>
                      <m:t>= </m:t>
                    </m:r>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0" baseline="0">
                            <a:solidFill>
                              <a:schemeClr val="tx1"/>
                            </a:solidFill>
                            <a:effectLst/>
                            <a:latin typeface="Cambria Math" panose="02040503050406030204" pitchFamily="18" charset="0"/>
                            <a:ea typeface="+mn-ea"/>
                            <a:cs typeface="+mn-cs"/>
                          </a:rPr>
                          <m:t>𝐣</m:t>
                        </m:r>
                        <m:r>
                          <a:rPr lang="fi-FI" sz="1100" b="1" i="0" baseline="0">
                            <a:solidFill>
                              <a:schemeClr val="tx1"/>
                            </a:solidFill>
                            <a:effectLst/>
                            <a:latin typeface="Cambria Math" panose="02040503050406030204" pitchFamily="18" charset="0"/>
                            <a:ea typeface="+mn-ea"/>
                            <a:cs typeface="+mn-cs"/>
                          </a:rPr>
                          <m:t>=</m:t>
                        </m:r>
                        <m:r>
                          <a:rPr lang="fi-FI" sz="1100" b="1" i="0" baseline="0">
                            <a:solidFill>
                              <a:schemeClr val="tx1"/>
                            </a:solidFill>
                            <a:effectLst/>
                            <a:latin typeface="Cambria Math" panose="02040503050406030204" pitchFamily="18" charset="0"/>
                            <a:ea typeface="+mn-ea"/>
                            <a:cs typeface="+mn-cs"/>
                          </a:rPr>
                          <m:t>𝟖</m:t>
                        </m:r>
                      </m:sub>
                      <m:sup>
                        <m:r>
                          <a:rPr lang="fi-FI" sz="1100" b="1" i="0" baseline="0">
                            <a:solidFill>
                              <a:schemeClr val="tx1"/>
                            </a:solidFill>
                            <a:effectLst/>
                            <a:latin typeface="Cambria Math" panose="02040503050406030204" pitchFamily="18" charset="0"/>
                            <a:ea typeface="+mn-ea"/>
                            <a:cs typeface="+mn-cs"/>
                          </a:rPr>
                          <m:t>𝟐𝟎</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0" baseline="0">
                                <a:solidFill>
                                  <a:schemeClr val="tx1"/>
                                </a:solidFill>
                                <a:effectLst/>
                                <a:latin typeface="Cambria Math" panose="02040503050406030204" pitchFamily="18" charset="0"/>
                                <a:ea typeface="+mn-ea"/>
                                <a:cs typeface="+mn-cs"/>
                              </a:rPr>
                              <m:t>𝐂𝐔𝐒𝐓𝐗</m:t>
                            </m:r>
                          </m:e>
                          <m:sub>
                            <m:r>
                              <a:rPr lang="fi-FI" sz="1100" b="1" i="0" baseline="0">
                                <a:solidFill>
                                  <a:schemeClr val="tx1"/>
                                </a:solidFill>
                                <a:effectLst/>
                                <a:latin typeface="Cambria Math" panose="02040503050406030204" pitchFamily="18" charset="0"/>
                                <a:ea typeface="+mn-ea"/>
                                <a:cs typeface="+mn-cs"/>
                              </a:rPr>
                              <m:t>𝟕𝐣</m:t>
                            </m:r>
                          </m:sub>
                        </m:sSub>
                      </m:e>
                    </m:nary>
                  </m:oMath>
                </m:oMathPara>
              </a14:m>
              <a:endParaRPr lang="fi-FI" sz="1000" b="1"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fi-FI" sz="1100" b="1" i="1" u="none" strike="noStrike" baseline="0">
                <a:solidFill>
                  <a:schemeClr val="tx1"/>
                </a:solidFill>
                <a:effectLst/>
                <a:latin typeface="Cambria Math" panose="02040503050406030204"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fi-FI" b="1">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b="1">
                  <a:effectLst/>
                </a:rPr>
                <a:t>(Demand is satisfied)</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000" b="1" i="1" baseline="0">
                          <a:solidFill>
                            <a:schemeClr val="tx1"/>
                          </a:solidFill>
                          <a:effectLst/>
                          <a:latin typeface="Cambria Math" panose="02040503050406030204" pitchFamily="18" charset="0"/>
                          <a:ea typeface="+mn-ea"/>
                          <a:cs typeface="+mn-cs"/>
                        </a:rPr>
                      </m:ctrlPr>
                    </m:naryPr>
                    <m:sub>
                      <m:r>
                        <a:rPr lang="fi-FI" sz="1000" b="1" i="1" baseline="0">
                          <a:solidFill>
                            <a:schemeClr val="tx1"/>
                          </a:solidFill>
                          <a:effectLst/>
                          <a:latin typeface="Cambria Math" panose="02040503050406030204" pitchFamily="18" charset="0"/>
                          <a:ea typeface="+mn-ea"/>
                          <a:cs typeface="+mn-cs"/>
                        </a:rPr>
                        <m:t>𝒊</m:t>
                      </m:r>
                      <m:r>
                        <a:rPr lang="fi-FI" sz="1000" b="1" i="1" baseline="0">
                          <a:solidFill>
                            <a:schemeClr val="tx1"/>
                          </a:solidFill>
                          <a:effectLst/>
                          <a:latin typeface="Cambria Math" panose="02040503050406030204" pitchFamily="18" charset="0"/>
                          <a:ea typeface="+mn-ea"/>
                          <a:cs typeface="+mn-cs"/>
                        </a:rPr>
                        <m:t>=</m:t>
                      </m:r>
                      <m:r>
                        <a:rPr lang="fi-FI" sz="1000" b="1" i="1" baseline="0">
                          <a:solidFill>
                            <a:schemeClr val="tx1"/>
                          </a:solidFill>
                          <a:effectLst/>
                          <a:latin typeface="Cambria Math" panose="02040503050406030204" pitchFamily="18" charset="0"/>
                          <a:ea typeface="+mn-ea"/>
                          <a:cs typeface="+mn-cs"/>
                        </a:rPr>
                        <m:t>𝟒</m:t>
                      </m:r>
                    </m:sub>
                    <m:sup>
                      <m:r>
                        <a:rPr lang="fi-FI" sz="1000" b="1" i="1" baseline="0">
                          <a:solidFill>
                            <a:schemeClr val="tx1"/>
                          </a:solidFill>
                          <a:effectLst/>
                          <a:latin typeface="Cambria Math" panose="02040503050406030204" pitchFamily="18" charset="0"/>
                          <a:ea typeface="+mn-ea"/>
                          <a:cs typeface="+mn-cs"/>
                        </a:rPr>
                        <m:t>𝟕</m:t>
                      </m:r>
                    </m:sup>
                    <m:e>
                      <m:sSub>
                        <m:sSubPr>
                          <m:ctrlPr>
                            <a:rPr lang="fi-FI" sz="1000" b="1" i="1" baseline="0">
                              <a:solidFill>
                                <a:schemeClr val="tx1"/>
                              </a:solidFill>
                              <a:effectLst/>
                              <a:latin typeface="Cambria Math" panose="02040503050406030204" pitchFamily="18" charset="0"/>
                              <a:ea typeface="+mn-ea"/>
                              <a:cs typeface="+mn-cs"/>
                            </a:rPr>
                          </m:ctrlPr>
                        </m:sSubPr>
                        <m:e>
                          <m:r>
                            <a:rPr lang="fi-FI" sz="1000" b="1" i="1" baseline="0">
                              <a:solidFill>
                                <a:schemeClr val="tx1"/>
                              </a:solidFill>
                              <a:effectLst/>
                              <a:latin typeface="Cambria Math" panose="02040503050406030204" pitchFamily="18" charset="0"/>
                              <a:ea typeface="+mn-ea"/>
                              <a:cs typeface="+mn-cs"/>
                            </a:rPr>
                            <m:t>𝐂𝐔𝐒𝐓𝐗</m:t>
                          </m:r>
                        </m:e>
                        <m:sub>
                          <m:r>
                            <a:rPr lang="fi-FI" sz="1000" b="1" i="1" baseline="0">
                              <a:solidFill>
                                <a:schemeClr val="tx1"/>
                              </a:solidFill>
                              <a:effectLst/>
                              <a:latin typeface="Cambria Math" panose="02040503050406030204" pitchFamily="18" charset="0"/>
                              <a:ea typeface="+mn-ea"/>
                              <a:cs typeface="+mn-cs"/>
                            </a:rPr>
                            <m:t>𝒊</m:t>
                          </m:r>
                          <m:r>
                            <a:rPr lang="fi-FI" sz="1000" b="1" i="1" baseline="0">
                              <a:solidFill>
                                <a:schemeClr val="tx1"/>
                              </a:solidFill>
                              <a:effectLst/>
                              <a:latin typeface="Cambria Math" panose="02040503050406030204" pitchFamily="18" charset="0"/>
                              <a:ea typeface="+mn-ea"/>
                              <a:cs typeface="+mn-cs"/>
                            </a:rPr>
                            <m:t>𝟖</m:t>
                          </m:r>
                        </m:sub>
                      </m:sSub>
                    </m:e>
                  </m:nary>
                </m:oMath>
              </a14:m>
              <a:r>
                <a:rPr lang="fi-FI">
                  <a:effectLst/>
                </a:rPr>
                <a:t> = 650</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𝟒</m:t>
                      </m:r>
                    </m:sub>
                    <m:sup>
                      <m:r>
                        <a:rPr lang="fi-FI" sz="1100" b="1" i="1" baseline="0">
                          <a:solidFill>
                            <a:schemeClr val="tx1"/>
                          </a:solidFill>
                          <a:effectLst/>
                          <a:latin typeface="Cambria Math" panose="02040503050406030204" pitchFamily="18" charset="0"/>
                          <a:ea typeface="+mn-ea"/>
                          <a:cs typeface="+mn-cs"/>
                        </a:rPr>
                        <m:t>𝟕</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𝐂𝐔𝐒𝐓𝐗</m:t>
                          </m:r>
                        </m:e>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𝟗</m:t>
                          </m:r>
                        </m:sub>
                      </m:sSub>
                    </m:e>
                  </m:nary>
                </m:oMath>
              </a14:m>
              <a:r>
                <a:rPr lang="fi-FI" sz="1100">
                  <a:solidFill>
                    <a:schemeClr val="tx1"/>
                  </a:solidFill>
                  <a:effectLst/>
                  <a:latin typeface="+mn-lt"/>
                  <a:ea typeface="+mn-ea"/>
                  <a:cs typeface="+mn-cs"/>
                </a:rPr>
                <a:t> = 260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𝟒</m:t>
                      </m:r>
                    </m:sub>
                    <m:sup>
                      <m:r>
                        <a:rPr lang="fi-FI" sz="1100" b="1" i="1" baseline="0">
                          <a:solidFill>
                            <a:schemeClr val="tx1"/>
                          </a:solidFill>
                          <a:effectLst/>
                          <a:latin typeface="Cambria Math" panose="02040503050406030204" pitchFamily="18" charset="0"/>
                          <a:ea typeface="+mn-ea"/>
                          <a:cs typeface="+mn-cs"/>
                        </a:rPr>
                        <m:t>𝟕</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𝐂𝐔𝐒𝐓𝐗</m:t>
                          </m:r>
                        </m:e>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𝟏𝟎</m:t>
                          </m:r>
                        </m:sub>
                      </m:sSub>
                    </m:e>
                  </m:nary>
                </m:oMath>
              </a14:m>
              <a:r>
                <a:rPr lang="fi-FI" sz="1100">
                  <a:solidFill>
                    <a:schemeClr val="tx1"/>
                  </a:solidFill>
                  <a:effectLst/>
                  <a:latin typeface="+mn-lt"/>
                  <a:ea typeface="+mn-ea"/>
                  <a:cs typeface="+mn-cs"/>
                </a:rPr>
                <a:t> = 650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𝟒</m:t>
                      </m:r>
                    </m:sub>
                    <m:sup>
                      <m:r>
                        <a:rPr lang="fi-FI" sz="1100" b="1" i="1" baseline="0">
                          <a:solidFill>
                            <a:schemeClr val="tx1"/>
                          </a:solidFill>
                          <a:effectLst/>
                          <a:latin typeface="Cambria Math" panose="02040503050406030204" pitchFamily="18" charset="0"/>
                          <a:ea typeface="+mn-ea"/>
                          <a:cs typeface="+mn-cs"/>
                        </a:rPr>
                        <m:t>𝟕</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𝐂𝐔𝐒𝐓𝐗</m:t>
                          </m:r>
                        </m:e>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𝟏𝟏</m:t>
                          </m:r>
                        </m:sub>
                      </m:sSub>
                    </m:e>
                  </m:nary>
                </m:oMath>
              </a14:m>
              <a:r>
                <a:rPr lang="fi-FI" sz="1100">
                  <a:solidFill>
                    <a:schemeClr val="tx1"/>
                  </a:solidFill>
                  <a:effectLst/>
                  <a:latin typeface="+mn-lt"/>
                  <a:ea typeface="+mn-ea"/>
                  <a:cs typeface="+mn-cs"/>
                </a:rPr>
                <a:t> = 130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𝟒</m:t>
                      </m:r>
                    </m:sub>
                    <m:sup>
                      <m:r>
                        <a:rPr lang="fi-FI" sz="1100" b="1" i="1" baseline="0">
                          <a:solidFill>
                            <a:schemeClr val="tx1"/>
                          </a:solidFill>
                          <a:effectLst/>
                          <a:latin typeface="Cambria Math" panose="02040503050406030204" pitchFamily="18" charset="0"/>
                          <a:ea typeface="+mn-ea"/>
                          <a:cs typeface="+mn-cs"/>
                        </a:rPr>
                        <m:t>𝟕</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𝐂𝐔𝐒𝐓𝐗</m:t>
                          </m:r>
                        </m:e>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𝟏𝟐</m:t>
                          </m:r>
                        </m:sub>
                      </m:sSub>
                    </m:e>
                  </m:nary>
                </m:oMath>
              </a14:m>
              <a:r>
                <a:rPr lang="fi-FI" sz="1100">
                  <a:solidFill>
                    <a:schemeClr val="tx1"/>
                  </a:solidFill>
                  <a:effectLst/>
                  <a:latin typeface="+mn-lt"/>
                  <a:ea typeface="+mn-ea"/>
                  <a:cs typeface="+mn-cs"/>
                </a:rPr>
                <a:t> = 780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𝟒</m:t>
                      </m:r>
                    </m:sub>
                    <m:sup>
                      <m:r>
                        <a:rPr lang="fi-FI" sz="1100" b="1" i="1" baseline="0">
                          <a:solidFill>
                            <a:schemeClr val="tx1"/>
                          </a:solidFill>
                          <a:effectLst/>
                          <a:latin typeface="Cambria Math" panose="02040503050406030204" pitchFamily="18" charset="0"/>
                          <a:ea typeface="+mn-ea"/>
                          <a:cs typeface="+mn-cs"/>
                        </a:rPr>
                        <m:t>𝟕</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𝐂𝐔𝐒𝐓𝐗</m:t>
                          </m:r>
                        </m:e>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𝟏𝟑</m:t>
                          </m:r>
                        </m:sub>
                      </m:sSub>
                    </m:e>
                  </m:nary>
                </m:oMath>
              </a14:m>
              <a:r>
                <a:rPr lang="fi-FI" sz="1100">
                  <a:solidFill>
                    <a:schemeClr val="tx1"/>
                  </a:solidFill>
                  <a:effectLst/>
                  <a:latin typeface="+mn-lt"/>
                  <a:ea typeface="+mn-ea"/>
                  <a:cs typeface="+mn-cs"/>
                </a:rPr>
                <a:t> = 2500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𝟒</m:t>
                      </m:r>
                    </m:sub>
                    <m:sup>
                      <m:r>
                        <a:rPr lang="fi-FI" sz="1100" b="1" i="1" baseline="0">
                          <a:solidFill>
                            <a:schemeClr val="tx1"/>
                          </a:solidFill>
                          <a:effectLst/>
                          <a:latin typeface="Cambria Math" panose="02040503050406030204" pitchFamily="18" charset="0"/>
                          <a:ea typeface="+mn-ea"/>
                          <a:cs typeface="+mn-cs"/>
                        </a:rPr>
                        <m:t>𝟕</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𝐂𝐔𝐒𝐓𝐗</m:t>
                          </m:r>
                        </m:e>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𝟏𝟒</m:t>
                          </m:r>
                        </m:sub>
                      </m:sSub>
                    </m:e>
                  </m:nary>
                </m:oMath>
              </a14:m>
              <a:r>
                <a:rPr lang="fi-FI" sz="1100">
                  <a:solidFill>
                    <a:schemeClr val="tx1"/>
                  </a:solidFill>
                  <a:effectLst/>
                  <a:latin typeface="+mn-lt"/>
                  <a:ea typeface="+mn-ea"/>
                  <a:cs typeface="+mn-cs"/>
                </a:rPr>
                <a:t> = 910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𝟒</m:t>
                      </m:r>
                    </m:sub>
                    <m:sup>
                      <m:r>
                        <a:rPr lang="fi-FI" sz="1100" b="1" i="1" baseline="0">
                          <a:solidFill>
                            <a:schemeClr val="tx1"/>
                          </a:solidFill>
                          <a:effectLst/>
                          <a:latin typeface="Cambria Math" panose="02040503050406030204" pitchFamily="18" charset="0"/>
                          <a:ea typeface="+mn-ea"/>
                          <a:cs typeface="+mn-cs"/>
                        </a:rPr>
                        <m:t>𝟕</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𝐂𝐔𝐒𝐓𝐗</m:t>
                          </m:r>
                        </m:e>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𝟏𝟓</m:t>
                          </m:r>
                        </m:sub>
                      </m:sSub>
                    </m:e>
                  </m:nary>
                </m:oMath>
              </a14:m>
              <a:r>
                <a:rPr lang="fi-FI" sz="1100">
                  <a:solidFill>
                    <a:schemeClr val="tx1"/>
                  </a:solidFill>
                  <a:effectLst/>
                  <a:latin typeface="+mn-lt"/>
                  <a:ea typeface="+mn-ea"/>
                  <a:cs typeface="+mn-cs"/>
                </a:rPr>
                <a:t> = 3120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𝟒</m:t>
                      </m:r>
                    </m:sub>
                    <m:sup>
                      <m:r>
                        <a:rPr lang="fi-FI" sz="1100" b="1" i="1" baseline="0">
                          <a:solidFill>
                            <a:schemeClr val="tx1"/>
                          </a:solidFill>
                          <a:effectLst/>
                          <a:latin typeface="Cambria Math" panose="02040503050406030204" pitchFamily="18" charset="0"/>
                          <a:ea typeface="+mn-ea"/>
                          <a:cs typeface="+mn-cs"/>
                        </a:rPr>
                        <m:t>𝟕</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𝐂𝐔𝐒𝐓𝐗</m:t>
                          </m:r>
                        </m:e>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𝟏𝟔</m:t>
                          </m:r>
                        </m:sub>
                      </m:sSub>
                    </m:e>
                  </m:nary>
                </m:oMath>
              </a14:m>
              <a:r>
                <a:rPr lang="fi-FI" sz="1100">
                  <a:solidFill>
                    <a:schemeClr val="tx1"/>
                  </a:solidFill>
                  <a:effectLst/>
                  <a:latin typeface="+mn-lt"/>
                  <a:ea typeface="+mn-ea"/>
                  <a:cs typeface="+mn-cs"/>
                </a:rPr>
                <a:t> = 910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𝟒</m:t>
                      </m:r>
                    </m:sub>
                    <m:sup>
                      <m:r>
                        <a:rPr lang="fi-FI" sz="1100" b="1" i="1" baseline="0">
                          <a:solidFill>
                            <a:schemeClr val="tx1"/>
                          </a:solidFill>
                          <a:effectLst/>
                          <a:latin typeface="Cambria Math" panose="02040503050406030204" pitchFamily="18" charset="0"/>
                          <a:ea typeface="+mn-ea"/>
                          <a:cs typeface="+mn-cs"/>
                        </a:rPr>
                        <m:t>𝟕</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𝐂𝐔𝐒𝐓𝐗</m:t>
                          </m:r>
                        </m:e>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𝟏𝟕</m:t>
                          </m:r>
                        </m:sub>
                      </m:sSub>
                    </m:e>
                  </m:nary>
                </m:oMath>
              </a14:m>
              <a:r>
                <a:rPr lang="fi-FI" sz="1100">
                  <a:solidFill>
                    <a:schemeClr val="tx1"/>
                  </a:solidFill>
                  <a:effectLst/>
                  <a:latin typeface="+mn-lt"/>
                  <a:ea typeface="+mn-ea"/>
                  <a:cs typeface="+mn-cs"/>
                </a:rPr>
                <a:t> = 3640</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𝟒</m:t>
                      </m:r>
                    </m:sub>
                    <m:sup>
                      <m:r>
                        <a:rPr lang="fi-FI" sz="1100" b="1" i="1" baseline="0">
                          <a:solidFill>
                            <a:schemeClr val="tx1"/>
                          </a:solidFill>
                          <a:effectLst/>
                          <a:latin typeface="Cambria Math" panose="02040503050406030204" pitchFamily="18" charset="0"/>
                          <a:ea typeface="+mn-ea"/>
                          <a:cs typeface="+mn-cs"/>
                        </a:rPr>
                        <m:t>𝟕</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𝐂𝐔𝐒𝐓𝐗</m:t>
                          </m:r>
                        </m:e>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𝟖</m:t>
                          </m:r>
                        </m:sub>
                      </m:sSub>
                    </m:e>
                  </m:nary>
                </m:oMath>
              </a14:m>
              <a:r>
                <a:rPr lang="fi-FI" sz="1100">
                  <a:solidFill>
                    <a:schemeClr val="tx1"/>
                  </a:solidFill>
                  <a:effectLst/>
                  <a:latin typeface="+mn-lt"/>
                  <a:ea typeface="+mn-ea"/>
                  <a:cs typeface="+mn-cs"/>
                </a:rPr>
                <a:t> = 1040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𝟒</m:t>
                      </m:r>
                    </m:sub>
                    <m:sup>
                      <m:r>
                        <a:rPr lang="fi-FI" sz="1100" b="1" i="1" baseline="0">
                          <a:solidFill>
                            <a:schemeClr val="tx1"/>
                          </a:solidFill>
                          <a:effectLst/>
                          <a:latin typeface="Cambria Math" panose="02040503050406030204" pitchFamily="18" charset="0"/>
                          <a:ea typeface="+mn-ea"/>
                          <a:cs typeface="+mn-cs"/>
                        </a:rPr>
                        <m:t>𝟕</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𝐂𝐔𝐒𝐓𝐗</m:t>
                          </m:r>
                        </m:e>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𝟏𝟗</m:t>
                          </m:r>
                        </m:sub>
                      </m:sSub>
                    </m:e>
                  </m:nary>
                </m:oMath>
              </a14:m>
              <a:r>
                <a:rPr lang="fi-FI" sz="1100">
                  <a:solidFill>
                    <a:schemeClr val="tx1"/>
                  </a:solidFill>
                  <a:effectLst/>
                  <a:latin typeface="+mn-lt"/>
                  <a:ea typeface="+mn-ea"/>
                  <a:cs typeface="+mn-cs"/>
                </a:rPr>
                <a:t> = 650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ctrlPr>
                        <a:rPr lang="fi-FI" sz="1100" b="1" i="1" baseline="0">
                          <a:solidFill>
                            <a:schemeClr val="tx1"/>
                          </a:solidFill>
                          <a:effectLst/>
                          <a:latin typeface="Cambria Math" panose="02040503050406030204" pitchFamily="18" charset="0"/>
                          <a:ea typeface="+mn-ea"/>
                          <a:cs typeface="+mn-cs"/>
                        </a:rPr>
                      </m:ctrlPr>
                    </m:naryPr>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𝟒</m:t>
                      </m:r>
                    </m:sub>
                    <m:sup>
                      <m:r>
                        <a:rPr lang="fi-FI" sz="1100" b="1" i="1" baseline="0">
                          <a:solidFill>
                            <a:schemeClr val="tx1"/>
                          </a:solidFill>
                          <a:effectLst/>
                          <a:latin typeface="Cambria Math" panose="02040503050406030204" pitchFamily="18" charset="0"/>
                          <a:ea typeface="+mn-ea"/>
                          <a:cs typeface="+mn-cs"/>
                        </a:rPr>
                        <m:t>𝟕</m:t>
                      </m:r>
                    </m:sup>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𝐂𝐔𝐒𝐓𝐗</m:t>
                          </m:r>
                        </m:e>
                        <m:sub>
                          <m:r>
                            <a:rPr lang="fi-FI" sz="1100" b="1" i="1" baseline="0">
                              <a:solidFill>
                                <a:schemeClr val="tx1"/>
                              </a:solidFill>
                              <a:effectLst/>
                              <a:latin typeface="Cambria Math" panose="02040503050406030204" pitchFamily="18" charset="0"/>
                              <a:ea typeface="+mn-ea"/>
                              <a:cs typeface="+mn-cs"/>
                            </a:rPr>
                            <m:t>𝒊</m:t>
                          </m:r>
                          <m:r>
                            <a:rPr lang="fi-FI" sz="1100" b="1" i="1" baseline="0">
                              <a:solidFill>
                                <a:schemeClr val="tx1"/>
                              </a:solidFill>
                              <a:effectLst/>
                              <a:latin typeface="Cambria Math" panose="02040503050406030204" pitchFamily="18" charset="0"/>
                              <a:ea typeface="+mn-ea"/>
                              <a:cs typeface="+mn-cs"/>
                            </a:rPr>
                            <m:t>𝟐𝟎</m:t>
                          </m:r>
                        </m:sub>
                      </m:sSub>
                    </m:e>
                  </m:nary>
                </m:oMath>
              </a14:m>
              <a:r>
                <a:rPr lang="fi-FI" sz="1100">
                  <a:solidFill>
                    <a:schemeClr val="tx1"/>
                  </a:solidFill>
                  <a:effectLst/>
                  <a:latin typeface="+mn-lt"/>
                  <a:ea typeface="+mn-ea"/>
                  <a:cs typeface="+mn-cs"/>
                </a:rPr>
                <a:t> = 780</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Implement transhipment model using spreadsheets </a:t>
              </a:r>
              <a:r>
                <a:rPr lang="en-US" sz="1100" b="0" i="0" u="none" strike="noStrike" baseline="0">
                  <a:solidFill>
                    <a:schemeClr val="tx1"/>
                  </a:solidFill>
                  <a:effectLst/>
                  <a:latin typeface="+mn-lt"/>
                  <a:ea typeface="+mn-ea"/>
                  <a:cs typeface="+mn-cs"/>
                </a:rPr>
                <a:t> (2.5pts)</a:t>
              </a:r>
            </a:p>
            <a:p>
              <a:endParaRPr lang="en-US" sz="1100" b="0" i="0" u="none" strike="noStrike" baseline="0">
                <a:solidFill>
                  <a:schemeClr val="tx1"/>
                </a:solidFill>
                <a:effectLst/>
                <a:latin typeface="+mn-lt"/>
                <a:ea typeface="+mn-ea"/>
                <a:cs typeface="+mn-cs"/>
              </a:endParaRPr>
            </a:p>
            <a:p>
              <a:r>
                <a:rPr lang="en-US" sz="1100" b="1" i="0" u="none" strike="noStrike" baseline="0">
                  <a:solidFill>
                    <a:schemeClr val="tx1"/>
                  </a:solidFill>
                  <a:effectLst/>
                  <a:latin typeface="+mn-lt"/>
                  <a:ea typeface="+mn-ea"/>
                  <a:cs typeface="+mn-cs"/>
                </a:rPr>
                <a:t>Model below</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c) Report the optimal total transportation cost (1pt)</a:t>
              </a:r>
            </a:p>
            <a:p>
              <a:endParaRPr lang="en-US" sz="1100" b="0" i="0" u="none" strike="noStrike" baseline="0">
                <a:solidFill>
                  <a:schemeClr val="tx1"/>
                </a:solidFill>
                <a:effectLst/>
                <a:latin typeface="+mn-lt"/>
                <a:ea typeface="+mn-ea"/>
                <a:cs typeface="+mn-cs"/>
              </a:endParaRPr>
            </a:p>
            <a:p>
              <a:r>
                <a:rPr lang="en-US" sz="1100" b="1" i="0" u="none" strike="noStrike" baseline="0">
                  <a:solidFill>
                    <a:schemeClr val="tx1"/>
                  </a:solidFill>
                  <a:effectLst/>
                  <a:latin typeface="+mn-lt"/>
                  <a:ea typeface="+mn-ea"/>
                  <a:cs typeface="+mn-cs"/>
                </a:rPr>
                <a:t>Optimal transportation cost: 3171690€</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d) To present the optimal result to the director prepare a visualization of the network using the attached map. To keep the visualization clear, include only those arcs through which there is a non-zero flow of carton.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1" i="0" u="none" strike="noStrike" baseline="0">
                  <a:solidFill>
                    <a:schemeClr val="tx1"/>
                  </a:solidFill>
                  <a:effectLst/>
                  <a:latin typeface="+mn-lt"/>
                  <a:ea typeface="+mn-ea"/>
                  <a:cs typeface="+mn-cs"/>
                </a:rPr>
                <a:t>Map found from: Problem3 MAP</a:t>
              </a:r>
            </a:p>
            <a:p>
              <a:r>
                <a:rPr lang="en-US" sz="1100" b="0" i="0" u="none" strike="noStrike" baseline="0">
                  <a:solidFill>
                    <a:schemeClr val="tx1"/>
                  </a:solidFill>
                  <a:effectLst/>
                  <a:latin typeface="+mn-lt"/>
                  <a:ea typeface="+mn-ea"/>
                  <a:cs typeface="+mn-cs"/>
                </a:rPr>
                <a:t> </a:t>
              </a:r>
            </a:p>
          </xdr:txBody>
        </xdr:sp>
      </mc:Choice>
      <mc:Fallback>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5" y="394336"/>
              <a:ext cx="8334376" cy="1411414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a:t>
              </a:r>
            </a:p>
            <a:p>
              <a:endParaRPr lang="en-US" sz="1600" b="1"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carton is transported to 4 warehouses located in Finland, Lithuania, Czech Republic and the UK, in which the carton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carton.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a) Formulate mathematically a transhipment model </a:t>
              </a:r>
              <a:r>
                <a:rPr lang="en-US" sz="1100" b="0" i="0" baseline="0">
                  <a:solidFill>
                    <a:schemeClr val="tx1"/>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chemeClr val="tx1"/>
                  </a:solidFill>
                  <a:effectLst/>
                  <a:latin typeface="+mn-lt"/>
                  <a:ea typeface="+mn-ea"/>
                  <a:cs typeface="+mn-cs"/>
                </a:rPr>
                <a:t> decision variables </a:t>
              </a:r>
              <a:r>
                <a:rPr lang="en-US" sz="1100" b="0" i="0" u="none" strike="noStrike" baseline="0">
                  <a:solidFill>
                    <a:schemeClr val="tx1"/>
                  </a:solidFill>
                  <a:effectLst/>
                  <a:latin typeface="Cambria Math" panose="02040503050406030204" pitchFamily="18" charset="0"/>
                  <a:ea typeface="+mn-ea"/>
                  <a:cs typeface="+mn-cs"/>
                </a:rPr>
                <a:t>𝑥_𝑖𝑗</a:t>
              </a:r>
              <a:r>
                <a:rPr lang="en-US" sz="1100" b="0" i="0" u="none" strike="noStrike" baseline="0">
                  <a:solidFill>
                    <a:schemeClr val="tx1"/>
                  </a:solidFill>
                  <a:effectLst/>
                  <a:latin typeface="+mn-lt"/>
                  <a:ea typeface="+mn-ea"/>
                  <a:cs typeface="+mn-cs"/>
                </a:rPr>
                <a:t> and transportation costs </a:t>
              </a:r>
              <a:r>
                <a:rPr lang="en-US" sz="1100" b="0" i="0" u="none" strike="noStrike" baseline="0">
                  <a:solidFill>
                    <a:schemeClr val="tx1"/>
                  </a:solidFill>
                  <a:effectLst/>
                  <a:latin typeface="Cambria Math" panose="02040503050406030204" pitchFamily="18" charset="0"/>
                  <a:ea typeface="+mn-ea"/>
                  <a:cs typeface="+mn-cs"/>
                </a:rPr>
                <a:t>𝑐_𝑖𝑗</a:t>
              </a:r>
              <a:r>
                <a:rPr lang="en-US" sz="1100" b="0" i="0" u="none" strike="noStrike" baseline="0">
                  <a:solidFill>
                    <a:schemeClr val="tx1"/>
                  </a:solidFill>
                  <a:effectLst/>
                  <a:latin typeface="+mn-lt"/>
                  <a:ea typeface="+mn-ea"/>
                  <a:cs typeface="+mn-cs"/>
                </a:rPr>
                <a:t>, where </a:t>
              </a:r>
              <a:r>
                <a:rPr lang="en-US" sz="1100" b="0" i="0" u="none" strike="noStrike" baseline="0">
                  <a:solidFill>
                    <a:schemeClr val="tx1"/>
                  </a:solidFill>
                  <a:effectLst/>
                  <a:latin typeface="Cambria Math" panose="02040503050406030204" pitchFamily="18" charset="0"/>
                  <a:ea typeface="+mn-ea"/>
                  <a:cs typeface="+mn-cs"/>
                </a:rPr>
                <a:t>𝑖,𝑗∈{1,…, 20}</a:t>
              </a:r>
              <a:r>
                <a:rPr lang="en-US" sz="1100" b="0" i="0" u="none" strike="noStrike" baseline="0">
                  <a:solidFill>
                    <a:schemeClr val="tx1"/>
                  </a:solidFill>
                  <a:effectLst/>
                  <a:latin typeface="+mn-lt"/>
                  <a:ea typeface="+mn-ea"/>
                  <a:cs typeface="+mn-cs"/>
                </a:rPr>
                <a:t> (2.5pts)</a:t>
              </a:r>
            </a:p>
            <a:p>
              <a:endParaRPr lang="en-US" sz="1100" b="0" i="0" u="none" strike="noStrike" baseline="0">
                <a:solidFill>
                  <a:schemeClr val="tx1"/>
                </a:solidFill>
                <a:effectLst/>
                <a:latin typeface="+mn-lt"/>
                <a:ea typeface="+mn-ea"/>
                <a:cs typeface="+mn-cs"/>
              </a:endParaRPr>
            </a:p>
            <a:p>
              <a:r>
                <a:rPr lang="en-US" sz="1100" b="1" i="0" u="none" strike="noStrike" baseline="0">
                  <a:solidFill>
                    <a:schemeClr val="tx1"/>
                  </a:solidFill>
                  <a:effectLst/>
                  <a:latin typeface="+mn-lt"/>
                  <a:ea typeface="+mn-ea"/>
                  <a:cs typeface="+mn-cs"/>
                </a:rPr>
                <a:t>Notation:</a:t>
              </a:r>
            </a:p>
            <a:p>
              <a:r>
                <a:rPr lang="en-US" sz="1100" b="1" i="0" u="none" strike="noStrike" baseline="0">
                  <a:solidFill>
                    <a:schemeClr val="tx1"/>
                  </a:solidFill>
                  <a:effectLst/>
                  <a:latin typeface="+mn-lt"/>
                  <a:ea typeface="+mn-ea"/>
                  <a:cs typeface="+mn-cs"/>
                </a:rPr>
                <a:t>WHC = From Pulp to Warehouse cost</a:t>
              </a:r>
            </a:p>
            <a:p>
              <a:r>
                <a:rPr lang="en-US" sz="1100" b="1" i="0" u="none" strike="noStrike" baseline="0">
                  <a:solidFill>
                    <a:schemeClr val="tx1"/>
                  </a:solidFill>
                  <a:effectLst/>
                  <a:latin typeface="+mn-lt"/>
                  <a:ea typeface="+mn-ea"/>
                  <a:cs typeface="+mn-cs"/>
                </a:rPr>
                <a:t>WHX = From Pulp to Warehouse quantity </a:t>
              </a:r>
            </a:p>
            <a:p>
              <a:r>
                <a:rPr lang="en-US" sz="1100" b="1" i="0" u="none" strike="noStrike" baseline="0">
                  <a:solidFill>
                    <a:schemeClr val="tx1"/>
                  </a:solidFill>
                  <a:effectLst/>
                  <a:latin typeface="+mn-lt"/>
                  <a:ea typeface="+mn-ea"/>
                  <a:cs typeface="+mn-cs"/>
                </a:rPr>
                <a:t>CUSTC = From warehouse to customer cost </a:t>
              </a:r>
            </a:p>
            <a:p>
              <a:r>
                <a:rPr lang="en-US" sz="1100" b="1" i="0" u="none" strike="noStrike" baseline="0">
                  <a:solidFill>
                    <a:schemeClr val="tx1"/>
                  </a:solidFill>
                  <a:effectLst/>
                  <a:latin typeface="+mn-lt"/>
                  <a:ea typeface="+mn-ea"/>
                  <a:cs typeface="+mn-cs"/>
                </a:rPr>
                <a:t>CUSTX = From warehouse to customer quantity </a:t>
              </a:r>
            </a:p>
            <a:p>
              <a:r>
                <a:rPr lang="en-US" sz="1100" b="1" i="0" u="none" strike="noStrike" baseline="0">
                  <a:solidFill>
                    <a:schemeClr val="tx1"/>
                  </a:solidFill>
                  <a:effectLst/>
                  <a:latin typeface="+mn-lt"/>
                  <a:ea typeface="+mn-ea"/>
                  <a:cs typeface="+mn-cs"/>
                </a:rPr>
                <a:t>index i = From location</a:t>
              </a:r>
            </a:p>
            <a:p>
              <a:r>
                <a:rPr lang="en-US" sz="1100" b="1" i="0" u="none" strike="noStrike" baseline="0">
                  <a:solidFill>
                    <a:schemeClr val="tx1"/>
                  </a:solidFill>
                  <a:effectLst/>
                  <a:latin typeface="+mn-lt"/>
                  <a:ea typeface="+mn-ea"/>
                  <a:cs typeface="+mn-cs"/>
                </a:rPr>
                <a:t>index j = To location</a:t>
              </a:r>
            </a:p>
            <a:p>
              <a:endParaRPr lang="en-US" sz="1100" b="1" i="0" u="none" strike="noStrike" baseline="0">
                <a:solidFill>
                  <a:schemeClr val="tx1"/>
                </a:solidFill>
                <a:effectLst/>
                <a:latin typeface="+mn-lt"/>
                <a:ea typeface="+mn-ea"/>
                <a:cs typeface="+mn-cs"/>
              </a:endParaRPr>
            </a:p>
            <a:p>
              <a:endParaRPr lang="en-US" sz="1100" b="1" i="1" u="none" strike="noStrike" baseline="0">
                <a:solidFill>
                  <a:schemeClr val="tx1"/>
                </a:solidFill>
                <a:effectLst/>
                <a:latin typeface="Cambria Math" panose="02040503050406030204"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noProof="0">
                  <a:solidFill>
                    <a:schemeClr val="tx1"/>
                  </a:solidFill>
                  <a:effectLst/>
                  <a:latin typeface="+mn-lt"/>
                  <a:ea typeface="+mn-ea"/>
                  <a:cs typeface="+mn-cs"/>
                </a:rPr>
                <a:t>Objective function: </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noProof="0">
                  <a:solidFill>
                    <a:schemeClr val="tx1"/>
                  </a:solidFill>
                  <a:effectLst/>
                  <a:latin typeface="+mn-lt"/>
                  <a:ea typeface="+mn-ea"/>
                  <a:cs typeface="+mn-cs"/>
                </a:rPr>
                <a:t>MIN  </a:t>
              </a:r>
              <a:r>
                <a:rPr lang="en-US" sz="1100" b="1" i="0" u="none" strike="noStrike" baseline="0" noProof="0">
                  <a:solidFill>
                    <a:schemeClr val="tx1"/>
                  </a:solidFill>
                  <a:effectLst/>
                  <a:latin typeface="Cambria Math" panose="02040503050406030204" pitchFamily="18" charset="0"/>
                  <a:ea typeface="+mn-ea"/>
                  <a:cs typeface="+mn-cs"/>
                </a:rPr>
                <a:t>∑</a:t>
              </a:r>
              <a:r>
                <a:rPr lang="fi-FI" sz="1100" b="1" i="0" u="none" strike="noStrike" baseline="0" noProof="0">
                  <a:solidFill>
                    <a:schemeClr val="tx1"/>
                  </a:solidFill>
                  <a:effectLst/>
                  <a:latin typeface="Cambria Math" panose="02040503050406030204" pitchFamily="18" charset="0"/>
                  <a:ea typeface="+mn-ea"/>
                  <a:cs typeface="+mn-cs"/>
                </a:rPr>
                <a:t>_</a:t>
              </a:r>
              <a:r>
                <a:rPr lang="en-US" sz="1100" b="1" i="0" u="none" strike="noStrike" baseline="0" noProof="0">
                  <a:solidFill>
                    <a:schemeClr val="tx1"/>
                  </a:solidFill>
                  <a:effectLst/>
                  <a:latin typeface="Cambria Math" panose="02040503050406030204" pitchFamily="18" charset="0"/>
                  <a:ea typeface="+mn-ea"/>
                  <a:cs typeface="+mn-cs"/>
                </a:rPr>
                <a:t>(</a:t>
              </a:r>
              <a:r>
                <a:rPr lang="fi-FI" sz="1100" b="1" i="0" u="none" strike="noStrike" baseline="0" noProof="0">
                  <a:solidFill>
                    <a:schemeClr val="tx1"/>
                  </a:solidFill>
                  <a:effectLst/>
                  <a:latin typeface="Cambria Math" panose="02040503050406030204" pitchFamily="18" charset="0"/>
                  <a:ea typeface="+mn-ea"/>
                  <a:cs typeface="+mn-cs"/>
                </a:rPr>
                <a:t>𝒊=𝟏</a:t>
              </a:r>
              <a:r>
                <a:rPr lang="en-US" sz="1100" b="1" i="0" u="none" strike="noStrike" baseline="0" noProof="0">
                  <a:solidFill>
                    <a:schemeClr val="tx1"/>
                  </a:solidFill>
                  <a:effectLst/>
                  <a:latin typeface="Cambria Math" panose="02040503050406030204" pitchFamily="18" charset="0"/>
                  <a:ea typeface="+mn-ea"/>
                  <a:cs typeface="+mn-cs"/>
                </a:rPr>
                <a:t>)</a:t>
              </a:r>
              <a:r>
                <a:rPr lang="fi-FI" sz="1100" b="1" i="0" u="none" strike="noStrike" baseline="0" noProof="0">
                  <a:solidFill>
                    <a:schemeClr val="tx1"/>
                  </a:solidFill>
                  <a:effectLst/>
                  <a:latin typeface="Cambria Math" panose="02040503050406030204" pitchFamily="18" charset="0"/>
                  <a:ea typeface="+mn-ea"/>
                  <a:cs typeface="+mn-cs"/>
                </a:rPr>
                <a:t>^𝟑▒</a:t>
              </a:r>
              <a:r>
                <a:rPr lang="en-US" sz="1100" b="1" i="0" u="none" strike="noStrike" baseline="0" noProof="0">
                  <a:solidFill>
                    <a:schemeClr val="tx1"/>
                  </a:solidFill>
                  <a:effectLst/>
                  <a:latin typeface="Cambria Math" panose="02040503050406030204" pitchFamily="18" charset="0"/>
                  <a:ea typeface="+mn-ea"/>
                  <a:cs typeface="+mn-cs"/>
                </a:rPr>
                <a:t>∑</a:t>
              </a:r>
              <a:r>
                <a:rPr lang="fi-FI" sz="1100" b="1" i="0" u="none" strike="noStrike" baseline="0" noProof="0">
                  <a:solidFill>
                    <a:schemeClr val="tx1"/>
                  </a:solidFill>
                  <a:effectLst/>
                  <a:latin typeface="Cambria Math" panose="02040503050406030204" pitchFamily="18" charset="0"/>
                  <a:ea typeface="+mn-ea"/>
                  <a:cs typeface="+mn-cs"/>
                </a:rPr>
                <a:t>_</a:t>
              </a:r>
              <a:r>
                <a:rPr lang="en-US" sz="1100" b="1" i="0" u="none" strike="noStrike" baseline="0" noProof="0">
                  <a:solidFill>
                    <a:schemeClr val="tx1"/>
                  </a:solidFill>
                  <a:effectLst/>
                  <a:latin typeface="Cambria Math" panose="02040503050406030204" pitchFamily="18" charset="0"/>
                  <a:ea typeface="+mn-ea"/>
                  <a:cs typeface="+mn-cs"/>
                </a:rPr>
                <a:t>(</a:t>
              </a:r>
              <a:r>
                <a:rPr lang="fi-FI" sz="1100" b="1" i="0" u="none" strike="noStrike" baseline="0" noProof="0">
                  <a:solidFill>
                    <a:schemeClr val="tx1"/>
                  </a:solidFill>
                  <a:effectLst/>
                  <a:latin typeface="Cambria Math" panose="02040503050406030204" pitchFamily="18" charset="0"/>
                  <a:ea typeface="+mn-ea"/>
                  <a:cs typeface="+mn-cs"/>
                </a:rPr>
                <a:t>𝒋=𝟒</a:t>
              </a:r>
              <a:r>
                <a:rPr lang="en-US" sz="1100" b="1" i="0" u="none" strike="noStrike" baseline="0" noProof="0">
                  <a:solidFill>
                    <a:schemeClr val="tx1"/>
                  </a:solidFill>
                  <a:effectLst/>
                  <a:latin typeface="Cambria Math" panose="02040503050406030204" pitchFamily="18" charset="0"/>
                  <a:ea typeface="+mn-ea"/>
                  <a:cs typeface="+mn-cs"/>
                </a:rPr>
                <a:t>)</a:t>
              </a:r>
              <a:r>
                <a:rPr lang="fi-FI" sz="1100" b="1" i="0" u="none" strike="noStrike" baseline="0" noProof="0">
                  <a:solidFill>
                    <a:schemeClr val="tx1"/>
                  </a:solidFill>
                  <a:effectLst/>
                  <a:latin typeface="Cambria Math" panose="02040503050406030204" pitchFamily="18" charset="0"/>
                  <a:ea typeface="+mn-ea"/>
                  <a:cs typeface="+mn-cs"/>
                </a:rPr>
                <a:t>^𝟕▒〖</a:t>
              </a:r>
              <a:r>
                <a:rPr lang="en-US" sz="1100" b="1" i="0" u="none" strike="noStrike" baseline="0" noProof="0">
                  <a:solidFill>
                    <a:schemeClr val="tx1"/>
                  </a:solidFill>
                  <a:effectLst/>
                  <a:latin typeface="Cambria Math" panose="02040503050406030204" pitchFamily="18" charset="0"/>
                  <a:ea typeface="+mn-ea"/>
                  <a:cs typeface="+mn-cs"/>
                </a:rPr>
                <a:t>〖</a:t>
              </a:r>
              <a:r>
                <a:rPr lang="fi-FI" sz="1100" b="1" i="0" u="none" strike="noStrike" baseline="0" noProof="0">
                  <a:solidFill>
                    <a:schemeClr val="tx1"/>
                  </a:solidFill>
                  <a:effectLst/>
                  <a:latin typeface="Cambria Math" panose="02040503050406030204" pitchFamily="18" charset="0"/>
                  <a:ea typeface="+mn-ea"/>
                  <a:cs typeface="+mn-cs"/>
                </a:rPr>
                <a:t>𝐖𝐇𝑪</a:t>
              </a:r>
              <a:r>
                <a:rPr lang="en-US" sz="1100" b="1" i="0" u="none" strike="noStrike" baseline="0" noProof="0">
                  <a:solidFill>
                    <a:schemeClr val="tx1"/>
                  </a:solidFill>
                  <a:effectLst/>
                  <a:latin typeface="Cambria Math" panose="02040503050406030204" pitchFamily="18" charset="0"/>
                  <a:ea typeface="+mn-ea"/>
                  <a:cs typeface="+mn-cs"/>
                </a:rPr>
                <a:t>〗_</a:t>
              </a:r>
              <a:r>
                <a:rPr lang="fi-FI" sz="1100" b="1" i="0" u="none" strike="noStrike" baseline="0" noProof="0">
                  <a:solidFill>
                    <a:schemeClr val="tx1"/>
                  </a:solidFill>
                  <a:effectLst/>
                  <a:latin typeface="Cambria Math" panose="02040503050406030204" pitchFamily="18" charset="0"/>
                  <a:ea typeface="+mn-ea"/>
                  <a:cs typeface="+mn-cs"/>
                </a:rPr>
                <a:t>𝒊𝒋∗〖𝑾𝑯𝐗〗_𝒊𝒋 〗+ ∑_(𝐢=𝟒)^𝟕▒∑_(𝐣=𝟖)^𝟐𝟎▒〖〖𝑪𝑼𝑺𝑻𝑪〗_𝒋𝒊∗〖𝑪𝑼𝑺𝑻𝐗〗_𝒋𝒊 〗</a:t>
              </a:r>
              <a:r>
                <a:rPr kumimoji="0" lang="en-US" sz="1200" b="1" i="0" u="none" strike="noStrike" kern="0" cap="none" spc="0" normalizeH="0" baseline="0" noProof="0">
                  <a:ln>
                    <a:noFill/>
                  </a:ln>
                  <a:solidFill>
                    <a:sysClr val="windowText" lastClr="000000"/>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sysClr val="windowText" lastClr="000000"/>
                </a:solidFill>
                <a:effectLst/>
                <a:uLnTx/>
                <a:uFillTx/>
                <a:latin typeface="+mn-lt"/>
                <a:ea typeface="+mn-ea"/>
                <a:cs typeface="+mn-cs"/>
              </a:endParaRPr>
            </a:p>
            <a:p>
              <a:r>
                <a:rPr lang="en-US" sz="1100" b="1" i="0" u="none" strike="noStrike" baseline="0">
                  <a:solidFill>
                    <a:schemeClr val="tx1"/>
                  </a:solidFill>
                  <a:effectLst/>
                  <a:latin typeface="+mn-lt"/>
                  <a:ea typeface="+mn-ea"/>
                  <a:cs typeface="+mn-cs"/>
                </a:rPr>
                <a:t>S.T.</a:t>
              </a:r>
            </a:p>
            <a:p>
              <a:endParaRPr lang="en-US" sz="1100" b="1" i="0" u="none" strike="noStrike" baseline="0">
                <a:solidFill>
                  <a:schemeClr val="tx1"/>
                </a:solidFill>
                <a:effectLst/>
                <a:latin typeface="+mn-lt"/>
                <a:ea typeface="+mn-ea"/>
                <a:cs typeface="+mn-cs"/>
              </a:endParaRPr>
            </a:p>
            <a:p>
              <a:r>
                <a:rPr lang="en-US" sz="1100" b="1" i="0" u="none" strike="noStrike" baseline="0">
                  <a:solidFill>
                    <a:schemeClr val="tx1"/>
                  </a:solidFill>
                  <a:effectLst/>
                  <a:latin typeface="+mn-lt"/>
                  <a:ea typeface="+mn-ea"/>
                  <a:cs typeface="+mn-cs"/>
                </a:rPr>
                <a:t>(Pulp outflows don't exceed production)</a:t>
              </a:r>
            </a:p>
            <a:p>
              <a:pPr/>
              <a:r>
                <a:rPr lang="fi-FI" sz="1100" b="1" i="0" baseline="0">
                  <a:solidFill>
                    <a:schemeClr val="tx1"/>
                  </a:solidFill>
                  <a:effectLst/>
                  <a:latin typeface="Cambria Math" panose="02040503050406030204" pitchFamily="18" charset="0"/>
                  <a:ea typeface="+mn-ea"/>
                  <a:cs typeface="+mn-cs"/>
                </a:rPr>
                <a:t>〖𝐖𝐇𝐗〗_𝟏𝟒+〖𝐖𝐇𝐗〗_𝟏𝟓+〖𝐖𝐇𝐗〗_𝟏𝟔+〖𝐖𝐇𝐗〗_𝟏𝟕≤𝟗𝟗𝟎𝟎</a:t>
              </a:r>
              <a:endParaRPr lang="en-US" sz="1100" b="1" i="0" u="none" strike="noStrike" baseline="0">
                <a:solidFill>
                  <a:schemeClr val="tx1"/>
                </a:solidFill>
                <a:effectLst/>
                <a:latin typeface="+mn-lt"/>
                <a:ea typeface="+mn-ea"/>
                <a:cs typeface="+mn-cs"/>
              </a:endParaRPr>
            </a:p>
            <a:p>
              <a:pPr/>
              <a:r>
                <a:rPr lang="fi-FI" sz="1100" b="1" i="0" baseline="0">
                  <a:solidFill>
                    <a:schemeClr val="tx1"/>
                  </a:solidFill>
                  <a:effectLst/>
                  <a:latin typeface="Cambria Math" panose="02040503050406030204" pitchFamily="18" charset="0"/>
                  <a:ea typeface="+mn-ea"/>
                  <a:cs typeface="+mn-cs"/>
                </a:rPr>
                <a:t>〖𝐖𝐇𝐗〗_𝟐𝟒+〖𝐖𝐇𝐗〗_𝟐𝟓+〖𝐖𝐇𝐗〗_𝟐𝟔+〖𝐖𝐇𝐗〗_𝟐𝟕≤𝟐𝟏𝟎𝟎</a:t>
              </a:r>
              <a:endParaRPr lang="en-US" sz="1100" b="1" i="0" u="none" strike="noStrike" baseline="0">
                <a:solidFill>
                  <a:schemeClr val="tx1"/>
                </a:solidFill>
                <a:effectLst/>
                <a:latin typeface="+mn-lt"/>
                <a:ea typeface="+mn-ea"/>
                <a:cs typeface="+mn-cs"/>
              </a:endParaRPr>
            </a:p>
            <a:p>
              <a:pPr/>
              <a:r>
                <a:rPr lang="fi-FI" sz="1100" b="1" i="0" baseline="0">
                  <a:solidFill>
                    <a:schemeClr val="tx1"/>
                  </a:solidFill>
                  <a:effectLst/>
                  <a:latin typeface="Cambria Math" panose="02040503050406030204" pitchFamily="18" charset="0"/>
                  <a:ea typeface="+mn-ea"/>
                  <a:cs typeface="+mn-cs"/>
                </a:rPr>
                <a:t>〖𝐖𝐇𝐗〗_𝟑𝟒+〖𝐖𝐇𝐗〗_𝟑𝟓+〖𝐖𝐇𝐗〗_𝟑𝟔+〖𝐖𝐇𝐗〗_𝟑𝟕≤𝟒𝟐𝟎𝟎</a:t>
              </a:r>
              <a:endParaRPr lang="en-US" sz="1100" b="1" i="0" u="none" strike="noStrike" baseline="0">
                <a:solidFill>
                  <a:schemeClr val="tx1"/>
                </a:solidFill>
                <a:effectLst/>
                <a:latin typeface="+mn-lt"/>
                <a:ea typeface="+mn-ea"/>
                <a:cs typeface="+mn-cs"/>
              </a:endParaRPr>
            </a:p>
            <a:p>
              <a:endParaRPr lang="en-US" sz="1100" b="1" i="0" u="none" strike="noStrike" baseline="0">
                <a:solidFill>
                  <a:schemeClr val="tx1"/>
                </a:solidFill>
                <a:effectLst/>
                <a:latin typeface="+mn-lt"/>
                <a:ea typeface="+mn-ea"/>
                <a:cs typeface="+mn-cs"/>
              </a:endParaRPr>
            </a:p>
            <a:p>
              <a:r>
                <a:rPr lang="en-US" sz="1100" b="1" i="0" u="none" strike="noStrike" baseline="0">
                  <a:solidFill>
                    <a:schemeClr val="tx1"/>
                  </a:solidFill>
                  <a:effectLst/>
                  <a:latin typeface="+mn-lt"/>
                  <a:ea typeface="+mn-ea"/>
                  <a:cs typeface="+mn-cs"/>
                </a:rPr>
                <a:t>(All product from mills is sent to customers)</a:t>
              </a:r>
            </a:p>
            <a:p>
              <a:pPr marL="0" marR="0" lvl="0" indent="0" defTabSz="914400" eaLnBrk="1" fontAlgn="auto" latinLnBrk="0" hangingPunct="1">
                <a:lnSpc>
                  <a:spcPct val="100000"/>
                </a:lnSpc>
                <a:spcBef>
                  <a:spcPts val="0"/>
                </a:spcBef>
                <a:spcAft>
                  <a:spcPts val="0"/>
                </a:spcAft>
                <a:buClrTx/>
                <a:buSzTx/>
                <a:buFontTx/>
                <a:buNone/>
                <a:tabLst/>
                <a:defRPr/>
              </a:pPr>
              <a:r>
                <a:rPr lang="fi-FI" sz="1000" b="1" i="0" baseline="0">
                  <a:solidFill>
                    <a:schemeClr val="tx1"/>
                  </a:solidFill>
                  <a:effectLst/>
                  <a:latin typeface="Cambria Math" panose="02040503050406030204" pitchFamily="18" charset="0"/>
                  <a:ea typeface="+mn-ea"/>
                  <a:cs typeface="+mn-cs"/>
                </a:rPr>
                <a:t>∑_(𝐢=𝟏)^𝟑▒〖𝐖𝐇𝐗〗_𝐢𝟒 = ∑_(𝐣=𝟖)^𝟐𝟎▒〖𝐂𝐔𝐒𝐓𝐗〗_𝟒𝐣 </a:t>
              </a:r>
              <a:endParaRPr lang="fi-FI" sz="1000" b="1" i="1"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000" b="1" i="0" baseline="0">
                  <a:solidFill>
                    <a:schemeClr val="tx1"/>
                  </a:solidFill>
                  <a:effectLst/>
                  <a:latin typeface="Cambria Math" panose="02040503050406030204" pitchFamily="18" charset="0"/>
                  <a:ea typeface="+mn-ea"/>
                  <a:cs typeface="+mn-cs"/>
                </a:rPr>
                <a:t>∑_(𝐢=𝟏)^𝟑▒〖𝐖𝐇𝐗〗_𝐢𝟓 = ∑_(𝐣=𝟖)^𝟐𝟎▒〖𝐂𝐔𝐒𝐓𝐗〗_𝟓𝐣   </a:t>
              </a:r>
              <a:endParaRPr lang="fi-FI" sz="1000" b="1" i="1"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000" b="1" i="0" baseline="0">
                  <a:solidFill>
                    <a:schemeClr val="tx1"/>
                  </a:solidFill>
                  <a:effectLst/>
                  <a:latin typeface="Cambria Math" panose="02040503050406030204" pitchFamily="18" charset="0"/>
                  <a:ea typeface="+mn-ea"/>
                  <a:cs typeface="+mn-cs"/>
                </a:rPr>
                <a:t>∑_(𝐢=𝟏)^𝟑▒〖𝐖𝐇𝐗〗_𝐢𝟔 = ∑_(𝐣=𝟖)^𝟐𝟎▒〖𝐂𝐔𝐒𝐓𝐗〗_𝟔𝐣 </a:t>
              </a:r>
              <a:r>
                <a:rPr lang="fi-FI" sz="1000" b="1" i="0" u="none" strike="noStrike" baseline="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fi-FI" sz="1100" b="1" i="0" baseline="0">
                  <a:solidFill>
                    <a:schemeClr val="tx1"/>
                  </a:solidFill>
                  <a:effectLst/>
                  <a:latin typeface="Cambria Math" panose="02040503050406030204" pitchFamily="18" charset="0"/>
                  <a:ea typeface="+mn-ea"/>
                  <a:cs typeface="+mn-cs"/>
                </a:rPr>
                <a:t>∑_(𝐢=𝟏)^𝟑▒〖𝐖𝐇𝐗〗_𝐢𝟕 = ∑_(𝐣=𝟖)^𝟐𝟎▒〖𝐂𝐔𝐒𝐓𝐗〗_𝟕𝐣 </a:t>
              </a:r>
              <a:endParaRPr lang="fi-FI" sz="1000" b="1"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fi-FI" sz="1100" b="1" i="1" u="none" strike="noStrike" baseline="0">
                <a:solidFill>
                  <a:schemeClr val="tx1"/>
                </a:solidFill>
                <a:effectLst/>
                <a:latin typeface="Cambria Math" panose="02040503050406030204"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fi-FI" b="1">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b="1">
                  <a:effectLst/>
                </a:rPr>
                <a:t>(Demand is satisfied)</a:t>
              </a:r>
            </a:p>
            <a:p>
              <a:pPr marL="0" marR="0" lvl="0" indent="0" defTabSz="914400" eaLnBrk="1" fontAlgn="auto" latinLnBrk="0" hangingPunct="1">
                <a:lnSpc>
                  <a:spcPct val="100000"/>
                </a:lnSpc>
                <a:spcBef>
                  <a:spcPts val="0"/>
                </a:spcBef>
                <a:spcAft>
                  <a:spcPts val="0"/>
                </a:spcAft>
                <a:buClrTx/>
                <a:buSzTx/>
                <a:buFontTx/>
                <a:buNone/>
                <a:tabLst/>
                <a:defRPr/>
              </a:pPr>
              <a:r>
                <a:rPr lang="fi-FI" sz="1000" b="1" i="0" baseline="0">
                  <a:solidFill>
                    <a:schemeClr val="tx1"/>
                  </a:solidFill>
                  <a:effectLst/>
                  <a:latin typeface="Cambria Math" panose="02040503050406030204" pitchFamily="18" charset="0"/>
                  <a:ea typeface="+mn-ea"/>
                  <a:cs typeface="+mn-cs"/>
                </a:rPr>
                <a:t>∑_(𝒊=𝟒)^𝟕▒〖𝐂𝐔𝐒𝐓𝐗〗_𝒊𝟖 </a:t>
              </a:r>
              <a:r>
                <a:rPr lang="fi-FI">
                  <a:effectLst/>
                </a:rPr>
                <a:t> = 650</a:t>
              </a:r>
            </a:p>
            <a:p>
              <a:pPr marL="0" marR="0" lvl="0" indent="0" defTabSz="914400" eaLnBrk="1" fontAlgn="auto" latinLnBrk="0" hangingPunct="1">
                <a:lnSpc>
                  <a:spcPct val="100000"/>
                </a:lnSpc>
                <a:spcBef>
                  <a:spcPts val="0"/>
                </a:spcBef>
                <a:spcAft>
                  <a:spcPts val="0"/>
                </a:spcAft>
                <a:buClrTx/>
                <a:buSzTx/>
                <a:buFontTx/>
                <a:buNone/>
                <a:tabLst/>
                <a:defRPr/>
              </a:pPr>
              <a:r>
                <a:rPr lang="fi-FI" sz="1100" b="1" i="0" baseline="0">
                  <a:solidFill>
                    <a:schemeClr val="tx1"/>
                  </a:solidFill>
                  <a:effectLst/>
                  <a:latin typeface="Cambria Math" panose="02040503050406030204" pitchFamily="18" charset="0"/>
                  <a:ea typeface="+mn-ea"/>
                  <a:cs typeface="+mn-cs"/>
                </a:rPr>
                <a:t>∑_(𝒊=𝟒)^𝟕▒〖𝐂𝐔𝐒𝐓𝐗〗_𝒊𝟗 </a:t>
              </a:r>
              <a:r>
                <a:rPr lang="fi-FI" sz="1100">
                  <a:solidFill>
                    <a:schemeClr val="tx1"/>
                  </a:solidFill>
                  <a:effectLst/>
                  <a:latin typeface="+mn-lt"/>
                  <a:ea typeface="+mn-ea"/>
                  <a:cs typeface="+mn-cs"/>
                </a:rPr>
                <a:t> = 260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baseline="0">
                  <a:solidFill>
                    <a:schemeClr val="tx1"/>
                  </a:solidFill>
                  <a:effectLst/>
                  <a:latin typeface="Cambria Math" panose="02040503050406030204" pitchFamily="18" charset="0"/>
                  <a:ea typeface="+mn-ea"/>
                  <a:cs typeface="+mn-cs"/>
                </a:rPr>
                <a:t>∑_(𝒊=𝟒)^𝟕▒〖𝐂𝐔𝐒𝐓𝐗〗_𝒊𝟏𝟎 </a:t>
              </a:r>
              <a:r>
                <a:rPr lang="fi-FI" sz="1100">
                  <a:solidFill>
                    <a:schemeClr val="tx1"/>
                  </a:solidFill>
                  <a:effectLst/>
                  <a:latin typeface="+mn-lt"/>
                  <a:ea typeface="+mn-ea"/>
                  <a:cs typeface="+mn-cs"/>
                </a:rPr>
                <a:t> = 650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baseline="0">
                  <a:solidFill>
                    <a:schemeClr val="tx1"/>
                  </a:solidFill>
                  <a:effectLst/>
                  <a:latin typeface="Cambria Math" panose="02040503050406030204" pitchFamily="18" charset="0"/>
                  <a:ea typeface="+mn-ea"/>
                  <a:cs typeface="+mn-cs"/>
                </a:rPr>
                <a:t>∑_(𝒊=𝟒)^𝟕▒〖𝐂𝐔𝐒𝐓𝐗〗_𝒊𝟏𝟏 </a:t>
              </a:r>
              <a:r>
                <a:rPr lang="fi-FI" sz="1100">
                  <a:solidFill>
                    <a:schemeClr val="tx1"/>
                  </a:solidFill>
                  <a:effectLst/>
                  <a:latin typeface="+mn-lt"/>
                  <a:ea typeface="+mn-ea"/>
                  <a:cs typeface="+mn-cs"/>
                </a:rPr>
                <a:t> = 130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baseline="0">
                  <a:solidFill>
                    <a:schemeClr val="tx1"/>
                  </a:solidFill>
                  <a:effectLst/>
                  <a:latin typeface="Cambria Math" panose="02040503050406030204" pitchFamily="18" charset="0"/>
                  <a:ea typeface="+mn-ea"/>
                  <a:cs typeface="+mn-cs"/>
                </a:rPr>
                <a:t>∑_(𝒊=𝟒)^𝟕▒〖𝐂𝐔𝐒𝐓𝐗〗_𝒊𝟏𝟐 </a:t>
              </a:r>
              <a:r>
                <a:rPr lang="fi-FI" sz="1100">
                  <a:solidFill>
                    <a:schemeClr val="tx1"/>
                  </a:solidFill>
                  <a:effectLst/>
                  <a:latin typeface="+mn-lt"/>
                  <a:ea typeface="+mn-ea"/>
                  <a:cs typeface="+mn-cs"/>
                </a:rPr>
                <a:t> = 780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baseline="0">
                  <a:solidFill>
                    <a:schemeClr val="tx1"/>
                  </a:solidFill>
                  <a:effectLst/>
                  <a:latin typeface="Cambria Math" panose="02040503050406030204" pitchFamily="18" charset="0"/>
                  <a:ea typeface="+mn-ea"/>
                  <a:cs typeface="+mn-cs"/>
                </a:rPr>
                <a:t>∑_(𝒊=𝟒)^𝟕▒〖𝐂𝐔𝐒𝐓𝐗〗_𝒊𝟏𝟑 </a:t>
              </a:r>
              <a:r>
                <a:rPr lang="fi-FI" sz="1100">
                  <a:solidFill>
                    <a:schemeClr val="tx1"/>
                  </a:solidFill>
                  <a:effectLst/>
                  <a:latin typeface="+mn-lt"/>
                  <a:ea typeface="+mn-ea"/>
                  <a:cs typeface="+mn-cs"/>
                </a:rPr>
                <a:t> = 2500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baseline="0">
                  <a:solidFill>
                    <a:schemeClr val="tx1"/>
                  </a:solidFill>
                  <a:effectLst/>
                  <a:latin typeface="Cambria Math" panose="02040503050406030204" pitchFamily="18" charset="0"/>
                  <a:ea typeface="+mn-ea"/>
                  <a:cs typeface="+mn-cs"/>
                </a:rPr>
                <a:t>∑_(𝒊=𝟒)^𝟕▒〖𝐂𝐔𝐒𝐓𝐗〗_𝒊𝟏𝟒 </a:t>
              </a:r>
              <a:r>
                <a:rPr lang="fi-FI" sz="1100">
                  <a:solidFill>
                    <a:schemeClr val="tx1"/>
                  </a:solidFill>
                  <a:effectLst/>
                  <a:latin typeface="+mn-lt"/>
                  <a:ea typeface="+mn-ea"/>
                  <a:cs typeface="+mn-cs"/>
                </a:rPr>
                <a:t> = 910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baseline="0">
                  <a:solidFill>
                    <a:schemeClr val="tx1"/>
                  </a:solidFill>
                  <a:effectLst/>
                  <a:latin typeface="Cambria Math" panose="02040503050406030204" pitchFamily="18" charset="0"/>
                  <a:ea typeface="+mn-ea"/>
                  <a:cs typeface="+mn-cs"/>
                </a:rPr>
                <a:t>∑_(𝒊=𝟒)^𝟕▒〖𝐂𝐔𝐒𝐓𝐗〗_𝒊𝟏𝟓 </a:t>
              </a:r>
              <a:r>
                <a:rPr lang="fi-FI" sz="1100">
                  <a:solidFill>
                    <a:schemeClr val="tx1"/>
                  </a:solidFill>
                  <a:effectLst/>
                  <a:latin typeface="+mn-lt"/>
                  <a:ea typeface="+mn-ea"/>
                  <a:cs typeface="+mn-cs"/>
                </a:rPr>
                <a:t> = 3120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baseline="0">
                  <a:solidFill>
                    <a:schemeClr val="tx1"/>
                  </a:solidFill>
                  <a:effectLst/>
                  <a:latin typeface="Cambria Math" panose="02040503050406030204" pitchFamily="18" charset="0"/>
                  <a:ea typeface="+mn-ea"/>
                  <a:cs typeface="+mn-cs"/>
                </a:rPr>
                <a:t>∑_(𝒊=𝟒)^𝟕▒〖𝐂𝐔𝐒𝐓𝐗〗_𝒊𝟏𝟔 </a:t>
              </a:r>
              <a:r>
                <a:rPr lang="fi-FI" sz="1100">
                  <a:solidFill>
                    <a:schemeClr val="tx1"/>
                  </a:solidFill>
                  <a:effectLst/>
                  <a:latin typeface="+mn-lt"/>
                  <a:ea typeface="+mn-ea"/>
                  <a:cs typeface="+mn-cs"/>
                </a:rPr>
                <a:t> = 910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baseline="0">
                  <a:solidFill>
                    <a:schemeClr val="tx1"/>
                  </a:solidFill>
                  <a:effectLst/>
                  <a:latin typeface="Cambria Math" panose="02040503050406030204" pitchFamily="18" charset="0"/>
                  <a:ea typeface="+mn-ea"/>
                  <a:cs typeface="+mn-cs"/>
                </a:rPr>
                <a:t>∑_(𝒊=𝟒)^𝟕▒〖𝐂𝐔𝐒𝐓𝐗〗_𝒊𝟏𝟕 </a:t>
              </a:r>
              <a:r>
                <a:rPr lang="fi-FI" sz="1100">
                  <a:solidFill>
                    <a:schemeClr val="tx1"/>
                  </a:solidFill>
                  <a:effectLst/>
                  <a:latin typeface="+mn-lt"/>
                  <a:ea typeface="+mn-ea"/>
                  <a:cs typeface="+mn-cs"/>
                </a:rPr>
                <a:t> = 3640</a:t>
              </a:r>
            </a:p>
            <a:p>
              <a:pPr marL="0" marR="0" lvl="0" indent="0" defTabSz="914400" eaLnBrk="1" fontAlgn="auto" latinLnBrk="0" hangingPunct="1">
                <a:lnSpc>
                  <a:spcPct val="100000"/>
                </a:lnSpc>
                <a:spcBef>
                  <a:spcPts val="0"/>
                </a:spcBef>
                <a:spcAft>
                  <a:spcPts val="0"/>
                </a:spcAft>
                <a:buClrTx/>
                <a:buSzTx/>
                <a:buFontTx/>
                <a:buNone/>
                <a:tabLst/>
                <a:defRPr/>
              </a:pPr>
              <a:r>
                <a:rPr lang="fi-FI" sz="1100" b="1" i="0" baseline="0">
                  <a:solidFill>
                    <a:schemeClr val="tx1"/>
                  </a:solidFill>
                  <a:effectLst/>
                  <a:latin typeface="Cambria Math" panose="02040503050406030204" pitchFamily="18" charset="0"/>
                  <a:ea typeface="+mn-ea"/>
                  <a:cs typeface="+mn-cs"/>
                </a:rPr>
                <a:t>∑_(𝒊=𝟒)^𝟕▒〖𝐂𝐔𝐒𝐓𝐗〗_𝒊𝟖 </a:t>
              </a:r>
              <a:r>
                <a:rPr lang="fi-FI" sz="1100">
                  <a:solidFill>
                    <a:schemeClr val="tx1"/>
                  </a:solidFill>
                  <a:effectLst/>
                  <a:latin typeface="+mn-lt"/>
                  <a:ea typeface="+mn-ea"/>
                  <a:cs typeface="+mn-cs"/>
                </a:rPr>
                <a:t> = 1040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baseline="0">
                  <a:solidFill>
                    <a:schemeClr val="tx1"/>
                  </a:solidFill>
                  <a:effectLst/>
                  <a:latin typeface="Cambria Math" panose="02040503050406030204" pitchFamily="18" charset="0"/>
                  <a:ea typeface="+mn-ea"/>
                  <a:cs typeface="+mn-cs"/>
                </a:rPr>
                <a:t>∑_(𝒊=𝟒)^𝟕▒〖𝐂𝐔𝐒𝐓𝐗〗_𝒊𝟏𝟗 </a:t>
              </a:r>
              <a:r>
                <a:rPr lang="fi-FI" sz="1100">
                  <a:solidFill>
                    <a:schemeClr val="tx1"/>
                  </a:solidFill>
                  <a:effectLst/>
                  <a:latin typeface="+mn-lt"/>
                  <a:ea typeface="+mn-ea"/>
                  <a:cs typeface="+mn-cs"/>
                </a:rPr>
                <a:t> = 650</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baseline="0">
                  <a:solidFill>
                    <a:schemeClr val="tx1"/>
                  </a:solidFill>
                  <a:effectLst/>
                  <a:latin typeface="Cambria Math" panose="02040503050406030204" pitchFamily="18" charset="0"/>
                  <a:ea typeface="+mn-ea"/>
                  <a:cs typeface="+mn-cs"/>
                </a:rPr>
                <a:t>∑_(𝒊=𝟒)^𝟕▒〖𝐂𝐔𝐒𝐓𝐗〗_𝒊𝟐𝟎 </a:t>
              </a:r>
              <a:r>
                <a:rPr lang="fi-FI" sz="1100">
                  <a:solidFill>
                    <a:schemeClr val="tx1"/>
                  </a:solidFill>
                  <a:effectLst/>
                  <a:latin typeface="+mn-lt"/>
                  <a:ea typeface="+mn-ea"/>
                  <a:cs typeface="+mn-cs"/>
                </a:rPr>
                <a:t> = 780</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Implement transhipment model using spreadsheets </a:t>
              </a:r>
              <a:r>
                <a:rPr lang="en-US" sz="1100" b="0" i="0" u="none" strike="noStrike" baseline="0">
                  <a:solidFill>
                    <a:schemeClr val="tx1"/>
                  </a:solidFill>
                  <a:effectLst/>
                  <a:latin typeface="+mn-lt"/>
                  <a:ea typeface="+mn-ea"/>
                  <a:cs typeface="+mn-cs"/>
                </a:rPr>
                <a:t> (2.5pts)</a:t>
              </a:r>
            </a:p>
            <a:p>
              <a:endParaRPr lang="en-US" sz="1100" b="0" i="0" u="none" strike="noStrike" baseline="0">
                <a:solidFill>
                  <a:schemeClr val="tx1"/>
                </a:solidFill>
                <a:effectLst/>
                <a:latin typeface="+mn-lt"/>
                <a:ea typeface="+mn-ea"/>
                <a:cs typeface="+mn-cs"/>
              </a:endParaRPr>
            </a:p>
            <a:p>
              <a:r>
                <a:rPr lang="en-US" sz="1100" b="1" i="0" u="none" strike="noStrike" baseline="0">
                  <a:solidFill>
                    <a:schemeClr val="tx1"/>
                  </a:solidFill>
                  <a:effectLst/>
                  <a:latin typeface="+mn-lt"/>
                  <a:ea typeface="+mn-ea"/>
                  <a:cs typeface="+mn-cs"/>
                </a:rPr>
                <a:t>Model below</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c) Report the optimal total transportation cost (1pt)</a:t>
              </a:r>
            </a:p>
            <a:p>
              <a:endParaRPr lang="en-US" sz="1100" b="0" i="0" u="none" strike="noStrike" baseline="0">
                <a:solidFill>
                  <a:schemeClr val="tx1"/>
                </a:solidFill>
                <a:effectLst/>
                <a:latin typeface="+mn-lt"/>
                <a:ea typeface="+mn-ea"/>
                <a:cs typeface="+mn-cs"/>
              </a:endParaRPr>
            </a:p>
            <a:p>
              <a:r>
                <a:rPr lang="en-US" sz="1100" b="1" i="0" u="none" strike="noStrike" baseline="0">
                  <a:solidFill>
                    <a:schemeClr val="tx1"/>
                  </a:solidFill>
                  <a:effectLst/>
                  <a:latin typeface="+mn-lt"/>
                  <a:ea typeface="+mn-ea"/>
                  <a:cs typeface="+mn-cs"/>
                </a:rPr>
                <a:t>Optimal transportation cost: 3171690€</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d) To present the optimal result to the director prepare a visualization of the network using the attached map. To keep the visualization clear, include only those arcs through which there is a non-zero flow of carton.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1" i="0" u="none" strike="noStrike" baseline="0">
                  <a:solidFill>
                    <a:schemeClr val="tx1"/>
                  </a:solidFill>
                  <a:effectLst/>
                  <a:latin typeface="+mn-lt"/>
                  <a:ea typeface="+mn-ea"/>
                  <a:cs typeface="+mn-cs"/>
                </a:rPr>
                <a:t>Map found from: Problem3 MAP</a:t>
              </a:r>
            </a:p>
            <a:p>
              <a:r>
                <a:rPr lang="en-US" sz="1100" b="0" i="0" u="none" strike="noStrike" baseline="0">
                  <a:solidFill>
                    <a:schemeClr val="tx1"/>
                  </a:solidFill>
                  <a:effectLst/>
                  <a:latin typeface="+mn-lt"/>
                  <a:ea typeface="+mn-ea"/>
                  <a:cs typeface="+mn-cs"/>
                </a:rPr>
                <a:t> </a:t>
              </a:r>
            </a:p>
          </xdr:txBody>
        </xdr:sp>
      </mc:Fallback>
    </mc:AlternateContent>
    <xdr:clientData/>
  </xdr:oneCellAnchor>
  <xdr:oneCellAnchor>
    <xdr:from>
      <xdr:col>13</xdr:col>
      <xdr:colOff>378823</xdr:colOff>
      <xdr:row>1</xdr:row>
      <xdr:rowOff>81329</xdr:rowOff>
    </xdr:from>
    <xdr:ext cx="3630937" cy="5384294"/>
    <xdr:sp macro="" textlink="">
      <xdr:nvSpPr>
        <xdr:cNvPr id="38" name="TextBox 37">
          <a:extLst>
            <a:ext uri="{FF2B5EF4-FFF2-40B4-BE49-F238E27FC236}">
              <a16:creationId xmlns:a16="http://schemas.microsoft.com/office/drawing/2014/main" id="{754C2885-9EF4-4ED7-8016-CD5A2B5DE2FF}"/>
            </a:ext>
          </a:extLst>
        </xdr:cNvPr>
        <xdr:cNvSpPr txBox="1"/>
      </xdr:nvSpPr>
      <xdr:spPr>
        <a:xfrm>
          <a:off x="8630194" y="407900"/>
          <a:ext cx="3630937" cy="538429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(+0-2.5pts)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(2.5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eaLnBrk="1" fontAlgn="auto" latinLnBrk="0" hangingPunct="1"/>
          <a:r>
            <a:rPr lang="en-US" sz="1100" b="1" i="0">
              <a:solidFill>
                <a:schemeClr val="tx1"/>
              </a:solidFill>
              <a:effectLst/>
              <a:latin typeface="+mn-lt"/>
              <a:ea typeface="+mn-ea"/>
              <a:cs typeface="+mn-cs"/>
            </a:rPr>
            <a:t>b) </a:t>
          </a:r>
          <a:r>
            <a:rPr lang="en-US" sz="1100" b="0" i="1" baseline="0">
              <a:solidFill>
                <a:schemeClr val="tx1"/>
              </a:solidFill>
              <a:effectLst/>
              <a:latin typeface="+mn-lt"/>
              <a:ea typeface="+mn-ea"/>
              <a:cs typeface="+mn-cs"/>
            </a:rPr>
            <a:t>Is the spreadsheet implementation reasonable? </a:t>
          </a:r>
          <a:r>
            <a:rPr lang="en-US" sz="1100" b="0" i="0" baseline="0">
              <a:solidFill>
                <a:schemeClr val="tx1"/>
              </a:solidFill>
              <a:effectLst/>
              <a:latin typeface="+mn-lt"/>
              <a:ea typeface="+mn-ea"/>
              <a:cs typeface="+mn-cs"/>
            </a:rPr>
            <a:t>(+0-2,5pts)</a:t>
          </a:r>
          <a:endParaRPr lang="fi-FI">
            <a:effectLst/>
          </a:endParaRPr>
        </a:p>
        <a:p>
          <a:pPr eaLnBrk="1" fontAlgn="auto" latinLnBrk="0" hangingPunct="1"/>
          <a:r>
            <a:rPr lang="en-US" sz="1100" b="0" i="0" baseline="0">
              <a:solidFill>
                <a:schemeClr val="tx1"/>
              </a:solidFill>
              <a:effectLst/>
              <a:latin typeface="+mn-lt"/>
              <a:ea typeface="+mn-ea"/>
              <a:cs typeface="+mn-cs"/>
            </a:rPr>
            <a:t>The variables are clearly named and the cell values correspond to the objective function and constraint coefficients. (2.5 pt)</a:t>
          </a:r>
          <a:endParaRPr lang="fi-FI">
            <a:effectLst/>
          </a:endParaRPr>
        </a:p>
        <a:p>
          <a:pPr eaLnBrk="1" fontAlgn="auto" latinLnBrk="0" hangingPunct="1"/>
          <a:r>
            <a:rPr lang="en-US" sz="1100" b="0" i="0" baseline="0">
              <a:solidFill>
                <a:schemeClr val="tx1"/>
              </a:solidFill>
              <a:effectLst/>
              <a:latin typeface="+mn-lt"/>
              <a:ea typeface="+mn-ea"/>
              <a:cs typeface="+mn-cs"/>
            </a:rPr>
            <a:t>Small errors or not clearly names (2pt)</a:t>
          </a:r>
          <a:endParaRPr lang="fi-FI">
            <a:effectLst/>
          </a:endParaRPr>
        </a:p>
        <a:p>
          <a:pPr eaLnBrk="1" fontAlgn="auto" latinLnBrk="0" hangingPunct="1"/>
          <a:r>
            <a:rPr lang="en-US" sz="1100" b="0" i="0" baseline="0">
              <a:solidFill>
                <a:schemeClr val="tx1"/>
              </a:solidFill>
              <a:effectLst/>
              <a:latin typeface="+mn-lt"/>
              <a:ea typeface="+mn-ea"/>
              <a:cs typeface="+mn-cs"/>
            </a:rPr>
            <a:t>There are major errors in the spreadsheet implementation. (1pt)</a:t>
          </a:r>
          <a:endParaRPr lang="fi-FI">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fi-FI">
            <a:effectLst/>
          </a:endParaRPr>
        </a:p>
        <a:p>
          <a:pPr eaLnBrk="1" fontAlgn="auto" latinLnBrk="0" hangingPunct="1"/>
          <a:r>
            <a:rPr lang="en-US" sz="1100" b="0" i="0" baseline="0">
              <a:solidFill>
                <a:schemeClr val="tx1"/>
              </a:solidFill>
              <a:effectLst/>
              <a:latin typeface="+mn-lt"/>
              <a:ea typeface="+mn-ea"/>
              <a:cs typeface="+mn-cs"/>
            </a:rPr>
            <a:t>Not a linear model (0 pts)</a:t>
          </a:r>
          <a:endParaRPr lang="fi-FI">
            <a:effectLst/>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eaLnBrk="1" fontAlgn="auto" latinLnBrk="0" hangingPunct="1"/>
          <a:r>
            <a:rPr lang="en-US" sz="1100" b="1" i="0">
              <a:solidFill>
                <a:schemeClr val="tx1"/>
              </a:solidFill>
              <a:effectLst/>
              <a:latin typeface="+mn-lt"/>
              <a:ea typeface="+mn-ea"/>
              <a:cs typeface="+mn-cs"/>
            </a:rPr>
            <a:t>c) </a:t>
          </a:r>
          <a:r>
            <a:rPr lang="en-US" sz="1100" b="0" i="0">
              <a:solidFill>
                <a:schemeClr val="tx1"/>
              </a:solidFill>
              <a:effectLst/>
              <a:latin typeface="+mn-lt"/>
              <a:ea typeface="+mn-ea"/>
              <a:cs typeface="+mn-cs"/>
            </a:rPr>
            <a:t>Is</a:t>
          </a:r>
          <a:r>
            <a:rPr lang="en-US" sz="1100" b="0" i="0" baseline="0">
              <a:solidFill>
                <a:schemeClr val="tx1"/>
              </a:solidFill>
              <a:effectLst/>
              <a:latin typeface="+mn-lt"/>
              <a:ea typeface="+mn-ea"/>
              <a:cs typeface="+mn-cs"/>
            </a:rPr>
            <a:t> the </a:t>
          </a:r>
          <a:r>
            <a:rPr lang="en-US" sz="1100" i="0">
              <a:solidFill>
                <a:schemeClr val="tx1"/>
              </a:solidFill>
              <a:effectLst/>
              <a:latin typeface="+mn-lt"/>
              <a:ea typeface="+mn-ea"/>
              <a:cs typeface="+mn-cs"/>
            </a:rPr>
            <a:t>objective function value</a:t>
          </a:r>
          <a:r>
            <a:rPr lang="en-US" sz="1100" i="0" baseline="0">
              <a:solidFill>
                <a:schemeClr val="tx1"/>
              </a:solidFill>
              <a:effectLst/>
              <a:latin typeface="+mn-lt"/>
              <a:ea typeface="+mn-ea"/>
              <a:cs typeface="+mn-cs"/>
            </a:rPr>
            <a:t> correct? </a:t>
          </a:r>
          <a:r>
            <a:rPr lang="en-US" sz="1100" i="0">
              <a:solidFill>
                <a:schemeClr val="tx1"/>
              </a:solidFill>
              <a:effectLst/>
              <a:latin typeface="+mn-lt"/>
              <a:ea typeface="+mn-ea"/>
              <a:cs typeface="+mn-cs"/>
            </a:rPr>
            <a:t>(+1pt)</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d)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14</xdr:col>
      <xdr:colOff>529167</xdr:colOff>
      <xdr:row>4</xdr:row>
      <xdr:rowOff>52917</xdr:rowOff>
    </xdr:from>
    <xdr:ext cx="184731" cy="264560"/>
    <xdr:sp macro="" textlink="">
      <xdr:nvSpPr>
        <xdr:cNvPr id="5" name="TextBox 4">
          <a:extLst>
            <a:ext uri="{FF2B5EF4-FFF2-40B4-BE49-F238E27FC236}">
              <a16:creationId xmlns:a16="http://schemas.microsoft.com/office/drawing/2014/main" id="{5BB7ADA4-9257-EAF2-2724-2BABBF0310C8}"/>
            </a:ext>
          </a:extLst>
        </xdr:cNvPr>
        <xdr:cNvSpPr txBox="1"/>
      </xdr:nvSpPr>
      <xdr:spPr>
        <a:xfrm>
          <a:off x="9620250" y="2656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50122</xdr:rowOff>
    </xdr:from>
    <xdr:to>
      <xdr:col>15</xdr:col>
      <xdr:colOff>41495</xdr:colOff>
      <xdr:row>33</xdr:row>
      <xdr:rowOff>150375</xdr:rowOff>
    </xdr:to>
    <xdr:grpSp>
      <xdr:nvGrpSpPr>
        <xdr:cNvPr id="17" name="Group 16">
          <a:extLst>
            <a:ext uri="{FF2B5EF4-FFF2-40B4-BE49-F238E27FC236}">
              <a16:creationId xmlns:a16="http://schemas.microsoft.com/office/drawing/2014/main" id="{1D149BD6-AF5E-1D91-EF90-5563CC908DD7}"/>
            </a:ext>
          </a:extLst>
        </xdr:cNvPr>
        <xdr:cNvGrpSpPr/>
      </xdr:nvGrpSpPr>
      <xdr:grpSpPr>
        <a:xfrm>
          <a:off x="0" y="50122"/>
          <a:ext cx="9185495" cy="6386753"/>
          <a:chOff x="0" y="50122"/>
          <a:chExt cx="9185495" cy="6135293"/>
        </a:xfrm>
      </xdr:grpSpPr>
      <xdr:pic>
        <xdr:nvPicPr>
          <xdr:cNvPr id="5" name="Picture 4">
            <a:extLst>
              <a:ext uri="{FF2B5EF4-FFF2-40B4-BE49-F238E27FC236}">
                <a16:creationId xmlns:a16="http://schemas.microsoft.com/office/drawing/2014/main" id="{F0FD8CF0-0C37-4A59-7C42-82D2B7C4B292}"/>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0" y="50122"/>
            <a:ext cx="9185495" cy="61352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pic>
        <xdr:nvPicPr>
          <xdr:cNvPr id="7" name="Picture 6" descr="File:&lt;strong&gt;Factory&lt;/strong&gt; icon.svg - Wikimedia Commons">
            <a:extLst>
              <a:ext uri="{FF2B5EF4-FFF2-40B4-BE49-F238E27FC236}">
                <a16:creationId xmlns:a16="http://schemas.microsoft.com/office/drawing/2014/main" id="{D0E3AB4B-1688-3E3D-D94D-D600AE2EEC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37892" y="5342321"/>
            <a:ext cx="471375" cy="290466"/>
          </a:xfrm>
          <a:prstGeom prst="rect">
            <a:avLst/>
          </a:prstGeom>
          <a:solidFill>
            <a:srgbClr val="FFFFFF">
              <a:shade val="85000"/>
            </a:srgbClr>
          </a:solid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pic>
        <xdr:nvPicPr>
          <xdr:cNvPr id="8" name="Picture 7" descr="File:&lt;strong&gt;Factory&lt;/strong&gt; icon.svg - Wikimedia Commons">
            <a:extLst>
              <a:ext uri="{FF2B5EF4-FFF2-40B4-BE49-F238E27FC236}">
                <a16:creationId xmlns:a16="http://schemas.microsoft.com/office/drawing/2014/main" id="{65657EFE-9ACE-30C5-E121-4D688CF7F78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18646" y="3702601"/>
            <a:ext cx="471375" cy="290466"/>
          </a:xfrm>
          <a:prstGeom prst="rect">
            <a:avLst/>
          </a:prstGeom>
          <a:solidFill>
            <a:srgbClr val="FFFFFF">
              <a:shade val="85000"/>
            </a:srgbClr>
          </a:solid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pic>
        <xdr:nvPicPr>
          <xdr:cNvPr id="9" name="Picture 8" descr="File:&lt;strong&gt;Factory&lt;/strong&gt; icon.svg - Wikimedia Commons">
            <a:extLst>
              <a:ext uri="{FF2B5EF4-FFF2-40B4-BE49-F238E27FC236}">
                <a16:creationId xmlns:a16="http://schemas.microsoft.com/office/drawing/2014/main" id="{BCE9D83E-B03C-0540-1018-6F629168677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8699" y="2705489"/>
            <a:ext cx="471375" cy="290466"/>
          </a:xfrm>
          <a:prstGeom prst="rect">
            <a:avLst/>
          </a:prstGeom>
          <a:solidFill>
            <a:srgbClr val="FFFFFF">
              <a:shade val="85000"/>
            </a:srgbClr>
          </a:solid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pic>
        <xdr:nvPicPr>
          <xdr:cNvPr id="10" name="Picture 9">
            <a:extLst>
              <a:ext uri="{FF2B5EF4-FFF2-40B4-BE49-F238E27FC236}">
                <a16:creationId xmlns:a16="http://schemas.microsoft.com/office/drawing/2014/main" id="{898673C9-FFFB-0F59-E7C1-84F6BFD39B94}"/>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1992447" y="4555883"/>
            <a:ext cx="449983" cy="271195"/>
          </a:xfrm>
          <a:prstGeom prst="rect">
            <a:avLst/>
          </a:prstGeom>
          <a:solidFill>
            <a:srgbClr val="FFFFFF">
              <a:shade val="85000"/>
            </a:srgbClr>
          </a:solid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pic>
        <xdr:nvPicPr>
          <xdr:cNvPr id="11" name="Picture 10">
            <a:extLst>
              <a:ext uri="{FF2B5EF4-FFF2-40B4-BE49-F238E27FC236}">
                <a16:creationId xmlns:a16="http://schemas.microsoft.com/office/drawing/2014/main" id="{D4936CCF-9387-D687-0EBE-486B13862646}"/>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5921925" y="5627806"/>
            <a:ext cx="495125" cy="298400"/>
          </a:xfrm>
          <a:prstGeom prst="rect">
            <a:avLst/>
          </a:prstGeom>
          <a:solidFill>
            <a:srgbClr val="FFFFFF">
              <a:shade val="85000"/>
            </a:srgbClr>
          </a:solid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pic>
        <xdr:nvPicPr>
          <xdr:cNvPr id="12" name="Picture 11">
            <a:extLst>
              <a:ext uri="{FF2B5EF4-FFF2-40B4-BE49-F238E27FC236}">
                <a16:creationId xmlns:a16="http://schemas.microsoft.com/office/drawing/2014/main" id="{A67CE477-A75C-CFA5-C47D-763DC106840A}"/>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8202697" y="4137748"/>
            <a:ext cx="449983" cy="271195"/>
          </a:xfrm>
          <a:prstGeom prst="rect">
            <a:avLst/>
          </a:prstGeom>
          <a:solidFill>
            <a:srgbClr val="FFFFFF">
              <a:shade val="85000"/>
            </a:srgbClr>
          </a:solid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pic>
        <xdr:nvPicPr>
          <xdr:cNvPr id="13" name="Picture 12">
            <a:extLst>
              <a:ext uri="{FF2B5EF4-FFF2-40B4-BE49-F238E27FC236}">
                <a16:creationId xmlns:a16="http://schemas.microsoft.com/office/drawing/2014/main" id="{0B46675B-10AE-7652-998C-7D3F3FBC981C}"/>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519690" y="1461066"/>
            <a:ext cx="449983" cy="271195"/>
          </a:xfrm>
          <a:prstGeom prst="rect">
            <a:avLst/>
          </a:prstGeom>
          <a:solidFill>
            <a:srgbClr val="FFFFFF">
              <a:shade val="85000"/>
            </a:srgbClr>
          </a:solid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grpSp>
    <xdr:clientData/>
  </xdr:twoCellAnchor>
  <xdr:twoCellAnchor>
    <xdr:from>
      <xdr:col>12</xdr:col>
      <xdr:colOff>563880</xdr:colOff>
      <xdr:row>10</xdr:row>
      <xdr:rowOff>22860</xdr:rowOff>
    </xdr:from>
    <xdr:to>
      <xdr:col>13</xdr:col>
      <xdr:colOff>167640</xdr:colOff>
      <xdr:row>14</xdr:row>
      <xdr:rowOff>15240</xdr:rowOff>
    </xdr:to>
    <xdr:cxnSp macro="">
      <xdr:nvCxnSpPr>
        <xdr:cNvPr id="6" name="Straight Connector 5">
          <a:extLst>
            <a:ext uri="{FF2B5EF4-FFF2-40B4-BE49-F238E27FC236}">
              <a16:creationId xmlns:a16="http://schemas.microsoft.com/office/drawing/2014/main" id="{F3B46BF9-EEA9-2DE6-BDFB-863DB250F77C}"/>
            </a:ext>
          </a:extLst>
        </xdr:cNvPr>
        <xdr:cNvCxnSpPr/>
      </xdr:nvCxnSpPr>
      <xdr:spPr>
        <a:xfrm flipH="1" flipV="1">
          <a:off x="7879080" y="1851660"/>
          <a:ext cx="213360" cy="723900"/>
        </a:xfrm>
        <a:prstGeom prst="line">
          <a:avLst/>
        </a:prstGeom>
        <a:ln w="127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82433</xdr:colOff>
      <xdr:row>9</xdr:row>
      <xdr:rowOff>68766</xdr:rowOff>
    </xdr:from>
    <xdr:to>
      <xdr:col>13</xdr:col>
      <xdr:colOff>487680</xdr:colOff>
      <xdr:row>11</xdr:row>
      <xdr:rowOff>129540</xdr:rowOff>
    </xdr:to>
    <xdr:cxnSp macro="">
      <xdr:nvCxnSpPr>
        <xdr:cNvPr id="14" name="Straight Connector 13">
          <a:extLst>
            <a:ext uri="{FF2B5EF4-FFF2-40B4-BE49-F238E27FC236}">
              <a16:creationId xmlns:a16="http://schemas.microsoft.com/office/drawing/2014/main" id="{EF52DD60-C72F-6F88-21F3-B1D2777F7771}"/>
            </a:ext>
          </a:extLst>
        </xdr:cNvPr>
        <xdr:cNvCxnSpPr/>
      </xdr:nvCxnSpPr>
      <xdr:spPr>
        <a:xfrm>
          <a:off x="8007233" y="1714686"/>
          <a:ext cx="405247" cy="426534"/>
        </a:xfrm>
        <a:prstGeom prst="line">
          <a:avLst/>
        </a:prstGeom>
        <a:ln w="127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129540</xdr:colOff>
      <xdr:row>20</xdr:row>
      <xdr:rowOff>175260</xdr:rowOff>
    </xdr:from>
    <xdr:to>
      <xdr:col>9</xdr:col>
      <xdr:colOff>251460</xdr:colOff>
      <xdr:row>25</xdr:row>
      <xdr:rowOff>114300</xdr:rowOff>
    </xdr:to>
    <xdr:cxnSp macro="">
      <xdr:nvCxnSpPr>
        <xdr:cNvPr id="18" name="Straight Connector 17">
          <a:extLst>
            <a:ext uri="{FF2B5EF4-FFF2-40B4-BE49-F238E27FC236}">
              <a16:creationId xmlns:a16="http://schemas.microsoft.com/office/drawing/2014/main" id="{44F9F97E-E8D2-4884-931D-A07F79C044C5}"/>
            </a:ext>
          </a:extLst>
        </xdr:cNvPr>
        <xdr:cNvCxnSpPr/>
      </xdr:nvCxnSpPr>
      <xdr:spPr>
        <a:xfrm flipH="1">
          <a:off x="2567940" y="3832860"/>
          <a:ext cx="3169920" cy="853440"/>
        </a:xfrm>
        <a:prstGeom prst="line">
          <a:avLst/>
        </a:prstGeom>
        <a:ln w="127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144780</xdr:colOff>
      <xdr:row>15</xdr:row>
      <xdr:rowOff>114300</xdr:rowOff>
    </xdr:from>
    <xdr:to>
      <xdr:col>12</xdr:col>
      <xdr:colOff>601980</xdr:colOff>
      <xdr:row>24</xdr:row>
      <xdr:rowOff>91440</xdr:rowOff>
    </xdr:to>
    <xdr:cxnSp macro="">
      <xdr:nvCxnSpPr>
        <xdr:cNvPr id="19" name="Straight Connector 18">
          <a:extLst>
            <a:ext uri="{FF2B5EF4-FFF2-40B4-BE49-F238E27FC236}">
              <a16:creationId xmlns:a16="http://schemas.microsoft.com/office/drawing/2014/main" id="{67C448DE-AFF9-4385-867A-5729EF19BC6F}"/>
            </a:ext>
          </a:extLst>
        </xdr:cNvPr>
        <xdr:cNvCxnSpPr/>
      </xdr:nvCxnSpPr>
      <xdr:spPr>
        <a:xfrm flipH="1">
          <a:off x="2583180" y="2857500"/>
          <a:ext cx="5334000" cy="1623060"/>
        </a:xfrm>
        <a:prstGeom prst="line">
          <a:avLst/>
        </a:prstGeom>
        <a:ln w="127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411480</xdr:colOff>
      <xdr:row>16</xdr:row>
      <xdr:rowOff>144780</xdr:rowOff>
    </xdr:from>
    <xdr:to>
      <xdr:col>13</xdr:col>
      <xdr:colOff>60960</xdr:colOff>
      <xdr:row>29</xdr:row>
      <xdr:rowOff>144780</xdr:rowOff>
    </xdr:to>
    <xdr:cxnSp macro="">
      <xdr:nvCxnSpPr>
        <xdr:cNvPr id="20" name="Straight Connector 19">
          <a:extLst>
            <a:ext uri="{FF2B5EF4-FFF2-40B4-BE49-F238E27FC236}">
              <a16:creationId xmlns:a16="http://schemas.microsoft.com/office/drawing/2014/main" id="{E2090574-4145-4497-B70C-EB9F9D347AAB}"/>
            </a:ext>
          </a:extLst>
        </xdr:cNvPr>
        <xdr:cNvCxnSpPr/>
      </xdr:nvCxnSpPr>
      <xdr:spPr>
        <a:xfrm flipH="1">
          <a:off x="6507480" y="3070860"/>
          <a:ext cx="1478280" cy="2377440"/>
        </a:xfrm>
        <a:prstGeom prst="line">
          <a:avLst/>
        </a:prstGeom>
        <a:ln w="127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289560</xdr:colOff>
      <xdr:row>17</xdr:row>
      <xdr:rowOff>7620</xdr:rowOff>
    </xdr:from>
    <xdr:to>
      <xdr:col>13</xdr:col>
      <xdr:colOff>335280</xdr:colOff>
      <xdr:row>21</xdr:row>
      <xdr:rowOff>167640</xdr:rowOff>
    </xdr:to>
    <xdr:cxnSp macro="">
      <xdr:nvCxnSpPr>
        <xdr:cNvPr id="21" name="Straight Connector 20">
          <a:extLst>
            <a:ext uri="{FF2B5EF4-FFF2-40B4-BE49-F238E27FC236}">
              <a16:creationId xmlns:a16="http://schemas.microsoft.com/office/drawing/2014/main" id="{789DFEF6-5D8A-442B-B055-82882AE83148}"/>
            </a:ext>
          </a:extLst>
        </xdr:cNvPr>
        <xdr:cNvCxnSpPr/>
      </xdr:nvCxnSpPr>
      <xdr:spPr>
        <a:xfrm>
          <a:off x="8214360" y="3116580"/>
          <a:ext cx="45720" cy="891540"/>
        </a:xfrm>
        <a:prstGeom prst="line">
          <a:avLst/>
        </a:prstGeom>
        <a:ln w="127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45720</xdr:colOff>
      <xdr:row>26</xdr:row>
      <xdr:rowOff>129540</xdr:rowOff>
    </xdr:from>
    <xdr:to>
      <xdr:col>5</xdr:col>
      <xdr:colOff>312420</xdr:colOff>
      <xdr:row>29</xdr:row>
      <xdr:rowOff>99060</xdr:rowOff>
    </xdr:to>
    <xdr:cxnSp macro="">
      <xdr:nvCxnSpPr>
        <xdr:cNvPr id="29" name="Straight Connector 28">
          <a:extLst>
            <a:ext uri="{FF2B5EF4-FFF2-40B4-BE49-F238E27FC236}">
              <a16:creationId xmlns:a16="http://schemas.microsoft.com/office/drawing/2014/main" id="{FAB57C1D-9583-4DCA-8458-4FE460964374}"/>
            </a:ext>
          </a:extLst>
        </xdr:cNvPr>
        <xdr:cNvCxnSpPr/>
      </xdr:nvCxnSpPr>
      <xdr:spPr>
        <a:xfrm flipH="1" flipV="1">
          <a:off x="2484120" y="4884420"/>
          <a:ext cx="876300" cy="518160"/>
        </a:xfrm>
        <a:prstGeom prst="line">
          <a:avLst/>
        </a:prstGeom>
        <a:ln w="127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312420</xdr:colOff>
      <xdr:row>8</xdr:row>
      <xdr:rowOff>129540</xdr:rowOff>
    </xdr:from>
    <xdr:to>
      <xdr:col>12</xdr:col>
      <xdr:colOff>121920</xdr:colOff>
      <xdr:row>14</xdr:row>
      <xdr:rowOff>114300</xdr:rowOff>
    </xdr:to>
    <xdr:cxnSp macro="">
      <xdr:nvCxnSpPr>
        <xdr:cNvPr id="33" name="Straight Connector 32">
          <a:extLst>
            <a:ext uri="{FF2B5EF4-FFF2-40B4-BE49-F238E27FC236}">
              <a16:creationId xmlns:a16="http://schemas.microsoft.com/office/drawing/2014/main" id="{79D88BB0-0A2A-4BE7-B393-59F7BFFE414E}"/>
            </a:ext>
          </a:extLst>
        </xdr:cNvPr>
        <xdr:cNvCxnSpPr/>
      </xdr:nvCxnSpPr>
      <xdr:spPr>
        <a:xfrm flipH="1">
          <a:off x="5189220" y="1592580"/>
          <a:ext cx="2247900" cy="1082040"/>
        </a:xfrm>
        <a:prstGeom prst="line">
          <a:avLst/>
        </a:prstGeom>
        <a:ln w="127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99060</xdr:colOff>
      <xdr:row>24</xdr:row>
      <xdr:rowOff>19823</xdr:rowOff>
    </xdr:from>
    <xdr:to>
      <xdr:col>13</xdr:col>
      <xdr:colOff>502889</xdr:colOff>
      <xdr:row>29</xdr:row>
      <xdr:rowOff>53340</xdr:rowOff>
    </xdr:to>
    <xdr:cxnSp macro="">
      <xdr:nvCxnSpPr>
        <xdr:cNvPr id="34" name="Straight Connector 33">
          <a:extLst>
            <a:ext uri="{FF2B5EF4-FFF2-40B4-BE49-F238E27FC236}">
              <a16:creationId xmlns:a16="http://schemas.microsoft.com/office/drawing/2014/main" id="{A6B1279C-7D15-4507-9147-9A63C95BC4CD}"/>
            </a:ext>
          </a:extLst>
        </xdr:cNvPr>
        <xdr:cNvCxnSpPr>
          <a:stCxn id="12" idx="2"/>
        </xdr:cNvCxnSpPr>
      </xdr:nvCxnSpPr>
      <xdr:spPr>
        <a:xfrm flipH="1">
          <a:off x="7414260" y="4408943"/>
          <a:ext cx="1013429" cy="947917"/>
        </a:xfrm>
        <a:prstGeom prst="line">
          <a:avLst/>
        </a:prstGeom>
        <a:ln w="127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502889</xdr:colOff>
      <xdr:row>20</xdr:row>
      <xdr:rowOff>30480</xdr:rowOff>
    </xdr:from>
    <xdr:to>
      <xdr:col>13</xdr:col>
      <xdr:colOff>556260</xdr:colOff>
      <xdr:row>22</xdr:row>
      <xdr:rowOff>114388</xdr:rowOff>
    </xdr:to>
    <xdr:cxnSp macro="">
      <xdr:nvCxnSpPr>
        <xdr:cNvPr id="35" name="Straight Connector 34">
          <a:extLst>
            <a:ext uri="{FF2B5EF4-FFF2-40B4-BE49-F238E27FC236}">
              <a16:creationId xmlns:a16="http://schemas.microsoft.com/office/drawing/2014/main" id="{547C78A8-5CF2-4AB0-B9D8-3DF4FDDF0700}"/>
            </a:ext>
          </a:extLst>
        </xdr:cNvPr>
        <xdr:cNvCxnSpPr>
          <a:stCxn id="12" idx="0"/>
        </xdr:cNvCxnSpPr>
      </xdr:nvCxnSpPr>
      <xdr:spPr>
        <a:xfrm flipV="1">
          <a:off x="8427689" y="3688080"/>
          <a:ext cx="53371" cy="449668"/>
        </a:xfrm>
        <a:prstGeom prst="line">
          <a:avLst/>
        </a:prstGeom>
        <a:ln w="127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99060</xdr:colOff>
      <xdr:row>5</xdr:row>
      <xdr:rowOff>99060</xdr:rowOff>
    </xdr:from>
    <xdr:to>
      <xdr:col>12</xdr:col>
      <xdr:colOff>83820</xdr:colOff>
      <xdr:row>8</xdr:row>
      <xdr:rowOff>15240</xdr:rowOff>
    </xdr:to>
    <xdr:cxnSp macro="">
      <xdr:nvCxnSpPr>
        <xdr:cNvPr id="36" name="Straight Connector 35">
          <a:extLst>
            <a:ext uri="{FF2B5EF4-FFF2-40B4-BE49-F238E27FC236}">
              <a16:creationId xmlns:a16="http://schemas.microsoft.com/office/drawing/2014/main" id="{06AD30E8-1C91-4B18-A3D3-95EFF19E1BA9}"/>
            </a:ext>
          </a:extLst>
        </xdr:cNvPr>
        <xdr:cNvCxnSpPr/>
      </xdr:nvCxnSpPr>
      <xdr:spPr>
        <a:xfrm flipH="1" flipV="1">
          <a:off x="1318260" y="1013460"/>
          <a:ext cx="6080760" cy="464820"/>
        </a:xfrm>
        <a:prstGeom prst="line">
          <a:avLst/>
        </a:prstGeom>
        <a:ln w="127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457200</xdr:colOff>
      <xdr:row>9</xdr:row>
      <xdr:rowOff>152586</xdr:rowOff>
    </xdr:from>
    <xdr:to>
      <xdr:col>12</xdr:col>
      <xdr:colOff>257693</xdr:colOff>
      <xdr:row>12</xdr:row>
      <xdr:rowOff>83820</xdr:rowOff>
    </xdr:to>
    <xdr:cxnSp macro="">
      <xdr:nvCxnSpPr>
        <xdr:cNvPr id="37" name="Straight Connector 36">
          <a:extLst>
            <a:ext uri="{FF2B5EF4-FFF2-40B4-BE49-F238E27FC236}">
              <a16:creationId xmlns:a16="http://schemas.microsoft.com/office/drawing/2014/main" id="{5548B7C4-33FA-4A39-B992-F0AAA2D49002}"/>
            </a:ext>
          </a:extLst>
        </xdr:cNvPr>
        <xdr:cNvCxnSpPr/>
      </xdr:nvCxnSpPr>
      <xdr:spPr>
        <a:xfrm flipH="1">
          <a:off x="6553200" y="1798506"/>
          <a:ext cx="1019693" cy="479874"/>
        </a:xfrm>
        <a:prstGeom prst="line">
          <a:avLst/>
        </a:prstGeom>
        <a:ln w="127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99060</xdr:colOff>
      <xdr:row>23</xdr:row>
      <xdr:rowOff>38100</xdr:rowOff>
    </xdr:from>
    <xdr:to>
      <xdr:col>9</xdr:col>
      <xdr:colOff>435525</xdr:colOff>
      <xdr:row>31</xdr:row>
      <xdr:rowOff>107726</xdr:rowOff>
    </xdr:to>
    <xdr:cxnSp macro="">
      <xdr:nvCxnSpPr>
        <xdr:cNvPr id="46" name="Straight Connector 45">
          <a:extLst>
            <a:ext uri="{FF2B5EF4-FFF2-40B4-BE49-F238E27FC236}">
              <a16:creationId xmlns:a16="http://schemas.microsoft.com/office/drawing/2014/main" id="{DB95858B-514B-4DED-A92B-DC32C7BAE55F}"/>
            </a:ext>
          </a:extLst>
        </xdr:cNvPr>
        <xdr:cNvCxnSpPr>
          <a:stCxn id="11" idx="1"/>
        </xdr:cNvCxnSpPr>
      </xdr:nvCxnSpPr>
      <xdr:spPr>
        <a:xfrm flipH="1" flipV="1">
          <a:off x="4975860" y="4244340"/>
          <a:ext cx="946065" cy="1532666"/>
        </a:xfrm>
        <a:prstGeom prst="line">
          <a:avLst/>
        </a:prstGeom>
        <a:ln w="127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251460</xdr:colOff>
      <xdr:row>23</xdr:row>
      <xdr:rowOff>45720</xdr:rowOff>
    </xdr:from>
    <xdr:to>
      <xdr:col>3</xdr:col>
      <xdr:colOff>163647</xdr:colOff>
      <xdr:row>25</xdr:row>
      <xdr:rowOff>119481</xdr:rowOff>
    </xdr:to>
    <xdr:cxnSp macro="">
      <xdr:nvCxnSpPr>
        <xdr:cNvPr id="47" name="Straight Connector 46">
          <a:extLst>
            <a:ext uri="{FF2B5EF4-FFF2-40B4-BE49-F238E27FC236}">
              <a16:creationId xmlns:a16="http://schemas.microsoft.com/office/drawing/2014/main" id="{CF7D40FA-630D-41A2-B9EA-C11B0470AFB6}"/>
            </a:ext>
          </a:extLst>
        </xdr:cNvPr>
        <xdr:cNvCxnSpPr>
          <a:stCxn id="10" idx="1"/>
        </xdr:cNvCxnSpPr>
      </xdr:nvCxnSpPr>
      <xdr:spPr>
        <a:xfrm flipH="1" flipV="1">
          <a:off x="861060" y="4251960"/>
          <a:ext cx="1131387" cy="439521"/>
        </a:xfrm>
        <a:prstGeom prst="line">
          <a:avLst/>
        </a:prstGeom>
        <a:ln w="127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4030</xdr:colOff>
      <xdr:row>25</xdr:row>
      <xdr:rowOff>119481</xdr:rowOff>
    </xdr:from>
    <xdr:to>
      <xdr:col>4</xdr:col>
      <xdr:colOff>243840</xdr:colOff>
      <xdr:row>33</xdr:row>
      <xdr:rowOff>0</xdr:rowOff>
    </xdr:to>
    <xdr:cxnSp macro="">
      <xdr:nvCxnSpPr>
        <xdr:cNvPr id="48" name="Straight Connector 47">
          <a:extLst>
            <a:ext uri="{FF2B5EF4-FFF2-40B4-BE49-F238E27FC236}">
              <a16:creationId xmlns:a16="http://schemas.microsoft.com/office/drawing/2014/main" id="{5B815ADF-5BF5-4441-9102-33D1C461F60E}"/>
            </a:ext>
          </a:extLst>
        </xdr:cNvPr>
        <xdr:cNvCxnSpPr>
          <a:stCxn id="10" idx="3"/>
        </xdr:cNvCxnSpPr>
      </xdr:nvCxnSpPr>
      <xdr:spPr>
        <a:xfrm>
          <a:off x="2442430" y="4691481"/>
          <a:ext cx="239810" cy="1343559"/>
        </a:xfrm>
        <a:prstGeom prst="line">
          <a:avLst/>
        </a:prstGeom>
        <a:ln w="127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4030</xdr:colOff>
      <xdr:row>25</xdr:row>
      <xdr:rowOff>119481</xdr:rowOff>
    </xdr:from>
    <xdr:to>
      <xdr:col>7</xdr:col>
      <xdr:colOff>335280</xdr:colOff>
      <xdr:row>29</xdr:row>
      <xdr:rowOff>121920</xdr:rowOff>
    </xdr:to>
    <xdr:cxnSp macro="">
      <xdr:nvCxnSpPr>
        <xdr:cNvPr id="49" name="Straight Connector 48">
          <a:extLst>
            <a:ext uri="{FF2B5EF4-FFF2-40B4-BE49-F238E27FC236}">
              <a16:creationId xmlns:a16="http://schemas.microsoft.com/office/drawing/2014/main" id="{D08CD1DD-0932-408B-A9B7-7061B999960A}"/>
            </a:ext>
          </a:extLst>
        </xdr:cNvPr>
        <xdr:cNvCxnSpPr>
          <a:stCxn id="10" idx="3"/>
        </xdr:cNvCxnSpPr>
      </xdr:nvCxnSpPr>
      <xdr:spPr>
        <a:xfrm>
          <a:off x="2442430" y="4691481"/>
          <a:ext cx="2160050" cy="733959"/>
        </a:xfrm>
        <a:prstGeom prst="line">
          <a:avLst/>
        </a:prstGeom>
        <a:ln w="127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563880</xdr:colOff>
      <xdr:row>30</xdr:row>
      <xdr:rowOff>15240</xdr:rowOff>
    </xdr:from>
    <xdr:to>
      <xdr:col>9</xdr:col>
      <xdr:colOff>435525</xdr:colOff>
      <xdr:row>31</xdr:row>
      <xdr:rowOff>107726</xdr:rowOff>
    </xdr:to>
    <xdr:cxnSp macro="">
      <xdr:nvCxnSpPr>
        <xdr:cNvPr id="54" name="Straight Connector 53">
          <a:extLst>
            <a:ext uri="{FF2B5EF4-FFF2-40B4-BE49-F238E27FC236}">
              <a16:creationId xmlns:a16="http://schemas.microsoft.com/office/drawing/2014/main" id="{70F10F77-3BE1-4D72-8F90-EAA15B6DBD7E}"/>
            </a:ext>
          </a:extLst>
        </xdr:cNvPr>
        <xdr:cNvCxnSpPr>
          <a:stCxn id="11" idx="1"/>
        </xdr:cNvCxnSpPr>
      </xdr:nvCxnSpPr>
      <xdr:spPr>
        <a:xfrm flipH="1" flipV="1">
          <a:off x="4831080" y="5501640"/>
          <a:ext cx="1090845" cy="275366"/>
        </a:xfrm>
        <a:prstGeom prst="line">
          <a:avLst/>
        </a:prstGeom>
        <a:ln w="127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73488</xdr:colOff>
      <xdr:row>32</xdr:row>
      <xdr:rowOff>74046</xdr:rowOff>
    </xdr:from>
    <xdr:to>
      <xdr:col>10</xdr:col>
      <xdr:colOff>434340</xdr:colOff>
      <xdr:row>33</xdr:row>
      <xdr:rowOff>7620</xdr:rowOff>
    </xdr:to>
    <xdr:cxnSp macro="">
      <xdr:nvCxnSpPr>
        <xdr:cNvPr id="57" name="Straight Connector 56">
          <a:extLst>
            <a:ext uri="{FF2B5EF4-FFF2-40B4-BE49-F238E27FC236}">
              <a16:creationId xmlns:a16="http://schemas.microsoft.com/office/drawing/2014/main" id="{FB86405E-5FB0-466A-B38A-912C61E519F7}"/>
            </a:ext>
          </a:extLst>
        </xdr:cNvPr>
        <xdr:cNvCxnSpPr>
          <a:stCxn id="11" idx="2"/>
        </xdr:cNvCxnSpPr>
      </xdr:nvCxnSpPr>
      <xdr:spPr>
        <a:xfrm>
          <a:off x="6169488" y="5926206"/>
          <a:ext cx="360852" cy="116454"/>
        </a:xfrm>
        <a:prstGeom prst="line">
          <a:avLst/>
        </a:prstGeom>
        <a:ln w="127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373380</xdr:colOff>
      <xdr:row>26</xdr:row>
      <xdr:rowOff>72198</xdr:rowOff>
    </xdr:from>
    <xdr:to>
      <xdr:col>3</xdr:col>
      <xdr:colOff>388639</xdr:colOff>
      <xdr:row>27</xdr:row>
      <xdr:rowOff>114300</xdr:rowOff>
    </xdr:to>
    <xdr:cxnSp macro="">
      <xdr:nvCxnSpPr>
        <xdr:cNvPr id="60" name="Straight Connector 59">
          <a:extLst>
            <a:ext uri="{FF2B5EF4-FFF2-40B4-BE49-F238E27FC236}">
              <a16:creationId xmlns:a16="http://schemas.microsoft.com/office/drawing/2014/main" id="{C0EC6513-773B-400E-BC58-ED8AAAFF80B5}"/>
            </a:ext>
          </a:extLst>
        </xdr:cNvPr>
        <xdr:cNvCxnSpPr>
          <a:stCxn id="10" idx="2"/>
        </xdr:cNvCxnSpPr>
      </xdr:nvCxnSpPr>
      <xdr:spPr>
        <a:xfrm flipH="1">
          <a:off x="2202180" y="4827078"/>
          <a:ext cx="15259" cy="224982"/>
        </a:xfrm>
        <a:prstGeom prst="line">
          <a:avLst/>
        </a:prstGeom>
        <a:ln w="127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236220</xdr:colOff>
      <xdr:row>0</xdr:row>
      <xdr:rowOff>91440</xdr:rowOff>
    </xdr:from>
    <xdr:to>
      <xdr:col>10</xdr:col>
      <xdr:colOff>213360</xdr:colOff>
      <xdr:row>3</xdr:row>
      <xdr:rowOff>68580</xdr:rowOff>
    </xdr:to>
    <xdr:sp macro="" textlink="">
      <xdr:nvSpPr>
        <xdr:cNvPr id="69" name="TextBox 68">
          <a:extLst>
            <a:ext uri="{FF2B5EF4-FFF2-40B4-BE49-F238E27FC236}">
              <a16:creationId xmlns:a16="http://schemas.microsoft.com/office/drawing/2014/main" id="{4E185F7B-F13A-3602-9A4E-C193B58D2AD4}"/>
            </a:ext>
          </a:extLst>
        </xdr:cNvPr>
        <xdr:cNvSpPr txBox="1"/>
      </xdr:nvSpPr>
      <xdr:spPr>
        <a:xfrm>
          <a:off x="2065020" y="91440"/>
          <a:ext cx="4244340" cy="52578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i-FI" sz="2400"/>
            <a:t>Delivery</a:t>
          </a:r>
          <a:r>
            <a:rPr lang="fi-FI" sz="2400" baseline="0"/>
            <a:t> network routes</a:t>
          </a:r>
          <a:endParaRPr lang="fi-FI" sz="2400"/>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10</xdr:col>
      <xdr:colOff>903246</xdr:colOff>
      <xdr:row>1</xdr:row>
      <xdr:rowOff>68663</xdr:rowOff>
    </xdr:from>
    <xdr:ext cx="5038724" cy="4046137"/>
    <xdr:sp macro="" textlink="">
      <xdr:nvSpPr>
        <xdr:cNvPr id="2" name="TextBox 1">
          <a:extLst>
            <a:ext uri="{FF2B5EF4-FFF2-40B4-BE49-F238E27FC236}">
              <a16:creationId xmlns:a16="http://schemas.microsoft.com/office/drawing/2014/main" id="{7973380E-7B05-4E07-9D64-187F0F79B2DC}"/>
            </a:ext>
          </a:extLst>
        </xdr:cNvPr>
        <xdr:cNvSpPr txBox="1"/>
      </xdr:nvSpPr>
      <xdr:spPr>
        <a:xfrm>
          <a:off x="9825573" y="401172"/>
          <a:ext cx="5038724" cy="40461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Grading</a:t>
          </a:r>
          <a:endParaRPr lang="en-US" sz="1600" b="1" baseline="0"/>
        </a:p>
        <a:p>
          <a:endParaRPr lang="en-US" sz="1600" b="1" baseline="0"/>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(+0-2.5pts)</a:t>
          </a:r>
          <a:endParaRPr lang="en-US" sz="1600">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(2.5 pts)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Formulation is reasonable, but there are minor mistakes (e.g., positivity or binary constraints missing. (2pts)</a:t>
          </a:r>
          <a:endParaRPr lang="en-US" sz="1600">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en-US" sz="1600">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sz="1600" b="1" baseline="0"/>
        </a:p>
        <a:p>
          <a:endParaRPr lang="en-US" sz="1600" b="1" baseline="0"/>
        </a:p>
        <a:p>
          <a:pPr eaLnBrk="1" fontAlgn="auto" latinLnBrk="0" hangingPunct="1"/>
          <a:r>
            <a:rPr lang="en-US" sz="1100" b="1" i="0">
              <a:solidFill>
                <a:schemeClr val="tx1"/>
              </a:solidFill>
              <a:effectLst/>
              <a:latin typeface="+mn-lt"/>
              <a:ea typeface="+mn-ea"/>
              <a:cs typeface="+mn-cs"/>
            </a:rPr>
            <a:t>b) </a:t>
          </a:r>
          <a:r>
            <a:rPr lang="en-US" sz="1100" b="0" i="1" baseline="0">
              <a:solidFill>
                <a:schemeClr val="tx1"/>
              </a:solidFill>
              <a:effectLst/>
              <a:latin typeface="+mn-lt"/>
              <a:ea typeface="+mn-ea"/>
              <a:cs typeface="+mn-cs"/>
            </a:rPr>
            <a:t>Is the spreadsheet implementation reasonable? </a:t>
          </a:r>
          <a:r>
            <a:rPr lang="en-US" sz="1100" b="0" i="0" baseline="0">
              <a:solidFill>
                <a:schemeClr val="tx1"/>
              </a:solidFill>
              <a:effectLst/>
              <a:latin typeface="+mn-lt"/>
              <a:ea typeface="+mn-ea"/>
              <a:cs typeface="+mn-cs"/>
            </a:rPr>
            <a:t>(+0-2,5pts)</a:t>
          </a:r>
          <a:endParaRPr lang="en-US" sz="1600">
            <a:effectLst/>
          </a:endParaRPr>
        </a:p>
        <a:p>
          <a:pPr eaLnBrk="1" fontAlgn="auto" latinLnBrk="0" hangingPunct="1"/>
          <a:r>
            <a:rPr lang="en-US" sz="1100" b="0" i="0" baseline="0">
              <a:solidFill>
                <a:schemeClr val="tx1"/>
              </a:solidFill>
              <a:effectLst/>
              <a:latin typeface="+mn-lt"/>
              <a:ea typeface="+mn-ea"/>
              <a:cs typeface="+mn-cs"/>
            </a:rPr>
            <a:t>The variables are clearly named and the cell values correspond to the objective function and constraint coefficients. (2.5 pt)</a:t>
          </a:r>
          <a:endParaRPr lang="en-US" sz="1600">
            <a:effectLst/>
          </a:endParaRPr>
        </a:p>
        <a:p>
          <a:pPr eaLnBrk="1" fontAlgn="auto" latinLnBrk="0" hangingPunct="1"/>
          <a:r>
            <a:rPr lang="en-US" sz="1100" b="0" i="0" baseline="0">
              <a:solidFill>
                <a:schemeClr val="tx1"/>
              </a:solidFill>
              <a:effectLst/>
              <a:latin typeface="+mn-lt"/>
              <a:ea typeface="+mn-ea"/>
              <a:cs typeface="+mn-cs"/>
            </a:rPr>
            <a:t>Small errors or not clearly names (2pt)</a:t>
          </a:r>
          <a:endParaRPr lang="en-US" sz="1600">
            <a:effectLst/>
          </a:endParaRPr>
        </a:p>
        <a:p>
          <a:pPr eaLnBrk="1" fontAlgn="auto" latinLnBrk="0" hangingPunct="1"/>
          <a:r>
            <a:rPr lang="en-US" sz="1100" b="0" i="0" baseline="0">
              <a:solidFill>
                <a:schemeClr val="tx1"/>
              </a:solidFill>
              <a:effectLst/>
              <a:latin typeface="+mn-lt"/>
              <a:ea typeface="+mn-ea"/>
              <a:cs typeface="+mn-cs"/>
            </a:rPr>
            <a:t>There are major errors in the spreadsheet implementation. (1pt)</a:t>
          </a:r>
          <a:endParaRPr lang="en-US" sz="1600">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en-US" sz="1600">
            <a:effectLst/>
          </a:endParaRPr>
        </a:p>
        <a:p>
          <a:pPr eaLnBrk="1" fontAlgn="auto" latinLnBrk="0" hangingPunct="1"/>
          <a:r>
            <a:rPr lang="en-US" sz="1100" b="0" i="0" baseline="0">
              <a:solidFill>
                <a:schemeClr val="tx1"/>
              </a:solidFill>
              <a:effectLst/>
              <a:latin typeface="+mn-lt"/>
              <a:ea typeface="+mn-ea"/>
              <a:cs typeface="+mn-cs"/>
            </a:rPr>
            <a:t>Not a linear model (0 pts)</a:t>
          </a:r>
        </a:p>
        <a:p>
          <a:pPr eaLnBrk="1" fontAlgn="auto" latinLnBrk="0" hangingPunct="1"/>
          <a:endParaRPr lang="en-US" sz="1100" b="0" i="0" baseline="0">
            <a:solidFill>
              <a:schemeClr val="tx1"/>
            </a:solidFill>
            <a:effectLst/>
            <a:latin typeface="+mn-lt"/>
            <a:ea typeface="+mn-ea"/>
            <a:cs typeface="+mn-cs"/>
          </a:endParaRPr>
        </a:p>
        <a:p>
          <a:pPr eaLnBrk="1" fontAlgn="auto" latinLnBrk="0" hangingPunct="1"/>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correct numbers (1pt)</a:t>
          </a:r>
          <a:endParaRPr lang="en-US" sz="1600" b="0">
            <a:effectLst/>
          </a:endParaRPr>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oneCellAnchor>
    <xdr:from>
      <xdr:col>0</xdr:col>
      <xdr:colOff>114300</xdr:colOff>
      <xdr:row>1</xdr:row>
      <xdr:rowOff>78685</xdr:rowOff>
    </xdr:from>
    <xdr:ext cx="9620250" cy="13027715"/>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114300" y="413965"/>
              <a:ext cx="9620250" cy="130277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a:t>
              </a:r>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minimize the potential problems caused by greenhouse gas (GHG) emissions. Peatlands can be a source or sink of GHGs, de- 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 a unit increase in biodiversity is equally preferred to a 2 ton reduction in the GHG emissions.</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minimize GHG emissions and maximize biodiversity. Use the binary decision variables </a:t>
              </a:r>
              <a14:m>
                <m:oMath xmlns:m="http://schemas.openxmlformats.org/officeDocument/2006/math">
                  <m:r>
                    <a:rPr lang="en-US" sz="1100" b="0" i="1">
                      <a:solidFill>
                        <a:schemeClr val="tx1"/>
                      </a:solidFill>
                      <a:effectLst/>
                      <a:latin typeface="Cambria Math" panose="02040503050406030204" pitchFamily="18" charset="0"/>
                      <a:ea typeface="+mn-ea"/>
                      <a:cs typeface="+mn-cs"/>
                    </a:rPr>
                    <m:t>𝑠</m:t>
                  </m:r>
                </m:oMath>
              </a14:m>
              <a:r>
                <a:rPr lang="en-US" sz="1100">
                  <a:solidFill>
                    <a:schemeClr val="tx1"/>
                  </a:solidFill>
                  <a:effectLst/>
                  <a:latin typeface="+mn-lt"/>
                  <a:ea typeface="+mn-ea"/>
                  <a:cs typeface="+mn-cs"/>
                </a:rPr>
                <a:t> and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𝑟</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∈{1,…,20}</m:t>
                  </m:r>
                </m:oMath>
              </a14:m>
              <a:r>
                <a:rPr lang="en-US" sz="1100">
                  <a:solidFill>
                    <a:schemeClr val="tx1"/>
                  </a:solidFill>
                  <a:effectLst/>
                  <a:latin typeface="+mn-lt"/>
                  <a:ea typeface="+mn-ea"/>
                  <a:cs typeface="+mn-cs"/>
                </a:rPr>
                <a:t> (2.5pts)</a:t>
              </a:r>
            </a:p>
            <a:p>
              <a:endParaRPr lang="en-US" sz="1100">
                <a:solidFill>
                  <a:schemeClr val="tx1"/>
                </a:solidFill>
                <a:effectLst/>
                <a:latin typeface="+mn-lt"/>
                <a:ea typeface="+mn-ea"/>
                <a:cs typeface="+mn-cs"/>
              </a:endParaRPr>
            </a:p>
            <a:p>
              <a:r>
                <a:rPr lang="en-US" sz="1100" b="1">
                  <a:solidFill>
                    <a:schemeClr val="tx1"/>
                  </a:solidFill>
                  <a:effectLst/>
                  <a:latin typeface="+mn-lt"/>
                  <a:ea typeface="+mn-ea"/>
                  <a:cs typeface="+mn-cs"/>
                </a:rPr>
                <a:t>Objective function </a:t>
              </a:r>
              <a:endParaRPr lang="fi-FI" sz="1100" b="1">
                <a:solidFill>
                  <a:schemeClr val="tx1"/>
                </a:solidFill>
                <a:effectLst/>
                <a:latin typeface="+mn-lt"/>
                <a:ea typeface="+mn-ea"/>
                <a:cs typeface="+mn-cs"/>
              </a:endParaRPr>
            </a:p>
            <a:p>
              <a:r>
                <a:rPr lang="en-US" sz="1100" b="1">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kumimoji="0" lang="en-US" sz="1100" b="1" i="1"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m:t>𝒎𝒊𝒏</m:t>
                  </m:r>
                </m:oMath>
              </a14:m>
              <a:r>
                <a:rPr lang="en-US" sz="1100" b="1">
                  <a:solidFill>
                    <a:sysClr val="windowText" lastClr="000000"/>
                  </a:solidFill>
                  <a:effectLst/>
                  <a:latin typeface="+mn-lt"/>
                  <a:ea typeface="+mn-ea"/>
                  <a:cs typeface="+mn-cs"/>
                </a:rPr>
                <a:t> </a:t>
              </a:r>
              <a14:m>
                <m:oMath xmlns:m="http://schemas.openxmlformats.org/officeDocument/2006/math">
                  <m:nary>
                    <m:naryPr>
                      <m:chr m:val="∑"/>
                      <m:limLoc m:val="subSup"/>
                      <m:ctrlPr>
                        <a:rPr lang="en-US" sz="1100" b="1" i="1">
                          <a:solidFill>
                            <a:sysClr val="windowText" lastClr="000000"/>
                          </a:solidFill>
                          <a:effectLst/>
                          <a:latin typeface="Cambria Math" panose="02040503050406030204" pitchFamily="18" charset="0"/>
                          <a:ea typeface="+mn-ea"/>
                          <a:cs typeface="+mn-cs"/>
                        </a:rPr>
                      </m:ctrlPr>
                    </m:naryPr>
                    <m:sub>
                      <m:r>
                        <m:rPr>
                          <m:brk m:alnAt="25"/>
                        </m:rPr>
                        <a:rPr lang="fi-FI" sz="1100" b="1" i="1">
                          <a:solidFill>
                            <a:sysClr val="windowText" lastClr="000000"/>
                          </a:solidFill>
                          <a:effectLst/>
                          <a:latin typeface="Cambria Math" panose="02040503050406030204" pitchFamily="18" charset="0"/>
                          <a:ea typeface="+mn-ea"/>
                          <a:cs typeface="+mn-cs"/>
                        </a:rPr>
                        <m:t>𝒋</m:t>
                      </m:r>
                      <m:r>
                        <a:rPr lang="fi-FI" sz="1100" b="1" i="1">
                          <a:solidFill>
                            <a:sysClr val="windowText" lastClr="000000"/>
                          </a:solidFill>
                          <a:effectLst/>
                          <a:latin typeface="Cambria Math" panose="02040503050406030204" pitchFamily="18" charset="0"/>
                          <a:ea typeface="+mn-ea"/>
                          <a:cs typeface="+mn-cs"/>
                        </a:rPr>
                        <m:t>=</m:t>
                      </m:r>
                      <m:r>
                        <a:rPr lang="fi-FI" sz="1100" b="1" i="1">
                          <a:solidFill>
                            <a:sysClr val="windowText" lastClr="000000"/>
                          </a:solidFill>
                          <a:effectLst/>
                          <a:latin typeface="Cambria Math" panose="02040503050406030204" pitchFamily="18" charset="0"/>
                          <a:ea typeface="+mn-ea"/>
                          <a:cs typeface="+mn-cs"/>
                        </a:rPr>
                        <m:t>𝒊</m:t>
                      </m:r>
                    </m:sub>
                    <m:sup>
                      <m:r>
                        <a:rPr lang="fi-FI" sz="1100" b="1" i="1">
                          <a:solidFill>
                            <a:sysClr val="windowText" lastClr="000000"/>
                          </a:solidFill>
                          <a:effectLst/>
                          <a:latin typeface="Cambria Math" panose="02040503050406030204" pitchFamily="18" charset="0"/>
                          <a:ea typeface="+mn-ea"/>
                          <a:cs typeface="+mn-cs"/>
                        </a:rPr>
                        <m:t>𝟐𝟎</m:t>
                      </m:r>
                    </m:sup>
                    <m:e>
                      <m:sSub>
                        <m:sSubPr>
                          <m:ctrlPr>
                            <a:rPr lang="fi-FI" sz="1100" b="1" i="1">
                              <a:solidFill>
                                <a:sysClr val="windowText" lastClr="000000"/>
                              </a:solidFill>
                              <a:effectLst/>
                              <a:latin typeface="Cambria Math" panose="02040503050406030204" pitchFamily="18" charset="0"/>
                              <a:ea typeface="+mn-ea"/>
                              <a:cs typeface="+mn-cs"/>
                            </a:rPr>
                          </m:ctrlPr>
                        </m:sSubPr>
                        <m:e>
                          <m:r>
                            <a:rPr lang="fi-FI" sz="1100" b="1" i="1">
                              <a:solidFill>
                                <a:schemeClr val="tx1"/>
                              </a:solidFill>
                              <a:effectLst/>
                              <a:latin typeface="Cambria Math" panose="02040503050406030204" pitchFamily="18" charset="0"/>
                              <a:ea typeface="+mn-ea"/>
                              <a:cs typeface="+mn-cs"/>
                            </a:rPr>
                            <m:t>𝑮𝑯𝑮𝒓</m:t>
                          </m:r>
                        </m:e>
                        <m:sub>
                          <m:r>
                            <a:rPr lang="fi-FI" sz="1100" b="1" i="1">
                              <a:solidFill>
                                <a:sysClr val="windowText" lastClr="000000"/>
                              </a:solidFill>
                              <a:effectLst/>
                              <a:latin typeface="Cambria Math" panose="02040503050406030204" pitchFamily="18" charset="0"/>
                              <a:ea typeface="+mn-ea"/>
                              <a:cs typeface="+mn-cs"/>
                            </a:rPr>
                            <m:t>𝒋</m:t>
                          </m:r>
                        </m:sub>
                      </m:sSub>
                      <m:r>
                        <a:rPr lang="fi-FI" sz="1100" b="1" i="1">
                          <a:solidFill>
                            <a:sysClr val="windowText" lastClr="000000"/>
                          </a:solidFill>
                          <a:effectLst/>
                          <a:latin typeface="Cambria Math" panose="02040503050406030204" pitchFamily="18" charset="0"/>
                          <a:ea typeface="+mn-ea"/>
                          <a:cs typeface="+mn-cs"/>
                        </a:rPr>
                        <m:t> ∗ </m:t>
                      </m:r>
                      <m:sSub>
                        <m:sSubPr>
                          <m:ctrlPr>
                            <a:rPr lang="fi-FI" sz="1100" b="1" i="1">
                              <a:solidFill>
                                <a:schemeClr val="tx1"/>
                              </a:solidFill>
                              <a:effectLst/>
                              <a:latin typeface="Cambria Math" panose="02040503050406030204" pitchFamily="18" charset="0"/>
                              <a:ea typeface="+mn-ea"/>
                              <a:cs typeface="+mn-cs"/>
                            </a:rPr>
                          </m:ctrlPr>
                        </m:sSubPr>
                        <m:e>
                          <m:r>
                            <a:rPr lang="fi-FI" sz="1100" b="1" i="1">
                              <a:solidFill>
                                <a:schemeClr val="tx1"/>
                              </a:solidFill>
                              <a:effectLst/>
                              <a:latin typeface="Cambria Math" panose="02040503050406030204" pitchFamily="18" charset="0"/>
                              <a:ea typeface="+mn-ea"/>
                              <a:cs typeface="+mn-cs"/>
                            </a:rPr>
                            <m:t>𝒓</m:t>
                          </m:r>
                        </m:e>
                        <m:sub>
                          <m:r>
                            <a:rPr lang="fi-FI" sz="1100" b="1" i="1">
                              <a:solidFill>
                                <a:schemeClr val="tx1"/>
                              </a:solidFill>
                              <a:effectLst/>
                              <a:latin typeface="Cambria Math" panose="02040503050406030204" pitchFamily="18" charset="0"/>
                              <a:ea typeface="+mn-ea"/>
                              <a:cs typeface="+mn-cs"/>
                            </a:rPr>
                            <m:t>𝒋</m:t>
                          </m:r>
                        </m:sub>
                      </m:sSub>
                    </m:e>
                  </m:nary>
                  <m:r>
                    <a:rPr lang="fi-FI" sz="1100" b="1" i="1">
                      <a:solidFill>
                        <a:sysClr val="windowText" lastClr="000000"/>
                      </a:solidFill>
                      <a:effectLst/>
                      <a:latin typeface="Cambria Math" panose="02040503050406030204" pitchFamily="18" charset="0"/>
                      <a:ea typeface="+mn-ea"/>
                      <a:cs typeface="+mn-cs"/>
                    </a:rPr>
                    <m:t>+</m:t>
                  </m:r>
                  <m:sSub>
                    <m:sSubPr>
                      <m:ctrlPr>
                        <a:rPr lang="fi-FI" sz="1100" b="1" i="1">
                          <a:solidFill>
                            <a:schemeClr val="tx1"/>
                          </a:solidFill>
                          <a:effectLst/>
                          <a:latin typeface="Cambria Math" panose="02040503050406030204" pitchFamily="18" charset="0"/>
                          <a:ea typeface="+mn-ea"/>
                          <a:cs typeface="+mn-cs"/>
                        </a:rPr>
                      </m:ctrlPr>
                    </m:sSubPr>
                    <m:e>
                      <m:r>
                        <a:rPr lang="fi-FI" sz="1100" b="1" i="1">
                          <a:solidFill>
                            <a:schemeClr val="tx1"/>
                          </a:solidFill>
                          <a:effectLst/>
                          <a:latin typeface="Cambria Math" panose="02040503050406030204" pitchFamily="18" charset="0"/>
                          <a:ea typeface="+mn-ea"/>
                          <a:cs typeface="+mn-cs"/>
                        </a:rPr>
                        <m:t>𝑮𝑯𝑮𝒅</m:t>
                      </m:r>
                    </m:e>
                    <m:sub>
                      <m:r>
                        <a:rPr lang="fi-FI" sz="1100" b="1" i="1">
                          <a:solidFill>
                            <a:schemeClr val="tx1"/>
                          </a:solidFill>
                          <a:effectLst/>
                          <a:latin typeface="Cambria Math" panose="02040503050406030204" pitchFamily="18" charset="0"/>
                          <a:ea typeface="+mn-ea"/>
                          <a:cs typeface="+mn-cs"/>
                        </a:rPr>
                        <m:t>𝒋</m:t>
                      </m:r>
                    </m:sub>
                  </m:sSub>
                  <m:r>
                    <a:rPr lang="fi-FI" sz="1100" b="1" i="1">
                      <a:solidFill>
                        <a:schemeClr val="tx1"/>
                      </a:solidFill>
                      <a:effectLst/>
                      <a:latin typeface="Cambria Math" panose="02040503050406030204" pitchFamily="18" charset="0"/>
                      <a:ea typeface="+mn-ea"/>
                      <a:cs typeface="+mn-cs"/>
                    </a:rPr>
                    <m:t> ∗ </m:t>
                  </m:r>
                  <m:sSub>
                    <m:sSubPr>
                      <m:ctrlPr>
                        <a:rPr lang="fi-FI" sz="1100" b="1" i="1">
                          <a:solidFill>
                            <a:schemeClr val="tx1"/>
                          </a:solidFill>
                          <a:effectLst/>
                          <a:latin typeface="Cambria Math" panose="02040503050406030204" pitchFamily="18" charset="0"/>
                          <a:ea typeface="+mn-ea"/>
                          <a:cs typeface="+mn-cs"/>
                        </a:rPr>
                      </m:ctrlPr>
                    </m:sSubPr>
                    <m:e>
                      <m:r>
                        <a:rPr lang="fi-FI" sz="1100" b="1" i="1">
                          <a:solidFill>
                            <a:schemeClr val="tx1"/>
                          </a:solidFill>
                          <a:effectLst/>
                          <a:latin typeface="Cambria Math" panose="02040503050406030204" pitchFamily="18" charset="0"/>
                          <a:ea typeface="+mn-ea"/>
                          <a:cs typeface="+mn-cs"/>
                        </a:rPr>
                        <m:t>𝒅</m:t>
                      </m:r>
                    </m:e>
                    <m:sub>
                      <m:r>
                        <a:rPr lang="fi-FI" sz="1100" b="1" i="1">
                          <a:solidFill>
                            <a:schemeClr val="tx1"/>
                          </a:solidFill>
                          <a:effectLst/>
                          <a:latin typeface="Cambria Math" panose="02040503050406030204" pitchFamily="18" charset="0"/>
                          <a:ea typeface="+mn-ea"/>
                          <a:cs typeface="+mn-cs"/>
                        </a:rPr>
                        <m:t>𝒋</m:t>
                      </m:r>
                    </m:sub>
                  </m:sSub>
                  <m:r>
                    <a:rPr lang="fi-FI" sz="1100" b="1" i="1">
                      <a:solidFill>
                        <a:schemeClr val="tx1"/>
                      </a:solidFill>
                      <a:effectLst/>
                      <a:latin typeface="Cambria Math" panose="02040503050406030204" pitchFamily="18" charset="0"/>
                      <a:ea typeface="+mn-ea"/>
                      <a:cs typeface="+mn-cs"/>
                    </a:rPr>
                    <m:t> </m:t>
                  </m:r>
                </m:oMath>
              </a14:m>
              <a:r>
                <a:rPr lang="en-US" sz="1100" b="1">
                  <a:solidFill>
                    <a:sysClr val="windowText" lastClr="000000"/>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ysClr val="windowText" lastClr="000000"/>
                  </a:solidFill>
                  <a:effectLst/>
                  <a:latin typeface="+mn-lt"/>
                  <a:ea typeface="+mn-ea"/>
                  <a:cs typeface="+mn-cs"/>
                </a:rPr>
                <a:t>S.T.</a:t>
              </a:r>
            </a:p>
            <a:p>
              <a:pPr marL="0" marR="0" lvl="0" indent="0" defTabSz="914400" eaLnBrk="1" fontAlgn="auto" latinLnBrk="0" hangingPunct="1">
                <a:lnSpc>
                  <a:spcPct val="100000"/>
                </a:lnSpc>
                <a:spcBef>
                  <a:spcPts val="0"/>
                </a:spcBef>
                <a:spcAft>
                  <a:spcPts val="0"/>
                </a:spcAft>
                <a:buClrTx/>
                <a:buSzTx/>
                <a:buFontTx/>
                <a:buNone/>
                <a:tabLst/>
                <a:defRPr/>
              </a:pPr>
              <a:r>
                <a:rPr lang="fi-FI" sz="1100" b="1">
                  <a:solidFill>
                    <a:sysClr val="windowText" lastClr="000000"/>
                  </a:solidFill>
                  <a:effectLst/>
                  <a:ea typeface="+mn-ea"/>
                  <a:cs typeface="+mn-cs"/>
                </a:rPr>
                <a:t> </a:t>
              </a:r>
              <a14:m>
                <m:oMath xmlns:m="http://schemas.openxmlformats.org/officeDocument/2006/math">
                  <m:r>
                    <a:rPr lang="fi-FI" sz="1100" b="1" i="1">
                      <a:solidFill>
                        <a:sysClr val="windowText" lastClr="000000"/>
                      </a:solidFill>
                      <a:effectLst/>
                      <a:latin typeface="Cambria Math" panose="02040503050406030204" pitchFamily="18" charset="0"/>
                      <a:ea typeface="+mn-ea"/>
                      <a:cs typeface="+mn-cs"/>
                    </a:rPr>
                    <m:t> </m:t>
                  </m:r>
                  <m:acc>
                    <m:accPr>
                      <m:chr m:val="⃗"/>
                      <m:ctrlPr>
                        <a:rPr lang="en-US" sz="1100" b="1" i="1">
                          <a:solidFill>
                            <a:sysClr val="windowText" lastClr="000000"/>
                          </a:solidFill>
                          <a:effectLst/>
                          <a:latin typeface="Cambria Math" panose="02040503050406030204" pitchFamily="18" charset="0"/>
                          <a:ea typeface="+mn-ea"/>
                          <a:cs typeface="+mn-cs"/>
                        </a:rPr>
                      </m:ctrlPr>
                    </m:accPr>
                    <m:e>
                      <m:r>
                        <a:rPr lang="fi-FI" sz="1100" b="1" i="1">
                          <a:solidFill>
                            <a:sysClr val="windowText" lastClr="000000"/>
                          </a:solidFill>
                          <a:effectLst/>
                          <a:latin typeface="Cambria Math" panose="02040503050406030204" pitchFamily="18" charset="0"/>
                          <a:ea typeface="+mn-ea"/>
                          <a:cs typeface="+mn-cs"/>
                        </a:rPr>
                        <m:t>𝒓</m:t>
                      </m:r>
                    </m:e>
                  </m:acc>
                </m:oMath>
              </a14:m>
              <a:r>
                <a:rPr lang="en-US" sz="1100" b="1">
                  <a:solidFill>
                    <a:sysClr val="windowText" lastClr="000000"/>
                  </a:solidFill>
                  <a:effectLst/>
                  <a:latin typeface="+mn-lt"/>
                  <a:ea typeface="+mn-ea"/>
                  <a:cs typeface="+mn-cs"/>
                </a:rPr>
                <a:t> + </a:t>
              </a:r>
              <a14:m>
                <m:oMath xmlns:m="http://schemas.openxmlformats.org/officeDocument/2006/math">
                  <m:acc>
                    <m:accPr>
                      <m:chr m:val="⃗"/>
                      <m:ctrlPr>
                        <a:rPr lang="en-US" sz="1100" b="1" i="1">
                          <a:solidFill>
                            <a:schemeClr val="tx1"/>
                          </a:solidFill>
                          <a:effectLst/>
                          <a:latin typeface="Cambria Math" panose="02040503050406030204" pitchFamily="18" charset="0"/>
                          <a:ea typeface="+mn-ea"/>
                          <a:cs typeface="+mn-cs"/>
                        </a:rPr>
                      </m:ctrlPr>
                    </m:accPr>
                    <m:e>
                      <m:r>
                        <a:rPr lang="fi-FI" sz="1100" b="1" i="1">
                          <a:solidFill>
                            <a:schemeClr val="tx1"/>
                          </a:solidFill>
                          <a:effectLst/>
                          <a:latin typeface="Cambria Math" panose="02040503050406030204" pitchFamily="18" charset="0"/>
                          <a:ea typeface="+mn-ea"/>
                          <a:cs typeface="+mn-cs"/>
                        </a:rPr>
                        <m:t>𝒅</m:t>
                      </m:r>
                    </m:e>
                  </m:acc>
                </m:oMath>
              </a14:m>
              <a:r>
                <a:rPr lang="en-US" sz="1100" b="1">
                  <a:solidFill>
                    <a:sysClr val="windowText" lastClr="000000"/>
                  </a:solidFill>
                  <a:effectLst/>
                  <a:latin typeface="+mn-lt"/>
                  <a:ea typeface="+mn-ea"/>
                  <a:cs typeface="+mn-cs"/>
                </a:rPr>
                <a:t> &lt;=</a:t>
              </a:r>
              <a:r>
                <a:rPr lang="en-US" sz="1100" b="1" baseline="0">
                  <a:solidFill>
                    <a:sysClr val="windowText" lastClr="000000"/>
                  </a:solidFill>
                  <a:effectLst/>
                  <a:latin typeface="+mn-lt"/>
                  <a:ea typeface="+mn-ea"/>
                  <a:cs typeface="+mn-cs"/>
                </a:rPr>
                <a:t> </a:t>
              </a:r>
              <a14:m>
                <m:oMath xmlns:m="http://schemas.openxmlformats.org/officeDocument/2006/math">
                  <m:acc>
                    <m:accPr>
                      <m:chr m:val="⃗"/>
                      <m:ctrlPr>
                        <a:rPr lang="en-US" sz="1100" b="1" i="1" baseline="0">
                          <a:solidFill>
                            <a:sysClr val="windowText" lastClr="000000"/>
                          </a:solidFill>
                          <a:effectLst/>
                          <a:latin typeface="Cambria Math" panose="02040503050406030204" pitchFamily="18" charset="0"/>
                          <a:ea typeface="+mn-ea"/>
                          <a:cs typeface="+mn-cs"/>
                        </a:rPr>
                      </m:ctrlPr>
                    </m:accPr>
                    <m:e>
                      <m:r>
                        <a:rPr lang="fi-FI" sz="1100" b="1" i="1" baseline="0">
                          <a:solidFill>
                            <a:sysClr val="windowText" lastClr="000000"/>
                          </a:solidFill>
                          <a:effectLst/>
                          <a:latin typeface="Cambria Math" panose="02040503050406030204" pitchFamily="18" charset="0"/>
                          <a:ea typeface="+mn-ea"/>
                          <a:cs typeface="+mn-cs"/>
                        </a:rPr>
                        <m:t>𝟏</m:t>
                      </m:r>
                    </m:e>
                  </m:acc>
                </m:oMath>
              </a14:m>
              <a:endParaRPr lang="en-US" sz="1100" b="1">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fi-FI" sz="1100" b="1" i="1">
                      <a:solidFill>
                        <a:schemeClr val="tx1"/>
                      </a:solidFill>
                      <a:effectLst/>
                      <a:latin typeface="Cambria Math" panose="02040503050406030204" pitchFamily="18" charset="0"/>
                      <a:ea typeface="+mn-ea"/>
                      <a:cs typeface="+mn-cs"/>
                    </a:rPr>
                    <m:t> (</m:t>
                  </m:r>
                  <m:nary>
                    <m:naryPr>
                      <m:chr m:val="∑"/>
                      <m:limLoc m:val="subSup"/>
                      <m:ctrlPr>
                        <a:rPr lang="en-US" sz="1100" b="1" i="1">
                          <a:solidFill>
                            <a:schemeClr val="tx1"/>
                          </a:solidFill>
                          <a:effectLst/>
                          <a:latin typeface="Cambria Math" panose="02040503050406030204" pitchFamily="18" charset="0"/>
                          <a:ea typeface="+mn-ea"/>
                          <a:cs typeface="+mn-cs"/>
                        </a:rPr>
                      </m:ctrlPr>
                    </m:naryPr>
                    <m:sub>
                      <m:r>
                        <m:rPr>
                          <m:brk m:alnAt="25"/>
                        </m:rPr>
                        <a:rPr lang="fi-FI" sz="1100" b="1" i="1">
                          <a:solidFill>
                            <a:schemeClr val="tx1"/>
                          </a:solidFill>
                          <a:effectLst/>
                          <a:latin typeface="Cambria Math" panose="02040503050406030204" pitchFamily="18" charset="0"/>
                          <a:ea typeface="+mn-ea"/>
                          <a:cs typeface="+mn-cs"/>
                        </a:rPr>
                        <m:t>𝒋</m:t>
                      </m:r>
                      <m:r>
                        <a:rPr lang="fi-FI" sz="1100" b="1" i="1">
                          <a:solidFill>
                            <a:schemeClr val="tx1"/>
                          </a:solidFill>
                          <a:effectLst/>
                          <a:latin typeface="Cambria Math" panose="02040503050406030204" pitchFamily="18" charset="0"/>
                          <a:ea typeface="+mn-ea"/>
                          <a:cs typeface="+mn-cs"/>
                        </a:rPr>
                        <m:t>=</m:t>
                      </m:r>
                      <m:r>
                        <a:rPr lang="fi-FI" sz="1100" b="1" i="1">
                          <a:solidFill>
                            <a:schemeClr val="tx1"/>
                          </a:solidFill>
                          <a:effectLst/>
                          <a:latin typeface="Cambria Math" panose="02040503050406030204" pitchFamily="18" charset="0"/>
                          <a:ea typeface="+mn-ea"/>
                          <a:cs typeface="+mn-cs"/>
                        </a:rPr>
                        <m:t>𝒊</m:t>
                      </m:r>
                    </m:sub>
                    <m:sup>
                      <m:r>
                        <a:rPr lang="fi-FI" sz="1100" b="1" i="1">
                          <a:solidFill>
                            <a:schemeClr val="tx1"/>
                          </a:solidFill>
                          <a:effectLst/>
                          <a:latin typeface="Cambria Math" panose="02040503050406030204" pitchFamily="18" charset="0"/>
                          <a:ea typeface="+mn-ea"/>
                          <a:cs typeface="+mn-cs"/>
                        </a:rPr>
                        <m:t>𝟐𝟎</m:t>
                      </m:r>
                    </m:sup>
                    <m:e>
                      <m:sSub>
                        <m:sSubPr>
                          <m:ctrlPr>
                            <a:rPr lang="fi-FI" sz="1100" b="1" i="1">
                              <a:solidFill>
                                <a:schemeClr val="tx1"/>
                              </a:solidFill>
                              <a:effectLst/>
                              <a:latin typeface="Cambria Math" panose="02040503050406030204" pitchFamily="18" charset="0"/>
                              <a:ea typeface="+mn-ea"/>
                              <a:cs typeface="+mn-cs"/>
                            </a:rPr>
                          </m:ctrlPr>
                        </m:sSubPr>
                        <m:e>
                          <m:r>
                            <a:rPr lang="fi-FI" sz="1100" b="1" i="1">
                              <a:solidFill>
                                <a:schemeClr val="tx1"/>
                              </a:solidFill>
                              <a:effectLst/>
                              <a:latin typeface="Cambria Math" panose="02040503050406030204" pitchFamily="18" charset="0"/>
                              <a:ea typeface="+mn-ea"/>
                              <a:cs typeface="+mn-cs"/>
                            </a:rPr>
                            <m:t>𝑪𝒐𝒔𝒕</m:t>
                          </m:r>
                          <m:r>
                            <a:rPr lang="fi-FI" sz="1100" b="1" i="1">
                              <a:solidFill>
                                <a:schemeClr val="tx1"/>
                              </a:solidFill>
                              <a:effectLst/>
                              <a:latin typeface="Cambria Math" panose="02040503050406030204" pitchFamily="18" charset="0"/>
                              <a:ea typeface="+mn-ea"/>
                              <a:cs typeface="+mn-cs"/>
                            </a:rPr>
                            <m:t>_</m:t>
                          </m:r>
                          <m:r>
                            <a:rPr lang="fi-FI" sz="1100" b="1" i="1">
                              <a:solidFill>
                                <a:schemeClr val="tx1"/>
                              </a:solidFill>
                              <a:effectLst/>
                              <a:latin typeface="Cambria Math" panose="02040503050406030204" pitchFamily="18" charset="0"/>
                              <a:ea typeface="+mn-ea"/>
                              <a:cs typeface="+mn-cs"/>
                            </a:rPr>
                            <m:t>𝒓</m:t>
                          </m:r>
                        </m:e>
                        <m:sub>
                          <m:r>
                            <a:rPr lang="fi-FI" sz="1100" b="1" i="1">
                              <a:solidFill>
                                <a:schemeClr val="tx1"/>
                              </a:solidFill>
                              <a:effectLst/>
                              <a:latin typeface="Cambria Math" panose="02040503050406030204" pitchFamily="18" charset="0"/>
                              <a:ea typeface="+mn-ea"/>
                              <a:cs typeface="+mn-cs"/>
                            </a:rPr>
                            <m:t>𝒋</m:t>
                          </m:r>
                        </m:sub>
                      </m:sSub>
                      <m:r>
                        <a:rPr lang="fi-FI" sz="1100" b="1" i="1">
                          <a:solidFill>
                            <a:schemeClr val="tx1"/>
                          </a:solidFill>
                          <a:effectLst/>
                          <a:latin typeface="Cambria Math" panose="02040503050406030204" pitchFamily="18" charset="0"/>
                          <a:ea typeface="+mn-ea"/>
                          <a:cs typeface="+mn-cs"/>
                        </a:rPr>
                        <m:t> ∗ </m:t>
                      </m:r>
                      <m:sSub>
                        <m:sSubPr>
                          <m:ctrlPr>
                            <a:rPr lang="fi-FI" sz="1100" b="1" i="1">
                              <a:solidFill>
                                <a:schemeClr val="tx1"/>
                              </a:solidFill>
                              <a:effectLst/>
                              <a:latin typeface="Cambria Math" panose="02040503050406030204" pitchFamily="18" charset="0"/>
                              <a:ea typeface="+mn-ea"/>
                              <a:cs typeface="+mn-cs"/>
                            </a:rPr>
                          </m:ctrlPr>
                        </m:sSubPr>
                        <m:e>
                          <m:r>
                            <a:rPr lang="fi-FI" sz="1100" b="1" i="1">
                              <a:solidFill>
                                <a:schemeClr val="tx1"/>
                              </a:solidFill>
                              <a:effectLst/>
                              <a:latin typeface="Cambria Math" panose="02040503050406030204" pitchFamily="18" charset="0"/>
                              <a:ea typeface="+mn-ea"/>
                              <a:cs typeface="+mn-cs"/>
                            </a:rPr>
                            <m:t>𝒓</m:t>
                          </m:r>
                        </m:e>
                        <m:sub>
                          <m:r>
                            <a:rPr lang="fi-FI" sz="1100" b="1" i="1">
                              <a:solidFill>
                                <a:schemeClr val="tx1"/>
                              </a:solidFill>
                              <a:effectLst/>
                              <a:latin typeface="Cambria Math" panose="02040503050406030204" pitchFamily="18" charset="0"/>
                              <a:ea typeface="+mn-ea"/>
                              <a:cs typeface="+mn-cs"/>
                            </a:rPr>
                            <m:t>𝒋</m:t>
                          </m:r>
                        </m:sub>
                      </m:sSub>
                    </m:e>
                  </m:nary>
                  <m:r>
                    <a:rPr lang="fi-FI" sz="1100" b="1" i="1">
                      <a:solidFill>
                        <a:schemeClr val="tx1"/>
                      </a:solidFill>
                      <a:effectLst/>
                      <a:latin typeface="Cambria Math" panose="02040503050406030204" pitchFamily="18" charset="0"/>
                      <a:ea typeface="+mn-ea"/>
                      <a:cs typeface="+mn-cs"/>
                    </a:rPr>
                    <m:t>+</m:t>
                  </m:r>
                  <m:sSub>
                    <m:sSubPr>
                      <m:ctrlPr>
                        <a:rPr lang="fi-FI" sz="1100" b="1" i="1">
                          <a:solidFill>
                            <a:schemeClr val="tx1"/>
                          </a:solidFill>
                          <a:effectLst/>
                          <a:latin typeface="Cambria Math" panose="02040503050406030204" pitchFamily="18" charset="0"/>
                          <a:ea typeface="+mn-ea"/>
                          <a:cs typeface="+mn-cs"/>
                        </a:rPr>
                      </m:ctrlPr>
                    </m:sSubPr>
                    <m:e>
                      <m:r>
                        <a:rPr lang="fi-FI" sz="1100" b="1" i="1">
                          <a:solidFill>
                            <a:schemeClr val="tx1"/>
                          </a:solidFill>
                          <a:effectLst/>
                          <a:latin typeface="Cambria Math" panose="02040503050406030204" pitchFamily="18" charset="0"/>
                          <a:ea typeface="+mn-ea"/>
                          <a:cs typeface="+mn-cs"/>
                        </a:rPr>
                        <m:t>𝑪𝒐𝒔𝒕</m:t>
                      </m:r>
                      <m:r>
                        <a:rPr lang="fi-FI" sz="1100" b="1" i="1">
                          <a:solidFill>
                            <a:schemeClr val="tx1"/>
                          </a:solidFill>
                          <a:effectLst/>
                          <a:latin typeface="Cambria Math" panose="02040503050406030204" pitchFamily="18" charset="0"/>
                          <a:ea typeface="+mn-ea"/>
                          <a:cs typeface="+mn-cs"/>
                        </a:rPr>
                        <m:t>_</m:t>
                      </m:r>
                      <m:r>
                        <a:rPr lang="fi-FI" sz="1100" b="1" i="1">
                          <a:solidFill>
                            <a:schemeClr val="tx1"/>
                          </a:solidFill>
                          <a:effectLst/>
                          <a:latin typeface="Cambria Math" panose="02040503050406030204" pitchFamily="18" charset="0"/>
                          <a:ea typeface="+mn-ea"/>
                          <a:cs typeface="+mn-cs"/>
                        </a:rPr>
                        <m:t>𝒅</m:t>
                      </m:r>
                    </m:e>
                    <m:sub>
                      <m:r>
                        <a:rPr lang="fi-FI" sz="1100" b="1" i="1">
                          <a:solidFill>
                            <a:schemeClr val="tx1"/>
                          </a:solidFill>
                          <a:effectLst/>
                          <a:latin typeface="Cambria Math" panose="02040503050406030204" pitchFamily="18" charset="0"/>
                          <a:ea typeface="+mn-ea"/>
                          <a:cs typeface="+mn-cs"/>
                        </a:rPr>
                        <m:t>𝒋</m:t>
                      </m:r>
                    </m:sub>
                  </m:sSub>
                  <m:r>
                    <a:rPr lang="fi-FI" sz="1100" b="1" i="1">
                      <a:solidFill>
                        <a:schemeClr val="tx1"/>
                      </a:solidFill>
                      <a:effectLst/>
                      <a:latin typeface="Cambria Math" panose="02040503050406030204" pitchFamily="18" charset="0"/>
                      <a:ea typeface="+mn-ea"/>
                      <a:cs typeface="+mn-cs"/>
                    </a:rPr>
                    <m:t> ∗ </m:t>
                  </m:r>
                  <m:sSub>
                    <m:sSubPr>
                      <m:ctrlPr>
                        <a:rPr lang="fi-FI" sz="1100" b="1" i="1">
                          <a:solidFill>
                            <a:schemeClr val="tx1"/>
                          </a:solidFill>
                          <a:effectLst/>
                          <a:latin typeface="Cambria Math" panose="02040503050406030204" pitchFamily="18" charset="0"/>
                          <a:ea typeface="+mn-ea"/>
                          <a:cs typeface="+mn-cs"/>
                        </a:rPr>
                      </m:ctrlPr>
                    </m:sSubPr>
                    <m:e>
                      <m:r>
                        <a:rPr lang="fi-FI" sz="1100" b="1" i="1">
                          <a:solidFill>
                            <a:schemeClr val="tx1"/>
                          </a:solidFill>
                          <a:effectLst/>
                          <a:latin typeface="Cambria Math" panose="02040503050406030204" pitchFamily="18" charset="0"/>
                          <a:ea typeface="+mn-ea"/>
                          <a:cs typeface="+mn-cs"/>
                        </a:rPr>
                        <m:t>𝒅</m:t>
                      </m:r>
                    </m:e>
                    <m:sub>
                      <m:r>
                        <a:rPr lang="fi-FI" sz="1100" b="1" i="1">
                          <a:solidFill>
                            <a:schemeClr val="tx1"/>
                          </a:solidFill>
                          <a:effectLst/>
                          <a:latin typeface="Cambria Math" panose="02040503050406030204" pitchFamily="18" charset="0"/>
                          <a:ea typeface="+mn-ea"/>
                          <a:cs typeface="+mn-cs"/>
                        </a:rPr>
                        <m:t>𝒋</m:t>
                      </m:r>
                    </m:sub>
                  </m:sSub>
                  <m:r>
                    <a:rPr lang="fi-FI" sz="1100" b="1" i="1">
                      <a:solidFill>
                        <a:schemeClr val="tx1"/>
                      </a:solidFill>
                      <a:effectLst/>
                      <a:latin typeface="Cambria Math" panose="02040503050406030204" pitchFamily="18" charset="0"/>
                      <a:ea typeface="+mn-ea"/>
                      <a:cs typeface="+mn-cs"/>
                    </a:rPr>
                    <m:t>) −</m:t>
                  </m:r>
                  <m:r>
                    <a:rPr lang="fi-FI" sz="1100" b="1" i="1">
                      <a:solidFill>
                        <a:schemeClr val="tx1"/>
                      </a:solidFill>
                      <a:effectLst/>
                      <a:latin typeface="Cambria Math" panose="02040503050406030204" pitchFamily="18" charset="0"/>
                      <a:ea typeface="+mn-ea"/>
                      <a:cs typeface="+mn-cs"/>
                    </a:rPr>
                    <m:t>𝑪𝒐𝒔</m:t>
                  </m:r>
                  <m:sSub>
                    <m:sSubPr>
                      <m:ctrlPr>
                        <a:rPr lang="fi-FI" sz="1100" b="1" i="1">
                          <a:solidFill>
                            <a:schemeClr val="tx1"/>
                          </a:solidFill>
                          <a:effectLst/>
                          <a:latin typeface="Cambria Math" panose="02040503050406030204" pitchFamily="18" charset="0"/>
                          <a:ea typeface="+mn-ea"/>
                          <a:cs typeface="+mn-cs"/>
                        </a:rPr>
                      </m:ctrlPr>
                    </m:sSubPr>
                    <m:e>
                      <m:r>
                        <a:rPr lang="fi-FI" sz="1100" b="1" i="1">
                          <a:solidFill>
                            <a:schemeClr val="tx1"/>
                          </a:solidFill>
                          <a:effectLst/>
                          <a:latin typeface="Cambria Math" panose="02040503050406030204" pitchFamily="18" charset="0"/>
                          <a:ea typeface="+mn-ea"/>
                          <a:cs typeface="+mn-cs"/>
                        </a:rPr>
                        <m:t>𝒕</m:t>
                      </m:r>
                    </m:e>
                    <m:sub>
                      <m:r>
                        <a:rPr lang="fi-FI" sz="1100" b="1" i="1">
                          <a:solidFill>
                            <a:schemeClr val="tx1"/>
                          </a:solidFill>
                          <a:effectLst/>
                          <a:latin typeface="Cambria Math" panose="02040503050406030204" pitchFamily="18" charset="0"/>
                          <a:ea typeface="+mn-ea"/>
                          <a:cs typeface="+mn-cs"/>
                        </a:rPr>
                        <m:t>𝒔</m:t>
                      </m:r>
                    </m:sub>
                  </m:sSub>
                  <m:r>
                    <a:rPr lang="fi-FI" sz="1100" b="1" i="1">
                      <a:solidFill>
                        <a:schemeClr val="tx1"/>
                      </a:solidFill>
                      <a:effectLst/>
                      <a:latin typeface="Cambria Math" panose="02040503050406030204" pitchFamily="18" charset="0"/>
                      <a:ea typeface="+mn-ea"/>
                      <a:cs typeface="+mn-cs"/>
                    </a:rPr>
                    <m:t>∗</m:t>
                  </m:r>
                  <m:r>
                    <a:rPr lang="fi-FI" sz="1100" b="1" i="1">
                      <a:solidFill>
                        <a:schemeClr val="tx1"/>
                      </a:solidFill>
                      <a:effectLst/>
                      <a:latin typeface="Cambria Math" panose="02040503050406030204" pitchFamily="18" charset="0"/>
                      <a:ea typeface="+mn-ea"/>
                      <a:cs typeface="+mn-cs"/>
                    </a:rPr>
                    <m:t>𝒔</m:t>
                  </m:r>
                  <m:r>
                    <a:rPr lang="fi-FI" sz="1100" b="1" i="1">
                      <a:solidFill>
                        <a:schemeClr val="tx1"/>
                      </a:solidFill>
                      <a:effectLst/>
                      <a:latin typeface="Cambria Math" panose="02040503050406030204" pitchFamily="18" charset="0"/>
                      <a:ea typeface="+mn-ea"/>
                      <a:cs typeface="+mn-cs"/>
                    </a:rPr>
                    <m:t>≤</m:t>
                  </m:r>
                  <m:r>
                    <a:rPr lang="fi-FI" sz="1100" b="1" i="1">
                      <a:solidFill>
                        <a:schemeClr val="tx1"/>
                      </a:solidFill>
                      <a:effectLst/>
                      <a:latin typeface="Cambria Math" panose="02040503050406030204" pitchFamily="18" charset="0"/>
                      <a:ea typeface="+mn-ea"/>
                      <a:cs typeface="+mn-cs"/>
                    </a:rPr>
                    <m:t>𝟒𝟎𝟎𝟎𝟎</m:t>
                  </m:r>
                  <m:r>
                    <a:rPr lang="fi-FI" sz="1100" b="1" i="1">
                      <a:solidFill>
                        <a:schemeClr val="tx1"/>
                      </a:solidFill>
                      <a:effectLst/>
                      <a:latin typeface="Cambria Math" panose="02040503050406030204" pitchFamily="18" charset="0"/>
                      <a:ea typeface="+mn-ea"/>
                      <a:cs typeface="+mn-cs"/>
                    </a:rPr>
                    <m:t> </m:t>
                  </m:r>
                </m:oMath>
              </a14:m>
              <a:r>
                <a:rPr lang="en-US" sz="1100" b="1">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fi-FI" sz="1100" b="1" i="1">
                          <a:solidFill>
                            <a:schemeClr val="tx1"/>
                          </a:solidFill>
                          <a:effectLst/>
                          <a:latin typeface="Cambria Math" panose="02040503050406030204" pitchFamily="18" charset="0"/>
                          <a:ea typeface="+mn-ea"/>
                          <a:cs typeface="+mn-cs"/>
                        </a:rPr>
                      </m:ctrlPr>
                    </m:sSubPr>
                    <m:e>
                      <m:r>
                        <a:rPr lang="fi-FI" sz="1100" b="1" i="1">
                          <a:solidFill>
                            <a:schemeClr val="tx1"/>
                          </a:solidFill>
                          <a:effectLst/>
                          <a:latin typeface="Cambria Math" panose="02040503050406030204" pitchFamily="18" charset="0"/>
                          <a:ea typeface="+mn-ea"/>
                          <a:cs typeface="+mn-cs"/>
                        </a:rPr>
                        <m:t> </m:t>
                      </m:r>
                      <m:r>
                        <a:rPr lang="fi-FI" sz="1100" b="1" i="1">
                          <a:solidFill>
                            <a:schemeClr val="tx1"/>
                          </a:solidFill>
                          <a:effectLst/>
                          <a:latin typeface="Cambria Math" panose="02040503050406030204" pitchFamily="18" charset="0"/>
                          <a:ea typeface="+mn-ea"/>
                          <a:cs typeface="+mn-cs"/>
                        </a:rPr>
                        <m:t>𝒅</m:t>
                      </m:r>
                    </m:e>
                    <m:sub>
                      <m:r>
                        <a:rPr lang="fi-FI" sz="1100" b="1" i="1">
                          <a:solidFill>
                            <a:schemeClr val="tx1"/>
                          </a:solidFill>
                          <a:effectLst/>
                          <a:latin typeface="Cambria Math" panose="02040503050406030204" pitchFamily="18" charset="0"/>
                          <a:ea typeface="+mn-ea"/>
                          <a:cs typeface="+mn-cs"/>
                        </a:rPr>
                        <m:t>𝟏𝟎</m:t>
                      </m:r>
                    </m:sub>
                  </m:sSub>
                </m:oMath>
              </a14:m>
              <a:r>
                <a:rPr lang="fi-FI" b="1">
                  <a:effectLst/>
                </a:rPr>
                <a:t> + </a:t>
              </a:r>
              <a14:m>
                <m:oMath xmlns:m="http://schemas.openxmlformats.org/officeDocument/2006/math">
                  <m:sSub>
                    <m:sSubPr>
                      <m:ctrlPr>
                        <a:rPr lang="fi-FI" sz="1100" b="1" i="1">
                          <a:solidFill>
                            <a:schemeClr val="tx1"/>
                          </a:solidFill>
                          <a:effectLst/>
                          <a:latin typeface="Cambria Math" panose="02040503050406030204" pitchFamily="18" charset="0"/>
                          <a:ea typeface="+mn-ea"/>
                          <a:cs typeface="+mn-cs"/>
                        </a:rPr>
                      </m:ctrlPr>
                    </m:sSubPr>
                    <m:e>
                      <m:r>
                        <a:rPr lang="fi-FI" sz="1100" b="1" i="1">
                          <a:solidFill>
                            <a:schemeClr val="tx1"/>
                          </a:solidFill>
                          <a:effectLst/>
                          <a:latin typeface="Cambria Math" panose="02040503050406030204" pitchFamily="18" charset="0"/>
                          <a:ea typeface="+mn-ea"/>
                          <a:cs typeface="+mn-cs"/>
                        </a:rPr>
                        <m:t>𝒅</m:t>
                      </m:r>
                    </m:e>
                    <m:sub>
                      <m:r>
                        <a:rPr lang="fi-FI" sz="1100" b="1" i="1">
                          <a:solidFill>
                            <a:schemeClr val="tx1"/>
                          </a:solidFill>
                          <a:effectLst/>
                          <a:latin typeface="Cambria Math" panose="02040503050406030204" pitchFamily="18" charset="0"/>
                          <a:ea typeface="+mn-ea"/>
                          <a:cs typeface="+mn-cs"/>
                        </a:rPr>
                        <m:t>𝟏𝟏</m:t>
                      </m:r>
                    </m:sub>
                  </m:sSub>
                </m:oMath>
              </a14:m>
              <a:r>
                <a:rPr lang="fi-FI" b="1">
                  <a:effectLst/>
                </a:rPr>
                <a:t> -</a:t>
              </a:r>
              <a:r>
                <a:rPr lang="fi-FI" b="1" baseline="0">
                  <a:effectLst/>
                </a:rPr>
                <a:t> s &lt;= 1</a:t>
              </a:r>
              <a:endParaRPr lang="fi-FI" b="1">
                <a:effectLst/>
              </a:endParaRPr>
            </a:p>
            <a:p>
              <a:pPr eaLnBrk="1" fontAlgn="auto" latinLnBrk="0" hangingPunct="1"/>
              <a:r>
                <a:rPr lang="fi-FI" sz="1100" b="1" baseline="0">
                  <a:solidFill>
                    <a:schemeClr val="tx1"/>
                  </a:solidFill>
                  <a:effectLst/>
                  <a:ea typeface="+mn-ea"/>
                  <a:cs typeface="+mn-cs"/>
                </a:rPr>
                <a:t> </a:t>
              </a:r>
              <a14:m>
                <m:oMath xmlns:m="http://schemas.openxmlformats.org/officeDocument/2006/math">
                  <m:acc>
                    <m:accPr>
                      <m:chr m:val="⃗"/>
                      <m:ctrlPr>
                        <a:rPr lang="fi-FI" sz="1100" b="1" i="1" baseline="0">
                          <a:solidFill>
                            <a:schemeClr val="tx1"/>
                          </a:solidFill>
                          <a:effectLst/>
                          <a:latin typeface="Cambria Math" panose="02040503050406030204" pitchFamily="18" charset="0"/>
                          <a:ea typeface="+mn-ea"/>
                          <a:cs typeface="+mn-cs"/>
                        </a:rPr>
                      </m:ctrlPr>
                    </m:accPr>
                    <m:e>
                      <m:r>
                        <a:rPr lang="fi-FI" sz="1100" b="1" i="1" baseline="0">
                          <a:solidFill>
                            <a:schemeClr val="tx1"/>
                          </a:solidFill>
                          <a:effectLst/>
                          <a:latin typeface="Cambria Math" panose="02040503050406030204" pitchFamily="18" charset="0"/>
                          <a:ea typeface="+mn-ea"/>
                          <a:cs typeface="+mn-cs"/>
                        </a:rPr>
                        <m:t>𝒓</m:t>
                      </m:r>
                    </m:e>
                  </m:acc>
                  <m:r>
                    <a:rPr lang="fi-FI" sz="1100" b="1" i="1" baseline="0">
                      <a:solidFill>
                        <a:schemeClr val="tx1"/>
                      </a:solidFill>
                      <a:effectLst/>
                      <a:latin typeface="Cambria Math" panose="02040503050406030204" pitchFamily="18" charset="0"/>
                      <a:ea typeface="+mn-ea"/>
                      <a:cs typeface="+mn-cs"/>
                    </a:rPr>
                    <m:t> ∈ </m:t>
                  </m:r>
                  <m:sSup>
                    <m:sSupPr>
                      <m:ctrlPr>
                        <a:rPr lang="fi-FI" sz="1100" b="1" i="1" baseline="0">
                          <a:solidFill>
                            <a:schemeClr val="tx1"/>
                          </a:solidFill>
                          <a:effectLst/>
                          <a:latin typeface="Cambria Math" panose="02040503050406030204" pitchFamily="18" charset="0"/>
                          <a:ea typeface="+mn-ea"/>
                          <a:cs typeface="+mn-cs"/>
                        </a:rPr>
                      </m:ctrlPr>
                    </m:sSupPr>
                    <m:e>
                      <m:d>
                        <m:dPr>
                          <m:begChr m:val="{"/>
                          <m:endChr m:val="}"/>
                          <m:ctrlPr>
                            <a:rPr lang="fi-FI" sz="1100" b="1" i="1" baseline="0">
                              <a:solidFill>
                                <a:schemeClr val="tx1"/>
                              </a:solidFill>
                              <a:effectLst/>
                              <a:latin typeface="Cambria Math" panose="02040503050406030204" pitchFamily="18" charset="0"/>
                              <a:ea typeface="+mn-ea"/>
                              <a:cs typeface="+mn-cs"/>
                            </a:rPr>
                          </m:ctrlPr>
                        </m:dPr>
                        <m:e>
                          <m:r>
                            <a:rPr lang="fi-FI" sz="1100" b="1" i="1" baseline="0">
                              <a:solidFill>
                                <a:schemeClr val="tx1"/>
                              </a:solidFill>
                              <a:effectLst/>
                              <a:latin typeface="Cambria Math" panose="02040503050406030204" pitchFamily="18" charset="0"/>
                              <a:ea typeface="+mn-ea"/>
                              <a:cs typeface="+mn-cs"/>
                            </a:rPr>
                            <m:t>𝟎</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𝟏</m:t>
                          </m:r>
                        </m:e>
                      </m:d>
                    </m:e>
                    <m:sup>
                      <m:r>
                        <a:rPr lang="fi-FI" sz="1100" b="1" i="1" baseline="0">
                          <a:solidFill>
                            <a:schemeClr val="tx1"/>
                          </a:solidFill>
                          <a:effectLst/>
                          <a:latin typeface="Cambria Math" panose="02040503050406030204" pitchFamily="18" charset="0"/>
                          <a:ea typeface="+mn-ea"/>
                          <a:cs typeface="+mn-cs"/>
                        </a:rPr>
                        <m:t>𝟐𝟎</m:t>
                      </m:r>
                    </m:sup>
                  </m:sSup>
                </m:oMath>
              </a14:m>
              <a:endParaRPr lang="fi-FI">
                <a:effectLst/>
              </a:endParaRPr>
            </a:p>
            <a:p>
              <a:pPr eaLnBrk="1" fontAlgn="auto" latinLnBrk="0" hangingPunct="1"/>
              <a:r>
                <a:rPr lang="fi-FI" sz="1100" b="1" i="1" baseline="0">
                  <a:solidFill>
                    <a:schemeClr val="tx1"/>
                  </a:solidFill>
                  <a:effectLst/>
                  <a:latin typeface="+mn-lt"/>
                  <a:ea typeface="+mn-ea"/>
                  <a:cs typeface="+mn-cs"/>
                </a:rPr>
                <a:t> </a:t>
              </a:r>
              <a14:m>
                <m:oMath xmlns:m="http://schemas.openxmlformats.org/officeDocument/2006/math">
                  <m:acc>
                    <m:accPr>
                      <m:chr m:val="⃗"/>
                      <m:ctrlPr>
                        <a:rPr lang="fi-FI" sz="1100" b="1" i="1" baseline="0">
                          <a:solidFill>
                            <a:schemeClr val="tx1"/>
                          </a:solidFill>
                          <a:effectLst/>
                          <a:latin typeface="Cambria Math" panose="02040503050406030204" pitchFamily="18" charset="0"/>
                          <a:ea typeface="+mn-ea"/>
                          <a:cs typeface="+mn-cs"/>
                        </a:rPr>
                      </m:ctrlPr>
                    </m:accPr>
                    <m:e>
                      <m:r>
                        <a:rPr lang="fi-FI" sz="1100" b="1" i="1" baseline="0">
                          <a:solidFill>
                            <a:schemeClr val="tx1"/>
                          </a:solidFill>
                          <a:effectLst/>
                          <a:latin typeface="Cambria Math" panose="02040503050406030204" pitchFamily="18" charset="0"/>
                          <a:ea typeface="+mn-ea"/>
                          <a:cs typeface="+mn-cs"/>
                        </a:rPr>
                        <m:t>𝒅</m:t>
                      </m:r>
                    </m:e>
                  </m:acc>
                  <m:r>
                    <a:rPr lang="fi-FI" sz="1100" b="1" i="1" baseline="0">
                      <a:solidFill>
                        <a:schemeClr val="tx1"/>
                      </a:solidFill>
                      <a:effectLst/>
                      <a:latin typeface="Cambria Math" panose="02040503050406030204" pitchFamily="18" charset="0"/>
                      <a:ea typeface="+mn-ea"/>
                      <a:cs typeface="+mn-cs"/>
                    </a:rPr>
                    <m:t> ∈ </m:t>
                  </m:r>
                  <m:sSup>
                    <m:sSupPr>
                      <m:ctrlPr>
                        <a:rPr lang="fi-FI" sz="1100" b="1" i="1" baseline="0">
                          <a:solidFill>
                            <a:schemeClr val="tx1"/>
                          </a:solidFill>
                          <a:effectLst/>
                          <a:latin typeface="Cambria Math" panose="02040503050406030204" pitchFamily="18" charset="0"/>
                          <a:ea typeface="+mn-ea"/>
                          <a:cs typeface="+mn-cs"/>
                        </a:rPr>
                      </m:ctrlPr>
                    </m:sSupPr>
                    <m:e>
                      <m:d>
                        <m:dPr>
                          <m:begChr m:val="{"/>
                          <m:endChr m:val="}"/>
                          <m:ctrlPr>
                            <a:rPr lang="fi-FI" sz="1100" b="1" i="1" baseline="0">
                              <a:solidFill>
                                <a:schemeClr val="tx1"/>
                              </a:solidFill>
                              <a:effectLst/>
                              <a:latin typeface="Cambria Math" panose="02040503050406030204" pitchFamily="18" charset="0"/>
                              <a:ea typeface="+mn-ea"/>
                              <a:cs typeface="+mn-cs"/>
                            </a:rPr>
                          </m:ctrlPr>
                        </m:dPr>
                        <m:e>
                          <m:r>
                            <a:rPr lang="fi-FI" sz="1100" b="1" i="1" baseline="0">
                              <a:solidFill>
                                <a:schemeClr val="tx1"/>
                              </a:solidFill>
                              <a:effectLst/>
                              <a:latin typeface="Cambria Math" panose="02040503050406030204" pitchFamily="18" charset="0"/>
                              <a:ea typeface="+mn-ea"/>
                              <a:cs typeface="+mn-cs"/>
                            </a:rPr>
                            <m:t>𝟎</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𝟏</m:t>
                          </m:r>
                        </m:e>
                      </m:d>
                    </m:e>
                    <m:sup>
                      <m:r>
                        <a:rPr lang="fi-FI" sz="1100" b="1" i="1" baseline="0">
                          <a:solidFill>
                            <a:schemeClr val="tx1"/>
                          </a:solidFill>
                          <a:effectLst/>
                          <a:latin typeface="Cambria Math" panose="02040503050406030204" pitchFamily="18" charset="0"/>
                          <a:ea typeface="+mn-ea"/>
                          <a:cs typeface="+mn-cs"/>
                        </a:rPr>
                        <m:t>𝟐𝟎</m:t>
                      </m:r>
                    </m:sup>
                  </m:sSup>
                </m:oMath>
              </a14:m>
              <a:endParaRPr lang="fi-FI">
                <a:effectLst/>
              </a:endParaRPr>
            </a:p>
            <a:p>
              <a:pPr eaLnBrk="1" fontAlgn="auto" latinLnBrk="0" hangingPunct="1"/>
              <a:r>
                <a:rPr lang="en-US" sz="1100" b="1" baseline="0">
                  <a:solidFill>
                    <a:schemeClr val="tx1"/>
                  </a:solidFill>
                  <a:effectLst/>
                  <a:latin typeface="+mn-lt"/>
                  <a:ea typeface="+mn-ea"/>
                  <a:cs typeface="+mn-cs"/>
                </a:rPr>
                <a:t> </a:t>
              </a:r>
              <a:r>
                <a:rPr lang="en-US" sz="1100" b="1">
                  <a:solidFill>
                    <a:schemeClr val="tx1"/>
                  </a:solidFill>
                  <a:effectLst/>
                  <a:latin typeface="+mn-lt"/>
                  <a:ea typeface="+mn-ea"/>
                  <a:cs typeface="+mn-cs"/>
                </a:rPr>
                <a:t>s  </a:t>
              </a:r>
              <a14:m>
                <m:oMath xmlns:m="http://schemas.openxmlformats.org/officeDocument/2006/math">
                  <m:r>
                    <a:rPr lang="fi-FI" sz="1100" b="1" i="1" baseline="0">
                      <a:solidFill>
                        <a:schemeClr val="tx1"/>
                      </a:solidFill>
                      <a:effectLst/>
                      <a:latin typeface="Cambria Math" panose="02040503050406030204" pitchFamily="18" charset="0"/>
                      <a:ea typeface="+mn-ea"/>
                      <a:cs typeface="+mn-cs"/>
                    </a:rPr>
                    <m:t>∈</m:t>
                  </m:r>
                </m:oMath>
              </a14:m>
              <a:r>
                <a:rPr lang="en-US" sz="1100" b="1">
                  <a:solidFill>
                    <a:schemeClr val="tx1"/>
                  </a:solidFill>
                  <a:effectLst/>
                  <a:latin typeface="+mn-lt"/>
                  <a:ea typeface="+mn-ea"/>
                  <a:cs typeface="+mn-cs"/>
                </a:rPr>
                <a:t> {0,1}</a:t>
              </a:r>
              <a:endParaRPr lang="fi-FI">
                <a:effectLst/>
              </a:endParaRP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 (2.5pts) </a:t>
              </a:r>
            </a:p>
            <a:p>
              <a:endParaRPr lang="en-US" sz="1100">
                <a:solidFill>
                  <a:schemeClr val="tx1"/>
                </a:solidFill>
                <a:effectLst/>
                <a:latin typeface="+mn-lt"/>
                <a:ea typeface="+mn-ea"/>
                <a:cs typeface="+mn-cs"/>
              </a:endParaRPr>
            </a:p>
            <a:p>
              <a:r>
                <a:rPr lang="en-US" sz="1100" b="1">
                  <a:solidFill>
                    <a:schemeClr val="tx1"/>
                  </a:solidFill>
                  <a:effectLst/>
                  <a:latin typeface="+mn-lt"/>
                  <a:ea typeface="+mn-ea"/>
                  <a:cs typeface="+mn-cs"/>
                </a:rPr>
                <a:t>Model below</a:t>
              </a:r>
              <a:endParaRPr lang="fi-FI" sz="1100" b="1">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c)</a:t>
              </a:r>
              <a:r>
                <a:rPr lang="en-US" sz="1100">
                  <a:solidFill>
                    <a:schemeClr val="tx1"/>
                  </a:solidFill>
                  <a:effectLst/>
                  <a:latin typeface="+mn-lt"/>
                  <a:ea typeface="+mn-ea"/>
                  <a:cs typeface="+mn-cs"/>
                </a:rPr>
                <a:t> Find the optimal portfolio of actions and report the reduction in GHG emission and the increase in biodiversity. (2.5pts) </a:t>
              </a:r>
              <a:endParaRPr lang="fi-FI" sz="1100">
                <a:solidFill>
                  <a:schemeClr val="tx1"/>
                </a:solidFill>
                <a:effectLst/>
                <a:latin typeface="+mn-lt"/>
                <a:ea typeface="+mn-ea"/>
                <a:cs typeface="+mn-cs"/>
              </a:endParaRPr>
            </a:p>
            <a:p>
              <a:r>
                <a:rPr lang="en-US" sz="1600" b="1" baseline="0"/>
                <a:t>----------------------------------------------</a:t>
              </a:r>
            </a:p>
            <a:p>
              <a:pPr marL="0" marR="0" lvl="0" indent="0" defTabSz="914400" eaLnBrk="1" fontAlgn="auto" latinLnBrk="0" hangingPunct="1">
                <a:lnSpc>
                  <a:spcPct val="100000"/>
                </a:lnSpc>
                <a:spcBef>
                  <a:spcPts val="0"/>
                </a:spcBef>
                <a:spcAft>
                  <a:spcPts val="0"/>
                </a:spcAft>
                <a:buClrTx/>
                <a:buSzTx/>
                <a:buFontTx/>
                <a:buNone/>
                <a:tabLst/>
                <a:defRPr/>
              </a:pPr>
              <a:r>
                <a:rPr lang="en-US" b="1">
                  <a:effectLst/>
                </a:rPr>
                <a:t>Peatland</a:t>
              </a:r>
              <a:r>
                <a:rPr lang="en-US" b="1" baseline="0">
                  <a:effectLst/>
                </a:rPr>
                <a:t> stand</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2: Restore</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3: Do nothing</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4: Do nothing</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5: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6: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7: Restore</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8: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9: Nothing</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10: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11: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12: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13: Do nothing</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14: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15: Nothing</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16: Restore</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17: Restore</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18: Restore</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19: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20: Do nothing</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US" b="1"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u="none" strike="noStrike">
                  <a:solidFill>
                    <a:schemeClr val="tx1"/>
                  </a:solidFill>
                  <a:effectLst/>
                  <a:latin typeface="+mn-lt"/>
                  <a:ea typeface="+mn-ea"/>
                  <a:cs typeface="+mn-cs"/>
                </a:rPr>
                <a:t>Total change in GHG</a:t>
              </a:r>
              <a:r>
                <a:rPr lang="fi-FI"/>
                <a:t> </a:t>
              </a:r>
              <a:r>
                <a:rPr lang="fi-FI" sz="1100" b="0" i="0" u="none" strike="noStrike">
                  <a:solidFill>
                    <a:schemeClr val="tx1"/>
                  </a:solidFill>
                  <a:effectLst/>
                  <a:latin typeface="+mn-lt"/>
                  <a:ea typeface="+mn-ea"/>
                  <a:cs typeface="+mn-cs"/>
                </a:rPr>
                <a:t>-337,16</a:t>
              </a:r>
            </a:p>
            <a:p>
              <a:pPr marL="0" marR="0" lvl="0" indent="0" defTabSz="914400" eaLnBrk="1" fontAlgn="auto" latinLnBrk="0" hangingPunct="1">
                <a:lnSpc>
                  <a:spcPct val="100000"/>
                </a:lnSpc>
                <a:spcBef>
                  <a:spcPts val="0"/>
                </a:spcBef>
                <a:spcAft>
                  <a:spcPts val="0"/>
                </a:spcAft>
                <a:buClrTx/>
                <a:buSzTx/>
                <a:buFontTx/>
                <a:buNone/>
                <a:tabLst/>
                <a:defRPr/>
              </a:pPr>
              <a:r>
                <a:rPr lang="fi-FI" sz="1100" b="1" i="0" u="none" strike="noStrike">
                  <a:solidFill>
                    <a:schemeClr val="tx1"/>
                  </a:solidFill>
                  <a:effectLst/>
                  <a:latin typeface="+mn-lt"/>
                  <a:ea typeface="+mn-ea"/>
                  <a:cs typeface="+mn-cs"/>
                </a:rPr>
                <a:t>Total change in biodiversity</a:t>
              </a:r>
              <a:r>
                <a:rPr lang="fi-FI"/>
                <a:t> </a:t>
              </a:r>
              <a:r>
                <a:rPr lang="fi-FI" sz="1100" b="0" i="0" u="none" strike="noStrike">
                  <a:solidFill>
                    <a:schemeClr val="tx1"/>
                  </a:solidFill>
                  <a:effectLst/>
                  <a:latin typeface="+mn-lt"/>
                  <a:ea typeface="+mn-ea"/>
                  <a:cs typeface="+mn-cs"/>
                </a:rPr>
                <a:t>133</a:t>
              </a:r>
              <a:r>
                <a:rPr lang="fi-FI"/>
                <a:t> </a:t>
              </a:r>
            </a:p>
            <a:p>
              <a:pPr marL="0" marR="0" lvl="0" indent="0" defTabSz="914400" eaLnBrk="1" fontAlgn="auto" latinLnBrk="0" hangingPunct="1">
                <a:lnSpc>
                  <a:spcPct val="100000"/>
                </a:lnSpc>
                <a:spcBef>
                  <a:spcPts val="0"/>
                </a:spcBef>
                <a:spcAft>
                  <a:spcPts val="0"/>
                </a:spcAft>
                <a:buClrTx/>
                <a:buSzTx/>
                <a:buFontTx/>
                <a:buNone/>
                <a:tabLst/>
                <a:defRPr/>
              </a:pPr>
              <a:endParaRPr lang="en-US" b="1" baseline="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b="1" baseline="0">
                  <a:effectLst/>
                </a:rPr>
                <a:t>(Calculations under model)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p>
          </xdr:txBody>
        </xdr:sp>
      </mc:Choice>
      <mc:Fallback>
        <xdr:sp macro="" textlink="">
          <xdr:nvSpPr>
            <xdr:cNvPr id="3" name="TextBox 2">
              <a:extLst>
                <a:ext uri="{FF2B5EF4-FFF2-40B4-BE49-F238E27FC236}">
                  <a16:creationId xmlns:a16="http://schemas.microsoft.com/office/drawing/2014/main" id="{42C91168-E71F-427A-B9A4-B914D4FB229B}"/>
                </a:ext>
              </a:extLst>
            </xdr:cNvPr>
            <xdr:cNvSpPr txBox="1"/>
          </xdr:nvSpPr>
          <xdr:spPr>
            <a:xfrm>
              <a:off x="114300" y="413965"/>
              <a:ext cx="9620250" cy="130277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Project portfolio selection </a:t>
              </a:r>
              <a:endParaRPr lang="en-US" sz="1600" b="1" baseline="0"/>
            </a:p>
            <a:p>
              <a:r>
                <a:rPr lang="en-US" sz="1100">
                  <a:solidFill>
                    <a:schemeClr val="tx1"/>
                  </a:solidFill>
                  <a:effectLst/>
                  <a:latin typeface="+mn-lt"/>
                  <a:ea typeface="+mn-ea"/>
                  <a:cs typeface="+mn-cs"/>
                </a:rPr>
                <a:t>The Järviniemi area, located in the city of Niemelä in southern Finland, is regionally and nationally important nature protection and recreational area. It consists of a wide variety of forests, peatlands, rock outcrops, lakes and small waters. Of the peatlands, which cover one-fifth of the area, approximately 100 hectares were drained for forestry 50–70 years ago, which has resulted in a decrease in their biodiversity. In 2020, the City of Niemelä developed a management plan for the Järviniemi area. An important part of the plan was to make recommendations for the rewetting of the area’s forestry drained peatlands over the next five years. The key questions were which peatlands should be rewetted first and by what measures to maximize the biodiversity benefits and minimize the potential problems caused by greenhouse gas (GHG) emissions. Peatlands can be a source or sink of GHGs, de- pending on how they are managed. An important aspect in the management plan was the mitigation of climate change, which in peatlands may be in trade-off with biodiversity protection.</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Your task is to help the city of Niemelä in deciding the optimal combination of rewetting actions for each of the 20 peatland stands in the Järviniemi area (Table 1). For each stand there are three mutually exclusive options: do nothing, restoration and damming. Table 1 lists the changes in biodiversity and GHG emissions from these actions.  GHG emissions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methane, nitrous oxide) are measured in CO</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equivalent tons compared to no action over a 60-year period. Biodiversity is measured by the predicted long-term (100 years) change in the number of plant species for which the habitat is favorable compared to no action. Table 1 also lists the costs of implementing the different actions. </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A budget of 40 keuros is reserved for the rewetting actions. Moreover, stands 10 and 11 are next to each other and if the damming action is implemented for both stands then there will be a 3 keuro reduction in the total cost.</a:t>
              </a:r>
            </a:p>
            <a:p>
              <a:endParaRPr lang="fi-FI" sz="1100">
                <a:solidFill>
                  <a:schemeClr val="tx1"/>
                </a:solidFill>
                <a:effectLst/>
                <a:latin typeface="+mn-lt"/>
                <a:ea typeface="+mn-ea"/>
                <a:cs typeface="+mn-cs"/>
              </a:endParaRPr>
            </a:p>
            <a:p>
              <a:r>
                <a:rPr lang="en-US" sz="1100">
                  <a:solidFill>
                    <a:schemeClr val="tx1"/>
                  </a:solidFill>
                  <a:effectLst/>
                  <a:latin typeface="+mn-lt"/>
                  <a:ea typeface="+mn-ea"/>
                  <a:cs typeface="+mn-cs"/>
                </a:rPr>
                <a:t>The city organized a half-a-day workshop to discuss the tradeoff between GHG emission and biodiversity. Most of the participants were from different departments of the City of Niemelä who were responsible for developing the management plan for the recreational area. In addition, there were participants from the Centre for Economic Development, Transport and the Environment, the Association for Nature Conservation and the company responsible for the recreational infrastructure of the area. In this workshop the consensus was that a unit increase in biodiversity is equally preferred to a 2 ton reduction in the GHG emissions.</a:t>
              </a: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a)</a:t>
              </a:r>
              <a:r>
                <a:rPr lang="en-US" sz="1100">
                  <a:solidFill>
                    <a:schemeClr val="tx1"/>
                  </a:solidFill>
                  <a:effectLst/>
                  <a:latin typeface="+mn-lt"/>
                  <a:ea typeface="+mn-ea"/>
                  <a:cs typeface="+mn-cs"/>
                </a:rPr>
                <a:t> Formulate mathematically a binary linear programming (BLP) model to find the optimal actions for each stand with the given budget when the objective is to minimize GHG emissions and maximize biodiversity. Use the binary decision variables </a:t>
              </a:r>
              <a:r>
                <a:rPr lang="en-US" sz="1100" b="0" i="0">
                  <a:solidFill>
                    <a:schemeClr val="tx1"/>
                  </a:solidFill>
                  <a:effectLst/>
                  <a:latin typeface="Cambria Math" panose="02040503050406030204" pitchFamily="18" charset="0"/>
                  <a:ea typeface="+mn-ea"/>
                  <a:cs typeface="+mn-cs"/>
                </a:rPr>
                <a:t>𝑠</a:t>
              </a:r>
              <a:r>
                <a:rPr lang="en-US" sz="1100">
                  <a:solidFill>
                    <a:schemeClr val="tx1"/>
                  </a:solidFill>
                  <a:effectLst/>
                  <a:latin typeface="+mn-lt"/>
                  <a:ea typeface="+mn-ea"/>
                  <a:cs typeface="+mn-cs"/>
                </a:rPr>
                <a:t> and </a:t>
              </a:r>
              <a:r>
                <a:rPr lang="en-US" sz="1100" b="0" i="0">
                  <a:solidFill>
                    <a:schemeClr val="tx1"/>
                  </a:solidFill>
                  <a:effectLst/>
                  <a:latin typeface="Cambria Math" panose="02040503050406030204" pitchFamily="18" charset="0"/>
                  <a:ea typeface="+mn-ea"/>
                  <a:cs typeface="+mn-cs"/>
                </a:rPr>
                <a:t>𝑟_𝑗,𝑑_𝑗,𝑗∈{1,…,20}</a:t>
              </a:r>
              <a:r>
                <a:rPr lang="en-US" sz="1100">
                  <a:solidFill>
                    <a:schemeClr val="tx1"/>
                  </a:solidFill>
                  <a:effectLst/>
                  <a:latin typeface="+mn-lt"/>
                  <a:ea typeface="+mn-ea"/>
                  <a:cs typeface="+mn-cs"/>
                </a:rPr>
                <a:t> (2.5pts)</a:t>
              </a:r>
            </a:p>
            <a:p>
              <a:endParaRPr lang="en-US" sz="1100">
                <a:solidFill>
                  <a:schemeClr val="tx1"/>
                </a:solidFill>
                <a:effectLst/>
                <a:latin typeface="+mn-lt"/>
                <a:ea typeface="+mn-ea"/>
                <a:cs typeface="+mn-cs"/>
              </a:endParaRPr>
            </a:p>
            <a:p>
              <a:r>
                <a:rPr lang="en-US" sz="1100" b="1">
                  <a:solidFill>
                    <a:schemeClr val="tx1"/>
                  </a:solidFill>
                  <a:effectLst/>
                  <a:latin typeface="+mn-lt"/>
                  <a:ea typeface="+mn-ea"/>
                  <a:cs typeface="+mn-cs"/>
                </a:rPr>
                <a:t>Objective function </a:t>
              </a:r>
              <a:endParaRPr lang="fi-FI" sz="1100" b="1">
                <a:solidFill>
                  <a:schemeClr val="tx1"/>
                </a:solidFill>
                <a:effectLst/>
                <a:latin typeface="+mn-lt"/>
                <a:ea typeface="+mn-ea"/>
                <a:cs typeface="+mn-cs"/>
              </a:endParaRPr>
            </a:p>
            <a:p>
              <a:r>
                <a:rPr lang="en-US" sz="1100" b="1">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mbria Math" panose="02040503050406030204" pitchFamily="18" charset="0"/>
                  <a:ea typeface="+mn-ea"/>
                  <a:cs typeface="+mn-cs"/>
                </a:rPr>
                <a:t>𝒎𝒊𝒏</a:t>
              </a:r>
              <a:r>
                <a:rPr lang="en-US" sz="1100" b="1">
                  <a:solidFill>
                    <a:sysClr val="windowText" lastClr="000000"/>
                  </a:solidFill>
                  <a:effectLst/>
                  <a:latin typeface="+mn-lt"/>
                  <a:ea typeface="+mn-ea"/>
                  <a:cs typeface="+mn-cs"/>
                </a:rPr>
                <a:t> </a:t>
              </a:r>
              <a:r>
                <a:rPr lang="en-US" sz="1100" b="1" i="0">
                  <a:solidFill>
                    <a:sysClr val="windowText" lastClr="000000"/>
                  </a:solidFill>
                  <a:effectLst/>
                  <a:latin typeface="Cambria Math" panose="02040503050406030204" pitchFamily="18" charset="0"/>
                  <a:ea typeface="+mn-ea"/>
                  <a:cs typeface="+mn-cs"/>
                </a:rPr>
                <a:t>∑2</a:t>
              </a:r>
              <a:r>
                <a:rPr lang="fi-FI" sz="1100" b="1" i="0">
                  <a:solidFill>
                    <a:sysClr val="windowText" lastClr="000000"/>
                  </a:solidFill>
                  <a:effectLst/>
                  <a:latin typeface="Cambria Math" panose="02040503050406030204" pitchFamily="18" charset="0"/>
                  <a:ea typeface="+mn-ea"/>
                  <a:cs typeface="+mn-cs"/>
                </a:rPr>
                <a:t>_</a:t>
              </a:r>
              <a:r>
                <a:rPr lang="en-US" sz="1100" b="1" i="0">
                  <a:solidFill>
                    <a:sysClr val="windowText" lastClr="000000"/>
                  </a:solidFill>
                  <a:effectLst/>
                  <a:latin typeface="Cambria Math" panose="02040503050406030204" pitchFamily="18" charset="0"/>
                  <a:ea typeface="+mn-ea"/>
                  <a:cs typeface="+mn-cs"/>
                </a:rPr>
                <a:t>(</a:t>
              </a:r>
              <a:r>
                <a:rPr lang="fi-FI" sz="1100" b="1" i="0">
                  <a:solidFill>
                    <a:sysClr val="windowText" lastClr="000000"/>
                  </a:solidFill>
                  <a:effectLst/>
                  <a:latin typeface="Cambria Math" panose="02040503050406030204" pitchFamily="18" charset="0"/>
                  <a:ea typeface="+mn-ea"/>
                  <a:cs typeface="+mn-cs"/>
                </a:rPr>
                <a:t>𝒋=𝒊</a:t>
              </a:r>
              <a:r>
                <a:rPr lang="en-US" sz="1100" b="1" i="0">
                  <a:solidFill>
                    <a:sysClr val="windowText" lastClr="000000"/>
                  </a:solidFill>
                  <a:effectLst/>
                  <a:latin typeface="Cambria Math" panose="02040503050406030204" pitchFamily="18" charset="0"/>
                  <a:ea typeface="+mn-ea"/>
                  <a:cs typeface="+mn-cs"/>
                </a:rPr>
                <a:t>)</a:t>
              </a:r>
              <a:r>
                <a:rPr lang="fi-FI" sz="1100" b="1" i="0">
                  <a:solidFill>
                    <a:sysClr val="windowText" lastClr="000000"/>
                  </a:solidFill>
                  <a:effectLst/>
                  <a:latin typeface="Cambria Math" panose="02040503050406030204" pitchFamily="18" charset="0"/>
                  <a:ea typeface="+mn-ea"/>
                  <a:cs typeface="+mn-cs"/>
                </a:rPr>
                <a:t>^𝟐𝟎</a:t>
              </a:r>
              <a:r>
                <a:rPr lang="fi-FI" sz="1100" b="1" i="0">
                  <a:solidFill>
                    <a:schemeClr val="tx1"/>
                  </a:solidFill>
                  <a:effectLst/>
                  <a:latin typeface="Cambria Math" panose="02040503050406030204" pitchFamily="18" charset="0"/>
                  <a:ea typeface="+mn-ea"/>
                  <a:cs typeface="+mn-cs"/>
                </a:rPr>
                <a:t>▒</a:t>
              </a:r>
              <a:r>
                <a:rPr lang="fi-FI" sz="1100" b="1" i="0">
                  <a:solidFill>
                    <a:sysClr val="windowText" lastClr="000000"/>
                  </a:solidFill>
                  <a:effectLst/>
                  <a:latin typeface="Cambria Math" panose="02040503050406030204" pitchFamily="18" charset="0"/>
                  <a:ea typeface="+mn-ea"/>
                  <a:cs typeface="+mn-cs"/>
                </a:rPr>
                <a:t>〖〖</a:t>
              </a:r>
              <a:r>
                <a:rPr lang="fi-FI" sz="1100" b="1" i="0">
                  <a:solidFill>
                    <a:schemeClr val="tx1"/>
                  </a:solidFill>
                  <a:effectLst/>
                  <a:latin typeface="Cambria Math" panose="02040503050406030204" pitchFamily="18" charset="0"/>
                  <a:ea typeface="+mn-ea"/>
                  <a:cs typeface="+mn-cs"/>
                </a:rPr>
                <a:t>𝑮𝑯𝑮𝒓</a:t>
              </a:r>
              <a:r>
                <a:rPr lang="fi-FI" sz="1100" b="1" i="0">
                  <a:solidFill>
                    <a:sysClr val="windowText" lastClr="000000"/>
                  </a:solidFill>
                  <a:effectLst/>
                  <a:latin typeface="Cambria Math" panose="02040503050406030204" pitchFamily="18" charset="0"/>
                  <a:ea typeface="+mn-ea"/>
                  <a:cs typeface="+mn-cs"/>
                </a:rPr>
                <a:t>〗_𝒋  ∗ </a:t>
              </a:r>
              <a:r>
                <a:rPr lang="fi-FI" sz="1100" b="1" i="0">
                  <a:solidFill>
                    <a:schemeClr val="tx1"/>
                  </a:solidFill>
                  <a:effectLst/>
                  <a:latin typeface="Cambria Math" panose="02040503050406030204" pitchFamily="18" charset="0"/>
                  <a:ea typeface="+mn-ea"/>
                  <a:cs typeface="+mn-cs"/>
                </a:rPr>
                <a:t>𝒓_𝒋 </a:t>
              </a:r>
              <a:r>
                <a:rPr lang="fi-FI" sz="1100" b="1" i="0">
                  <a:solidFill>
                    <a:sysClr val="windowText" lastClr="000000"/>
                  </a:solidFill>
                  <a:effectLst/>
                  <a:latin typeface="Cambria Math" panose="02040503050406030204" pitchFamily="18" charset="0"/>
                  <a:ea typeface="+mn-ea"/>
                  <a:cs typeface="+mn-cs"/>
                </a:rPr>
                <a:t>〗+</a:t>
              </a:r>
              <a:r>
                <a:rPr lang="fi-FI" sz="1100" b="1" i="0">
                  <a:solidFill>
                    <a:schemeClr val="tx1"/>
                  </a:solidFill>
                  <a:effectLst/>
                  <a:latin typeface="Cambria Math" panose="02040503050406030204" pitchFamily="18" charset="0"/>
                  <a:ea typeface="+mn-ea"/>
                  <a:cs typeface="+mn-cs"/>
                </a:rPr>
                <a:t>〖𝑮𝑯𝑮𝒅〗_𝒋  ∗ 𝒅_𝒋  </a:t>
              </a:r>
              <a:r>
                <a:rPr lang="en-US" sz="1100" b="1">
                  <a:solidFill>
                    <a:sysClr val="windowText" lastClr="000000"/>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ysClr val="windowText" lastClr="000000"/>
                  </a:solidFill>
                  <a:effectLst/>
                  <a:latin typeface="+mn-lt"/>
                  <a:ea typeface="+mn-ea"/>
                  <a:cs typeface="+mn-cs"/>
                </a:rPr>
                <a:t>S.T.</a:t>
              </a:r>
            </a:p>
            <a:p>
              <a:pPr marL="0" marR="0" lvl="0" indent="0" defTabSz="914400" eaLnBrk="1" fontAlgn="auto" latinLnBrk="0" hangingPunct="1">
                <a:lnSpc>
                  <a:spcPct val="100000"/>
                </a:lnSpc>
                <a:spcBef>
                  <a:spcPts val="0"/>
                </a:spcBef>
                <a:spcAft>
                  <a:spcPts val="0"/>
                </a:spcAft>
                <a:buClrTx/>
                <a:buSzTx/>
                <a:buFontTx/>
                <a:buNone/>
                <a:tabLst/>
                <a:defRPr/>
              </a:pPr>
              <a:r>
                <a:rPr lang="fi-FI" sz="1100" b="1">
                  <a:solidFill>
                    <a:sysClr val="windowText" lastClr="000000"/>
                  </a:solidFill>
                  <a:effectLst/>
                  <a:ea typeface="+mn-ea"/>
                  <a:cs typeface="+mn-cs"/>
                </a:rPr>
                <a:t> </a:t>
              </a:r>
              <a:r>
                <a:rPr lang="fi-FI" sz="1100" b="1" i="0">
                  <a:solidFill>
                    <a:sysClr val="windowText" lastClr="000000"/>
                  </a:solidFill>
                  <a:effectLst/>
                  <a:latin typeface="Cambria Math" panose="02040503050406030204" pitchFamily="18" charset="0"/>
                  <a:ea typeface="+mn-ea"/>
                  <a:cs typeface="+mn-cs"/>
                </a:rPr>
                <a:t> 𝒓</a:t>
              </a:r>
              <a:r>
                <a:rPr lang="en-US" sz="1100" b="1" i="0">
                  <a:solidFill>
                    <a:sysClr val="windowText" lastClr="000000"/>
                  </a:solidFill>
                  <a:effectLst/>
                  <a:latin typeface="Cambria Math" panose="02040503050406030204" pitchFamily="18" charset="0"/>
                  <a:ea typeface="+mn-ea"/>
                  <a:cs typeface="+mn-cs"/>
                </a:rPr>
                <a:t> ⃗</a:t>
              </a:r>
              <a:r>
                <a:rPr lang="en-US" sz="1100" b="1">
                  <a:solidFill>
                    <a:sysClr val="windowText" lastClr="000000"/>
                  </a:solidFill>
                  <a:effectLst/>
                  <a:latin typeface="+mn-lt"/>
                  <a:ea typeface="+mn-ea"/>
                  <a:cs typeface="+mn-cs"/>
                </a:rPr>
                <a:t> + </a:t>
              </a:r>
              <a:r>
                <a:rPr lang="fi-FI" sz="1100" b="1" i="0">
                  <a:solidFill>
                    <a:schemeClr val="tx1"/>
                  </a:solidFill>
                  <a:effectLst/>
                  <a:latin typeface="Cambria Math" panose="02040503050406030204" pitchFamily="18" charset="0"/>
                  <a:ea typeface="+mn-ea"/>
                  <a:cs typeface="+mn-cs"/>
                </a:rPr>
                <a:t>𝒅</a:t>
              </a:r>
              <a:r>
                <a:rPr lang="en-US" sz="1100" b="1" i="0">
                  <a:solidFill>
                    <a:schemeClr val="tx1"/>
                  </a:solidFill>
                  <a:effectLst/>
                  <a:latin typeface="Cambria Math" panose="02040503050406030204" pitchFamily="18" charset="0"/>
                  <a:ea typeface="+mn-ea"/>
                  <a:cs typeface="+mn-cs"/>
                </a:rPr>
                <a:t> ⃗</a:t>
              </a:r>
              <a:r>
                <a:rPr lang="en-US" sz="1100" b="1">
                  <a:solidFill>
                    <a:sysClr val="windowText" lastClr="000000"/>
                  </a:solidFill>
                  <a:effectLst/>
                  <a:latin typeface="+mn-lt"/>
                  <a:ea typeface="+mn-ea"/>
                  <a:cs typeface="+mn-cs"/>
                </a:rPr>
                <a:t> &lt;=</a:t>
              </a:r>
              <a:r>
                <a:rPr lang="en-US" sz="1100" b="1" baseline="0">
                  <a:solidFill>
                    <a:sysClr val="windowText" lastClr="000000"/>
                  </a:solidFill>
                  <a:effectLst/>
                  <a:latin typeface="+mn-lt"/>
                  <a:ea typeface="+mn-ea"/>
                  <a:cs typeface="+mn-cs"/>
                </a:rPr>
                <a:t> </a:t>
              </a:r>
              <a:r>
                <a:rPr lang="fi-FI" sz="1100" b="1" i="0" baseline="0">
                  <a:solidFill>
                    <a:sysClr val="windowText" lastClr="000000"/>
                  </a:solidFill>
                  <a:effectLst/>
                  <a:latin typeface="Cambria Math" panose="02040503050406030204" pitchFamily="18" charset="0"/>
                  <a:ea typeface="+mn-ea"/>
                  <a:cs typeface="+mn-cs"/>
                </a:rPr>
                <a:t>𝟏</a:t>
              </a:r>
              <a:r>
                <a:rPr lang="en-US" sz="1100" b="1" i="0" baseline="0">
                  <a:solidFill>
                    <a:sysClr val="windowText" lastClr="000000"/>
                  </a:solidFill>
                  <a:effectLst/>
                  <a:latin typeface="Cambria Math" panose="02040503050406030204" pitchFamily="18" charset="0"/>
                  <a:ea typeface="+mn-ea"/>
                  <a:cs typeface="+mn-cs"/>
                </a:rPr>
                <a:t> ⃗</a:t>
              </a:r>
              <a:endParaRPr lang="en-US" sz="1100" b="1">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Cambria Math" panose="02040503050406030204" pitchFamily="18" charset="0"/>
                  <a:ea typeface="+mn-ea"/>
                  <a:cs typeface="+mn-cs"/>
                </a:rPr>
                <a:t> (</a:t>
              </a:r>
              <a:r>
                <a:rPr lang="en-US" sz="1100" b="1" i="0">
                  <a:solidFill>
                    <a:schemeClr val="tx1"/>
                  </a:solidFill>
                  <a:effectLst/>
                  <a:latin typeface="Cambria Math" panose="02040503050406030204" pitchFamily="18" charset="0"/>
                  <a:ea typeface="+mn-ea"/>
                  <a:cs typeface="+mn-cs"/>
                </a:rPr>
                <a:t>∑2</a:t>
              </a:r>
              <a:r>
                <a:rPr lang="fi-FI"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a:t>
              </a:r>
              <a:r>
                <a:rPr lang="fi-FI" sz="1100" b="1" i="0">
                  <a:solidFill>
                    <a:schemeClr val="tx1"/>
                  </a:solidFill>
                  <a:effectLst/>
                  <a:latin typeface="Cambria Math" panose="02040503050406030204" pitchFamily="18" charset="0"/>
                  <a:ea typeface="+mn-ea"/>
                  <a:cs typeface="+mn-cs"/>
                </a:rPr>
                <a:t>𝒋=𝒊</a:t>
              </a:r>
              <a:r>
                <a:rPr lang="en-US" sz="1100" b="1" i="0">
                  <a:solidFill>
                    <a:schemeClr val="tx1"/>
                  </a:solidFill>
                  <a:effectLst/>
                  <a:latin typeface="Cambria Math" panose="02040503050406030204" pitchFamily="18" charset="0"/>
                  <a:ea typeface="+mn-ea"/>
                  <a:cs typeface="+mn-cs"/>
                </a:rPr>
                <a:t>)</a:t>
              </a:r>
              <a:r>
                <a:rPr lang="fi-FI" sz="1100" b="1" i="0">
                  <a:solidFill>
                    <a:schemeClr val="tx1"/>
                  </a:solidFill>
                  <a:effectLst/>
                  <a:latin typeface="Cambria Math" panose="02040503050406030204" pitchFamily="18" charset="0"/>
                  <a:ea typeface="+mn-ea"/>
                  <a:cs typeface="+mn-cs"/>
                </a:rPr>
                <a:t>^𝟐𝟎▒〖〖𝑪𝒐𝒔𝒕_𝒓〗_𝒋  ∗ 𝒓_𝒋 〗+〖𝑪𝒐𝒔𝒕_𝒅〗_𝒋  ∗ 𝒅_𝒋) −𝑪𝒐𝒔𝒕_𝒔∗𝒔≤𝟒𝟎𝟎𝟎𝟎 </a:t>
              </a:r>
              <a:r>
                <a:rPr lang="en-US" sz="1100" b="1">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Cambria Math" panose="02040503050406030204" pitchFamily="18" charset="0"/>
                  <a:ea typeface="+mn-ea"/>
                  <a:cs typeface="+mn-cs"/>
                </a:rPr>
                <a:t>〖 𝒅〗_𝟏𝟎</a:t>
              </a:r>
              <a:r>
                <a:rPr lang="fi-FI" b="1">
                  <a:effectLst/>
                </a:rPr>
                <a:t> + </a:t>
              </a:r>
              <a:r>
                <a:rPr lang="fi-FI" sz="1100" b="1" i="0">
                  <a:solidFill>
                    <a:schemeClr val="tx1"/>
                  </a:solidFill>
                  <a:effectLst/>
                  <a:latin typeface="Cambria Math" panose="02040503050406030204" pitchFamily="18" charset="0"/>
                  <a:ea typeface="+mn-ea"/>
                  <a:cs typeface="+mn-cs"/>
                </a:rPr>
                <a:t>𝒅_𝟏𝟏</a:t>
              </a:r>
              <a:r>
                <a:rPr lang="fi-FI" b="1">
                  <a:effectLst/>
                </a:rPr>
                <a:t> -</a:t>
              </a:r>
              <a:r>
                <a:rPr lang="fi-FI" b="1" baseline="0">
                  <a:effectLst/>
                </a:rPr>
                <a:t> s &lt;= 1</a:t>
              </a:r>
              <a:endParaRPr lang="fi-FI" b="1">
                <a:effectLst/>
              </a:endParaRPr>
            </a:p>
            <a:p>
              <a:pPr eaLnBrk="1" fontAlgn="auto" latinLnBrk="0" hangingPunct="1"/>
              <a:r>
                <a:rPr lang="fi-FI" sz="1100" b="1" baseline="0">
                  <a:solidFill>
                    <a:schemeClr val="tx1"/>
                  </a:solidFill>
                  <a:effectLst/>
                  <a:ea typeface="+mn-ea"/>
                  <a:cs typeface="+mn-cs"/>
                </a:rPr>
                <a:t> </a:t>
              </a:r>
              <a:r>
                <a:rPr lang="fi-FI" sz="1100" b="1" i="0" baseline="0">
                  <a:solidFill>
                    <a:schemeClr val="tx1"/>
                  </a:solidFill>
                  <a:effectLst/>
                  <a:latin typeface="Cambria Math" panose="02040503050406030204" pitchFamily="18" charset="0"/>
                  <a:ea typeface="+mn-ea"/>
                  <a:cs typeface="+mn-cs"/>
                </a:rPr>
                <a:t>𝒓 ⃗  ∈ {𝟎,𝟏}^𝟐𝟎</a:t>
              </a:r>
              <a:endParaRPr lang="fi-FI">
                <a:effectLst/>
              </a:endParaRPr>
            </a:p>
            <a:p>
              <a:pPr eaLnBrk="1" fontAlgn="auto" latinLnBrk="0" hangingPunct="1"/>
              <a:r>
                <a:rPr lang="fi-FI" sz="1100" b="1" i="1" baseline="0">
                  <a:solidFill>
                    <a:schemeClr val="tx1"/>
                  </a:solidFill>
                  <a:effectLst/>
                  <a:latin typeface="+mn-lt"/>
                  <a:ea typeface="+mn-ea"/>
                  <a:cs typeface="+mn-cs"/>
                </a:rPr>
                <a:t> </a:t>
              </a:r>
              <a:r>
                <a:rPr lang="fi-FI" sz="1100" b="1" i="0" baseline="0">
                  <a:solidFill>
                    <a:schemeClr val="tx1"/>
                  </a:solidFill>
                  <a:effectLst/>
                  <a:latin typeface="Cambria Math" panose="02040503050406030204" pitchFamily="18" charset="0"/>
                  <a:ea typeface="+mn-ea"/>
                  <a:cs typeface="+mn-cs"/>
                </a:rPr>
                <a:t>𝒅 ⃗  ∈ {𝟎,𝟏}^𝟐𝟎</a:t>
              </a:r>
              <a:endParaRPr lang="fi-FI">
                <a:effectLst/>
              </a:endParaRPr>
            </a:p>
            <a:p>
              <a:pPr eaLnBrk="1" fontAlgn="auto" latinLnBrk="0" hangingPunct="1"/>
              <a:r>
                <a:rPr lang="en-US" sz="1100" b="1" baseline="0">
                  <a:solidFill>
                    <a:schemeClr val="tx1"/>
                  </a:solidFill>
                  <a:effectLst/>
                  <a:latin typeface="+mn-lt"/>
                  <a:ea typeface="+mn-ea"/>
                  <a:cs typeface="+mn-cs"/>
                </a:rPr>
                <a:t> </a:t>
              </a:r>
              <a:r>
                <a:rPr lang="en-US" sz="1100" b="1">
                  <a:solidFill>
                    <a:schemeClr val="tx1"/>
                  </a:solidFill>
                  <a:effectLst/>
                  <a:latin typeface="+mn-lt"/>
                  <a:ea typeface="+mn-ea"/>
                  <a:cs typeface="+mn-cs"/>
                </a:rPr>
                <a:t>s  </a:t>
              </a:r>
              <a:r>
                <a:rPr lang="fi-FI" sz="1100" b="1" i="0" baseline="0">
                  <a:solidFill>
                    <a:schemeClr val="tx1"/>
                  </a:solidFill>
                  <a:effectLst/>
                  <a:latin typeface="Cambria Math" panose="02040503050406030204" pitchFamily="18" charset="0"/>
                  <a:ea typeface="+mn-ea"/>
                  <a:cs typeface="+mn-cs"/>
                </a:rPr>
                <a:t>∈</a:t>
              </a:r>
              <a:r>
                <a:rPr lang="en-US" sz="1100" b="1">
                  <a:solidFill>
                    <a:schemeClr val="tx1"/>
                  </a:solidFill>
                  <a:effectLst/>
                  <a:latin typeface="+mn-lt"/>
                  <a:ea typeface="+mn-ea"/>
                  <a:cs typeface="+mn-cs"/>
                </a:rPr>
                <a:t> {0,1}</a:t>
              </a:r>
              <a:endParaRPr lang="fi-FI">
                <a:effectLst/>
              </a:endParaRPr>
            </a:p>
            <a:p>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b)</a:t>
              </a:r>
              <a:r>
                <a:rPr lang="en-US" sz="1100">
                  <a:solidFill>
                    <a:schemeClr val="tx1"/>
                  </a:solidFill>
                  <a:effectLst/>
                  <a:latin typeface="+mn-lt"/>
                  <a:ea typeface="+mn-ea"/>
                  <a:cs typeface="+mn-cs"/>
                </a:rPr>
                <a:t> Implement the BLP model using spreadsheets. (2.5pts) </a:t>
              </a:r>
            </a:p>
            <a:p>
              <a:endParaRPr lang="en-US" sz="1100">
                <a:solidFill>
                  <a:schemeClr val="tx1"/>
                </a:solidFill>
                <a:effectLst/>
                <a:latin typeface="+mn-lt"/>
                <a:ea typeface="+mn-ea"/>
                <a:cs typeface="+mn-cs"/>
              </a:endParaRPr>
            </a:p>
            <a:p>
              <a:r>
                <a:rPr lang="en-US" sz="1100" b="1">
                  <a:solidFill>
                    <a:schemeClr val="tx1"/>
                  </a:solidFill>
                  <a:effectLst/>
                  <a:latin typeface="+mn-lt"/>
                  <a:ea typeface="+mn-ea"/>
                  <a:cs typeface="+mn-cs"/>
                </a:rPr>
                <a:t>Model below</a:t>
              </a:r>
              <a:endParaRPr lang="fi-FI" sz="1100" b="1">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fi-FI" sz="1100">
                <a:solidFill>
                  <a:schemeClr val="tx1"/>
                </a:solidFill>
                <a:effectLst/>
                <a:latin typeface="+mn-lt"/>
                <a:ea typeface="+mn-ea"/>
                <a:cs typeface="+mn-cs"/>
              </a:endParaRPr>
            </a:p>
            <a:p>
              <a:r>
                <a:rPr lang="en-US" sz="1100" b="1">
                  <a:solidFill>
                    <a:schemeClr val="tx1"/>
                  </a:solidFill>
                  <a:effectLst/>
                  <a:latin typeface="+mn-lt"/>
                  <a:ea typeface="+mn-ea"/>
                  <a:cs typeface="+mn-cs"/>
                </a:rPr>
                <a:t>c)</a:t>
              </a:r>
              <a:r>
                <a:rPr lang="en-US" sz="1100">
                  <a:solidFill>
                    <a:schemeClr val="tx1"/>
                  </a:solidFill>
                  <a:effectLst/>
                  <a:latin typeface="+mn-lt"/>
                  <a:ea typeface="+mn-ea"/>
                  <a:cs typeface="+mn-cs"/>
                </a:rPr>
                <a:t> Find the optimal portfolio of actions and report the reduction in GHG emission and the increase in biodiversity. (2.5pts) </a:t>
              </a:r>
              <a:endParaRPr lang="fi-FI" sz="1100">
                <a:solidFill>
                  <a:schemeClr val="tx1"/>
                </a:solidFill>
                <a:effectLst/>
                <a:latin typeface="+mn-lt"/>
                <a:ea typeface="+mn-ea"/>
                <a:cs typeface="+mn-cs"/>
              </a:endParaRPr>
            </a:p>
            <a:p>
              <a:r>
                <a:rPr lang="en-US" sz="1600" b="1" baseline="0"/>
                <a:t>----------------------------------------------</a:t>
              </a:r>
            </a:p>
            <a:p>
              <a:pPr marL="0" marR="0" lvl="0" indent="0" defTabSz="914400" eaLnBrk="1" fontAlgn="auto" latinLnBrk="0" hangingPunct="1">
                <a:lnSpc>
                  <a:spcPct val="100000"/>
                </a:lnSpc>
                <a:spcBef>
                  <a:spcPts val="0"/>
                </a:spcBef>
                <a:spcAft>
                  <a:spcPts val="0"/>
                </a:spcAft>
                <a:buClrTx/>
                <a:buSzTx/>
                <a:buFontTx/>
                <a:buNone/>
                <a:tabLst/>
                <a:defRPr/>
              </a:pPr>
              <a:r>
                <a:rPr lang="en-US" b="1">
                  <a:effectLst/>
                </a:rPr>
                <a:t>Peatland</a:t>
              </a:r>
              <a:r>
                <a:rPr lang="en-US" b="1" baseline="0">
                  <a:effectLst/>
                </a:rPr>
                <a:t> stand</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2: Restore</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3: Do nothing</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4: Do nothing</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5: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6: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7: Restore</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8: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9: Nothing</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10: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11: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12: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13: Do nothing</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14: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15: Nothing</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16: Restore</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17: Restore</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18: Restore</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19: Dam</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20: Do nothing</a:t>
              </a:r>
            </a:p>
            <a:p>
              <a:pPr marL="0" marR="0" lvl="0" indent="0" defTabSz="914400" eaLnBrk="1" fontAlgn="auto" latinLnBrk="0" hangingPunct="1">
                <a:lnSpc>
                  <a:spcPct val="100000"/>
                </a:lnSpc>
                <a:spcBef>
                  <a:spcPts val="0"/>
                </a:spcBef>
                <a:spcAft>
                  <a:spcPts val="0"/>
                </a:spcAft>
                <a:buClrTx/>
                <a:buSzTx/>
                <a:buFontTx/>
                <a:buNone/>
                <a:tabLst/>
                <a:defRPr/>
              </a:pPr>
              <a:r>
                <a:rPr lang="en-US" b="1" baseline="0">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US" b="1"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u="none" strike="noStrike">
                  <a:solidFill>
                    <a:schemeClr val="tx1"/>
                  </a:solidFill>
                  <a:effectLst/>
                  <a:latin typeface="+mn-lt"/>
                  <a:ea typeface="+mn-ea"/>
                  <a:cs typeface="+mn-cs"/>
                </a:rPr>
                <a:t>Total change in GHG</a:t>
              </a:r>
              <a:r>
                <a:rPr lang="fi-FI"/>
                <a:t> </a:t>
              </a:r>
              <a:r>
                <a:rPr lang="fi-FI" sz="1100" b="0" i="0" u="none" strike="noStrike">
                  <a:solidFill>
                    <a:schemeClr val="tx1"/>
                  </a:solidFill>
                  <a:effectLst/>
                  <a:latin typeface="+mn-lt"/>
                  <a:ea typeface="+mn-ea"/>
                  <a:cs typeface="+mn-cs"/>
                </a:rPr>
                <a:t>-337,16</a:t>
              </a:r>
            </a:p>
            <a:p>
              <a:pPr marL="0" marR="0" lvl="0" indent="0" defTabSz="914400" eaLnBrk="1" fontAlgn="auto" latinLnBrk="0" hangingPunct="1">
                <a:lnSpc>
                  <a:spcPct val="100000"/>
                </a:lnSpc>
                <a:spcBef>
                  <a:spcPts val="0"/>
                </a:spcBef>
                <a:spcAft>
                  <a:spcPts val="0"/>
                </a:spcAft>
                <a:buClrTx/>
                <a:buSzTx/>
                <a:buFontTx/>
                <a:buNone/>
                <a:tabLst/>
                <a:defRPr/>
              </a:pPr>
              <a:r>
                <a:rPr lang="fi-FI" sz="1100" b="1" i="0" u="none" strike="noStrike">
                  <a:solidFill>
                    <a:schemeClr val="tx1"/>
                  </a:solidFill>
                  <a:effectLst/>
                  <a:latin typeface="+mn-lt"/>
                  <a:ea typeface="+mn-ea"/>
                  <a:cs typeface="+mn-cs"/>
                </a:rPr>
                <a:t>Total change in biodiversity</a:t>
              </a:r>
              <a:r>
                <a:rPr lang="fi-FI"/>
                <a:t> </a:t>
              </a:r>
              <a:r>
                <a:rPr lang="fi-FI" sz="1100" b="0" i="0" u="none" strike="noStrike">
                  <a:solidFill>
                    <a:schemeClr val="tx1"/>
                  </a:solidFill>
                  <a:effectLst/>
                  <a:latin typeface="+mn-lt"/>
                  <a:ea typeface="+mn-ea"/>
                  <a:cs typeface="+mn-cs"/>
                </a:rPr>
                <a:t>133</a:t>
              </a:r>
              <a:r>
                <a:rPr lang="fi-FI"/>
                <a:t> </a:t>
              </a:r>
            </a:p>
            <a:p>
              <a:pPr marL="0" marR="0" lvl="0" indent="0" defTabSz="914400" eaLnBrk="1" fontAlgn="auto" latinLnBrk="0" hangingPunct="1">
                <a:lnSpc>
                  <a:spcPct val="100000"/>
                </a:lnSpc>
                <a:spcBef>
                  <a:spcPts val="0"/>
                </a:spcBef>
                <a:spcAft>
                  <a:spcPts val="0"/>
                </a:spcAft>
                <a:buClrTx/>
                <a:buSzTx/>
                <a:buFontTx/>
                <a:buNone/>
                <a:tabLst/>
                <a:defRPr/>
              </a:pPr>
              <a:endParaRPr lang="en-US" b="1" baseline="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b="1" baseline="0">
                  <a:effectLst/>
                </a:rPr>
                <a:t>(Calculations under model)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r>
                <a:rPr lang="en-US" b="1"/>
                <a:t> </a:t>
              </a:r>
              <a:r>
                <a:rPr lang="en-US" sz="1100" b="1" i="0" u="none" strike="noStrike">
                  <a:solidFill>
                    <a:schemeClr val="tx1"/>
                  </a:solidFill>
                  <a:effectLst/>
                  <a:latin typeface="+mn-lt"/>
                  <a:ea typeface="+mn-ea"/>
                  <a:cs typeface="+mn-cs"/>
                </a:rPr>
                <a:t> </a:t>
              </a:r>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oneCellAnchor>
    <xdr:from>
      <xdr:col>1</xdr:col>
      <xdr:colOff>1</xdr:colOff>
      <xdr:row>1</xdr:row>
      <xdr:rowOff>92076</xdr:rowOff>
    </xdr:from>
    <xdr:ext cx="6096000" cy="6941184"/>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4781" y="419736"/>
              <a:ext cx="6096000" cy="69411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a:t>
              </a:r>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31 minute driving distance. Use decision variables</a:t>
              </a:r>
              <a:r>
                <a:rPr lang="en-US" sz="1100" b="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𝐴</m:t>
                      </m:r>
                    </m:sub>
                  </m:sSub>
                  <m:r>
                    <a:rPr lang="en-US" sz="1100" b="0" i="1">
                      <a:solidFill>
                        <a:schemeClr val="tx1"/>
                      </a:solidFill>
                      <a:effectLst/>
                      <a:latin typeface="Cambria Math" panose="02040503050406030204" pitchFamily="18" charset="0"/>
                      <a:ea typeface="+mn-ea"/>
                      <a:cs typeface="+mn-cs"/>
                    </a:rPr>
                    <m:t>,…,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𝐺</m:t>
                      </m:r>
                    </m:sub>
                  </m:sSub>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0,1</m:t>
                      </m:r>
                    </m:e>
                  </m:d>
                </m:oMath>
              </a14:m>
              <a:r>
                <a:rPr lang="en-US" sz="1100">
                  <a:solidFill>
                    <a:schemeClr val="tx1"/>
                  </a:solidFill>
                  <a:effectLst/>
                  <a:latin typeface="+mn-lt"/>
                  <a:ea typeface="+mn-ea"/>
                  <a:cs typeface="+mn-cs"/>
                </a:rPr>
                <a:t>. (2.5</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endParaRPr lang="en-US" sz="1100">
                <a:solidFill>
                  <a:schemeClr val="tx1"/>
                </a:solidFill>
                <a:effectLst/>
                <a:latin typeface="+mn-lt"/>
                <a:ea typeface="+mn-ea"/>
                <a:cs typeface="+mn-cs"/>
              </a:endParaRPr>
            </a:p>
            <a:p>
              <a:r>
                <a:rPr lang="en-US" sz="1050" b="1">
                  <a:solidFill>
                    <a:sysClr val="windowText" lastClr="000000"/>
                  </a:solidFill>
                  <a:effectLst/>
                  <a:latin typeface="+mn-lt"/>
                  <a:ea typeface="+mn-ea"/>
                  <a:cs typeface="+mn-cs"/>
                </a:rPr>
                <a:t>Objective</a:t>
              </a:r>
              <a:r>
                <a:rPr lang="en-US" sz="1050" b="1" baseline="0">
                  <a:solidFill>
                    <a:sysClr val="windowText" lastClr="000000"/>
                  </a:solidFill>
                  <a:effectLst/>
                  <a:latin typeface="+mn-lt"/>
                  <a:ea typeface="+mn-ea"/>
                  <a:cs typeface="+mn-cs"/>
                </a:rPr>
                <a:t> function</a:t>
              </a:r>
            </a:p>
            <a:p>
              <a:r>
                <a:rPr lang="en-US" sz="1050" b="1" baseline="0">
                  <a:solidFill>
                    <a:sysClr val="windowText" lastClr="000000"/>
                  </a:solidFill>
                  <a:effectLst/>
                  <a:latin typeface="+mn-lt"/>
                  <a:ea typeface="+mn-ea"/>
                  <a:cs typeface="+mn-cs"/>
                </a:rPr>
                <a:t> </a:t>
              </a:r>
              <a:endParaRPr lang="en-US" sz="1050" b="1">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050" b="1">
                  <a:solidFill>
                    <a:sysClr val="windowText" lastClr="000000"/>
                  </a:solidFill>
                  <a:effectLst/>
                  <a:latin typeface="+mn-lt"/>
                  <a:ea typeface="+mn-ea"/>
                  <a:cs typeface="+mn-cs"/>
                </a:rPr>
                <a:t>min</a:t>
              </a:r>
              <a:r>
                <a:rPr lang="fi-FI" sz="1050" b="1" baseline="0">
                  <a:solidFill>
                    <a:sysClr val="windowText" lastClr="000000"/>
                  </a:solidFill>
                  <a:effectLst/>
                  <a:latin typeface="+mn-lt"/>
                  <a:ea typeface="+mn-ea"/>
                  <a:cs typeface="+mn-cs"/>
                </a:rPr>
                <a:t>. </a:t>
              </a:r>
              <a14:m>
                <m:oMath xmlns:m="http://schemas.openxmlformats.org/officeDocument/2006/math">
                  <m:r>
                    <a:rPr lang="fi-FI" sz="1050" b="1" i="1" baseline="0">
                      <a:solidFill>
                        <a:sysClr val="windowText" lastClr="000000"/>
                      </a:solidFill>
                      <a:effectLst/>
                      <a:latin typeface="Cambria Math" panose="02040503050406030204" pitchFamily="18" charset="0"/>
                      <a:ea typeface="+mn-ea"/>
                      <a:cs typeface="+mn-cs"/>
                    </a:rPr>
                    <m:t>𝟑</m:t>
                  </m:r>
                  <m:r>
                    <a:rPr lang="fi-FI" sz="1050" b="1" i="1" baseline="0">
                      <a:solidFill>
                        <a:sysClr val="windowText" lastClr="000000"/>
                      </a:solidFill>
                      <a:effectLst/>
                      <a:latin typeface="Cambria Math" panose="02040503050406030204" pitchFamily="18" charset="0"/>
                      <a:ea typeface="+mn-ea"/>
                      <a:cs typeface="+mn-cs"/>
                    </a:rPr>
                    <m:t>,</m:t>
                  </m:r>
                  <m:r>
                    <a:rPr lang="fi-FI" sz="1050" b="1" i="1" baseline="0">
                      <a:solidFill>
                        <a:sysClr val="windowText" lastClr="000000"/>
                      </a:solidFill>
                      <a:effectLst/>
                      <a:latin typeface="Cambria Math" panose="02040503050406030204" pitchFamily="18" charset="0"/>
                      <a:ea typeface="+mn-ea"/>
                      <a:cs typeface="+mn-cs"/>
                    </a:rPr>
                    <m:t>𝟏𝟓</m:t>
                  </m:r>
                  <m:sSub>
                    <m:sSubPr>
                      <m:ctrlPr>
                        <a:rPr lang="fi-FI" sz="1050" b="1" i="1" baseline="0">
                          <a:solidFill>
                            <a:sysClr val="windowText" lastClr="000000"/>
                          </a:solidFill>
                          <a:effectLst/>
                          <a:latin typeface="Cambria Math" panose="02040503050406030204" pitchFamily="18" charset="0"/>
                          <a:ea typeface="+mn-ea"/>
                          <a:cs typeface="+mn-cs"/>
                        </a:rPr>
                      </m:ctrlPr>
                    </m:sSubPr>
                    <m:e>
                      <m:r>
                        <a:rPr lang="fi-FI" sz="1050" b="1" i="1" baseline="0">
                          <a:solidFill>
                            <a:sysClr val="windowText" lastClr="000000"/>
                          </a:solidFill>
                          <a:effectLst/>
                          <a:latin typeface="Cambria Math" panose="02040503050406030204" pitchFamily="18" charset="0"/>
                          <a:ea typeface="+mn-ea"/>
                          <a:cs typeface="+mn-cs"/>
                        </a:rPr>
                        <m:t>𝒙</m:t>
                      </m:r>
                    </m:e>
                    <m:sub>
                      <m:r>
                        <a:rPr lang="fi-FI" sz="1050" b="1" i="1" baseline="0">
                          <a:solidFill>
                            <a:sysClr val="windowText" lastClr="000000"/>
                          </a:solidFill>
                          <a:effectLst/>
                          <a:latin typeface="Cambria Math" panose="02040503050406030204" pitchFamily="18" charset="0"/>
                          <a:ea typeface="+mn-ea"/>
                          <a:cs typeface="+mn-cs"/>
                        </a:rPr>
                        <m:t>𝒂</m:t>
                      </m:r>
                    </m:sub>
                  </m:sSub>
                  <m:r>
                    <a:rPr lang="fi-FI" sz="1050" b="1" i="1" baseline="0">
                      <a:solidFill>
                        <a:sysClr val="windowText" lastClr="000000"/>
                      </a:solidFill>
                      <a:effectLst/>
                      <a:latin typeface="Cambria Math" panose="02040503050406030204" pitchFamily="18" charset="0"/>
                      <a:ea typeface="+mn-ea"/>
                      <a:cs typeface="+mn-cs"/>
                    </a:rPr>
                    <m:t>+</m:t>
                  </m:r>
                  <m:r>
                    <a:rPr lang="fi-FI" sz="1050" b="1" i="1" baseline="0">
                      <a:solidFill>
                        <a:sysClr val="windowText" lastClr="000000"/>
                      </a:solidFill>
                      <a:effectLst/>
                      <a:latin typeface="Cambria Math" panose="02040503050406030204" pitchFamily="18" charset="0"/>
                      <a:ea typeface="+mn-ea"/>
                      <a:cs typeface="+mn-cs"/>
                    </a:rPr>
                    <m:t>𝟑</m:t>
                  </m:r>
                  <m:r>
                    <a:rPr lang="fi-FI" sz="1050" b="1" i="1" baseline="0">
                      <a:solidFill>
                        <a:sysClr val="windowText" lastClr="000000"/>
                      </a:solidFill>
                      <a:effectLst/>
                      <a:latin typeface="Cambria Math" panose="02040503050406030204" pitchFamily="18" charset="0"/>
                      <a:ea typeface="+mn-ea"/>
                      <a:cs typeface="+mn-cs"/>
                    </a:rPr>
                    <m:t>,</m:t>
                  </m:r>
                  <m:r>
                    <a:rPr lang="fi-FI" sz="1050" b="1" i="1" baseline="0">
                      <a:solidFill>
                        <a:sysClr val="windowText" lastClr="000000"/>
                      </a:solidFill>
                      <a:effectLst/>
                      <a:latin typeface="Cambria Math" panose="02040503050406030204" pitchFamily="18" charset="0"/>
                      <a:ea typeface="+mn-ea"/>
                      <a:cs typeface="+mn-cs"/>
                    </a:rPr>
                    <m:t>𝟔</m:t>
                  </m:r>
                  <m:sSub>
                    <m:sSubPr>
                      <m:ctrlPr>
                        <a:rPr lang="fi-FI" sz="1050" b="1" i="1" baseline="0">
                          <a:solidFill>
                            <a:sysClr val="windowText" lastClr="000000"/>
                          </a:solidFill>
                          <a:effectLst/>
                          <a:latin typeface="Cambria Math" panose="02040503050406030204" pitchFamily="18" charset="0"/>
                          <a:ea typeface="+mn-ea"/>
                          <a:cs typeface="+mn-cs"/>
                        </a:rPr>
                      </m:ctrlPr>
                    </m:sSubPr>
                    <m:e>
                      <m:r>
                        <a:rPr lang="fi-FI" sz="1050" b="1" i="1" baseline="0">
                          <a:solidFill>
                            <a:sysClr val="windowText" lastClr="000000"/>
                          </a:solidFill>
                          <a:effectLst/>
                          <a:latin typeface="Cambria Math" panose="02040503050406030204" pitchFamily="18" charset="0"/>
                          <a:ea typeface="+mn-ea"/>
                          <a:cs typeface="+mn-cs"/>
                        </a:rPr>
                        <m:t>𝒙</m:t>
                      </m:r>
                    </m:e>
                    <m:sub>
                      <m:r>
                        <a:rPr lang="fi-FI" sz="1050" b="1" i="1" baseline="0">
                          <a:solidFill>
                            <a:sysClr val="windowText" lastClr="000000"/>
                          </a:solidFill>
                          <a:effectLst/>
                          <a:latin typeface="Cambria Math" panose="02040503050406030204" pitchFamily="18" charset="0"/>
                          <a:ea typeface="+mn-ea"/>
                          <a:cs typeface="+mn-cs"/>
                        </a:rPr>
                        <m:t>𝒃</m:t>
                      </m:r>
                    </m:sub>
                  </m:sSub>
                  <m:r>
                    <a:rPr lang="fi-FI" sz="1050" b="1" i="1" baseline="0">
                      <a:solidFill>
                        <a:sysClr val="windowText" lastClr="000000"/>
                      </a:solidFill>
                      <a:effectLst/>
                      <a:latin typeface="Cambria Math" panose="02040503050406030204" pitchFamily="18" charset="0"/>
                      <a:ea typeface="+mn-ea"/>
                      <a:cs typeface="+mn-cs"/>
                    </a:rPr>
                    <m:t>+</m:t>
                  </m:r>
                  <m:r>
                    <a:rPr lang="fi-FI" sz="1050" b="1" i="1" baseline="0">
                      <a:solidFill>
                        <a:sysClr val="windowText" lastClr="000000"/>
                      </a:solidFill>
                      <a:effectLst/>
                      <a:latin typeface="Cambria Math" panose="02040503050406030204" pitchFamily="18" charset="0"/>
                      <a:ea typeface="+mn-ea"/>
                      <a:cs typeface="+mn-cs"/>
                    </a:rPr>
                    <m:t>𝟑</m:t>
                  </m:r>
                  <m:r>
                    <a:rPr lang="fi-FI" sz="1050" b="1" i="1" baseline="0">
                      <a:solidFill>
                        <a:sysClr val="windowText" lastClr="000000"/>
                      </a:solidFill>
                      <a:effectLst/>
                      <a:latin typeface="Cambria Math" panose="02040503050406030204" pitchFamily="18" charset="0"/>
                      <a:ea typeface="+mn-ea"/>
                      <a:cs typeface="+mn-cs"/>
                    </a:rPr>
                    <m:t>,</m:t>
                  </m:r>
                  <m:r>
                    <a:rPr lang="fi-FI" sz="1050" b="1" i="1" baseline="0">
                      <a:solidFill>
                        <a:sysClr val="windowText" lastClr="000000"/>
                      </a:solidFill>
                      <a:effectLst/>
                      <a:latin typeface="Cambria Math" panose="02040503050406030204" pitchFamily="18" charset="0"/>
                      <a:ea typeface="+mn-ea"/>
                      <a:cs typeface="+mn-cs"/>
                    </a:rPr>
                    <m:t>𝟏𝟓</m:t>
                  </m:r>
                  <m:sSub>
                    <m:sSubPr>
                      <m:ctrlPr>
                        <a:rPr lang="fi-FI" sz="1050" b="1" i="1" baseline="0">
                          <a:solidFill>
                            <a:sysClr val="windowText" lastClr="000000"/>
                          </a:solidFill>
                          <a:effectLst/>
                          <a:latin typeface="Cambria Math" panose="02040503050406030204" pitchFamily="18" charset="0"/>
                          <a:ea typeface="+mn-ea"/>
                          <a:cs typeface="+mn-cs"/>
                        </a:rPr>
                      </m:ctrlPr>
                    </m:sSubPr>
                    <m:e>
                      <m:r>
                        <a:rPr lang="fi-FI" sz="1050" b="1" i="1" baseline="0">
                          <a:solidFill>
                            <a:sysClr val="windowText" lastClr="000000"/>
                          </a:solidFill>
                          <a:effectLst/>
                          <a:latin typeface="Cambria Math" panose="02040503050406030204" pitchFamily="18" charset="0"/>
                          <a:ea typeface="+mn-ea"/>
                          <a:cs typeface="+mn-cs"/>
                        </a:rPr>
                        <m:t>𝒙</m:t>
                      </m:r>
                    </m:e>
                    <m:sub>
                      <m:r>
                        <a:rPr lang="fi-FI" sz="1050" b="1" i="1" baseline="0">
                          <a:solidFill>
                            <a:sysClr val="windowText" lastClr="000000"/>
                          </a:solidFill>
                          <a:effectLst/>
                          <a:latin typeface="Cambria Math" panose="02040503050406030204" pitchFamily="18" charset="0"/>
                          <a:ea typeface="+mn-ea"/>
                          <a:cs typeface="+mn-cs"/>
                        </a:rPr>
                        <m:t>𝒄</m:t>
                      </m:r>
                    </m:sub>
                  </m:sSub>
                  <m:r>
                    <a:rPr lang="fi-FI" sz="1050" b="1" i="1" baseline="0">
                      <a:solidFill>
                        <a:sysClr val="windowText" lastClr="000000"/>
                      </a:solidFill>
                      <a:effectLst/>
                      <a:latin typeface="Cambria Math" panose="02040503050406030204" pitchFamily="18" charset="0"/>
                      <a:ea typeface="+mn-ea"/>
                      <a:cs typeface="+mn-cs"/>
                    </a:rPr>
                    <m:t>+</m:t>
                  </m:r>
                  <m:r>
                    <a:rPr lang="fi-FI" sz="1050" b="1" i="1" baseline="0">
                      <a:solidFill>
                        <a:sysClr val="windowText" lastClr="000000"/>
                      </a:solidFill>
                      <a:effectLst/>
                      <a:latin typeface="Cambria Math" panose="02040503050406030204" pitchFamily="18" charset="0"/>
                      <a:ea typeface="+mn-ea"/>
                      <a:cs typeface="+mn-cs"/>
                    </a:rPr>
                    <m:t>𝟒</m:t>
                  </m:r>
                  <m:r>
                    <a:rPr lang="fi-FI" sz="1050" b="1" i="1" baseline="0">
                      <a:solidFill>
                        <a:sysClr val="windowText" lastClr="000000"/>
                      </a:solidFill>
                      <a:effectLst/>
                      <a:latin typeface="Cambria Math" panose="02040503050406030204" pitchFamily="18" charset="0"/>
                      <a:ea typeface="+mn-ea"/>
                      <a:cs typeface="+mn-cs"/>
                    </a:rPr>
                    <m:t>,</m:t>
                  </m:r>
                  <m:r>
                    <a:rPr lang="fi-FI" sz="1050" b="1" i="1" baseline="0">
                      <a:solidFill>
                        <a:sysClr val="windowText" lastClr="000000"/>
                      </a:solidFill>
                      <a:effectLst/>
                      <a:latin typeface="Cambria Math" panose="02040503050406030204" pitchFamily="18" charset="0"/>
                      <a:ea typeface="+mn-ea"/>
                      <a:cs typeface="+mn-cs"/>
                    </a:rPr>
                    <m:t>𝟎𝟓</m:t>
                  </m:r>
                  <m:sSub>
                    <m:sSubPr>
                      <m:ctrlPr>
                        <a:rPr lang="fi-FI" sz="1050" b="1" i="1" baseline="0">
                          <a:solidFill>
                            <a:sysClr val="windowText" lastClr="000000"/>
                          </a:solidFill>
                          <a:effectLst/>
                          <a:latin typeface="Cambria Math" panose="02040503050406030204" pitchFamily="18" charset="0"/>
                          <a:ea typeface="+mn-ea"/>
                          <a:cs typeface="+mn-cs"/>
                        </a:rPr>
                      </m:ctrlPr>
                    </m:sSubPr>
                    <m:e>
                      <m:r>
                        <a:rPr lang="fi-FI" sz="1050" b="1" i="1" baseline="0">
                          <a:solidFill>
                            <a:sysClr val="windowText" lastClr="000000"/>
                          </a:solidFill>
                          <a:effectLst/>
                          <a:latin typeface="Cambria Math" panose="02040503050406030204" pitchFamily="18" charset="0"/>
                          <a:ea typeface="+mn-ea"/>
                          <a:cs typeface="+mn-cs"/>
                        </a:rPr>
                        <m:t>𝒙</m:t>
                      </m:r>
                    </m:e>
                    <m:sub>
                      <m:r>
                        <a:rPr lang="fi-FI" sz="1050" b="1" i="1" baseline="0">
                          <a:solidFill>
                            <a:sysClr val="windowText" lastClr="000000"/>
                          </a:solidFill>
                          <a:effectLst/>
                          <a:latin typeface="Cambria Math" panose="02040503050406030204" pitchFamily="18" charset="0"/>
                          <a:ea typeface="+mn-ea"/>
                          <a:cs typeface="+mn-cs"/>
                        </a:rPr>
                        <m:t>𝒅</m:t>
                      </m:r>
                    </m:sub>
                  </m:sSub>
                  <m:r>
                    <a:rPr lang="fi-FI" sz="1050" b="1" i="1" baseline="0">
                      <a:solidFill>
                        <a:sysClr val="windowText" lastClr="000000"/>
                      </a:solidFill>
                      <a:effectLst/>
                      <a:latin typeface="Cambria Math" panose="02040503050406030204" pitchFamily="18" charset="0"/>
                      <a:ea typeface="+mn-ea"/>
                      <a:cs typeface="+mn-cs"/>
                    </a:rPr>
                    <m:t>+</m:t>
                  </m:r>
                  <m:r>
                    <a:rPr lang="fi-FI" sz="1050" b="1" i="1" baseline="0">
                      <a:solidFill>
                        <a:sysClr val="windowText" lastClr="000000"/>
                      </a:solidFill>
                      <a:effectLst/>
                      <a:latin typeface="Cambria Math" panose="02040503050406030204" pitchFamily="18" charset="0"/>
                      <a:ea typeface="+mn-ea"/>
                      <a:cs typeface="+mn-cs"/>
                    </a:rPr>
                    <m:t>𝟐</m:t>
                  </m:r>
                  <m:r>
                    <a:rPr lang="fi-FI" sz="1050" b="1" i="1" baseline="0">
                      <a:solidFill>
                        <a:sysClr val="windowText" lastClr="000000"/>
                      </a:solidFill>
                      <a:effectLst/>
                      <a:latin typeface="Cambria Math" panose="02040503050406030204" pitchFamily="18" charset="0"/>
                      <a:ea typeface="+mn-ea"/>
                      <a:cs typeface="+mn-cs"/>
                    </a:rPr>
                    <m:t>,</m:t>
                  </m:r>
                  <m:r>
                    <a:rPr lang="fi-FI" sz="1050" b="1" i="1" baseline="0">
                      <a:solidFill>
                        <a:sysClr val="windowText" lastClr="000000"/>
                      </a:solidFill>
                      <a:effectLst/>
                      <a:latin typeface="Cambria Math" panose="02040503050406030204" pitchFamily="18" charset="0"/>
                      <a:ea typeface="+mn-ea"/>
                      <a:cs typeface="+mn-cs"/>
                    </a:rPr>
                    <m:t>𝟖𝟓</m:t>
                  </m:r>
                  <m:sSub>
                    <m:sSubPr>
                      <m:ctrlPr>
                        <a:rPr lang="fi-FI" sz="1050" b="1" i="1" baseline="0">
                          <a:solidFill>
                            <a:sysClr val="windowText" lastClr="000000"/>
                          </a:solidFill>
                          <a:effectLst/>
                          <a:latin typeface="Cambria Math" panose="02040503050406030204" pitchFamily="18" charset="0"/>
                          <a:ea typeface="+mn-ea"/>
                          <a:cs typeface="+mn-cs"/>
                        </a:rPr>
                      </m:ctrlPr>
                    </m:sSubPr>
                    <m:e>
                      <m:r>
                        <a:rPr lang="fi-FI" sz="1050" b="1" i="1" baseline="0">
                          <a:solidFill>
                            <a:sysClr val="windowText" lastClr="000000"/>
                          </a:solidFill>
                          <a:effectLst/>
                          <a:latin typeface="Cambria Math" panose="02040503050406030204" pitchFamily="18" charset="0"/>
                          <a:ea typeface="+mn-ea"/>
                          <a:cs typeface="+mn-cs"/>
                        </a:rPr>
                        <m:t>𝒙</m:t>
                      </m:r>
                    </m:e>
                    <m:sub>
                      <m:r>
                        <a:rPr lang="fi-FI" sz="1050" b="1" i="1" baseline="0">
                          <a:solidFill>
                            <a:sysClr val="windowText" lastClr="000000"/>
                          </a:solidFill>
                          <a:effectLst/>
                          <a:latin typeface="Cambria Math" panose="02040503050406030204" pitchFamily="18" charset="0"/>
                          <a:ea typeface="+mn-ea"/>
                          <a:cs typeface="+mn-cs"/>
                        </a:rPr>
                        <m:t>𝒆</m:t>
                      </m:r>
                    </m:sub>
                  </m:sSub>
                  <m:r>
                    <a:rPr lang="fi-FI" sz="1050" b="1" i="1" baseline="0">
                      <a:solidFill>
                        <a:sysClr val="windowText" lastClr="000000"/>
                      </a:solidFill>
                      <a:effectLst/>
                      <a:latin typeface="Cambria Math" panose="02040503050406030204" pitchFamily="18" charset="0"/>
                      <a:ea typeface="+mn-ea"/>
                      <a:cs typeface="+mn-cs"/>
                    </a:rPr>
                    <m:t>+</m:t>
                  </m:r>
                  <m:r>
                    <a:rPr lang="fi-FI" sz="1050" b="1" i="1" baseline="0">
                      <a:solidFill>
                        <a:sysClr val="windowText" lastClr="000000"/>
                      </a:solidFill>
                      <a:effectLst/>
                      <a:latin typeface="Cambria Math" panose="02040503050406030204" pitchFamily="18" charset="0"/>
                      <a:ea typeface="+mn-ea"/>
                      <a:cs typeface="+mn-cs"/>
                    </a:rPr>
                    <m:t>𝟐</m:t>
                  </m:r>
                  <m:r>
                    <a:rPr lang="fi-FI" sz="1050" b="1" i="1" baseline="0">
                      <a:solidFill>
                        <a:sysClr val="windowText" lastClr="000000"/>
                      </a:solidFill>
                      <a:effectLst/>
                      <a:latin typeface="Cambria Math" panose="02040503050406030204" pitchFamily="18" charset="0"/>
                      <a:ea typeface="+mn-ea"/>
                      <a:cs typeface="+mn-cs"/>
                    </a:rPr>
                    <m:t>,</m:t>
                  </m:r>
                  <m:r>
                    <a:rPr lang="fi-FI" sz="1050" b="1" i="1" baseline="0">
                      <a:solidFill>
                        <a:sysClr val="windowText" lastClr="000000"/>
                      </a:solidFill>
                      <a:effectLst/>
                      <a:latin typeface="Cambria Math" panose="02040503050406030204" pitchFamily="18" charset="0"/>
                      <a:ea typeface="+mn-ea"/>
                      <a:cs typeface="+mn-cs"/>
                    </a:rPr>
                    <m:t>𝟕</m:t>
                  </m:r>
                  <m:sSub>
                    <m:sSubPr>
                      <m:ctrlPr>
                        <a:rPr lang="fi-FI" sz="1050" b="1" i="1" baseline="0">
                          <a:solidFill>
                            <a:sysClr val="windowText" lastClr="000000"/>
                          </a:solidFill>
                          <a:effectLst/>
                          <a:latin typeface="Cambria Math" panose="02040503050406030204" pitchFamily="18" charset="0"/>
                          <a:ea typeface="+mn-ea"/>
                          <a:cs typeface="+mn-cs"/>
                        </a:rPr>
                      </m:ctrlPr>
                    </m:sSubPr>
                    <m:e>
                      <m:r>
                        <a:rPr lang="fi-FI" sz="1050" b="1" i="1" baseline="0">
                          <a:solidFill>
                            <a:sysClr val="windowText" lastClr="000000"/>
                          </a:solidFill>
                          <a:effectLst/>
                          <a:latin typeface="Cambria Math" panose="02040503050406030204" pitchFamily="18" charset="0"/>
                          <a:ea typeface="+mn-ea"/>
                          <a:cs typeface="+mn-cs"/>
                        </a:rPr>
                        <m:t>𝒙</m:t>
                      </m:r>
                    </m:e>
                    <m:sub>
                      <m:r>
                        <a:rPr lang="fi-FI" sz="1050" b="1" i="1" baseline="0">
                          <a:solidFill>
                            <a:sysClr val="windowText" lastClr="000000"/>
                          </a:solidFill>
                          <a:effectLst/>
                          <a:latin typeface="Cambria Math" panose="02040503050406030204" pitchFamily="18" charset="0"/>
                          <a:ea typeface="+mn-ea"/>
                          <a:cs typeface="+mn-cs"/>
                        </a:rPr>
                        <m:t>𝒇</m:t>
                      </m:r>
                    </m:sub>
                  </m:sSub>
                  <m:r>
                    <a:rPr lang="fi-FI" sz="1050" b="1" i="1" baseline="0">
                      <a:solidFill>
                        <a:sysClr val="windowText" lastClr="000000"/>
                      </a:solidFill>
                      <a:effectLst/>
                      <a:latin typeface="Cambria Math" panose="02040503050406030204" pitchFamily="18" charset="0"/>
                      <a:ea typeface="+mn-ea"/>
                      <a:cs typeface="+mn-cs"/>
                    </a:rPr>
                    <m:t>+</m:t>
                  </m:r>
                  <m:r>
                    <a:rPr lang="fi-FI" sz="1050" b="1" i="1" baseline="0">
                      <a:solidFill>
                        <a:sysClr val="windowText" lastClr="000000"/>
                      </a:solidFill>
                      <a:effectLst/>
                      <a:latin typeface="Cambria Math" panose="02040503050406030204" pitchFamily="18" charset="0"/>
                      <a:ea typeface="+mn-ea"/>
                      <a:cs typeface="+mn-cs"/>
                    </a:rPr>
                    <m:t>𝟑</m:t>
                  </m:r>
                  <m:r>
                    <a:rPr lang="fi-FI" sz="1050" b="1" i="1" baseline="0">
                      <a:solidFill>
                        <a:sysClr val="windowText" lastClr="000000"/>
                      </a:solidFill>
                      <a:effectLst/>
                      <a:latin typeface="Cambria Math" panose="02040503050406030204" pitchFamily="18" charset="0"/>
                      <a:ea typeface="+mn-ea"/>
                      <a:cs typeface="+mn-cs"/>
                    </a:rPr>
                    <m:t>,</m:t>
                  </m:r>
                  <m:r>
                    <a:rPr lang="fi-FI" sz="1050" b="1" i="1" baseline="0">
                      <a:solidFill>
                        <a:sysClr val="windowText" lastClr="000000"/>
                      </a:solidFill>
                      <a:effectLst/>
                      <a:latin typeface="Cambria Math" panose="02040503050406030204" pitchFamily="18" charset="0"/>
                      <a:ea typeface="+mn-ea"/>
                      <a:cs typeface="+mn-cs"/>
                    </a:rPr>
                    <m:t>𝟔</m:t>
                  </m:r>
                  <m:sSub>
                    <m:sSubPr>
                      <m:ctrlPr>
                        <a:rPr lang="fi-FI" sz="1050" b="1" i="1" baseline="0">
                          <a:solidFill>
                            <a:sysClr val="windowText" lastClr="000000"/>
                          </a:solidFill>
                          <a:effectLst/>
                          <a:latin typeface="Cambria Math" panose="02040503050406030204" pitchFamily="18" charset="0"/>
                          <a:ea typeface="+mn-ea"/>
                          <a:cs typeface="+mn-cs"/>
                        </a:rPr>
                      </m:ctrlPr>
                    </m:sSubPr>
                    <m:e>
                      <m:r>
                        <a:rPr lang="fi-FI" sz="1050" b="1" i="1" baseline="0">
                          <a:solidFill>
                            <a:sysClr val="windowText" lastClr="000000"/>
                          </a:solidFill>
                          <a:effectLst/>
                          <a:latin typeface="Cambria Math" panose="02040503050406030204" pitchFamily="18" charset="0"/>
                          <a:ea typeface="+mn-ea"/>
                          <a:cs typeface="+mn-cs"/>
                        </a:rPr>
                        <m:t>𝒙</m:t>
                      </m:r>
                    </m:e>
                    <m:sub>
                      <m:r>
                        <a:rPr lang="fi-FI" sz="1050" b="1" i="1" baseline="0">
                          <a:solidFill>
                            <a:sysClr val="windowText" lastClr="000000"/>
                          </a:solidFill>
                          <a:effectLst/>
                          <a:latin typeface="Cambria Math" panose="02040503050406030204" pitchFamily="18" charset="0"/>
                          <a:ea typeface="+mn-ea"/>
                          <a:cs typeface="+mn-cs"/>
                        </a:rPr>
                        <m:t>𝒈</m:t>
                      </m:r>
                    </m:sub>
                  </m:sSub>
                </m:oMath>
              </a14:m>
              <a:endParaRPr lang="en-US" sz="1050" b="1">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50" b="1">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050" b="1">
                  <a:effectLst/>
                  <a:latin typeface="+mn-lt"/>
                </a:rPr>
                <a:t>S.T.</a:t>
              </a:r>
            </a:p>
            <a:p>
              <a:pPr marL="0" marR="0" lvl="0" indent="0" defTabSz="914400" eaLnBrk="1" fontAlgn="auto" latinLnBrk="0" hangingPunct="1">
                <a:lnSpc>
                  <a:spcPct val="100000"/>
                </a:lnSpc>
                <a:spcBef>
                  <a:spcPts val="0"/>
                </a:spcBef>
                <a:spcAft>
                  <a:spcPts val="0"/>
                </a:spcAft>
                <a:buClrTx/>
                <a:buSzTx/>
                <a:buFontTx/>
                <a:buNone/>
                <a:tabLst/>
                <a:defRPr/>
              </a:pPr>
              <a:endParaRPr lang="en-US" sz="1050" b="1">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d>
                    <m:dPr>
                      <m:begChr m:val="["/>
                      <m:endChr m:val="]"/>
                      <m:ctrlPr>
                        <a:rPr lang="en-US" sz="1050" b="1" i="1">
                          <a:effectLst/>
                          <a:latin typeface="Cambria Math" panose="02040503050406030204" pitchFamily="18" charset="0"/>
                        </a:rPr>
                      </m:ctrlPr>
                    </m:dPr>
                    <m:e>
                      <m:m>
                        <m:mPr>
                          <m:mcs>
                            <m:mc>
                              <m:mcPr>
                                <m:count m:val="7"/>
                                <m:mcJc m:val="center"/>
                              </m:mcPr>
                            </m:mc>
                          </m:mcs>
                          <m:ctrlPr>
                            <a:rPr lang="en-US" sz="1100" b="1" i="1">
                              <a:solidFill>
                                <a:schemeClr val="tx1"/>
                              </a:solidFill>
                              <a:effectLst/>
                              <a:latin typeface="Cambria Math" panose="02040503050406030204" pitchFamily="18" charset="0"/>
                              <a:ea typeface="+mn-ea"/>
                              <a:cs typeface="+mn-cs"/>
                            </a:rPr>
                          </m:ctrlPr>
                        </m:mPr>
                        <m:mr>
                          <m:e>
                            <m:r>
                              <m:rPr>
                                <m:brk m:alnAt="7"/>
                              </m:rP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mr>
                        <m:mr>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mr>
                        <m:mr>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mr>
                        <m:mr>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mr>
                        <m:mr>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𝟎</m:t>
                            </m:r>
                          </m:e>
                        </m:mr>
                        <m:mr>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𝟎</m:t>
                            </m:r>
                          </m:e>
                        </m:mr>
                        <m:mr>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𝟏</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𝟎</m:t>
                            </m:r>
                          </m:e>
                          <m:e>
                            <m:r>
                              <a:rPr lang="fi-FI" sz="1100" b="1" i="1">
                                <a:solidFill>
                                  <a:schemeClr val="tx1"/>
                                </a:solidFill>
                                <a:effectLst/>
                                <a:latin typeface="Cambria Math" panose="02040503050406030204" pitchFamily="18" charset="0"/>
                                <a:ea typeface="+mn-ea"/>
                                <a:cs typeface="+mn-cs"/>
                              </a:rPr>
                              <m:t>𝟏</m:t>
                            </m:r>
                          </m:e>
                        </m:mr>
                      </m:m>
                    </m:e>
                  </m:d>
                </m:oMath>
              </a14:m>
              <a:r>
                <a:rPr lang="en-US" sz="1050" b="1">
                  <a:effectLst/>
                  <a:latin typeface="+mn-lt"/>
                </a:rPr>
                <a:t> X </a:t>
              </a:r>
              <a14:m>
                <m:oMath xmlns:m="http://schemas.openxmlformats.org/officeDocument/2006/math">
                  <m:d>
                    <m:dPr>
                      <m:begChr m:val="["/>
                      <m:endChr m:val="]"/>
                      <m:ctrlPr>
                        <a:rPr lang="en-US" sz="1050" b="1" i="1">
                          <a:effectLst/>
                          <a:latin typeface="Cambria Math" panose="02040503050406030204" pitchFamily="18" charset="0"/>
                        </a:rPr>
                      </m:ctrlPr>
                    </m:dPr>
                    <m:e>
                      <m:m>
                        <m:mPr>
                          <m:mcs>
                            <m:mc>
                              <m:mcPr>
                                <m:count m:val="1"/>
                                <m:mcJc m:val="center"/>
                              </m:mcPr>
                            </m:mc>
                          </m:mcs>
                          <m:ctrlPr>
                            <a:rPr lang="en-US" sz="1050" b="1" i="1">
                              <a:effectLst/>
                              <a:latin typeface="Cambria Math" panose="02040503050406030204" pitchFamily="18" charset="0"/>
                            </a:rPr>
                          </m:ctrlPr>
                        </m:mPr>
                        <m:mr>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𝒙</m:t>
                                </m:r>
                              </m:e>
                              <m:sub>
                                <m:r>
                                  <a:rPr lang="fi-FI" sz="1100" b="1" i="1" baseline="0">
                                    <a:solidFill>
                                      <a:schemeClr val="tx1"/>
                                    </a:solidFill>
                                    <a:effectLst/>
                                    <a:latin typeface="Cambria Math" panose="02040503050406030204" pitchFamily="18" charset="0"/>
                                    <a:ea typeface="+mn-ea"/>
                                    <a:cs typeface="+mn-cs"/>
                                  </a:rPr>
                                  <m:t>𝒂</m:t>
                                </m:r>
                              </m:sub>
                            </m:sSub>
                          </m:e>
                        </m:mr>
                        <m:mr>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𝒙</m:t>
                                </m:r>
                              </m:e>
                              <m:sub>
                                <m:r>
                                  <a:rPr lang="fi-FI" sz="1100" b="1" i="1" baseline="0">
                                    <a:solidFill>
                                      <a:schemeClr val="tx1"/>
                                    </a:solidFill>
                                    <a:effectLst/>
                                    <a:latin typeface="Cambria Math" panose="02040503050406030204" pitchFamily="18" charset="0"/>
                                    <a:ea typeface="+mn-ea"/>
                                    <a:cs typeface="+mn-cs"/>
                                  </a:rPr>
                                  <m:t>𝒃</m:t>
                                </m:r>
                              </m:sub>
                            </m:sSub>
                          </m:e>
                        </m:mr>
                        <m:mr>
                          <m:e>
                            <m:eqArr>
                              <m:eqArrPr>
                                <m:ctrlPr>
                                  <a:rPr lang="en-US" sz="1050" b="1" i="1">
                                    <a:effectLst/>
                                    <a:latin typeface="Cambria Math" panose="02040503050406030204" pitchFamily="18" charset="0"/>
                                  </a:rPr>
                                </m:ctrlPr>
                              </m:eqArrPr>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𝒙</m:t>
                                    </m:r>
                                  </m:e>
                                  <m:sub>
                                    <m:r>
                                      <a:rPr lang="fi-FI" sz="1100" b="1" i="1" baseline="0">
                                        <a:solidFill>
                                          <a:schemeClr val="tx1"/>
                                        </a:solidFill>
                                        <a:effectLst/>
                                        <a:latin typeface="Cambria Math" panose="02040503050406030204" pitchFamily="18" charset="0"/>
                                        <a:ea typeface="+mn-ea"/>
                                        <a:cs typeface="+mn-cs"/>
                                      </a:rPr>
                                      <m:t>𝒄</m:t>
                                    </m:r>
                                  </m:sub>
                                </m:sSub>
                              </m:e>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𝒙</m:t>
                                    </m:r>
                                  </m:e>
                                  <m:sub>
                                    <m:r>
                                      <a:rPr lang="fi-FI" sz="1100" b="1" i="1" baseline="0">
                                        <a:solidFill>
                                          <a:schemeClr val="tx1"/>
                                        </a:solidFill>
                                        <a:effectLst/>
                                        <a:latin typeface="Cambria Math" panose="02040503050406030204" pitchFamily="18" charset="0"/>
                                        <a:ea typeface="+mn-ea"/>
                                        <a:cs typeface="+mn-cs"/>
                                      </a:rPr>
                                      <m:t>𝒅</m:t>
                                    </m:r>
                                  </m:sub>
                                </m:sSub>
                              </m:e>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𝒙</m:t>
                                    </m:r>
                                  </m:e>
                                  <m:sub>
                                    <m:r>
                                      <a:rPr lang="fi-FI" sz="1100" b="1" i="1" baseline="0">
                                        <a:solidFill>
                                          <a:schemeClr val="tx1"/>
                                        </a:solidFill>
                                        <a:effectLst/>
                                        <a:latin typeface="Cambria Math" panose="02040503050406030204" pitchFamily="18" charset="0"/>
                                        <a:ea typeface="+mn-ea"/>
                                        <a:cs typeface="+mn-cs"/>
                                      </a:rPr>
                                      <m:t>𝒆</m:t>
                                    </m:r>
                                  </m:sub>
                                </m:sSub>
                              </m:e>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𝒙</m:t>
                                    </m:r>
                                  </m:e>
                                  <m:sub>
                                    <m:r>
                                      <a:rPr lang="fi-FI" sz="1100" b="1" i="1" baseline="0">
                                        <a:solidFill>
                                          <a:schemeClr val="tx1"/>
                                        </a:solidFill>
                                        <a:effectLst/>
                                        <a:latin typeface="Cambria Math" panose="02040503050406030204" pitchFamily="18" charset="0"/>
                                        <a:ea typeface="+mn-ea"/>
                                        <a:cs typeface="+mn-cs"/>
                                      </a:rPr>
                                      <m:t>𝒇</m:t>
                                    </m:r>
                                  </m:sub>
                                </m:sSub>
                              </m:e>
                              <m:e>
                                <m:sSub>
                                  <m:sSubPr>
                                    <m:ctrlPr>
                                      <a:rPr lang="fi-FI" sz="1100" b="1" i="1" baseline="0">
                                        <a:solidFill>
                                          <a:schemeClr val="tx1"/>
                                        </a:solidFill>
                                        <a:effectLst/>
                                        <a:latin typeface="Cambria Math" panose="02040503050406030204" pitchFamily="18" charset="0"/>
                                        <a:ea typeface="+mn-ea"/>
                                        <a:cs typeface="+mn-cs"/>
                                      </a:rPr>
                                    </m:ctrlPr>
                                  </m:sSubPr>
                                  <m:e>
                                    <m:r>
                                      <a:rPr lang="fi-FI" sz="1100" b="1" i="1" baseline="0">
                                        <a:solidFill>
                                          <a:schemeClr val="tx1"/>
                                        </a:solidFill>
                                        <a:effectLst/>
                                        <a:latin typeface="Cambria Math" panose="02040503050406030204" pitchFamily="18" charset="0"/>
                                        <a:ea typeface="+mn-ea"/>
                                        <a:cs typeface="+mn-cs"/>
                                      </a:rPr>
                                      <m:t>𝒙</m:t>
                                    </m:r>
                                  </m:e>
                                  <m:sub>
                                    <m:r>
                                      <a:rPr lang="fi-FI" sz="1100" b="1" i="1" baseline="0">
                                        <a:solidFill>
                                          <a:schemeClr val="tx1"/>
                                        </a:solidFill>
                                        <a:effectLst/>
                                        <a:latin typeface="Cambria Math" panose="02040503050406030204" pitchFamily="18" charset="0"/>
                                        <a:ea typeface="+mn-ea"/>
                                        <a:cs typeface="+mn-cs"/>
                                      </a:rPr>
                                      <m:t>𝒈</m:t>
                                    </m:r>
                                  </m:sub>
                                </m:sSub>
                              </m:e>
                            </m:eqArr>
                          </m:e>
                        </m:mr>
                      </m:m>
                    </m:e>
                  </m:d>
                </m:oMath>
              </a14:m>
              <a:r>
                <a:rPr lang="en-US" sz="1050" b="1">
                  <a:effectLst/>
                  <a:latin typeface="+mn-lt"/>
                </a:rPr>
                <a:t> &gt;= </a:t>
              </a:r>
              <a14:m>
                <m:oMath xmlns:m="http://schemas.openxmlformats.org/officeDocument/2006/math">
                  <m:d>
                    <m:dPr>
                      <m:begChr m:val="["/>
                      <m:endChr m:val="]"/>
                      <m:ctrlPr>
                        <a:rPr lang="en-US" sz="1100" b="1" i="1">
                          <a:solidFill>
                            <a:schemeClr val="tx1"/>
                          </a:solidFill>
                          <a:effectLst/>
                          <a:latin typeface="Cambria Math" panose="02040503050406030204" pitchFamily="18" charset="0"/>
                          <a:ea typeface="+mn-ea"/>
                          <a:cs typeface="+mn-cs"/>
                        </a:rPr>
                      </m:ctrlPr>
                    </m:dPr>
                    <m:e>
                      <m:m>
                        <m:mPr>
                          <m:mcs>
                            <m:mc>
                              <m:mcPr>
                                <m:count m:val="1"/>
                                <m:mcJc m:val="center"/>
                              </m:mcPr>
                            </m:mc>
                          </m:mcs>
                          <m:ctrlPr>
                            <a:rPr lang="en-US" sz="1100" b="1" i="1">
                              <a:solidFill>
                                <a:schemeClr val="tx1"/>
                              </a:solidFill>
                              <a:effectLst/>
                              <a:latin typeface="Cambria Math" panose="02040503050406030204" pitchFamily="18" charset="0"/>
                              <a:ea typeface="+mn-ea"/>
                              <a:cs typeface="+mn-cs"/>
                            </a:rPr>
                          </m:ctrlPr>
                        </m:mPr>
                        <m:mr>
                          <m:e>
                            <m:r>
                              <m:rPr>
                                <m:brk m:alnAt="7"/>
                              </m:rPr>
                              <a:rPr lang="fi-FI" sz="1100" b="1" i="1">
                                <a:solidFill>
                                  <a:schemeClr val="tx1"/>
                                </a:solidFill>
                                <a:effectLst/>
                                <a:latin typeface="Cambria Math" panose="02040503050406030204" pitchFamily="18" charset="0"/>
                                <a:ea typeface="+mn-ea"/>
                                <a:cs typeface="+mn-cs"/>
                              </a:rPr>
                              <m:t>𝟏</m:t>
                            </m:r>
                          </m:e>
                        </m:mr>
                        <m:mr>
                          <m:e>
                            <m:r>
                              <a:rPr lang="fi-FI" sz="1100" b="1" i="1" baseline="0">
                                <a:solidFill>
                                  <a:schemeClr val="tx1"/>
                                </a:solidFill>
                                <a:effectLst/>
                                <a:latin typeface="Cambria Math" panose="02040503050406030204" pitchFamily="18" charset="0"/>
                                <a:ea typeface="+mn-ea"/>
                                <a:cs typeface="+mn-cs"/>
                              </a:rPr>
                              <m:t>𝟏</m:t>
                            </m:r>
                          </m:e>
                        </m:mr>
                        <m:mr>
                          <m:e>
                            <m:eqArr>
                              <m:eqArrPr>
                                <m:ctrlPr>
                                  <a:rPr lang="en-US" sz="1100" b="1" i="1">
                                    <a:solidFill>
                                      <a:schemeClr val="tx1"/>
                                    </a:solidFill>
                                    <a:effectLst/>
                                    <a:latin typeface="Cambria Math" panose="02040503050406030204" pitchFamily="18" charset="0"/>
                                    <a:ea typeface="+mn-ea"/>
                                    <a:cs typeface="+mn-cs"/>
                                  </a:rPr>
                                </m:ctrlPr>
                              </m:eqArrPr>
                              <m:e>
                                <m:r>
                                  <a:rPr lang="fi-FI" sz="1100" b="1" i="1" baseline="0">
                                    <a:solidFill>
                                      <a:schemeClr val="tx1"/>
                                    </a:solidFill>
                                    <a:effectLst/>
                                    <a:latin typeface="Cambria Math" panose="02040503050406030204" pitchFamily="18" charset="0"/>
                                    <a:ea typeface="+mn-ea"/>
                                    <a:cs typeface="+mn-cs"/>
                                  </a:rPr>
                                  <m:t>𝟏</m:t>
                                </m:r>
                              </m:e>
                              <m:e>
                                <m:r>
                                  <a:rPr lang="fi-FI" sz="1100" b="1" i="1" baseline="0">
                                    <a:solidFill>
                                      <a:schemeClr val="tx1"/>
                                    </a:solidFill>
                                    <a:effectLst/>
                                    <a:latin typeface="Cambria Math" panose="02040503050406030204" pitchFamily="18" charset="0"/>
                                    <a:ea typeface="+mn-ea"/>
                                    <a:cs typeface="+mn-cs"/>
                                  </a:rPr>
                                  <m:t>𝟏</m:t>
                                </m:r>
                              </m:e>
                              <m:e>
                                <m:r>
                                  <a:rPr lang="fi-FI" sz="1100" b="1" i="1" baseline="0">
                                    <a:solidFill>
                                      <a:schemeClr val="tx1"/>
                                    </a:solidFill>
                                    <a:effectLst/>
                                    <a:latin typeface="Cambria Math" panose="02040503050406030204" pitchFamily="18" charset="0"/>
                                    <a:ea typeface="+mn-ea"/>
                                    <a:cs typeface="+mn-cs"/>
                                  </a:rPr>
                                  <m:t>𝟏</m:t>
                                </m:r>
                              </m:e>
                              <m:e>
                                <m:r>
                                  <a:rPr lang="fi-FI" sz="1100" b="1" i="1" baseline="0">
                                    <a:solidFill>
                                      <a:schemeClr val="tx1"/>
                                    </a:solidFill>
                                    <a:effectLst/>
                                    <a:latin typeface="Cambria Math" panose="02040503050406030204" pitchFamily="18" charset="0"/>
                                    <a:ea typeface="+mn-ea"/>
                                    <a:cs typeface="+mn-cs"/>
                                  </a:rPr>
                                  <m:t>𝟏</m:t>
                                </m:r>
                              </m:e>
                              <m:e>
                                <m:r>
                                  <a:rPr lang="fi-FI" sz="1100" b="1" i="1" baseline="0">
                                    <a:solidFill>
                                      <a:schemeClr val="tx1"/>
                                    </a:solidFill>
                                    <a:effectLst/>
                                    <a:latin typeface="Cambria Math" panose="02040503050406030204" pitchFamily="18" charset="0"/>
                                    <a:ea typeface="+mn-ea"/>
                                    <a:cs typeface="+mn-cs"/>
                                  </a:rPr>
                                  <m:t>𝟏</m:t>
                                </m:r>
                              </m:e>
                            </m:eqArr>
                          </m:e>
                        </m:mr>
                      </m:m>
                    </m:e>
                  </m:d>
                </m:oMath>
              </a14:m>
              <a:endParaRPr lang="en-US" sz="1050" b="1">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50" b="1">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1" baseline="0">
                  <a:solidFill>
                    <a:schemeClr val="tx1"/>
                  </a:solidFill>
                  <a:effectLst/>
                  <a:latin typeface="+mn-lt"/>
                  <a:ea typeface="+mn-ea"/>
                  <a:cs typeface="+mn-cs"/>
                </a:rPr>
                <a:t> </a:t>
              </a:r>
              <a14:m>
                <m:oMath xmlns:m="http://schemas.openxmlformats.org/officeDocument/2006/math">
                  <m:acc>
                    <m:accPr>
                      <m:chr m:val="⃗"/>
                      <m:ctrlPr>
                        <a:rPr lang="fi-FI" sz="1100" b="1" i="1" baseline="0">
                          <a:solidFill>
                            <a:schemeClr val="tx1"/>
                          </a:solidFill>
                          <a:effectLst/>
                          <a:latin typeface="Cambria Math" panose="02040503050406030204" pitchFamily="18" charset="0"/>
                          <a:ea typeface="+mn-ea"/>
                          <a:cs typeface="+mn-cs"/>
                        </a:rPr>
                      </m:ctrlPr>
                    </m:accPr>
                    <m:e>
                      <m:r>
                        <a:rPr lang="fi-FI" sz="1100" b="1" i="1" baseline="0">
                          <a:solidFill>
                            <a:schemeClr val="tx1"/>
                          </a:solidFill>
                          <a:effectLst/>
                          <a:latin typeface="Cambria Math" panose="02040503050406030204" pitchFamily="18" charset="0"/>
                          <a:ea typeface="+mn-ea"/>
                          <a:cs typeface="+mn-cs"/>
                        </a:rPr>
                        <m:t>𝑿</m:t>
                      </m:r>
                    </m:e>
                  </m:acc>
                  <m:r>
                    <a:rPr lang="fi-FI" sz="1100" b="1" i="1" baseline="0">
                      <a:solidFill>
                        <a:schemeClr val="tx1"/>
                      </a:solidFill>
                      <a:effectLst/>
                      <a:latin typeface="Cambria Math" panose="02040503050406030204" pitchFamily="18" charset="0"/>
                      <a:ea typeface="+mn-ea"/>
                      <a:cs typeface="+mn-cs"/>
                    </a:rPr>
                    <m:t> </m:t>
                  </m:r>
                  <m:r>
                    <a:rPr lang="fi-FI" sz="1100" b="1" i="1" baseline="0">
                      <a:solidFill>
                        <a:schemeClr val="tx1"/>
                      </a:solidFill>
                      <a:effectLst/>
                      <a:latin typeface="Cambria Math" panose="02040503050406030204" pitchFamily="18" charset="0"/>
                      <a:ea typeface="Cambria Math" panose="02040503050406030204" pitchFamily="18" charset="0"/>
                      <a:cs typeface="+mn-cs"/>
                    </a:rPr>
                    <m:t>∈ </m:t>
                  </m:r>
                  <m:sSup>
                    <m:sSupPr>
                      <m:ctrlPr>
                        <a:rPr lang="fi-FI" sz="1100" b="1" i="1" baseline="0">
                          <a:solidFill>
                            <a:schemeClr val="tx1"/>
                          </a:solidFill>
                          <a:effectLst/>
                          <a:latin typeface="Cambria Math" panose="02040503050406030204" pitchFamily="18" charset="0"/>
                          <a:ea typeface="Cambria Math" panose="02040503050406030204" pitchFamily="18" charset="0"/>
                          <a:cs typeface="+mn-cs"/>
                        </a:rPr>
                      </m:ctrlPr>
                    </m:sSupPr>
                    <m:e>
                      <m:d>
                        <m:dPr>
                          <m:begChr m:val="{"/>
                          <m:endChr m:val="}"/>
                          <m:ctrlPr>
                            <a:rPr lang="fi-FI" sz="1100" b="1" i="1" baseline="0">
                              <a:solidFill>
                                <a:schemeClr val="tx1"/>
                              </a:solidFill>
                              <a:effectLst/>
                              <a:latin typeface="Cambria Math" panose="02040503050406030204" pitchFamily="18" charset="0"/>
                              <a:ea typeface="+mn-ea"/>
                              <a:cs typeface="+mn-cs"/>
                            </a:rPr>
                          </m:ctrlPr>
                        </m:dPr>
                        <m:e>
                          <m:r>
                            <a:rPr lang="fi-FI" sz="1100" b="1" i="1" baseline="0">
                              <a:solidFill>
                                <a:schemeClr val="tx1"/>
                              </a:solidFill>
                              <a:effectLst/>
                              <a:latin typeface="Cambria Math" panose="02040503050406030204" pitchFamily="18" charset="0"/>
                              <a:ea typeface="+mn-ea"/>
                              <a:cs typeface="+mn-cs"/>
                            </a:rPr>
                            <m:t>𝟎</m:t>
                          </m:r>
                          <m:r>
                            <a:rPr lang="fi-FI" sz="1100" b="1" i="1" baseline="0">
                              <a:solidFill>
                                <a:schemeClr val="tx1"/>
                              </a:solidFill>
                              <a:effectLst/>
                              <a:latin typeface="Cambria Math" panose="02040503050406030204" pitchFamily="18" charset="0"/>
                              <a:ea typeface="+mn-ea"/>
                              <a:cs typeface="+mn-cs"/>
                            </a:rPr>
                            <m:t>,</m:t>
                          </m:r>
                          <m:r>
                            <a:rPr lang="fi-FI" sz="1100" b="1" i="1" baseline="0">
                              <a:solidFill>
                                <a:schemeClr val="tx1"/>
                              </a:solidFill>
                              <a:effectLst/>
                              <a:latin typeface="Cambria Math" panose="02040503050406030204" pitchFamily="18" charset="0"/>
                              <a:ea typeface="+mn-ea"/>
                              <a:cs typeface="+mn-cs"/>
                            </a:rPr>
                            <m:t>𝟏</m:t>
                          </m:r>
                        </m:e>
                      </m:d>
                    </m:e>
                    <m:sup>
                      <m:r>
                        <a:rPr lang="fi-FI" sz="1100" b="1" i="1" baseline="0">
                          <a:solidFill>
                            <a:schemeClr val="tx1"/>
                          </a:solidFill>
                          <a:effectLst/>
                          <a:latin typeface="Cambria Math" panose="02040503050406030204" pitchFamily="18" charset="0"/>
                          <a:ea typeface="Cambria Math" panose="02040503050406030204" pitchFamily="18" charset="0"/>
                          <a:cs typeface="+mn-cs"/>
                        </a:rPr>
                        <m:t>𝒏</m:t>
                      </m:r>
                    </m:sup>
                  </m:sSup>
                </m:oMath>
              </a14:m>
              <a:r>
                <a:rPr lang="fi-FI" sz="1100" b="1">
                  <a:solidFill>
                    <a:schemeClr val="tx1"/>
                  </a:solidFill>
                  <a:effectLst/>
                  <a:latin typeface="+mn-lt"/>
                  <a:ea typeface="+mn-ea"/>
                  <a:cs typeface="+mn-cs"/>
                </a:rPr>
                <a:t> , where X = [</a:t>
              </a:r>
              <a:r>
                <a:rPr lang="fi-FI" sz="1100" b="1" baseline="0">
                  <a:solidFill>
                    <a:schemeClr val="tx1"/>
                  </a:solidFill>
                  <a:effectLst/>
                  <a:latin typeface="+mn-lt"/>
                  <a:ea typeface="+mn-ea"/>
                  <a:cs typeface="+mn-cs"/>
                </a:rPr>
                <a:t> xa .... xg]</a:t>
              </a:r>
              <a:endParaRPr lang="en-US" sz="1050" b="1">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50" b="1">
                <a:effectLst/>
                <a:latin typeface="+mn-lt"/>
              </a:endParaRPr>
            </a:p>
            <a:p>
              <a:r>
                <a:rPr lang="en-US" sz="1100">
                  <a:solidFill>
                    <a:schemeClr val="tx1"/>
                  </a:solidFill>
                  <a:effectLst/>
                  <a:latin typeface="+mn-lt"/>
                  <a:ea typeface="+mn-ea"/>
                  <a:cs typeface="+mn-cs"/>
                </a:rPr>
                <a:t>b) Implement a spreadsheet model to solve this BLP. (2.5 pts)</a:t>
              </a:r>
            </a:p>
            <a:p>
              <a:endParaRPr lang="en-US" sz="1100">
                <a:solidFill>
                  <a:schemeClr val="tx1"/>
                </a:solidFill>
                <a:effectLst/>
                <a:latin typeface="+mn-lt"/>
                <a:ea typeface="+mn-ea"/>
                <a:cs typeface="+mn-cs"/>
              </a:endParaRPr>
            </a:p>
            <a:p>
              <a:r>
                <a:rPr lang="en-US" sz="1100" b="1">
                  <a:solidFill>
                    <a:schemeClr val="tx1"/>
                  </a:solidFill>
                  <a:effectLst/>
                  <a:latin typeface="+mn-lt"/>
                  <a:ea typeface="+mn-ea"/>
                  <a:cs typeface="+mn-cs"/>
                </a:rPr>
                <a:t>Model below</a:t>
              </a:r>
            </a:p>
            <a:p>
              <a:endParaRPr lang="en-US">
                <a:effectLst/>
              </a:endParaRPr>
            </a:p>
            <a:p>
              <a:r>
                <a:rPr lang="en-US" sz="1100">
                  <a:solidFill>
                    <a:schemeClr val="tx1"/>
                  </a:solidFill>
                  <a:effectLst/>
                  <a:latin typeface="+mn-lt"/>
                  <a:ea typeface="+mn-ea"/>
                  <a:cs typeface="+mn-cs"/>
                </a:rPr>
                <a:t>c)</a:t>
              </a:r>
              <a:r>
                <a:rPr lang="en-US" sz="1100" baseline="0">
                  <a:solidFill>
                    <a:schemeClr val="tx1"/>
                  </a:solidFill>
                  <a:effectLst/>
                  <a:latin typeface="+mn-lt"/>
                  <a:ea typeface="+mn-ea"/>
                  <a:cs typeface="+mn-cs"/>
                </a:rPr>
                <a:t> In which municipalities should clinics be built and what would be the total cost. (1pt)</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a:solidFill>
                    <a:schemeClr val="tx1"/>
                  </a:solidFill>
                  <a:effectLst/>
                  <a:latin typeface="+mn-lt"/>
                  <a:ea typeface="+mn-ea"/>
                  <a:cs typeface="+mn-cs"/>
                </a:rPr>
                <a:t>Stations should be built to A, D , F </a:t>
              </a:r>
            </a:p>
            <a:p>
              <a:pPr marL="0" marR="0" lvl="0" indent="0" defTabSz="914400" eaLnBrk="1" fontAlgn="auto" latinLnBrk="0" hangingPunct="1">
                <a:lnSpc>
                  <a:spcPct val="100000"/>
                </a:lnSpc>
                <a:spcBef>
                  <a:spcPts val="0"/>
                </a:spcBef>
                <a:spcAft>
                  <a:spcPts val="0"/>
                </a:spcAft>
                <a:buClrTx/>
                <a:buSzTx/>
                <a:buFontTx/>
                <a:buNone/>
                <a:tabLst/>
                <a:defRPr/>
              </a:pPr>
              <a:r>
                <a:rPr lang="fi-FI" sz="1100" b="1">
                  <a:solidFill>
                    <a:schemeClr val="tx1"/>
                  </a:solidFill>
                  <a:effectLst/>
                  <a:latin typeface="+mn-lt"/>
                  <a:ea typeface="+mn-ea"/>
                  <a:cs typeface="+mn-cs"/>
                </a:rPr>
                <a:t>Total cost of the projects: 9,9 Meur</a:t>
              </a: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44781" y="419736"/>
              <a:ext cx="6096000" cy="69411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Covering problem </a:t>
              </a:r>
              <a:endParaRPr lang="en-US" sz="1100" b="0" i="0" u="none" strike="noStrike" baseline="0">
                <a:solidFill>
                  <a:schemeClr val="tx1"/>
                </a:solidFill>
                <a:effectLst/>
                <a:latin typeface="+mn-lt"/>
                <a:ea typeface="+mn-ea"/>
                <a:cs typeface="+mn-cs"/>
              </a:endParaRPr>
            </a:p>
            <a:p>
              <a:r>
                <a:rPr lang="en-US" sz="1100">
                  <a:solidFill>
                    <a:schemeClr val="tx1"/>
                  </a:solidFill>
                  <a:effectLst/>
                  <a:latin typeface="+mn-lt"/>
                  <a:ea typeface="+mn-ea"/>
                  <a:cs typeface="+mn-cs"/>
                </a:rPr>
                <a:t>A specific region (maakunta) in Finland needs to decide on the locations of healthcare clinics to serve its municipalities (labelled A-G for confidentiality). Each clinic can serve all those municipalities that are within a 30 minutes' driving distance. The travel times between the municipalities are given in Table 1. Moreover, the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cost of constructing a clinic varies across the municipalities. Projections of these costs are given in Table 2.</a:t>
              </a:r>
            </a:p>
            <a:p>
              <a:endParaRPr lang="en-US">
                <a:effectLst/>
              </a:endParaRPr>
            </a:p>
            <a:p>
              <a:r>
                <a:rPr lang="en-US" sz="1100">
                  <a:solidFill>
                    <a:schemeClr val="tx1"/>
                  </a:solidFill>
                  <a:effectLst/>
                  <a:latin typeface="+mn-lt"/>
                  <a:ea typeface="+mn-ea"/>
                  <a:cs typeface="+mn-cs"/>
                </a:rPr>
                <a:t>a) Mathematically formulate a BLP model that identifies those municipalities to which clinics should be built so that the total construction costs are minimized and all municipalities have a clinic within a 31 minute driving distance. Use decision variables</a:t>
              </a:r>
              <a:r>
                <a:rPr lang="en-US" sz="1100" b="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𝑥_𝐴,…, 𝑥_𝐺∈{0,1}</a:t>
              </a:r>
              <a:r>
                <a:rPr lang="en-US" sz="1100">
                  <a:solidFill>
                    <a:schemeClr val="tx1"/>
                  </a:solidFill>
                  <a:effectLst/>
                  <a:latin typeface="+mn-lt"/>
                  <a:ea typeface="+mn-ea"/>
                  <a:cs typeface="+mn-cs"/>
                </a:rPr>
                <a:t>. (2.5</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pts)</a:t>
              </a:r>
            </a:p>
            <a:p>
              <a:endParaRPr lang="en-US" sz="1100">
                <a:solidFill>
                  <a:schemeClr val="tx1"/>
                </a:solidFill>
                <a:effectLst/>
                <a:latin typeface="+mn-lt"/>
                <a:ea typeface="+mn-ea"/>
                <a:cs typeface="+mn-cs"/>
              </a:endParaRPr>
            </a:p>
            <a:p>
              <a:r>
                <a:rPr lang="en-US" sz="1050" b="1">
                  <a:solidFill>
                    <a:sysClr val="windowText" lastClr="000000"/>
                  </a:solidFill>
                  <a:effectLst/>
                  <a:latin typeface="+mn-lt"/>
                  <a:ea typeface="+mn-ea"/>
                  <a:cs typeface="+mn-cs"/>
                </a:rPr>
                <a:t>Objective</a:t>
              </a:r>
              <a:r>
                <a:rPr lang="en-US" sz="1050" b="1" baseline="0">
                  <a:solidFill>
                    <a:sysClr val="windowText" lastClr="000000"/>
                  </a:solidFill>
                  <a:effectLst/>
                  <a:latin typeface="+mn-lt"/>
                  <a:ea typeface="+mn-ea"/>
                  <a:cs typeface="+mn-cs"/>
                </a:rPr>
                <a:t> function</a:t>
              </a:r>
            </a:p>
            <a:p>
              <a:r>
                <a:rPr lang="en-US" sz="1050" b="1" baseline="0">
                  <a:solidFill>
                    <a:sysClr val="windowText" lastClr="000000"/>
                  </a:solidFill>
                  <a:effectLst/>
                  <a:latin typeface="+mn-lt"/>
                  <a:ea typeface="+mn-ea"/>
                  <a:cs typeface="+mn-cs"/>
                </a:rPr>
                <a:t> </a:t>
              </a:r>
              <a:endParaRPr lang="en-US" sz="1050" b="1">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050" b="1">
                  <a:solidFill>
                    <a:sysClr val="windowText" lastClr="000000"/>
                  </a:solidFill>
                  <a:effectLst/>
                  <a:latin typeface="+mn-lt"/>
                  <a:ea typeface="+mn-ea"/>
                  <a:cs typeface="+mn-cs"/>
                </a:rPr>
                <a:t>min</a:t>
              </a:r>
              <a:r>
                <a:rPr lang="fi-FI" sz="1050" b="1" baseline="0">
                  <a:solidFill>
                    <a:sysClr val="windowText" lastClr="000000"/>
                  </a:solidFill>
                  <a:effectLst/>
                  <a:latin typeface="+mn-lt"/>
                  <a:ea typeface="+mn-ea"/>
                  <a:cs typeface="+mn-cs"/>
                </a:rPr>
                <a:t>. </a:t>
              </a:r>
              <a:r>
                <a:rPr lang="fi-FI" sz="1050" b="1" i="0" baseline="0">
                  <a:solidFill>
                    <a:sysClr val="windowText" lastClr="000000"/>
                  </a:solidFill>
                  <a:effectLst/>
                  <a:latin typeface="Cambria Math" panose="02040503050406030204" pitchFamily="18" charset="0"/>
                  <a:ea typeface="+mn-ea"/>
                  <a:cs typeface="+mn-cs"/>
                </a:rPr>
                <a:t>𝟑,𝟏𝟓𝒙_𝒂+𝟑,𝟔𝒙_𝒃+𝟑,𝟏𝟓𝒙_𝒄+𝟒,𝟎𝟓𝒙_𝒅+𝟐,𝟖𝟓𝒙_𝒆+𝟐,𝟕𝒙_𝒇+𝟑,𝟔𝒙_𝒈</a:t>
              </a:r>
              <a:endParaRPr lang="en-US" sz="1050" b="1">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50" b="1">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050" b="1">
                  <a:effectLst/>
                  <a:latin typeface="+mn-lt"/>
                </a:rPr>
                <a:t>S.T.</a:t>
              </a:r>
            </a:p>
            <a:p>
              <a:pPr marL="0" marR="0" lvl="0" indent="0" defTabSz="914400" eaLnBrk="1" fontAlgn="auto" latinLnBrk="0" hangingPunct="1">
                <a:lnSpc>
                  <a:spcPct val="100000"/>
                </a:lnSpc>
                <a:spcBef>
                  <a:spcPts val="0"/>
                </a:spcBef>
                <a:spcAft>
                  <a:spcPts val="0"/>
                </a:spcAft>
                <a:buClrTx/>
                <a:buSzTx/>
                <a:buFontTx/>
                <a:buNone/>
                <a:tabLst/>
                <a:defRPr/>
              </a:pPr>
              <a:endParaRPr lang="en-US" sz="1050" b="1">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050" b="1" i="0">
                  <a:effectLst/>
                  <a:latin typeface="Cambria Math" panose="02040503050406030204" pitchFamily="18" charset="0"/>
                </a:rPr>
                <a:t>[</a:t>
              </a:r>
              <a:r>
                <a:rPr lang="en-US" sz="1100" b="1" i="0">
                  <a:solidFill>
                    <a:schemeClr val="tx1"/>
                  </a:solidFill>
                  <a:effectLst/>
                  <a:latin typeface="Cambria Math" panose="02040503050406030204" pitchFamily="18" charset="0"/>
                  <a:ea typeface="+mn-ea"/>
                  <a:cs typeface="+mn-cs"/>
                </a:rPr>
                <a:t>■8(</a:t>
              </a:r>
              <a:r>
                <a:rPr lang="fi-FI" sz="1100" b="1" i="0">
                  <a:solidFill>
                    <a:schemeClr val="tx1"/>
                  </a:solidFill>
                  <a:effectLst/>
                  <a:latin typeface="Cambria Math" panose="02040503050406030204" pitchFamily="18" charset="0"/>
                  <a:ea typeface="+mn-ea"/>
                  <a:cs typeface="+mn-cs"/>
                </a:rPr>
                <a:t>𝟏&amp;𝟏&amp;𝟏&amp;𝟎&amp;𝟎&amp;𝟎&amp;𝟎@𝟏&amp;𝟏&amp;𝟎&amp;𝟏&amp;𝟎&amp;𝟎&amp;𝟎@𝟏&amp;𝟎&amp;𝟏&amp;𝟏&amp;𝟎&amp;𝟎&amp;𝟎@𝟎&amp;𝟏&amp;𝟏&amp;𝟏&amp;𝟎&amp;𝟎&amp;𝟎@𝟎&amp;𝟎&amp;𝟎&amp;𝟎&amp;𝟏&amp;𝟏&amp;𝟎@𝟎&amp;𝟎&amp;𝟎&amp;𝟏&amp;𝟏&amp;𝟏&amp;𝟎@𝟎&amp;𝟎&amp;𝟎&amp;𝟏&amp;𝟎&amp;𝟎&amp;𝟏)]</a:t>
              </a:r>
              <a:r>
                <a:rPr lang="en-US" sz="1050" b="1">
                  <a:effectLst/>
                  <a:latin typeface="+mn-lt"/>
                </a:rPr>
                <a:t> X </a:t>
              </a:r>
              <a:r>
                <a:rPr lang="en-US" sz="1050" b="1" i="0">
                  <a:effectLst/>
                  <a:latin typeface="Cambria Math" panose="02040503050406030204" pitchFamily="18" charset="0"/>
                </a:rPr>
                <a:t>[■8(</a:t>
              </a:r>
              <a:r>
                <a:rPr lang="fi-FI" sz="1100" b="1" i="0" baseline="0">
                  <a:solidFill>
                    <a:schemeClr val="tx1"/>
                  </a:solidFill>
                  <a:effectLst/>
                  <a:latin typeface="Cambria Math" panose="02040503050406030204" pitchFamily="18" charset="0"/>
                  <a:ea typeface="+mn-ea"/>
                  <a:cs typeface="+mn-cs"/>
                </a:rPr>
                <a:t>𝒙_𝒂@𝒙_𝒃@</a:t>
              </a:r>
              <a:r>
                <a:rPr lang="en-US" sz="1050" b="1" i="0" baseline="0">
                  <a:solidFill>
                    <a:schemeClr val="tx1"/>
                  </a:solidFill>
                  <a:effectLst/>
                  <a:latin typeface="Cambria Math" panose="02040503050406030204" pitchFamily="18" charset="0"/>
                  <a:ea typeface="+mn-ea"/>
                  <a:cs typeface="+mn-cs"/>
                </a:rPr>
                <a:t>█(</a:t>
              </a:r>
              <a:r>
                <a:rPr lang="fi-FI" sz="1100" b="1" i="0" baseline="0">
                  <a:solidFill>
                    <a:schemeClr val="tx1"/>
                  </a:solidFill>
                  <a:effectLst/>
                  <a:latin typeface="Cambria Math" panose="02040503050406030204" pitchFamily="18" charset="0"/>
                  <a:ea typeface="+mn-ea"/>
                  <a:cs typeface="+mn-cs"/>
                </a:rPr>
                <a:t>𝒙_𝒄@𝒙_𝒅@𝒙_𝒆@𝒙_𝒇@𝒙_𝒈 ))]</a:t>
              </a:r>
              <a:r>
                <a:rPr lang="en-US" sz="1050" b="1">
                  <a:effectLst/>
                  <a:latin typeface="+mn-lt"/>
                </a:rPr>
                <a:t> &gt;= </a:t>
              </a:r>
              <a:r>
                <a:rPr lang="en-US" sz="1100" b="1" i="0">
                  <a:solidFill>
                    <a:schemeClr val="tx1"/>
                  </a:solidFill>
                  <a:effectLst/>
                  <a:latin typeface="Cambria Math" panose="02040503050406030204" pitchFamily="18" charset="0"/>
                  <a:ea typeface="+mn-ea"/>
                  <a:cs typeface="+mn-cs"/>
                </a:rPr>
                <a:t>[■8(</a:t>
              </a:r>
              <a:r>
                <a:rPr lang="fi-FI" sz="1100" b="1" i="0">
                  <a:solidFill>
                    <a:schemeClr val="tx1"/>
                  </a:solidFill>
                  <a:effectLst/>
                  <a:latin typeface="Cambria Math" panose="02040503050406030204" pitchFamily="18" charset="0"/>
                  <a:ea typeface="+mn-ea"/>
                  <a:cs typeface="+mn-cs"/>
                </a:rPr>
                <a:t>𝟏@</a:t>
              </a:r>
              <a:r>
                <a:rPr lang="fi-FI" sz="1100" b="1" i="0" baseline="0">
                  <a:solidFill>
                    <a:schemeClr val="tx1"/>
                  </a:solidFill>
                  <a:effectLst/>
                  <a:latin typeface="Cambria Math" panose="02040503050406030204" pitchFamily="18" charset="0"/>
                  <a:ea typeface="+mn-ea"/>
                  <a:cs typeface="+mn-cs"/>
                </a:rPr>
                <a:t>𝟏@</a:t>
              </a:r>
              <a:r>
                <a:rPr lang="en-US" sz="1100" b="1" i="0" baseline="0">
                  <a:solidFill>
                    <a:schemeClr val="tx1"/>
                  </a:solidFill>
                  <a:effectLst/>
                  <a:latin typeface="Cambria Math" panose="02040503050406030204" pitchFamily="18" charset="0"/>
                  <a:ea typeface="+mn-ea"/>
                  <a:cs typeface="+mn-cs"/>
                </a:rPr>
                <a:t>█(</a:t>
              </a:r>
              <a:r>
                <a:rPr lang="fi-FI" sz="1100" b="1" i="0" baseline="0">
                  <a:solidFill>
                    <a:schemeClr val="tx1"/>
                  </a:solidFill>
                  <a:effectLst/>
                  <a:latin typeface="Cambria Math" panose="02040503050406030204" pitchFamily="18" charset="0"/>
                  <a:ea typeface="+mn-ea"/>
                  <a:cs typeface="+mn-cs"/>
                </a:rPr>
                <a:t>𝟏@𝟏@𝟏@𝟏@𝟏))]</a:t>
              </a:r>
              <a:endParaRPr lang="en-US" sz="1050" b="1">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50" b="1">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1" baseline="0">
                  <a:solidFill>
                    <a:schemeClr val="tx1"/>
                  </a:solidFill>
                  <a:effectLst/>
                  <a:latin typeface="+mn-lt"/>
                  <a:ea typeface="+mn-ea"/>
                  <a:cs typeface="+mn-cs"/>
                </a:rPr>
                <a:t> </a:t>
              </a:r>
              <a:r>
                <a:rPr lang="fi-FI" sz="1100" b="1" i="0" baseline="0">
                  <a:solidFill>
                    <a:schemeClr val="tx1"/>
                  </a:solidFill>
                  <a:effectLst/>
                  <a:latin typeface="Cambria Math" panose="02040503050406030204" pitchFamily="18" charset="0"/>
                  <a:ea typeface="+mn-ea"/>
                  <a:cs typeface="+mn-cs"/>
                </a:rPr>
                <a:t>𝑿 ⃗  </a:t>
              </a:r>
              <a:r>
                <a:rPr lang="fi-FI" sz="1100" b="1" i="0" baseline="0">
                  <a:solidFill>
                    <a:schemeClr val="tx1"/>
                  </a:solidFill>
                  <a:effectLst/>
                  <a:latin typeface="Cambria Math" panose="02040503050406030204" pitchFamily="18" charset="0"/>
                  <a:ea typeface="Cambria Math" panose="02040503050406030204" pitchFamily="18" charset="0"/>
                  <a:cs typeface="+mn-cs"/>
                </a:rPr>
                <a:t>∈ </a:t>
              </a:r>
              <a:r>
                <a:rPr lang="fi-FI" sz="1100" b="1" i="0" baseline="0">
                  <a:solidFill>
                    <a:schemeClr val="tx1"/>
                  </a:solidFill>
                  <a:effectLst/>
                  <a:latin typeface="Cambria Math" panose="02040503050406030204" pitchFamily="18" charset="0"/>
                  <a:ea typeface="+mn-ea"/>
                  <a:cs typeface="+mn-cs"/>
                </a:rPr>
                <a:t>{𝟎,𝟏}</a:t>
              </a:r>
              <a:r>
                <a:rPr lang="fi-FI" sz="1100" b="1" i="0" baseline="0">
                  <a:solidFill>
                    <a:schemeClr val="tx1"/>
                  </a:solidFill>
                  <a:effectLst/>
                  <a:latin typeface="Cambria Math" panose="02040503050406030204" pitchFamily="18" charset="0"/>
                  <a:ea typeface="Cambria Math" panose="02040503050406030204" pitchFamily="18" charset="0"/>
                  <a:cs typeface="+mn-cs"/>
                </a:rPr>
                <a:t>^𝒏</a:t>
              </a:r>
              <a:r>
                <a:rPr lang="fi-FI" sz="1100" b="1">
                  <a:solidFill>
                    <a:schemeClr val="tx1"/>
                  </a:solidFill>
                  <a:effectLst/>
                  <a:latin typeface="+mn-lt"/>
                  <a:ea typeface="+mn-ea"/>
                  <a:cs typeface="+mn-cs"/>
                </a:rPr>
                <a:t> , where X = [</a:t>
              </a:r>
              <a:r>
                <a:rPr lang="fi-FI" sz="1100" b="1" baseline="0">
                  <a:solidFill>
                    <a:schemeClr val="tx1"/>
                  </a:solidFill>
                  <a:effectLst/>
                  <a:latin typeface="+mn-lt"/>
                  <a:ea typeface="+mn-ea"/>
                  <a:cs typeface="+mn-cs"/>
                </a:rPr>
                <a:t> xa .... xg]</a:t>
              </a:r>
              <a:endParaRPr lang="en-US" sz="1050" b="1">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50" b="1">
                <a:effectLst/>
                <a:latin typeface="+mn-lt"/>
              </a:endParaRPr>
            </a:p>
            <a:p>
              <a:r>
                <a:rPr lang="en-US" sz="1100">
                  <a:solidFill>
                    <a:schemeClr val="tx1"/>
                  </a:solidFill>
                  <a:effectLst/>
                  <a:latin typeface="+mn-lt"/>
                  <a:ea typeface="+mn-ea"/>
                  <a:cs typeface="+mn-cs"/>
                </a:rPr>
                <a:t>b) Implement a spreadsheet model to solve this BLP. (2.5 pts)</a:t>
              </a:r>
            </a:p>
            <a:p>
              <a:endParaRPr lang="en-US" sz="1100">
                <a:solidFill>
                  <a:schemeClr val="tx1"/>
                </a:solidFill>
                <a:effectLst/>
                <a:latin typeface="+mn-lt"/>
                <a:ea typeface="+mn-ea"/>
                <a:cs typeface="+mn-cs"/>
              </a:endParaRPr>
            </a:p>
            <a:p>
              <a:r>
                <a:rPr lang="en-US" sz="1100" b="1">
                  <a:solidFill>
                    <a:schemeClr val="tx1"/>
                  </a:solidFill>
                  <a:effectLst/>
                  <a:latin typeface="+mn-lt"/>
                  <a:ea typeface="+mn-ea"/>
                  <a:cs typeface="+mn-cs"/>
                </a:rPr>
                <a:t>Model below</a:t>
              </a:r>
            </a:p>
            <a:p>
              <a:endParaRPr lang="en-US">
                <a:effectLst/>
              </a:endParaRPr>
            </a:p>
            <a:p>
              <a:r>
                <a:rPr lang="en-US" sz="1100">
                  <a:solidFill>
                    <a:schemeClr val="tx1"/>
                  </a:solidFill>
                  <a:effectLst/>
                  <a:latin typeface="+mn-lt"/>
                  <a:ea typeface="+mn-ea"/>
                  <a:cs typeface="+mn-cs"/>
                </a:rPr>
                <a:t>c)</a:t>
              </a:r>
              <a:r>
                <a:rPr lang="en-US" sz="1100" baseline="0">
                  <a:solidFill>
                    <a:schemeClr val="tx1"/>
                  </a:solidFill>
                  <a:effectLst/>
                  <a:latin typeface="+mn-lt"/>
                  <a:ea typeface="+mn-ea"/>
                  <a:cs typeface="+mn-cs"/>
                </a:rPr>
                <a:t> In which municipalities should clinics be built and what would be the total cost. (1pt)</a:t>
              </a:r>
            </a:p>
            <a:p>
              <a:endParaRPr lang="en-US"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a:solidFill>
                    <a:schemeClr val="tx1"/>
                  </a:solidFill>
                  <a:effectLst/>
                  <a:latin typeface="+mn-lt"/>
                  <a:ea typeface="+mn-ea"/>
                  <a:cs typeface="+mn-cs"/>
                </a:rPr>
                <a:t>Stations should be built to A, D , F </a:t>
              </a:r>
            </a:p>
            <a:p>
              <a:pPr marL="0" marR="0" lvl="0" indent="0" defTabSz="914400" eaLnBrk="1" fontAlgn="auto" latinLnBrk="0" hangingPunct="1">
                <a:lnSpc>
                  <a:spcPct val="100000"/>
                </a:lnSpc>
                <a:spcBef>
                  <a:spcPts val="0"/>
                </a:spcBef>
                <a:spcAft>
                  <a:spcPts val="0"/>
                </a:spcAft>
                <a:buClrTx/>
                <a:buSzTx/>
                <a:buFontTx/>
                <a:buNone/>
                <a:tabLst/>
                <a:defRPr/>
              </a:pPr>
              <a:r>
                <a:rPr lang="fi-FI" sz="1100" b="1">
                  <a:solidFill>
                    <a:schemeClr val="tx1"/>
                  </a:solidFill>
                  <a:effectLst/>
                  <a:latin typeface="+mn-lt"/>
                  <a:ea typeface="+mn-ea"/>
                  <a:cs typeface="+mn-cs"/>
                </a:rPr>
                <a:t>Total cost of the projects: 9,9 Meur</a:t>
              </a:r>
            </a:p>
            <a:p>
              <a:endParaRPr lang="en-US">
                <a:effectLst/>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twoCellAnchor editAs="oneCell">
    <xdr:from>
      <xdr:col>13</xdr:col>
      <xdr:colOff>49832</xdr:colOff>
      <xdr:row>23</xdr:row>
      <xdr:rowOff>176689</xdr:rowOff>
    </xdr:from>
    <xdr:to>
      <xdr:col>18</xdr:col>
      <xdr:colOff>329089</xdr:colOff>
      <xdr:row>43</xdr:row>
      <xdr:rowOff>163051</xdr:rowOff>
    </xdr:to>
    <xdr:pic>
      <xdr:nvPicPr>
        <xdr:cNvPr id="4" name="Picture 3">
          <a:extLst>
            <a:ext uri="{FF2B5EF4-FFF2-40B4-BE49-F238E27FC236}">
              <a16:creationId xmlns:a16="http://schemas.microsoft.com/office/drawing/2014/main" id="{0E478004-11A5-8390-7891-CEB7550F34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37372" y="5327809"/>
          <a:ext cx="3327257" cy="3788742"/>
        </a:xfrm>
        <a:prstGeom prst="snip2DiagRect">
          <a:avLst/>
        </a:prstGeom>
        <a:solidFill>
          <a:srgbClr val="FFFFFF">
            <a:shade val="85000"/>
          </a:srgbClr>
        </a:solidFill>
        <a:ln w="88900" cap="sq">
          <a:solidFill>
            <a:srgbClr val="FFFFFF"/>
          </a:solidFill>
          <a:miter lim="800000"/>
        </a:ln>
        <a:effectLst>
          <a:outerShdw blurRad="88900" algn="tl" rotWithShape="0">
            <a:srgbClr val="000000">
              <a:alpha val="45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6"/>
  <sheetViews>
    <sheetView topLeftCell="A65" workbookViewId="0"/>
  </sheetViews>
  <sheetFormatPr defaultColWidth="8.85546875" defaultRowHeight="15" x14ac:dyDescent="0.25"/>
  <cols>
    <col min="1" max="1" width="11.7109375" customWidth="1"/>
    <col min="2" max="2" width="19.85546875" bestFit="1" customWidth="1"/>
    <col min="9" max="9" width="17.7109375" bestFit="1" customWidth="1"/>
    <col min="10" max="10" width="14.85546875" bestFit="1" customWidth="1"/>
    <col min="11" max="11" width="11.140625" bestFit="1" customWidth="1"/>
  </cols>
  <sheetData>
    <row r="1" spans="18:18" s="3" customFormat="1" ht="26.25" x14ac:dyDescent="0.4"/>
    <row r="2" spans="18:18" ht="17.25" customHeight="1" x14ac:dyDescent="0.25"/>
    <row r="3" spans="18:18" x14ac:dyDescent="0.25">
      <c r="R3" s="4"/>
    </row>
    <row r="4" spans="18:18" x14ac:dyDescent="0.25">
      <c r="R4" s="4"/>
    </row>
    <row r="5" spans="18:18" x14ac:dyDescent="0.25">
      <c r="R5" s="4"/>
    </row>
    <row r="6" spans="18:18" x14ac:dyDescent="0.25">
      <c r="R6" s="4"/>
    </row>
    <row r="7" spans="18:18" x14ac:dyDescent="0.25">
      <c r="R7" s="4"/>
    </row>
    <row r="8" spans="18:18" x14ac:dyDescent="0.25">
      <c r="R8" s="32"/>
    </row>
    <row r="9" spans="18:18" x14ac:dyDescent="0.25">
      <c r="R9" s="31"/>
    </row>
    <row r="10" spans="18:18" x14ac:dyDescent="0.25">
      <c r="R10" s="31"/>
    </row>
    <row r="11" spans="18:18" x14ac:dyDescent="0.25">
      <c r="R11" s="31"/>
    </row>
    <row r="12" spans="18:18" x14ac:dyDescent="0.25">
      <c r="R12" s="31"/>
    </row>
    <row r="13" spans="18:18" x14ac:dyDescent="0.25">
      <c r="R13" s="31"/>
    </row>
    <row r="14" spans="18:18" x14ac:dyDescent="0.25">
      <c r="R14" s="31"/>
    </row>
    <row r="15" spans="18:18" x14ac:dyDescent="0.25">
      <c r="R15" s="31"/>
    </row>
    <row r="16" spans="18:18" x14ac:dyDescent="0.25">
      <c r="R16" s="4"/>
    </row>
    <row r="17" spans="10:18" ht="15.75" thickBot="1" x14ac:dyDescent="0.3">
      <c r="J17" s="20" t="s">
        <v>8</v>
      </c>
      <c r="K17" s="20"/>
      <c r="L17" s="20"/>
      <c r="M17" s="20"/>
      <c r="N17" s="20"/>
      <c r="O17" s="20"/>
      <c r="P17" s="20"/>
      <c r="R17" s="4"/>
    </row>
    <row r="18" spans="10:18" x14ac:dyDescent="0.25">
      <c r="J18" s="23" t="s">
        <v>9</v>
      </c>
      <c r="K18" s="48" t="s">
        <v>2</v>
      </c>
      <c r="L18" s="48" t="s">
        <v>3</v>
      </c>
      <c r="M18" s="48" t="s">
        <v>4</v>
      </c>
      <c r="N18" s="48" t="s">
        <v>5</v>
      </c>
      <c r="O18" s="48" t="s">
        <v>6</v>
      </c>
      <c r="P18" s="49" t="s">
        <v>7</v>
      </c>
      <c r="R18" s="4"/>
    </row>
    <row r="19" spans="10:18" ht="15.75" thickBot="1" x14ac:dyDescent="0.3">
      <c r="J19" s="24" t="s">
        <v>10</v>
      </c>
      <c r="K19" s="21">
        <v>25</v>
      </c>
      <c r="L19" s="21">
        <v>35</v>
      </c>
      <c r="M19" s="21">
        <v>15</v>
      </c>
      <c r="N19" s="21">
        <v>35</v>
      </c>
      <c r="O19" s="21">
        <v>20</v>
      </c>
      <c r="P19" s="22">
        <v>10</v>
      </c>
      <c r="R19" s="4"/>
    </row>
    <row r="20" spans="10:18" x14ac:dyDescent="0.25">
      <c r="R20" s="4"/>
    </row>
    <row r="21" spans="10:18" ht="15.75" thickBot="1" x14ac:dyDescent="0.3">
      <c r="J21" s="20" t="s">
        <v>11</v>
      </c>
      <c r="K21" s="20"/>
      <c r="L21" s="20"/>
      <c r="M21" s="20"/>
      <c r="N21" s="20"/>
      <c r="O21" s="20"/>
      <c r="P21" s="20"/>
      <c r="R21" s="4"/>
    </row>
    <row r="22" spans="10:18" x14ac:dyDescent="0.25">
      <c r="J22" s="29"/>
      <c r="K22" s="61" t="s">
        <v>0</v>
      </c>
      <c r="L22" s="61"/>
      <c r="M22" s="61"/>
      <c r="N22" s="61"/>
      <c r="O22" s="61"/>
      <c r="P22" s="62"/>
      <c r="R22" s="4"/>
    </row>
    <row r="23" spans="10:18" x14ac:dyDescent="0.25">
      <c r="J23" s="63" t="s">
        <v>1</v>
      </c>
      <c r="K23" s="28" t="s">
        <v>2</v>
      </c>
      <c r="L23" s="28" t="s">
        <v>3</v>
      </c>
      <c r="M23" s="28" t="s">
        <v>4</v>
      </c>
      <c r="N23" s="28" t="s">
        <v>5</v>
      </c>
      <c r="O23" s="28" t="s">
        <v>6</v>
      </c>
      <c r="P23" s="30" t="s">
        <v>7</v>
      </c>
      <c r="R23" s="4"/>
    </row>
    <row r="24" spans="10:18" x14ac:dyDescent="0.25">
      <c r="J24" s="25" t="s">
        <v>2</v>
      </c>
      <c r="K24" s="26" t="s">
        <v>12</v>
      </c>
      <c r="L24" s="26">
        <v>12</v>
      </c>
      <c r="M24" s="26">
        <v>17</v>
      </c>
      <c r="N24" s="26">
        <v>18</v>
      </c>
      <c r="O24" s="26">
        <v>10</v>
      </c>
      <c r="P24" s="27">
        <v>20</v>
      </c>
    </row>
    <row r="25" spans="10:18" x14ac:dyDescent="0.25">
      <c r="J25" s="25" t="s">
        <v>3</v>
      </c>
      <c r="K25" s="26">
        <v>14</v>
      </c>
      <c r="L25" s="26" t="s">
        <v>12</v>
      </c>
      <c r="M25" s="26">
        <v>10</v>
      </c>
      <c r="N25" s="26">
        <v>19</v>
      </c>
      <c r="O25" s="26">
        <v>17</v>
      </c>
      <c r="P25" s="27">
        <v>16</v>
      </c>
    </row>
    <row r="26" spans="10:18" x14ac:dyDescent="0.25">
      <c r="J26" s="25" t="s">
        <v>4</v>
      </c>
      <c r="K26" s="26">
        <v>14</v>
      </c>
      <c r="L26" s="26">
        <v>10</v>
      </c>
      <c r="M26" s="26" t="s">
        <v>12</v>
      </c>
      <c r="N26" s="26">
        <v>12</v>
      </c>
      <c r="O26" s="26">
        <v>18</v>
      </c>
      <c r="P26" s="27">
        <v>9</v>
      </c>
    </row>
    <row r="27" spans="10:18" x14ac:dyDescent="0.25">
      <c r="J27" s="25" t="s">
        <v>5</v>
      </c>
      <c r="K27" s="26">
        <v>8</v>
      </c>
      <c r="L27" s="26">
        <v>16</v>
      </c>
      <c r="M27" s="26">
        <v>14</v>
      </c>
      <c r="N27" s="26" t="s">
        <v>12</v>
      </c>
      <c r="O27" s="26">
        <v>12</v>
      </c>
      <c r="P27" s="27">
        <v>15</v>
      </c>
    </row>
    <row r="28" spans="10:18" x14ac:dyDescent="0.25">
      <c r="J28" s="25" t="s">
        <v>6</v>
      </c>
      <c r="K28" s="26">
        <v>11</v>
      </c>
      <c r="L28" s="26">
        <v>21</v>
      </c>
      <c r="M28" s="26">
        <v>16</v>
      </c>
      <c r="N28" s="26">
        <v>8</v>
      </c>
      <c r="O28" s="26" t="s">
        <v>12</v>
      </c>
      <c r="P28" s="27">
        <v>10</v>
      </c>
    </row>
    <row r="29" spans="10:18" ht="15.75" thickBot="1" x14ac:dyDescent="0.3">
      <c r="J29" s="24" t="s">
        <v>7</v>
      </c>
      <c r="K29" s="21">
        <v>24</v>
      </c>
      <c r="L29" s="21">
        <v>12</v>
      </c>
      <c r="M29" s="21">
        <v>9</v>
      </c>
      <c r="N29" s="21">
        <v>17</v>
      </c>
      <c r="O29" s="21">
        <v>15</v>
      </c>
      <c r="P29" s="22" t="s">
        <v>12</v>
      </c>
    </row>
    <row r="31" spans="10:18" ht="15.75" thickBot="1" x14ac:dyDescent="0.3">
      <c r="J31" s="20" t="s">
        <v>13</v>
      </c>
      <c r="K31" s="20"/>
      <c r="L31" s="20"/>
      <c r="M31" s="20"/>
      <c r="N31" s="20"/>
      <c r="O31" s="20"/>
      <c r="P31" s="20"/>
    </row>
    <row r="32" spans="10:18" x14ac:dyDescent="0.25">
      <c r="J32" s="23" t="s">
        <v>9</v>
      </c>
      <c r="K32" s="48" t="s">
        <v>2</v>
      </c>
      <c r="L32" s="48" t="s">
        <v>3</v>
      </c>
      <c r="M32" s="48" t="s">
        <v>4</v>
      </c>
      <c r="N32" s="48" t="s">
        <v>5</v>
      </c>
      <c r="O32" s="48" t="s">
        <v>6</v>
      </c>
      <c r="P32" s="49" t="s">
        <v>7</v>
      </c>
    </row>
    <row r="33" spans="2:16" ht="15.75" thickBot="1" x14ac:dyDescent="0.3">
      <c r="H33" s="28" t="s">
        <v>87</v>
      </c>
      <c r="J33" s="24" t="s">
        <v>14</v>
      </c>
      <c r="K33" s="21">
        <v>25</v>
      </c>
      <c r="L33" s="21">
        <v>18</v>
      </c>
      <c r="M33" s="21">
        <v>13</v>
      </c>
      <c r="N33" s="21">
        <v>28</v>
      </c>
      <c r="O33" s="21">
        <v>31</v>
      </c>
      <c r="P33" s="22">
        <v>25</v>
      </c>
    </row>
    <row r="35" spans="2:16" x14ac:dyDescent="0.25">
      <c r="J35" s="26"/>
    </row>
    <row r="36" spans="2:16" x14ac:dyDescent="0.25">
      <c r="J36" s="26"/>
    </row>
    <row r="37" spans="2:16" x14ac:dyDescent="0.25">
      <c r="J37" s="26"/>
    </row>
    <row r="38" spans="2:16" x14ac:dyDescent="0.25">
      <c r="J38" s="26"/>
    </row>
    <row r="39" spans="2:16" x14ac:dyDescent="0.25">
      <c r="B39" s="20"/>
      <c r="C39" s="64"/>
      <c r="D39" s="64"/>
      <c r="E39" s="64"/>
      <c r="F39" s="64"/>
      <c r="G39" s="64"/>
      <c r="H39" s="64"/>
      <c r="J39" s="26"/>
    </row>
    <row r="40" spans="2:16" x14ac:dyDescent="0.25">
      <c r="B40" s="65"/>
      <c r="C40" s="28"/>
      <c r="D40" s="28"/>
      <c r="E40" s="28"/>
      <c r="F40" s="28"/>
      <c r="G40" s="28"/>
      <c r="H40" s="28"/>
      <c r="J40" s="26"/>
    </row>
    <row r="41" spans="2:16" x14ac:dyDescent="0.25">
      <c r="B41" s="28"/>
      <c r="C41" s="26"/>
      <c r="D41" s="26"/>
      <c r="E41" s="26"/>
      <c r="F41" s="26"/>
      <c r="G41" s="26"/>
      <c r="H41" s="26"/>
    </row>
    <row r="42" spans="2:16" x14ac:dyDescent="0.25">
      <c r="B42" s="28"/>
      <c r="C42" s="26"/>
      <c r="D42" s="26"/>
      <c r="E42" s="26"/>
      <c r="F42" s="26"/>
      <c r="G42" s="26"/>
      <c r="H42" s="26"/>
    </row>
    <row r="43" spans="2:16" x14ac:dyDescent="0.25">
      <c r="B43" s="28"/>
      <c r="C43" s="26"/>
      <c r="D43" s="26"/>
      <c r="E43" s="26"/>
      <c r="F43" s="26"/>
      <c r="G43" s="26"/>
      <c r="H43" s="26"/>
    </row>
    <row r="44" spans="2:16" x14ac:dyDescent="0.25">
      <c r="B44" s="28"/>
      <c r="C44" s="26"/>
      <c r="D44" s="26"/>
      <c r="E44" s="26"/>
      <c r="F44" s="26"/>
      <c r="G44" s="26"/>
      <c r="H44" s="26"/>
    </row>
    <row r="45" spans="2:16" x14ac:dyDescent="0.25">
      <c r="B45" s="28"/>
      <c r="C45" s="26"/>
      <c r="D45" s="26"/>
      <c r="E45" s="26"/>
      <c r="F45" s="26"/>
      <c r="G45" s="26"/>
      <c r="H45" s="26"/>
    </row>
    <row r="46" spans="2:16" x14ac:dyDescent="0.25">
      <c r="B46" s="28"/>
      <c r="C46" s="26"/>
      <c r="D46" s="26"/>
      <c r="E46" s="26"/>
      <c r="F46" s="26"/>
      <c r="G46" s="26"/>
      <c r="H46" s="26"/>
    </row>
    <row r="49" spans="2:11" ht="15.75" thickBot="1" x14ac:dyDescent="0.3"/>
    <row r="50" spans="2:11" x14ac:dyDescent="0.25">
      <c r="B50" s="218" t="s">
        <v>9</v>
      </c>
      <c r="C50" s="219" t="s">
        <v>2</v>
      </c>
      <c r="D50" s="219" t="s">
        <v>3</v>
      </c>
      <c r="E50" s="219" t="s">
        <v>4</v>
      </c>
      <c r="F50" s="219" t="s">
        <v>5</v>
      </c>
      <c r="G50" s="219" t="s">
        <v>6</v>
      </c>
      <c r="H50" s="220" t="s">
        <v>7</v>
      </c>
      <c r="J50" s="246" t="s">
        <v>139</v>
      </c>
      <c r="K50" s="247" t="s">
        <v>148</v>
      </c>
    </row>
    <row r="51" spans="2:11" ht="30.75" thickBot="1" x14ac:dyDescent="0.3">
      <c r="B51" s="175" t="s">
        <v>138</v>
      </c>
      <c r="C51" s="177">
        <v>1</v>
      </c>
      <c r="D51" s="177">
        <v>2</v>
      </c>
      <c r="E51" s="177">
        <v>3</v>
      </c>
      <c r="F51" s="177">
        <v>4</v>
      </c>
      <c r="G51" s="177">
        <v>5</v>
      </c>
      <c r="H51" s="221">
        <v>6</v>
      </c>
      <c r="J51" s="222" t="s">
        <v>91</v>
      </c>
      <c r="K51" s="244"/>
    </row>
    <row r="52" spans="2:11" ht="30" x14ac:dyDescent="0.25">
      <c r="J52" s="222" t="s">
        <v>146</v>
      </c>
      <c r="K52" s="174"/>
    </row>
    <row r="53" spans="2:11" ht="30" x14ac:dyDescent="0.25">
      <c r="J53" s="222" t="s">
        <v>127</v>
      </c>
      <c r="K53" s="225"/>
    </row>
    <row r="54" spans="2:11" ht="15.75" thickBot="1" x14ac:dyDescent="0.3">
      <c r="B54" s="66" t="s">
        <v>136</v>
      </c>
      <c r="J54" s="223" t="s">
        <v>147</v>
      </c>
      <c r="K54" s="245"/>
    </row>
    <row r="55" spans="2:11" x14ac:dyDescent="0.25">
      <c r="B55" s="69" t="s">
        <v>88</v>
      </c>
      <c r="C55" s="90" t="s">
        <v>90</v>
      </c>
      <c r="D55" s="90"/>
      <c r="E55" s="90"/>
      <c r="F55" s="90"/>
      <c r="G55" s="90"/>
      <c r="H55" s="91"/>
    </row>
    <row r="56" spans="2:11" x14ac:dyDescent="0.25">
      <c r="B56" s="92" t="s">
        <v>89</v>
      </c>
      <c r="C56" s="68">
        <v>1</v>
      </c>
      <c r="D56" s="68">
        <v>2</v>
      </c>
      <c r="E56" s="68">
        <v>3</v>
      </c>
      <c r="F56" s="68">
        <v>4</v>
      </c>
      <c r="G56" s="68">
        <v>5</v>
      </c>
      <c r="H56" s="93">
        <v>6</v>
      </c>
    </row>
    <row r="57" spans="2:11" x14ac:dyDescent="0.25">
      <c r="B57" s="74">
        <v>1</v>
      </c>
      <c r="C57" s="70">
        <v>0</v>
      </c>
      <c r="D57" s="70">
        <v>12</v>
      </c>
      <c r="E57" s="70">
        <v>17</v>
      </c>
      <c r="F57" s="70">
        <v>18</v>
      </c>
      <c r="G57" s="70">
        <v>10</v>
      </c>
      <c r="H57" s="94">
        <v>20</v>
      </c>
    </row>
    <row r="58" spans="2:11" x14ac:dyDescent="0.25">
      <c r="B58" s="74">
        <v>2</v>
      </c>
      <c r="C58" s="70">
        <v>14</v>
      </c>
      <c r="D58" s="70">
        <v>0</v>
      </c>
      <c r="E58" s="70">
        <v>10</v>
      </c>
      <c r="F58" s="70">
        <v>19</v>
      </c>
      <c r="G58" s="70">
        <v>17</v>
      </c>
      <c r="H58" s="94">
        <v>16</v>
      </c>
    </row>
    <row r="59" spans="2:11" x14ac:dyDescent="0.25">
      <c r="B59" s="74">
        <v>3</v>
      </c>
      <c r="C59" s="70">
        <v>14</v>
      </c>
      <c r="D59" s="70">
        <v>10</v>
      </c>
      <c r="E59" s="70">
        <v>0</v>
      </c>
      <c r="F59" s="70">
        <v>12</v>
      </c>
      <c r="G59" s="70">
        <v>18</v>
      </c>
      <c r="H59" s="94">
        <v>9</v>
      </c>
    </row>
    <row r="60" spans="2:11" x14ac:dyDescent="0.25">
      <c r="B60" s="74">
        <v>4</v>
      </c>
      <c r="C60" s="70">
        <v>8</v>
      </c>
      <c r="D60" s="70">
        <v>16</v>
      </c>
      <c r="E60" s="70">
        <v>14</v>
      </c>
      <c r="F60" s="70">
        <v>0</v>
      </c>
      <c r="G60" s="70">
        <v>12</v>
      </c>
      <c r="H60" s="94">
        <v>15</v>
      </c>
    </row>
    <row r="61" spans="2:11" x14ac:dyDescent="0.25">
      <c r="B61" s="74">
        <v>5</v>
      </c>
      <c r="C61" s="70">
        <v>11</v>
      </c>
      <c r="D61" s="70">
        <v>21</v>
      </c>
      <c r="E61" s="70">
        <v>16</v>
      </c>
      <c r="F61" s="70">
        <v>8</v>
      </c>
      <c r="G61" s="70">
        <v>0</v>
      </c>
      <c r="H61" s="94">
        <v>10</v>
      </c>
    </row>
    <row r="62" spans="2:11" ht="15.75" thickBot="1" x14ac:dyDescent="0.3">
      <c r="B62" s="75">
        <v>6</v>
      </c>
      <c r="C62" s="95">
        <v>24</v>
      </c>
      <c r="D62" s="95">
        <v>12</v>
      </c>
      <c r="E62" s="95">
        <v>9</v>
      </c>
      <c r="F62" s="95">
        <v>17</v>
      </c>
      <c r="G62" s="95">
        <v>15</v>
      </c>
      <c r="H62" s="96">
        <v>0</v>
      </c>
    </row>
    <row r="63" spans="2:11" x14ac:dyDescent="0.25">
      <c r="I63" s="80" t="s">
        <v>91</v>
      </c>
    </row>
    <row r="64" spans="2:11" ht="15.75" thickBot="1" x14ac:dyDescent="0.3">
      <c r="I64" s="264">
        <f>SUMPRODUCT(C57:H62,C68:H73)</f>
        <v>310.00000000000023</v>
      </c>
    </row>
    <row r="65" spans="2:11" ht="15.75" thickBot="1" x14ac:dyDescent="0.3">
      <c r="B65" s="66" t="s">
        <v>137</v>
      </c>
    </row>
    <row r="66" spans="2:11" ht="15.75" thickBot="1" x14ac:dyDescent="0.3">
      <c r="B66" s="72" t="s">
        <v>14</v>
      </c>
      <c r="C66" s="77" t="s">
        <v>90</v>
      </c>
      <c r="D66" s="77"/>
      <c r="E66" s="77"/>
      <c r="F66" s="77"/>
      <c r="G66" s="77"/>
      <c r="H66" s="78"/>
    </row>
    <row r="67" spans="2:11" x14ac:dyDescent="0.25">
      <c r="B67" s="73" t="s">
        <v>89</v>
      </c>
      <c r="C67" s="79">
        <v>1</v>
      </c>
      <c r="D67" s="79">
        <v>2</v>
      </c>
      <c r="E67" s="79">
        <v>3</v>
      </c>
      <c r="F67" s="79">
        <v>4</v>
      </c>
      <c r="G67" s="79">
        <v>5</v>
      </c>
      <c r="H67" s="85">
        <v>6</v>
      </c>
      <c r="I67" s="80" t="s">
        <v>92</v>
      </c>
      <c r="K67" s="80" t="s">
        <v>94</v>
      </c>
    </row>
    <row r="68" spans="2:11" x14ac:dyDescent="0.25">
      <c r="B68" s="74">
        <v>1</v>
      </c>
      <c r="C68" s="71">
        <v>25.000000000000004</v>
      </c>
      <c r="D68" s="71">
        <v>0</v>
      </c>
      <c r="E68" s="71">
        <v>0</v>
      </c>
      <c r="F68" s="71">
        <v>0</v>
      </c>
      <c r="G68" s="71">
        <v>0</v>
      </c>
      <c r="H68" s="86">
        <v>0</v>
      </c>
      <c r="I68" s="97">
        <f>SUM(C68:H68)</f>
        <v>25.000000000000004</v>
      </c>
      <c r="J68" s="101" t="s">
        <v>95</v>
      </c>
      <c r="K68" s="99">
        <v>25</v>
      </c>
    </row>
    <row r="69" spans="2:11" x14ac:dyDescent="0.25">
      <c r="B69" s="74">
        <v>2</v>
      </c>
      <c r="C69" s="71">
        <v>0</v>
      </c>
      <c r="D69" s="71">
        <v>18</v>
      </c>
      <c r="E69" s="71">
        <v>0</v>
      </c>
      <c r="F69" s="71">
        <v>0</v>
      </c>
      <c r="G69" s="71">
        <v>0</v>
      </c>
      <c r="H69" s="86">
        <v>0</v>
      </c>
      <c r="I69" s="97">
        <f t="shared" ref="I69:I73" si="0">SUM(C69:H69)</f>
        <v>18</v>
      </c>
      <c r="J69" s="101" t="s">
        <v>95</v>
      </c>
      <c r="K69" s="99">
        <v>18</v>
      </c>
    </row>
    <row r="70" spans="2:11" x14ac:dyDescent="0.25">
      <c r="B70" s="74">
        <v>3</v>
      </c>
      <c r="C70" s="71">
        <v>0</v>
      </c>
      <c r="D70" s="71">
        <v>0</v>
      </c>
      <c r="E70" s="71">
        <v>13</v>
      </c>
      <c r="F70" s="71">
        <v>0</v>
      </c>
      <c r="G70" s="71">
        <v>0</v>
      </c>
      <c r="H70" s="86">
        <v>0</v>
      </c>
      <c r="I70" s="97">
        <f t="shared" si="0"/>
        <v>13</v>
      </c>
      <c r="J70" s="101" t="s">
        <v>95</v>
      </c>
      <c r="K70" s="99">
        <v>13</v>
      </c>
    </row>
    <row r="71" spans="2:11" x14ac:dyDescent="0.25">
      <c r="B71" s="74">
        <v>4</v>
      </c>
      <c r="C71" s="71">
        <v>0</v>
      </c>
      <c r="D71" s="71">
        <v>0</v>
      </c>
      <c r="E71" s="71">
        <v>0</v>
      </c>
      <c r="F71" s="71">
        <v>27.999999999999993</v>
      </c>
      <c r="G71" s="71">
        <v>0</v>
      </c>
      <c r="H71" s="86">
        <v>0</v>
      </c>
      <c r="I71" s="97">
        <f t="shared" si="0"/>
        <v>27.999999999999993</v>
      </c>
      <c r="J71" s="101" t="s">
        <v>95</v>
      </c>
      <c r="K71" s="99">
        <v>28</v>
      </c>
    </row>
    <row r="72" spans="2:11" x14ac:dyDescent="0.25">
      <c r="B72" s="74">
        <v>5</v>
      </c>
      <c r="C72" s="71">
        <v>0</v>
      </c>
      <c r="D72" s="71">
        <v>2.0000000000000053</v>
      </c>
      <c r="E72" s="71">
        <v>2.0000000000000018</v>
      </c>
      <c r="F72" s="71">
        <v>7.0000000000000098</v>
      </c>
      <c r="G72" s="71">
        <v>20</v>
      </c>
      <c r="H72" s="86">
        <v>0</v>
      </c>
      <c r="I72" s="97">
        <f t="shared" si="0"/>
        <v>31.000000000000018</v>
      </c>
      <c r="J72" s="101" t="s">
        <v>95</v>
      </c>
      <c r="K72" s="99">
        <v>31</v>
      </c>
    </row>
    <row r="73" spans="2:11" ht="15.75" thickBot="1" x14ac:dyDescent="0.3">
      <c r="B73" s="81">
        <v>6</v>
      </c>
      <c r="C73" s="82">
        <v>0</v>
      </c>
      <c r="D73" s="82">
        <v>15</v>
      </c>
      <c r="E73" s="82">
        <v>0</v>
      </c>
      <c r="F73" s="82">
        <v>0</v>
      </c>
      <c r="G73" s="82">
        <v>0</v>
      </c>
      <c r="H73" s="87">
        <v>9.9999999999999982</v>
      </c>
      <c r="I73" s="98">
        <f t="shared" si="0"/>
        <v>25</v>
      </c>
      <c r="J73" s="101" t="s">
        <v>95</v>
      </c>
      <c r="K73" s="100">
        <v>25</v>
      </c>
    </row>
    <row r="74" spans="2:11" ht="15.75" thickBot="1" x14ac:dyDescent="0.3">
      <c r="B74" s="76" t="s">
        <v>93</v>
      </c>
      <c r="C74" s="103">
        <f>SUM(C68:C73)</f>
        <v>25.000000000000004</v>
      </c>
      <c r="D74" s="103">
        <f t="shared" ref="D74:H74" si="1">SUM(D68:D73)</f>
        <v>35.000000000000007</v>
      </c>
      <c r="E74" s="103">
        <f t="shared" si="1"/>
        <v>15.000000000000002</v>
      </c>
      <c r="F74" s="103">
        <f t="shared" si="1"/>
        <v>35</v>
      </c>
      <c r="G74" s="103">
        <f t="shared" si="1"/>
        <v>20</v>
      </c>
      <c r="H74" s="104">
        <f t="shared" si="1"/>
        <v>9.9999999999999982</v>
      </c>
    </row>
    <row r="75" spans="2:11" ht="15.75" thickBot="1" x14ac:dyDescent="0.3">
      <c r="C75" s="101" t="s">
        <v>96</v>
      </c>
      <c r="D75" s="101" t="s">
        <v>96</v>
      </c>
      <c r="E75" s="101" t="s">
        <v>96</v>
      </c>
      <c r="F75" s="101" t="s">
        <v>96</v>
      </c>
      <c r="G75" s="101" t="s">
        <v>96</v>
      </c>
      <c r="H75" s="101" t="s">
        <v>96</v>
      </c>
    </row>
    <row r="76" spans="2:11" ht="15.75" thickBot="1" x14ac:dyDescent="0.3">
      <c r="B76" s="76" t="s">
        <v>10</v>
      </c>
      <c r="C76" s="105">
        <v>25</v>
      </c>
      <c r="D76" s="105">
        <v>35</v>
      </c>
      <c r="E76" s="105">
        <v>15</v>
      </c>
      <c r="F76" s="105">
        <v>35</v>
      </c>
      <c r="G76" s="105">
        <v>20</v>
      </c>
      <c r="H76" s="106">
        <v>10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5"/>
  <sheetViews>
    <sheetView topLeftCell="A49" workbookViewId="0">
      <selection activeCell="I12" sqref="I12"/>
    </sheetView>
  </sheetViews>
  <sheetFormatPr defaultColWidth="8.85546875" defaultRowHeight="15" x14ac:dyDescent="0.25"/>
  <cols>
    <col min="1" max="1" width="2.42578125" customWidth="1"/>
    <col min="2" max="2" width="11.5703125" bestFit="1" customWidth="1"/>
    <col min="3" max="8" width="12.85546875" bestFit="1" customWidth="1"/>
    <col min="9" max="9" width="21.140625" bestFit="1" customWidth="1"/>
    <col min="10" max="13" width="12.85546875" bestFit="1" customWidth="1"/>
    <col min="14" max="14" width="8.85546875" bestFit="1" customWidth="1"/>
    <col min="15" max="15" width="6.28515625" bestFit="1" customWidth="1"/>
    <col min="16" max="16" width="18" customWidth="1"/>
  </cols>
  <sheetData>
    <row r="1" spans="1:17" s="2" customFormat="1" ht="26.25" x14ac:dyDescent="0.4">
      <c r="A1" s="3">
        <f>'Problem 1'!$A$1</f>
        <v>0</v>
      </c>
    </row>
    <row r="3" spans="1:17" ht="33.75" customHeight="1" thickBot="1" x14ac:dyDescent="0.3">
      <c r="N3" s="20" t="s">
        <v>23</v>
      </c>
    </row>
    <row r="4" spans="1:17" x14ac:dyDescent="0.25">
      <c r="N4" s="51" t="s">
        <v>24</v>
      </c>
      <c r="O4" s="50" t="s">
        <v>25</v>
      </c>
      <c r="P4" s="107" t="s">
        <v>26</v>
      </c>
      <c r="Q4" s="108"/>
    </row>
    <row r="5" spans="1:17" x14ac:dyDescent="0.25">
      <c r="N5" s="34" t="s">
        <v>27</v>
      </c>
      <c r="O5" s="5">
        <v>46</v>
      </c>
      <c r="P5" s="15" t="s">
        <v>57</v>
      </c>
      <c r="Q5" s="36"/>
    </row>
    <row r="6" spans="1:17" x14ac:dyDescent="0.25">
      <c r="N6" s="34" t="s">
        <v>28</v>
      </c>
      <c r="O6" s="5">
        <v>46</v>
      </c>
      <c r="P6" s="15" t="s">
        <v>69</v>
      </c>
      <c r="Q6" s="36"/>
    </row>
    <row r="7" spans="1:17" x14ac:dyDescent="0.25">
      <c r="N7" s="34" t="s">
        <v>29</v>
      </c>
      <c r="O7" s="5">
        <v>48</v>
      </c>
      <c r="P7" s="15" t="s">
        <v>35</v>
      </c>
      <c r="Q7" s="36"/>
    </row>
    <row r="8" spans="1:17" x14ac:dyDescent="0.25">
      <c r="N8" s="34" t="s">
        <v>30</v>
      </c>
      <c r="O8" s="5">
        <v>44</v>
      </c>
      <c r="P8" s="15" t="s">
        <v>40</v>
      </c>
      <c r="Q8" s="36"/>
    </row>
    <row r="9" spans="1:17" x14ac:dyDescent="0.25">
      <c r="N9" s="34" t="s">
        <v>32</v>
      </c>
      <c r="O9" s="5">
        <v>44</v>
      </c>
      <c r="P9" s="15" t="s">
        <v>21</v>
      </c>
      <c r="Q9" s="36"/>
    </row>
    <row r="10" spans="1:17" x14ac:dyDescent="0.25">
      <c r="N10" s="34" t="s">
        <v>34</v>
      </c>
      <c r="O10" s="5">
        <v>48</v>
      </c>
      <c r="P10" s="15" t="s">
        <v>58</v>
      </c>
      <c r="Q10" s="36"/>
    </row>
    <row r="11" spans="1:17" x14ac:dyDescent="0.25">
      <c r="N11" s="34" t="s">
        <v>36</v>
      </c>
      <c r="O11" s="5">
        <v>45</v>
      </c>
      <c r="P11" s="15" t="s">
        <v>20</v>
      </c>
      <c r="Q11" s="36"/>
    </row>
    <row r="12" spans="1:17" x14ac:dyDescent="0.25">
      <c r="N12" s="34" t="s">
        <v>37</v>
      </c>
      <c r="O12" s="5">
        <v>44</v>
      </c>
      <c r="P12" s="15" t="s">
        <v>22</v>
      </c>
      <c r="Q12" s="36"/>
    </row>
    <row r="13" spans="1:17" x14ac:dyDescent="0.25">
      <c r="N13" s="34" t="s">
        <v>38</v>
      </c>
      <c r="O13" s="5">
        <v>42</v>
      </c>
      <c r="P13" s="15" t="s">
        <v>58</v>
      </c>
      <c r="Q13" s="36"/>
    </row>
    <row r="14" spans="1:17" x14ac:dyDescent="0.25">
      <c r="N14" s="34" t="s">
        <v>39</v>
      </c>
      <c r="O14" s="5">
        <v>41</v>
      </c>
      <c r="P14" s="15" t="s">
        <v>31</v>
      </c>
      <c r="Q14" s="36"/>
    </row>
    <row r="15" spans="1:17" x14ac:dyDescent="0.25">
      <c r="N15" s="34" t="s">
        <v>41</v>
      </c>
      <c r="O15" s="5">
        <v>41</v>
      </c>
      <c r="P15" s="15" t="s">
        <v>33</v>
      </c>
      <c r="Q15" s="36"/>
    </row>
    <row r="16" spans="1:17" ht="15.75" thickBot="1" x14ac:dyDescent="0.3">
      <c r="N16" s="34" t="s">
        <v>42</v>
      </c>
      <c r="O16" s="5">
        <v>42</v>
      </c>
      <c r="P16" s="15" t="s">
        <v>35</v>
      </c>
      <c r="Q16" s="36"/>
    </row>
    <row r="17" spans="2:25" ht="15.75" thickBot="1" x14ac:dyDescent="0.3">
      <c r="I17" s="72" t="s">
        <v>139</v>
      </c>
      <c r="J17" s="78"/>
      <c r="N17" s="17" t="s">
        <v>43</v>
      </c>
      <c r="O17" s="18">
        <v>45</v>
      </c>
      <c r="P17" s="38" t="s">
        <v>20</v>
      </c>
      <c r="Q17" s="19"/>
    </row>
    <row r="18" spans="2:25" x14ac:dyDescent="0.25">
      <c r="I18" s="73" t="s">
        <v>144</v>
      </c>
      <c r="J18" s="174"/>
    </row>
    <row r="19" spans="2:25" x14ac:dyDescent="0.25">
      <c r="I19" s="73" t="s">
        <v>140</v>
      </c>
      <c r="J19" s="225"/>
    </row>
    <row r="20" spans="2:25" ht="15.75" thickBot="1" x14ac:dyDescent="0.3">
      <c r="I20" s="73" t="s">
        <v>141</v>
      </c>
      <c r="J20" s="226"/>
      <c r="N20" s="20" t="s">
        <v>15</v>
      </c>
    </row>
    <row r="21" spans="2:25" ht="15.75" thickBot="1" x14ac:dyDescent="0.3">
      <c r="I21" s="175" t="s">
        <v>91</v>
      </c>
      <c r="J21" s="227"/>
      <c r="N21" s="51" t="s">
        <v>16</v>
      </c>
      <c r="O21" s="33">
        <v>1</v>
      </c>
      <c r="P21" s="33">
        <v>2</v>
      </c>
      <c r="Q21" s="33">
        <v>3</v>
      </c>
      <c r="R21" s="33">
        <v>4</v>
      </c>
      <c r="S21" s="33">
        <v>5</v>
      </c>
      <c r="T21" s="33">
        <v>6</v>
      </c>
      <c r="U21" s="33">
        <v>7</v>
      </c>
      <c r="V21" s="33">
        <v>8</v>
      </c>
      <c r="W21" s="33">
        <v>9</v>
      </c>
      <c r="X21" s="33">
        <v>10</v>
      </c>
      <c r="Y21" s="35">
        <v>11</v>
      </c>
    </row>
    <row r="22" spans="2:25" ht="15.75" thickBot="1" x14ac:dyDescent="0.3">
      <c r="N22" s="37" t="s">
        <v>17</v>
      </c>
      <c r="O22" s="18" t="s">
        <v>20</v>
      </c>
      <c r="P22" s="18" t="s">
        <v>21</v>
      </c>
      <c r="Q22" s="18" t="s">
        <v>19</v>
      </c>
      <c r="R22" s="18" t="s">
        <v>18</v>
      </c>
      <c r="S22" s="18" t="s">
        <v>21</v>
      </c>
      <c r="T22" s="18" t="s">
        <v>58</v>
      </c>
      <c r="U22" s="18" t="s">
        <v>22</v>
      </c>
      <c r="V22" s="18" t="s">
        <v>18</v>
      </c>
      <c r="W22" s="18" t="s">
        <v>19</v>
      </c>
      <c r="X22" s="18" t="s">
        <v>20</v>
      </c>
      <c r="Y22" s="19" t="s">
        <v>21</v>
      </c>
    </row>
    <row r="23" spans="2:25" ht="34.5" customHeight="1" x14ac:dyDescent="0.25"/>
    <row r="26" spans="2:25" ht="18.75" x14ac:dyDescent="0.3">
      <c r="B26" s="269" t="s">
        <v>142</v>
      </c>
      <c r="C26" s="269"/>
      <c r="D26" s="269"/>
      <c r="E26" s="269"/>
      <c r="F26" s="269"/>
      <c r="G26" s="269"/>
      <c r="H26" s="269"/>
      <c r="I26" s="269"/>
      <c r="J26" s="269"/>
      <c r="K26" s="269"/>
      <c r="L26" s="269"/>
      <c r="M26" s="269"/>
    </row>
    <row r="27" spans="2:25" x14ac:dyDescent="0.25">
      <c r="B27" s="164" t="s">
        <v>110</v>
      </c>
      <c r="C27" s="166">
        <v>1</v>
      </c>
      <c r="D27" s="166">
        <v>2</v>
      </c>
      <c r="E27" s="166">
        <v>3</v>
      </c>
      <c r="F27" s="166">
        <v>4</v>
      </c>
      <c r="G27" s="166">
        <v>5</v>
      </c>
      <c r="H27" s="166">
        <v>6</v>
      </c>
      <c r="I27" s="166">
        <v>7</v>
      </c>
      <c r="J27" s="166">
        <v>8</v>
      </c>
      <c r="K27" s="166">
        <v>9</v>
      </c>
      <c r="L27" s="166">
        <v>10</v>
      </c>
      <c r="M27" s="166">
        <v>11</v>
      </c>
    </row>
    <row r="28" spans="2:25" x14ac:dyDescent="0.25">
      <c r="B28" s="164" t="s">
        <v>24</v>
      </c>
      <c r="C28" s="165" t="s">
        <v>20</v>
      </c>
      <c r="D28" s="165" t="s">
        <v>21</v>
      </c>
      <c r="E28" s="165" t="s">
        <v>19</v>
      </c>
      <c r="F28" s="165" t="s">
        <v>18</v>
      </c>
      <c r="G28" s="165" t="s">
        <v>21</v>
      </c>
      <c r="H28" s="165" t="s">
        <v>58</v>
      </c>
      <c r="I28" s="165" t="s">
        <v>22</v>
      </c>
      <c r="J28" s="165" t="s">
        <v>18</v>
      </c>
      <c r="K28" s="165" t="s">
        <v>19</v>
      </c>
      <c r="L28" s="165" t="s">
        <v>20</v>
      </c>
      <c r="M28" s="165" t="s">
        <v>21</v>
      </c>
    </row>
    <row r="29" spans="2:25" x14ac:dyDescent="0.25">
      <c r="B29" s="165" t="s">
        <v>27</v>
      </c>
      <c r="C29" s="170">
        <v>46</v>
      </c>
      <c r="D29" s="170">
        <v>46</v>
      </c>
      <c r="E29" s="170">
        <v>100000</v>
      </c>
      <c r="F29" s="170">
        <v>100000</v>
      </c>
      <c r="G29" s="170">
        <v>46</v>
      </c>
      <c r="H29" s="170">
        <v>46</v>
      </c>
      <c r="I29" s="170">
        <v>100000</v>
      </c>
      <c r="J29" s="170">
        <v>100000</v>
      </c>
      <c r="K29" s="170">
        <v>100000</v>
      </c>
      <c r="L29" s="170">
        <v>46</v>
      </c>
      <c r="M29" s="170">
        <v>46</v>
      </c>
    </row>
    <row r="30" spans="2:25" x14ac:dyDescent="0.25">
      <c r="B30" s="165" t="s">
        <v>28</v>
      </c>
      <c r="C30" s="170">
        <v>100000</v>
      </c>
      <c r="D30" s="170">
        <v>46</v>
      </c>
      <c r="E30" s="170">
        <v>100000</v>
      </c>
      <c r="F30" s="170">
        <v>46</v>
      </c>
      <c r="G30" s="170">
        <v>46</v>
      </c>
      <c r="H30" s="170">
        <v>46</v>
      </c>
      <c r="I30" s="170">
        <v>100000</v>
      </c>
      <c r="J30" s="170">
        <v>46</v>
      </c>
      <c r="K30" s="170">
        <v>100000</v>
      </c>
      <c r="L30" s="170">
        <v>100000</v>
      </c>
      <c r="M30" s="170">
        <v>46</v>
      </c>
    </row>
    <row r="31" spans="2:25" x14ac:dyDescent="0.25">
      <c r="B31" s="165" t="s">
        <v>29</v>
      </c>
      <c r="C31" s="170">
        <v>100000</v>
      </c>
      <c r="D31" s="170">
        <v>100000</v>
      </c>
      <c r="E31" s="170">
        <v>100000</v>
      </c>
      <c r="F31" s="170">
        <v>48</v>
      </c>
      <c r="G31" s="170">
        <v>100000</v>
      </c>
      <c r="H31" s="170">
        <v>100000</v>
      </c>
      <c r="I31" s="170">
        <v>100000</v>
      </c>
      <c r="J31" s="170">
        <v>48</v>
      </c>
      <c r="K31" s="170">
        <v>100000</v>
      </c>
      <c r="L31" s="170">
        <v>100000</v>
      </c>
      <c r="M31" s="170">
        <v>100000</v>
      </c>
    </row>
    <row r="32" spans="2:25" x14ac:dyDescent="0.25">
      <c r="B32" s="165" t="s">
        <v>30</v>
      </c>
      <c r="C32" s="170">
        <v>100000</v>
      </c>
      <c r="D32" s="170">
        <v>44</v>
      </c>
      <c r="E32" s="170">
        <v>44</v>
      </c>
      <c r="F32" s="170">
        <v>100000</v>
      </c>
      <c r="G32" s="170">
        <v>44</v>
      </c>
      <c r="H32" s="170">
        <v>100000</v>
      </c>
      <c r="I32" s="170">
        <v>100000</v>
      </c>
      <c r="J32" s="170">
        <v>100000</v>
      </c>
      <c r="K32" s="170">
        <v>44</v>
      </c>
      <c r="L32" s="170">
        <v>100000</v>
      </c>
      <c r="M32" s="170">
        <v>44</v>
      </c>
    </row>
    <row r="33" spans="2:16" x14ac:dyDescent="0.25">
      <c r="B33" s="165" t="s">
        <v>32</v>
      </c>
      <c r="C33" s="170">
        <v>100000</v>
      </c>
      <c r="D33" s="170">
        <v>44</v>
      </c>
      <c r="E33" s="170">
        <v>100000</v>
      </c>
      <c r="F33" s="170">
        <v>100000</v>
      </c>
      <c r="G33" s="170">
        <v>44</v>
      </c>
      <c r="H33" s="170">
        <v>100000</v>
      </c>
      <c r="I33" s="170">
        <v>100000</v>
      </c>
      <c r="J33" s="170">
        <v>100000</v>
      </c>
      <c r="K33" s="170">
        <v>100000</v>
      </c>
      <c r="L33" s="170">
        <v>100000</v>
      </c>
      <c r="M33" s="170">
        <v>44</v>
      </c>
    </row>
    <row r="34" spans="2:16" x14ac:dyDescent="0.25">
      <c r="B34" s="165" t="s">
        <v>34</v>
      </c>
      <c r="C34" s="170">
        <v>100000</v>
      </c>
      <c r="D34" s="170">
        <v>100000</v>
      </c>
      <c r="E34" s="170">
        <v>100000</v>
      </c>
      <c r="F34" s="170">
        <v>100000</v>
      </c>
      <c r="G34" s="170">
        <v>100000</v>
      </c>
      <c r="H34" s="170">
        <v>48</v>
      </c>
      <c r="I34" s="170">
        <v>100000</v>
      </c>
      <c r="J34" s="170">
        <v>100000</v>
      </c>
      <c r="K34" s="170">
        <v>100000</v>
      </c>
      <c r="L34" s="170">
        <v>100000</v>
      </c>
      <c r="M34" s="170">
        <v>100000</v>
      </c>
    </row>
    <row r="35" spans="2:16" x14ac:dyDescent="0.25">
      <c r="B35" s="165" t="s">
        <v>36</v>
      </c>
      <c r="C35" s="170">
        <v>45</v>
      </c>
      <c r="D35" s="170">
        <v>100000</v>
      </c>
      <c r="E35" s="170">
        <v>100000</v>
      </c>
      <c r="F35" s="170">
        <v>100000</v>
      </c>
      <c r="G35" s="170">
        <v>100000</v>
      </c>
      <c r="H35" s="170">
        <v>100000</v>
      </c>
      <c r="I35" s="170">
        <v>100000</v>
      </c>
      <c r="J35" s="170">
        <v>100000</v>
      </c>
      <c r="K35" s="170">
        <v>100000</v>
      </c>
      <c r="L35" s="170">
        <v>45</v>
      </c>
      <c r="M35" s="170">
        <v>100000</v>
      </c>
    </row>
    <row r="36" spans="2:16" x14ac:dyDescent="0.25">
      <c r="B36" s="165" t="s">
        <v>37</v>
      </c>
      <c r="C36" s="170">
        <v>100000</v>
      </c>
      <c r="D36" s="170">
        <v>100000</v>
      </c>
      <c r="E36" s="170">
        <v>100000</v>
      </c>
      <c r="F36" s="170">
        <v>100000</v>
      </c>
      <c r="G36" s="170">
        <v>100000</v>
      </c>
      <c r="H36" s="170">
        <v>100000</v>
      </c>
      <c r="I36" s="170">
        <v>44</v>
      </c>
      <c r="J36" s="170">
        <v>100000</v>
      </c>
      <c r="K36" s="170">
        <v>100000</v>
      </c>
      <c r="L36" s="170">
        <v>100000</v>
      </c>
      <c r="M36" s="170">
        <v>100000</v>
      </c>
    </row>
    <row r="37" spans="2:16" x14ac:dyDescent="0.25">
      <c r="B37" s="165" t="s">
        <v>38</v>
      </c>
      <c r="C37" s="170">
        <v>100000</v>
      </c>
      <c r="D37" s="170">
        <v>100000</v>
      </c>
      <c r="E37" s="170">
        <v>100000</v>
      </c>
      <c r="F37" s="170">
        <v>100000</v>
      </c>
      <c r="G37" s="170">
        <v>100000</v>
      </c>
      <c r="H37" s="170">
        <v>42</v>
      </c>
      <c r="I37" s="170">
        <v>100000</v>
      </c>
      <c r="J37" s="170">
        <v>100000</v>
      </c>
      <c r="K37" s="170">
        <v>100000</v>
      </c>
      <c r="L37" s="170">
        <v>100000</v>
      </c>
      <c r="M37" s="170">
        <v>100000</v>
      </c>
    </row>
    <row r="38" spans="2:16" x14ac:dyDescent="0.25">
      <c r="B38" s="165" t="s">
        <v>39</v>
      </c>
      <c r="C38" s="170">
        <v>41</v>
      </c>
      <c r="D38" s="170">
        <v>100000</v>
      </c>
      <c r="E38" s="170">
        <v>100000</v>
      </c>
      <c r="F38" s="170">
        <v>100000</v>
      </c>
      <c r="G38" s="170">
        <v>100000</v>
      </c>
      <c r="H38" s="170">
        <v>100000</v>
      </c>
      <c r="I38" s="170">
        <v>41</v>
      </c>
      <c r="J38" s="170">
        <v>100000</v>
      </c>
      <c r="K38" s="170">
        <v>100000</v>
      </c>
      <c r="L38" s="170">
        <v>41</v>
      </c>
      <c r="M38" s="170">
        <v>100000</v>
      </c>
    </row>
    <row r="39" spans="2:16" x14ac:dyDescent="0.25">
      <c r="B39" s="165" t="s">
        <v>41</v>
      </c>
      <c r="C39" s="170">
        <v>100000</v>
      </c>
      <c r="D39" s="170">
        <v>41</v>
      </c>
      <c r="E39" s="170">
        <v>41</v>
      </c>
      <c r="F39" s="170">
        <v>100000</v>
      </c>
      <c r="G39" s="170">
        <v>41</v>
      </c>
      <c r="H39" s="170">
        <v>100000</v>
      </c>
      <c r="I39" s="170">
        <v>100000</v>
      </c>
      <c r="J39" s="170">
        <v>100000</v>
      </c>
      <c r="K39" s="170">
        <v>41</v>
      </c>
      <c r="L39" s="170">
        <v>100000</v>
      </c>
      <c r="M39" s="170">
        <v>41</v>
      </c>
    </row>
    <row r="40" spans="2:16" x14ac:dyDescent="0.25">
      <c r="B40" s="165" t="s">
        <v>42</v>
      </c>
      <c r="C40" s="170">
        <v>100000</v>
      </c>
      <c r="D40" s="170">
        <v>100000</v>
      </c>
      <c r="E40" s="170">
        <v>100000</v>
      </c>
      <c r="F40" s="170">
        <v>42</v>
      </c>
      <c r="G40" s="170">
        <v>100000</v>
      </c>
      <c r="H40" s="170">
        <v>100000</v>
      </c>
      <c r="I40" s="170">
        <v>100000</v>
      </c>
      <c r="J40" s="170">
        <v>42</v>
      </c>
      <c r="K40" s="170">
        <v>100000</v>
      </c>
      <c r="L40" s="170">
        <v>100000</v>
      </c>
      <c r="M40" s="170">
        <v>100000</v>
      </c>
    </row>
    <row r="41" spans="2:16" x14ac:dyDescent="0.25">
      <c r="B41" s="165" t="s">
        <v>43</v>
      </c>
      <c r="C41" s="170">
        <v>45</v>
      </c>
      <c r="D41" s="170">
        <v>100000</v>
      </c>
      <c r="E41" s="170">
        <v>100000</v>
      </c>
      <c r="F41" s="170">
        <v>100000</v>
      </c>
      <c r="G41" s="170">
        <v>100000</v>
      </c>
      <c r="H41" s="170">
        <v>100000</v>
      </c>
      <c r="I41" s="170">
        <v>100000</v>
      </c>
      <c r="J41" s="170">
        <v>100000</v>
      </c>
      <c r="K41" s="170">
        <v>100000</v>
      </c>
      <c r="L41" s="170">
        <v>45</v>
      </c>
      <c r="M41" s="170">
        <v>100000</v>
      </c>
    </row>
    <row r="42" spans="2:16" ht="15.75" thickBot="1" x14ac:dyDescent="0.3"/>
    <row r="43" spans="2:16" ht="18.75" x14ac:dyDescent="0.3">
      <c r="O43" s="265" t="s">
        <v>91</v>
      </c>
      <c r="P43" s="266"/>
    </row>
    <row r="44" spans="2:16" ht="19.5" thickBot="1" x14ac:dyDescent="0.35">
      <c r="O44" s="267">
        <f>SUMPRODUCT(C29:M41,C50:M62)</f>
        <v>483</v>
      </c>
      <c r="P44" s="268"/>
    </row>
    <row r="47" spans="2:16" ht="37.15" customHeight="1" x14ac:dyDescent="0.35">
      <c r="B47" s="270" t="s">
        <v>143</v>
      </c>
      <c r="C47" s="270"/>
      <c r="D47" s="270"/>
      <c r="E47" s="270"/>
      <c r="F47" s="270"/>
      <c r="G47" s="270"/>
      <c r="H47" s="270"/>
      <c r="I47" s="270"/>
      <c r="J47" s="270"/>
      <c r="K47" s="270"/>
      <c r="L47" s="270"/>
      <c r="M47" s="270"/>
    </row>
    <row r="48" spans="2:16" x14ac:dyDescent="0.25">
      <c r="B48" s="224" t="s">
        <v>111</v>
      </c>
      <c r="C48" s="166">
        <v>1</v>
      </c>
      <c r="D48" s="166">
        <v>2</v>
      </c>
      <c r="E48" s="166">
        <v>3</v>
      </c>
      <c r="F48" s="166">
        <v>4</v>
      </c>
      <c r="G48" s="166">
        <v>5</v>
      </c>
      <c r="H48" s="166">
        <v>6</v>
      </c>
      <c r="I48" s="166">
        <v>7</v>
      </c>
      <c r="J48" s="166">
        <v>8</v>
      </c>
      <c r="K48" s="166">
        <v>9</v>
      </c>
      <c r="L48" s="166">
        <v>10</v>
      </c>
      <c r="M48" s="166">
        <v>11</v>
      </c>
    </row>
    <row r="49" spans="2:16" x14ac:dyDescent="0.25">
      <c r="B49" s="164" t="s">
        <v>24</v>
      </c>
      <c r="C49" s="165" t="s">
        <v>20</v>
      </c>
      <c r="D49" s="165" t="s">
        <v>21</v>
      </c>
      <c r="E49" s="165" t="s">
        <v>19</v>
      </c>
      <c r="F49" s="165" t="s">
        <v>18</v>
      </c>
      <c r="G49" s="165" t="s">
        <v>21</v>
      </c>
      <c r="H49" s="165" t="s">
        <v>58</v>
      </c>
      <c r="I49" s="165" t="s">
        <v>22</v>
      </c>
      <c r="J49" s="165" t="s">
        <v>18</v>
      </c>
      <c r="K49" s="165" t="s">
        <v>19</v>
      </c>
      <c r="L49" s="165" t="s">
        <v>20</v>
      </c>
      <c r="M49" s="165" t="s">
        <v>21</v>
      </c>
    </row>
    <row r="50" spans="2:16" x14ac:dyDescent="0.25">
      <c r="B50" s="165" t="s">
        <v>27</v>
      </c>
      <c r="C50" s="71">
        <v>0</v>
      </c>
      <c r="D50" s="71">
        <v>1</v>
      </c>
      <c r="E50" s="71">
        <v>0</v>
      </c>
      <c r="F50" s="71">
        <v>0</v>
      </c>
      <c r="G50" s="71">
        <v>0</v>
      </c>
      <c r="H50" s="71">
        <v>0</v>
      </c>
      <c r="I50" s="71">
        <v>0</v>
      </c>
      <c r="J50" s="71">
        <v>0</v>
      </c>
      <c r="K50" s="71">
        <v>0</v>
      </c>
      <c r="L50" s="71">
        <v>0</v>
      </c>
      <c r="M50" s="71">
        <v>0</v>
      </c>
      <c r="N50" s="167">
        <f>SUM(C50:M50)</f>
        <v>1</v>
      </c>
      <c r="O50" s="101" t="s">
        <v>95</v>
      </c>
      <c r="P50" s="168">
        <v>1</v>
      </c>
    </row>
    <row r="51" spans="2:16" x14ac:dyDescent="0.25">
      <c r="B51" s="165" t="s">
        <v>28</v>
      </c>
      <c r="C51" s="71">
        <v>0</v>
      </c>
      <c r="D51" s="71">
        <v>0</v>
      </c>
      <c r="E51" s="71">
        <v>0</v>
      </c>
      <c r="F51" s="71">
        <v>0</v>
      </c>
      <c r="G51" s="71">
        <v>1</v>
      </c>
      <c r="H51" s="71">
        <v>0</v>
      </c>
      <c r="I51" s="71">
        <v>0</v>
      </c>
      <c r="J51" s="71">
        <v>0</v>
      </c>
      <c r="K51" s="71">
        <v>0</v>
      </c>
      <c r="L51" s="71">
        <v>0</v>
      </c>
      <c r="M51" s="71">
        <v>0</v>
      </c>
      <c r="N51" s="167">
        <f t="shared" ref="N51:N62" si="0">SUM(C51:M51)</f>
        <v>1</v>
      </c>
      <c r="O51" s="101" t="s">
        <v>95</v>
      </c>
      <c r="P51" s="168">
        <v>1</v>
      </c>
    </row>
    <row r="52" spans="2:16" x14ac:dyDescent="0.25">
      <c r="B52" s="165" t="s">
        <v>29</v>
      </c>
      <c r="C52" s="71">
        <v>0</v>
      </c>
      <c r="D52" s="71">
        <v>0</v>
      </c>
      <c r="E52" s="71">
        <v>0</v>
      </c>
      <c r="F52" s="71">
        <v>0</v>
      </c>
      <c r="G52" s="71">
        <v>0</v>
      </c>
      <c r="H52" s="71">
        <v>0</v>
      </c>
      <c r="I52" s="71">
        <v>0</v>
      </c>
      <c r="J52" s="71">
        <v>1</v>
      </c>
      <c r="K52" s="71">
        <v>0</v>
      </c>
      <c r="L52" s="71">
        <v>0</v>
      </c>
      <c r="M52" s="71">
        <v>0</v>
      </c>
      <c r="N52" s="167">
        <f t="shared" si="0"/>
        <v>1</v>
      </c>
      <c r="O52" s="101" t="s">
        <v>95</v>
      </c>
      <c r="P52" s="168">
        <v>1</v>
      </c>
    </row>
    <row r="53" spans="2:16" x14ac:dyDescent="0.25">
      <c r="B53" s="165" t="s">
        <v>30</v>
      </c>
      <c r="C53" s="71">
        <v>0</v>
      </c>
      <c r="D53" s="71">
        <v>0</v>
      </c>
      <c r="E53" s="71">
        <v>1</v>
      </c>
      <c r="F53" s="71">
        <v>0</v>
      </c>
      <c r="G53" s="71">
        <v>0</v>
      </c>
      <c r="H53" s="71">
        <v>0</v>
      </c>
      <c r="I53" s="71">
        <v>0</v>
      </c>
      <c r="J53" s="71">
        <v>0</v>
      </c>
      <c r="K53" s="71">
        <v>0</v>
      </c>
      <c r="L53" s="71">
        <v>0</v>
      </c>
      <c r="M53" s="71">
        <v>0</v>
      </c>
      <c r="N53" s="167">
        <f t="shared" si="0"/>
        <v>1</v>
      </c>
      <c r="O53" s="101" t="s">
        <v>95</v>
      </c>
      <c r="P53" s="168">
        <v>1</v>
      </c>
    </row>
    <row r="54" spans="2:16" x14ac:dyDescent="0.25">
      <c r="B54" s="165" t="s">
        <v>32</v>
      </c>
      <c r="C54" s="71">
        <v>0</v>
      </c>
      <c r="D54" s="71">
        <v>0</v>
      </c>
      <c r="E54" s="71">
        <v>0</v>
      </c>
      <c r="F54" s="71">
        <v>0</v>
      </c>
      <c r="G54" s="71">
        <v>0</v>
      </c>
      <c r="H54" s="71">
        <v>0</v>
      </c>
      <c r="I54" s="71">
        <v>0</v>
      </c>
      <c r="J54" s="71">
        <v>0</v>
      </c>
      <c r="K54" s="71">
        <v>0</v>
      </c>
      <c r="L54" s="71">
        <v>0</v>
      </c>
      <c r="M54" s="71">
        <v>1</v>
      </c>
      <c r="N54" s="167">
        <f t="shared" si="0"/>
        <v>1</v>
      </c>
      <c r="O54" s="101" t="s">
        <v>95</v>
      </c>
      <c r="P54" s="168">
        <v>1</v>
      </c>
    </row>
    <row r="55" spans="2:16" x14ac:dyDescent="0.25">
      <c r="B55" s="165" t="s">
        <v>34</v>
      </c>
      <c r="C55" s="71">
        <v>0</v>
      </c>
      <c r="D55" s="71">
        <v>0</v>
      </c>
      <c r="E55" s="71">
        <v>0</v>
      </c>
      <c r="F55" s="71">
        <v>0</v>
      </c>
      <c r="G55" s="71">
        <v>0</v>
      </c>
      <c r="H55" s="71">
        <v>0</v>
      </c>
      <c r="I55" s="71">
        <v>0</v>
      </c>
      <c r="J55" s="71">
        <v>0</v>
      </c>
      <c r="K55" s="71">
        <v>0</v>
      </c>
      <c r="L55" s="71">
        <v>0</v>
      </c>
      <c r="M55" s="71">
        <v>0</v>
      </c>
      <c r="N55" s="167">
        <f t="shared" si="0"/>
        <v>0</v>
      </c>
      <c r="O55" s="101" t="s">
        <v>95</v>
      </c>
      <c r="P55" s="168">
        <v>1</v>
      </c>
    </row>
    <row r="56" spans="2:16" x14ac:dyDescent="0.25">
      <c r="B56" s="165" t="s">
        <v>36</v>
      </c>
      <c r="C56" s="71">
        <v>0</v>
      </c>
      <c r="D56" s="71">
        <v>0</v>
      </c>
      <c r="E56" s="71">
        <v>0</v>
      </c>
      <c r="F56" s="71">
        <v>0</v>
      </c>
      <c r="G56" s="71">
        <v>0</v>
      </c>
      <c r="H56" s="71">
        <v>0</v>
      </c>
      <c r="I56" s="71">
        <v>0</v>
      </c>
      <c r="J56" s="71">
        <v>0</v>
      </c>
      <c r="K56" s="71">
        <v>0</v>
      </c>
      <c r="L56" s="71">
        <v>0</v>
      </c>
      <c r="M56" s="71">
        <v>0</v>
      </c>
      <c r="N56" s="167">
        <f t="shared" si="0"/>
        <v>0</v>
      </c>
      <c r="O56" s="101" t="s">
        <v>95</v>
      </c>
      <c r="P56" s="168">
        <v>1</v>
      </c>
    </row>
    <row r="57" spans="2:16" x14ac:dyDescent="0.25">
      <c r="B57" s="165" t="s">
        <v>37</v>
      </c>
      <c r="C57" s="71">
        <v>0</v>
      </c>
      <c r="D57" s="71">
        <v>0</v>
      </c>
      <c r="E57" s="71">
        <v>0</v>
      </c>
      <c r="F57" s="71">
        <v>0</v>
      </c>
      <c r="G57" s="71">
        <v>0</v>
      </c>
      <c r="H57" s="71">
        <v>0</v>
      </c>
      <c r="I57" s="71">
        <v>1</v>
      </c>
      <c r="J57" s="71">
        <v>0</v>
      </c>
      <c r="K57" s="71">
        <v>0</v>
      </c>
      <c r="L57" s="71">
        <v>0</v>
      </c>
      <c r="M57" s="71">
        <v>0</v>
      </c>
      <c r="N57" s="167">
        <f t="shared" si="0"/>
        <v>1</v>
      </c>
      <c r="O57" s="101" t="s">
        <v>95</v>
      </c>
      <c r="P57" s="168">
        <v>1</v>
      </c>
    </row>
    <row r="58" spans="2:16" x14ac:dyDescent="0.25">
      <c r="B58" s="165" t="s">
        <v>38</v>
      </c>
      <c r="C58" s="71">
        <v>0</v>
      </c>
      <c r="D58" s="71">
        <v>0</v>
      </c>
      <c r="E58" s="71">
        <v>0</v>
      </c>
      <c r="F58" s="71">
        <v>0</v>
      </c>
      <c r="G58" s="71">
        <v>0</v>
      </c>
      <c r="H58" s="71">
        <v>1</v>
      </c>
      <c r="I58" s="71">
        <v>0</v>
      </c>
      <c r="J58" s="71">
        <v>0</v>
      </c>
      <c r="K58" s="71">
        <v>0</v>
      </c>
      <c r="L58" s="71">
        <v>0</v>
      </c>
      <c r="M58" s="71">
        <v>0</v>
      </c>
      <c r="N58" s="167">
        <f t="shared" si="0"/>
        <v>1</v>
      </c>
      <c r="O58" s="101" t="s">
        <v>95</v>
      </c>
      <c r="P58" s="168">
        <v>1</v>
      </c>
    </row>
    <row r="59" spans="2:16" x14ac:dyDescent="0.25">
      <c r="B59" s="165" t="s">
        <v>39</v>
      </c>
      <c r="C59" s="71">
        <v>1</v>
      </c>
      <c r="D59" s="71">
        <v>0</v>
      </c>
      <c r="E59" s="71">
        <v>0</v>
      </c>
      <c r="F59" s="71">
        <v>0</v>
      </c>
      <c r="G59" s="71">
        <v>0</v>
      </c>
      <c r="H59" s="71">
        <v>0</v>
      </c>
      <c r="I59" s="71">
        <v>0</v>
      </c>
      <c r="J59" s="71">
        <v>0</v>
      </c>
      <c r="K59" s="71">
        <v>0</v>
      </c>
      <c r="L59" s="71">
        <v>0</v>
      </c>
      <c r="M59" s="71">
        <v>0</v>
      </c>
      <c r="N59" s="167">
        <f t="shared" si="0"/>
        <v>1</v>
      </c>
      <c r="O59" s="101" t="s">
        <v>95</v>
      </c>
      <c r="P59" s="168">
        <v>1</v>
      </c>
    </row>
    <row r="60" spans="2:16" x14ac:dyDescent="0.25">
      <c r="B60" s="165" t="s">
        <v>41</v>
      </c>
      <c r="C60" s="71">
        <v>0</v>
      </c>
      <c r="D60" s="71">
        <v>0</v>
      </c>
      <c r="E60" s="71">
        <v>0</v>
      </c>
      <c r="F60" s="71">
        <v>0</v>
      </c>
      <c r="G60" s="71">
        <v>0</v>
      </c>
      <c r="H60" s="71">
        <v>0</v>
      </c>
      <c r="I60" s="71">
        <v>0</v>
      </c>
      <c r="J60" s="71">
        <v>0</v>
      </c>
      <c r="K60" s="71">
        <v>1</v>
      </c>
      <c r="L60" s="71">
        <v>0</v>
      </c>
      <c r="M60" s="71">
        <v>0</v>
      </c>
      <c r="N60" s="167">
        <f t="shared" si="0"/>
        <v>1</v>
      </c>
      <c r="O60" s="101" t="s">
        <v>95</v>
      </c>
      <c r="P60" s="168">
        <v>1</v>
      </c>
    </row>
    <row r="61" spans="2:16" x14ac:dyDescent="0.25">
      <c r="B61" s="165" t="s">
        <v>42</v>
      </c>
      <c r="C61" s="71">
        <v>0</v>
      </c>
      <c r="D61" s="71">
        <v>0</v>
      </c>
      <c r="E61" s="71">
        <v>0</v>
      </c>
      <c r="F61" s="71">
        <v>1</v>
      </c>
      <c r="G61" s="71">
        <v>0</v>
      </c>
      <c r="H61" s="71">
        <v>0</v>
      </c>
      <c r="I61" s="71">
        <v>0</v>
      </c>
      <c r="J61" s="71">
        <v>0</v>
      </c>
      <c r="K61" s="71">
        <v>0</v>
      </c>
      <c r="L61" s="71">
        <v>0</v>
      </c>
      <c r="M61" s="71">
        <v>0</v>
      </c>
      <c r="N61" s="167">
        <f t="shared" si="0"/>
        <v>1</v>
      </c>
      <c r="O61" s="101" t="s">
        <v>95</v>
      </c>
      <c r="P61" s="168">
        <v>1</v>
      </c>
    </row>
    <row r="62" spans="2:16" x14ac:dyDescent="0.25">
      <c r="B62" s="165" t="s">
        <v>43</v>
      </c>
      <c r="C62" s="71">
        <v>0</v>
      </c>
      <c r="D62" s="71">
        <v>0</v>
      </c>
      <c r="E62" s="71">
        <v>0</v>
      </c>
      <c r="F62" s="71">
        <v>0</v>
      </c>
      <c r="G62" s="71">
        <v>0</v>
      </c>
      <c r="H62" s="71">
        <v>0</v>
      </c>
      <c r="I62" s="71">
        <v>0</v>
      </c>
      <c r="J62" s="71">
        <v>0</v>
      </c>
      <c r="K62" s="71">
        <v>0</v>
      </c>
      <c r="L62" s="71">
        <v>1</v>
      </c>
      <c r="M62" s="71">
        <v>0</v>
      </c>
      <c r="N62" s="167">
        <f t="shared" si="0"/>
        <v>1</v>
      </c>
      <c r="O62" s="101" t="s">
        <v>95</v>
      </c>
      <c r="P62" s="168">
        <v>1</v>
      </c>
    </row>
    <row r="63" spans="2:16" x14ac:dyDescent="0.25">
      <c r="C63" s="167">
        <f>SUM(C50:C62)</f>
        <v>1</v>
      </c>
      <c r="D63" s="167">
        <f t="shared" ref="D63:M63" si="1">SUM(D50:D62)</f>
        <v>1</v>
      </c>
      <c r="E63" s="167">
        <f t="shared" si="1"/>
        <v>1</v>
      </c>
      <c r="F63" s="167">
        <f t="shared" si="1"/>
        <v>1</v>
      </c>
      <c r="G63" s="167">
        <f t="shared" si="1"/>
        <v>1</v>
      </c>
      <c r="H63" s="167">
        <f t="shared" si="1"/>
        <v>1</v>
      </c>
      <c r="I63" s="167">
        <f t="shared" si="1"/>
        <v>1</v>
      </c>
      <c r="J63" s="167">
        <f t="shared" si="1"/>
        <v>1</v>
      </c>
      <c r="K63" s="167">
        <f t="shared" si="1"/>
        <v>1</v>
      </c>
      <c r="L63" s="167">
        <f t="shared" si="1"/>
        <v>1</v>
      </c>
      <c r="M63" s="167">
        <f t="shared" si="1"/>
        <v>1</v>
      </c>
    </row>
    <row r="64" spans="2:16" x14ac:dyDescent="0.25">
      <c r="C64" s="169" t="s">
        <v>96</v>
      </c>
      <c r="D64" s="169" t="s">
        <v>96</v>
      </c>
      <c r="E64" s="169" t="s">
        <v>96</v>
      </c>
      <c r="F64" s="169" t="s">
        <v>96</v>
      </c>
      <c r="G64" s="169" t="s">
        <v>96</v>
      </c>
      <c r="H64" s="169" t="s">
        <v>96</v>
      </c>
      <c r="I64" s="169" t="s">
        <v>96</v>
      </c>
      <c r="J64" s="169" t="s">
        <v>96</v>
      </c>
      <c r="K64" s="169" t="s">
        <v>96</v>
      </c>
      <c r="L64" s="169" t="s">
        <v>96</v>
      </c>
      <c r="M64" s="169" t="s">
        <v>96</v>
      </c>
    </row>
    <row r="65" spans="3:13" x14ac:dyDescent="0.25">
      <c r="C65" s="168">
        <v>1</v>
      </c>
      <c r="D65" s="168">
        <v>1</v>
      </c>
      <c r="E65" s="168">
        <v>1</v>
      </c>
      <c r="F65" s="168">
        <v>1</v>
      </c>
      <c r="G65" s="168">
        <v>1</v>
      </c>
      <c r="H65" s="168">
        <v>1</v>
      </c>
      <c r="I65" s="168">
        <v>1</v>
      </c>
      <c r="J65" s="168">
        <v>1</v>
      </c>
      <c r="K65" s="168">
        <v>1</v>
      </c>
      <c r="L65" s="168">
        <v>1</v>
      </c>
      <c r="M65" s="168">
        <v>1</v>
      </c>
    </row>
  </sheetData>
  <mergeCells count="4">
    <mergeCell ref="O43:P43"/>
    <mergeCell ref="O44:P44"/>
    <mergeCell ref="B26:M26"/>
    <mergeCell ref="B47:M47"/>
  </mergeCells>
  <conditionalFormatting sqref="C29:M41">
    <cfRule type="colorScale" priority="1">
      <colorScale>
        <cfvo type="min"/>
        <cfvo type="max"/>
        <color rgb="FF00B0F0"/>
        <color theme="0"/>
      </colorScale>
    </cfRule>
    <cfRule type="colorScale" priority="2">
      <colorScale>
        <cfvo type="min"/>
        <cfvo type="max"/>
        <color rgb="FF63BE7B"/>
        <color rgb="FFFCFCFF"/>
      </colorScale>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29"/>
  <sheetViews>
    <sheetView topLeftCell="A80" zoomScale="85" zoomScaleNormal="85" workbookViewId="0">
      <selection activeCell="Z3" sqref="Z3"/>
    </sheetView>
  </sheetViews>
  <sheetFormatPr defaultColWidth="8.85546875" defaultRowHeight="15" x14ac:dyDescent="0.25"/>
  <cols>
    <col min="1" max="1" width="9.140625" customWidth="1"/>
    <col min="2" max="3" width="11.28515625" bestFit="1" customWidth="1"/>
    <col min="4" max="4" width="7.5703125" bestFit="1" customWidth="1"/>
    <col min="5" max="5" width="8.28515625" bestFit="1" customWidth="1"/>
    <col min="6" max="7" width="7.28515625" bestFit="1" customWidth="1"/>
    <col min="8" max="8" width="6.5703125" bestFit="1" customWidth="1"/>
    <col min="9" max="9" width="9.7109375" customWidth="1"/>
    <col min="10" max="10" width="15.140625" customWidth="1"/>
    <col min="11" max="12" width="9.140625" customWidth="1"/>
    <col min="15" max="15" width="23.7109375" bestFit="1" customWidth="1"/>
    <col min="25" max="29" width="9.140625" customWidth="1"/>
    <col min="30" max="30" width="9.140625" style="5"/>
    <col min="31" max="31" width="9.140625" customWidth="1"/>
    <col min="33" max="33" width="9.140625" style="1" customWidth="1"/>
    <col min="34" max="35" width="9.140625" style="1"/>
  </cols>
  <sheetData>
    <row r="1" spans="1:35" s="2" customFormat="1" ht="26.25" x14ac:dyDescent="0.4">
      <c r="A1" s="3"/>
      <c r="AD1" s="6"/>
    </row>
    <row r="2" spans="1:35" ht="149.25" customHeight="1" x14ac:dyDescent="0.25">
      <c r="AG2"/>
      <c r="AH2"/>
      <c r="AI2"/>
    </row>
    <row r="3" spans="1:35" x14ac:dyDescent="0.25">
      <c r="AG3"/>
      <c r="AH3"/>
      <c r="AI3"/>
    </row>
    <row r="4" spans="1:35" x14ac:dyDescent="0.25">
      <c r="AG4"/>
      <c r="AH4"/>
      <c r="AI4"/>
    </row>
    <row r="5" spans="1:35" x14ac:dyDescent="0.25">
      <c r="AG5"/>
      <c r="AH5"/>
      <c r="AI5"/>
    </row>
    <row r="6" spans="1:35" x14ac:dyDescent="0.25">
      <c r="AG6"/>
      <c r="AH6"/>
      <c r="AI6"/>
    </row>
    <row r="7" spans="1:35" x14ac:dyDescent="0.25">
      <c r="AG7"/>
      <c r="AH7"/>
      <c r="AI7"/>
    </row>
    <row r="8" spans="1:35" x14ac:dyDescent="0.25">
      <c r="AG8"/>
      <c r="AH8"/>
      <c r="AI8"/>
    </row>
    <row r="9" spans="1:35" x14ac:dyDescent="0.25">
      <c r="AC9" s="5"/>
      <c r="AG9"/>
      <c r="AH9"/>
      <c r="AI9"/>
    </row>
    <row r="10" spans="1:35" x14ac:dyDescent="0.25">
      <c r="AC10" s="5"/>
      <c r="AG10"/>
      <c r="AH10"/>
      <c r="AI10"/>
    </row>
    <row r="11" spans="1:35" x14ac:dyDescent="0.25">
      <c r="Z11" s="5"/>
      <c r="AA11" s="15"/>
      <c r="AB11" s="5"/>
      <c r="AC11" s="5"/>
      <c r="AG11"/>
      <c r="AH11"/>
      <c r="AI11"/>
    </row>
    <row r="12" spans="1:35" x14ac:dyDescent="0.25">
      <c r="Z12" s="5"/>
      <c r="AA12" s="5"/>
      <c r="AB12" s="5"/>
      <c r="AC12" s="5"/>
      <c r="AG12"/>
      <c r="AH12"/>
      <c r="AI12"/>
    </row>
    <row r="13" spans="1:35" x14ac:dyDescent="0.25">
      <c r="Z13" s="5"/>
      <c r="AA13" s="5"/>
      <c r="AB13" s="5"/>
      <c r="AC13" s="5"/>
      <c r="AG13"/>
      <c r="AH13"/>
      <c r="AI13"/>
    </row>
    <row r="14" spans="1:35" x14ac:dyDescent="0.25">
      <c r="Z14" s="5"/>
      <c r="AA14" s="5"/>
      <c r="AB14" s="5"/>
      <c r="AC14" s="5"/>
      <c r="AG14"/>
      <c r="AH14"/>
      <c r="AI14"/>
    </row>
    <row r="15" spans="1:35" x14ac:dyDescent="0.25">
      <c r="Z15" s="5"/>
      <c r="AA15" s="5"/>
      <c r="AB15" s="5"/>
      <c r="AC15" s="5"/>
      <c r="AE15" s="14"/>
      <c r="AF15" s="5"/>
      <c r="AG15"/>
      <c r="AH15"/>
      <c r="AI15" s="14"/>
    </row>
    <row r="16" spans="1:35" x14ac:dyDescent="0.25">
      <c r="Z16" s="5"/>
      <c r="AA16" s="5"/>
      <c r="AB16" s="5"/>
      <c r="AC16" s="5"/>
      <c r="AE16" s="14"/>
      <c r="AF16" s="5"/>
      <c r="AG16"/>
      <c r="AH16"/>
      <c r="AI16" s="14"/>
    </row>
    <row r="17" spans="2:35" x14ac:dyDescent="0.25">
      <c r="Z17" s="5"/>
      <c r="AA17" s="5"/>
      <c r="AB17" s="5"/>
      <c r="AC17" s="5"/>
      <c r="AE17" s="14"/>
      <c r="AF17" s="5"/>
      <c r="AG17"/>
      <c r="AH17"/>
      <c r="AI17" s="14"/>
    </row>
    <row r="18" spans="2:35" ht="15.75" customHeight="1" x14ac:dyDescent="0.25">
      <c r="Z18" s="5"/>
      <c r="AA18" s="5"/>
      <c r="AB18" s="5"/>
      <c r="AC18" s="5"/>
      <c r="AE18" s="14"/>
      <c r="AF18" s="5"/>
      <c r="AG18"/>
      <c r="AH18"/>
      <c r="AI18" s="14"/>
    </row>
    <row r="19" spans="2:35" ht="15" customHeight="1" x14ac:dyDescent="0.25">
      <c r="Z19" s="5"/>
      <c r="AA19" s="5"/>
      <c r="AB19" s="5"/>
      <c r="AC19" s="5"/>
      <c r="AG19"/>
      <c r="AH19"/>
      <c r="AI19"/>
    </row>
    <row r="20" spans="2:35" x14ac:dyDescent="0.25">
      <c r="Z20" s="5"/>
      <c r="AA20" s="5"/>
      <c r="AB20" s="5"/>
      <c r="AC20" s="5"/>
      <c r="AE20" s="14"/>
      <c r="AF20" s="5"/>
      <c r="AG20"/>
      <c r="AH20"/>
      <c r="AI20" s="14"/>
    </row>
    <row r="21" spans="2:35" x14ac:dyDescent="0.25">
      <c r="Z21" s="5"/>
      <c r="AA21" s="5"/>
      <c r="AB21" s="5"/>
      <c r="AC21" s="5"/>
      <c r="AE21" s="14"/>
      <c r="AF21" s="5"/>
      <c r="AG21"/>
      <c r="AH21"/>
      <c r="AI21" s="14"/>
    </row>
    <row r="22" spans="2:35" x14ac:dyDescent="0.25">
      <c r="Z22" s="5"/>
      <c r="AA22" s="5"/>
      <c r="AB22" s="5"/>
      <c r="AC22" s="5"/>
      <c r="AE22" s="14"/>
      <c r="AF22" s="5"/>
      <c r="AG22"/>
      <c r="AH22"/>
      <c r="AI22" s="14"/>
    </row>
    <row r="23" spans="2:35" x14ac:dyDescent="0.25">
      <c r="Z23" s="5"/>
      <c r="AA23" s="5"/>
      <c r="AB23" s="5"/>
      <c r="AC23" s="5"/>
      <c r="AE23" s="14"/>
      <c r="AF23" s="5"/>
      <c r="AG23"/>
      <c r="AH23"/>
      <c r="AI23" s="14"/>
    </row>
    <row r="24" spans="2:35" x14ac:dyDescent="0.25">
      <c r="O24" s="45" t="s">
        <v>23</v>
      </c>
      <c r="P24" s="8"/>
      <c r="Q24" s="8"/>
      <c r="R24" s="8"/>
      <c r="S24" s="8"/>
      <c r="U24" s="32" t="s">
        <v>15</v>
      </c>
      <c r="V24" s="5"/>
      <c r="W24" s="5"/>
      <c r="AA24" s="5"/>
      <c r="AB24" s="5"/>
      <c r="AC24" s="5"/>
      <c r="AG24"/>
      <c r="AH24"/>
      <c r="AI24"/>
    </row>
    <row r="25" spans="2:35" ht="33.75" x14ac:dyDescent="0.25">
      <c r="O25" s="120" t="s">
        <v>44</v>
      </c>
      <c r="P25" s="121"/>
      <c r="Q25" s="109" t="s">
        <v>45</v>
      </c>
      <c r="R25" s="109"/>
      <c r="S25" s="109"/>
      <c r="U25" s="117" t="s">
        <v>47</v>
      </c>
      <c r="V25" s="109" t="s">
        <v>45</v>
      </c>
      <c r="W25" s="109"/>
      <c r="X25" s="109"/>
      <c r="AA25" s="5"/>
      <c r="AB25" s="5"/>
      <c r="AC25" s="5"/>
      <c r="AE25" s="14"/>
      <c r="AF25" s="5"/>
      <c r="AG25"/>
      <c r="AH25"/>
      <c r="AI25" s="14"/>
    </row>
    <row r="26" spans="2:35" x14ac:dyDescent="0.25">
      <c r="O26" s="122"/>
      <c r="P26" s="123"/>
      <c r="Q26" s="39" t="s">
        <v>48</v>
      </c>
      <c r="R26" s="39" t="s">
        <v>49</v>
      </c>
      <c r="S26" s="39" t="s">
        <v>50</v>
      </c>
      <c r="U26" s="118"/>
      <c r="V26" s="39" t="s">
        <v>48</v>
      </c>
      <c r="W26" s="39" t="s">
        <v>49</v>
      </c>
      <c r="X26" s="39" t="s">
        <v>50</v>
      </c>
      <c r="AA26" s="5"/>
      <c r="AB26" s="5"/>
      <c r="AC26" s="5"/>
      <c r="AE26" s="14"/>
      <c r="AF26" s="5"/>
      <c r="AG26"/>
      <c r="AH26"/>
      <c r="AI26" s="14"/>
    </row>
    <row r="27" spans="2:35" ht="12.75" customHeight="1" x14ac:dyDescent="0.25">
      <c r="B27" s="10"/>
      <c r="C27" s="10"/>
      <c r="D27" s="9"/>
      <c r="E27" s="9"/>
      <c r="F27" s="9"/>
      <c r="G27" s="9"/>
      <c r="H27" s="9"/>
      <c r="I27" s="9"/>
      <c r="J27" s="9"/>
      <c r="K27" s="9"/>
      <c r="L27" s="9"/>
      <c r="O27" s="124" t="s">
        <v>46</v>
      </c>
      <c r="P27" s="39" t="s">
        <v>70</v>
      </c>
      <c r="Q27" s="40">
        <v>53</v>
      </c>
      <c r="R27" s="40">
        <v>60</v>
      </c>
      <c r="S27" s="40">
        <v>210</v>
      </c>
      <c r="U27" s="119"/>
      <c r="V27" s="43">
        <v>9900</v>
      </c>
      <c r="W27" s="43">
        <v>2100</v>
      </c>
      <c r="X27" s="43">
        <v>4200</v>
      </c>
      <c r="AA27" s="5"/>
      <c r="AB27" s="5"/>
      <c r="AC27" s="5"/>
      <c r="AF27" s="5"/>
      <c r="AG27"/>
      <c r="AH27"/>
      <c r="AI27"/>
    </row>
    <row r="28" spans="2:35" x14ac:dyDescent="0.25">
      <c r="B28" s="10"/>
      <c r="C28" s="10"/>
      <c r="D28" s="9"/>
      <c r="E28" s="9"/>
      <c r="F28" s="9"/>
      <c r="G28" s="9"/>
      <c r="H28" s="9"/>
      <c r="I28" s="9"/>
      <c r="J28" s="9"/>
      <c r="K28" s="9"/>
      <c r="L28" s="9"/>
      <c r="O28" s="124"/>
      <c r="P28" s="39" t="s">
        <v>71</v>
      </c>
      <c r="Q28" s="40">
        <v>95</v>
      </c>
      <c r="R28" s="40">
        <v>120</v>
      </c>
      <c r="S28" s="40">
        <v>190</v>
      </c>
      <c r="AA28" s="5"/>
      <c r="AB28" s="5"/>
      <c r="AC28" s="5"/>
      <c r="AG28"/>
      <c r="AH28"/>
      <c r="AI28"/>
    </row>
    <row r="29" spans="2:35" ht="42" customHeight="1" x14ac:dyDescent="0.25">
      <c r="B29" s="11"/>
      <c r="C29" s="12"/>
      <c r="D29" s="7"/>
      <c r="E29" s="16"/>
      <c r="F29" s="7"/>
      <c r="G29" s="16"/>
      <c r="H29" s="7"/>
      <c r="I29" s="16"/>
      <c r="J29" s="7"/>
      <c r="K29" s="16"/>
      <c r="L29" s="7"/>
      <c r="O29" s="124"/>
      <c r="P29" s="39" t="s">
        <v>72</v>
      </c>
      <c r="Q29" s="40">
        <v>136</v>
      </c>
      <c r="R29" s="40">
        <v>132</v>
      </c>
      <c r="S29" s="40">
        <v>89</v>
      </c>
      <c r="AG29"/>
      <c r="AH29"/>
      <c r="AI29"/>
    </row>
    <row r="30" spans="2:35" x14ac:dyDescent="0.25">
      <c r="O30" s="124"/>
      <c r="P30" s="39" t="s">
        <v>73</v>
      </c>
      <c r="Q30" s="40">
        <v>160</v>
      </c>
      <c r="R30" s="40">
        <v>140</v>
      </c>
      <c r="S30" s="40">
        <v>71</v>
      </c>
      <c r="AG30"/>
      <c r="AH30"/>
      <c r="AI30"/>
    </row>
    <row r="31" spans="2:35" ht="15" customHeight="1" x14ac:dyDescent="0.25">
      <c r="AG31"/>
      <c r="AH31"/>
      <c r="AI31"/>
    </row>
    <row r="32" spans="2:35" x14ac:dyDescent="0.25">
      <c r="V32" s="20" t="s">
        <v>51</v>
      </c>
      <c r="AG32"/>
      <c r="AH32"/>
      <c r="AI32"/>
    </row>
    <row r="33" spans="15:35" ht="15" customHeight="1" x14ac:dyDescent="0.25">
      <c r="P33" s="20" t="s">
        <v>52</v>
      </c>
      <c r="V33" s="126" t="s">
        <v>10</v>
      </c>
      <c r="W33" s="127"/>
      <c r="X33" s="128"/>
      <c r="AG33"/>
      <c r="AH33"/>
      <c r="AI33"/>
    </row>
    <row r="34" spans="15:35" ht="42" x14ac:dyDescent="0.25">
      <c r="O34" s="110" t="s">
        <v>44</v>
      </c>
      <c r="P34" s="111"/>
      <c r="Q34" s="125" t="s">
        <v>46</v>
      </c>
      <c r="R34" s="125"/>
      <c r="S34" s="125"/>
      <c r="T34" s="125"/>
      <c r="V34" s="116" t="s">
        <v>53</v>
      </c>
      <c r="W34" s="42" t="str">
        <f>P36</f>
        <v>8. Finland</v>
      </c>
      <c r="X34" s="44">
        <v>650</v>
      </c>
      <c r="AG34"/>
      <c r="AH34"/>
      <c r="AI34"/>
    </row>
    <row r="35" spans="15:35" x14ac:dyDescent="0.25">
      <c r="O35" s="112"/>
      <c r="P35" s="113"/>
      <c r="Q35" s="41" t="str">
        <f t="array" ref="Q35:T35">TRANSPOSE(P27:P30)</f>
        <v xml:space="preserve">4. Finland </v>
      </c>
      <c r="R35" s="41" t="str">
        <v>5. Lithuania</v>
      </c>
      <c r="S35" s="41" t="str">
        <v>6. Czech</v>
      </c>
      <c r="T35" s="41" t="str">
        <v>7. UK</v>
      </c>
      <c r="V35" s="114"/>
      <c r="W35" s="42" t="str">
        <f t="shared" ref="W35:W46" si="0">P37</f>
        <v>9. Sweden</v>
      </c>
      <c r="X35" s="39">
        <v>260</v>
      </c>
      <c r="AG35"/>
      <c r="AH35"/>
      <c r="AI35"/>
    </row>
    <row r="36" spans="15:35" ht="26.25" x14ac:dyDescent="0.25">
      <c r="O36" s="116" t="s">
        <v>53</v>
      </c>
      <c r="P36" s="42" t="s">
        <v>74</v>
      </c>
      <c r="Q36" s="39">
        <v>100</v>
      </c>
      <c r="R36" s="39">
        <v>200</v>
      </c>
      <c r="S36" s="39">
        <v>280</v>
      </c>
      <c r="T36" s="39">
        <v>320</v>
      </c>
      <c r="V36" s="114"/>
      <c r="W36" s="42" t="str">
        <f t="shared" si="0"/>
        <v>10. Norway</v>
      </c>
      <c r="X36" s="39">
        <v>650</v>
      </c>
      <c r="AG36"/>
      <c r="AH36"/>
      <c r="AI36"/>
    </row>
    <row r="37" spans="15:35" x14ac:dyDescent="0.25">
      <c r="O37" s="114"/>
      <c r="P37" s="41" t="s">
        <v>75</v>
      </c>
      <c r="Q37" s="39">
        <v>120</v>
      </c>
      <c r="R37" s="39">
        <v>240</v>
      </c>
      <c r="S37" s="39">
        <v>260</v>
      </c>
      <c r="T37" s="39">
        <v>280</v>
      </c>
      <c r="V37" s="114"/>
      <c r="W37" s="42" t="str">
        <f t="shared" si="0"/>
        <v>11. Iceland</v>
      </c>
      <c r="X37" s="39">
        <v>130</v>
      </c>
      <c r="AG37"/>
      <c r="AH37"/>
      <c r="AI37"/>
    </row>
    <row r="38" spans="15:35" x14ac:dyDescent="0.25">
      <c r="O38" s="114"/>
      <c r="P38" s="41" t="s">
        <v>76</v>
      </c>
      <c r="Q38" s="39">
        <v>150</v>
      </c>
      <c r="R38" s="39">
        <v>280</v>
      </c>
      <c r="S38" s="39">
        <v>320</v>
      </c>
      <c r="T38" s="39">
        <v>200</v>
      </c>
      <c r="V38" s="114"/>
      <c r="W38" s="42" t="str">
        <f t="shared" si="0"/>
        <v>12. Denmark</v>
      </c>
      <c r="X38" s="39">
        <v>780</v>
      </c>
      <c r="AG38"/>
      <c r="AH38"/>
      <c r="AI38"/>
    </row>
    <row r="39" spans="15:35" ht="15" customHeight="1" x14ac:dyDescent="0.25">
      <c r="O39" s="114"/>
      <c r="P39" s="41" t="s">
        <v>77</v>
      </c>
      <c r="Q39" s="39">
        <v>160</v>
      </c>
      <c r="R39" s="39">
        <v>310</v>
      </c>
      <c r="S39" s="39">
        <v>400</v>
      </c>
      <c r="T39" s="39">
        <v>130</v>
      </c>
      <c r="V39" s="114"/>
      <c r="W39" s="42" t="str">
        <f t="shared" si="0"/>
        <v>13. UK</v>
      </c>
      <c r="X39" s="39">
        <v>2500</v>
      </c>
      <c r="AG39"/>
      <c r="AH39"/>
      <c r="AI39"/>
    </row>
    <row r="40" spans="15:35" x14ac:dyDescent="0.25">
      <c r="O40" s="114"/>
      <c r="P40" s="41" t="s">
        <v>78</v>
      </c>
      <c r="Q40" s="39">
        <v>300</v>
      </c>
      <c r="R40" s="39">
        <v>280</v>
      </c>
      <c r="S40" s="39">
        <v>140</v>
      </c>
      <c r="T40" s="39">
        <v>130</v>
      </c>
      <c r="V40" s="114"/>
      <c r="W40" s="42" t="str">
        <f t="shared" si="0"/>
        <v>14. Ireland</v>
      </c>
      <c r="X40" s="39">
        <v>910</v>
      </c>
      <c r="AG40"/>
      <c r="AH40"/>
      <c r="AI40"/>
    </row>
    <row r="41" spans="15:35" ht="15.75" customHeight="1" x14ac:dyDescent="0.25">
      <c r="O41" s="114"/>
      <c r="P41" s="41" t="s">
        <v>79</v>
      </c>
      <c r="Q41" s="39">
        <v>310</v>
      </c>
      <c r="R41" s="39">
        <v>400</v>
      </c>
      <c r="S41" s="39">
        <v>319</v>
      </c>
      <c r="T41" s="39">
        <v>70</v>
      </c>
      <c r="V41" s="114"/>
      <c r="W41" s="42" t="str">
        <f t="shared" si="0"/>
        <v>15. France</v>
      </c>
      <c r="X41" s="39">
        <v>3120</v>
      </c>
      <c r="AG41"/>
      <c r="AH41"/>
      <c r="AI41"/>
    </row>
    <row r="42" spans="15:35" x14ac:dyDescent="0.25">
      <c r="O42" s="114"/>
      <c r="P42" s="41" t="s">
        <v>80</v>
      </c>
      <c r="Q42" s="39">
        <v>340</v>
      </c>
      <c r="R42" s="39">
        <v>440</v>
      </c>
      <c r="S42" s="39">
        <v>290</v>
      </c>
      <c r="T42" s="39">
        <v>100</v>
      </c>
      <c r="V42" s="114"/>
      <c r="W42" s="42" t="str">
        <f t="shared" si="0"/>
        <v>16. Benelux</v>
      </c>
      <c r="X42" s="39">
        <v>910</v>
      </c>
      <c r="AG42"/>
      <c r="AH42"/>
      <c r="AI42"/>
    </row>
    <row r="43" spans="15:35" x14ac:dyDescent="0.25">
      <c r="O43" s="114"/>
      <c r="P43" s="41" t="s">
        <v>81</v>
      </c>
      <c r="Q43" s="39">
        <v>490</v>
      </c>
      <c r="R43" s="39">
        <v>410</v>
      </c>
      <c r="S43" s="39">
        <v>240</v>
      </c>
      <c r="T43" s="39">
        <v>90</v>
      </c>
      <c r="V43" s="114"/>
      <c r="W43" s="42" t="str">
        <f t="shared" si="0"/>
        <v>17. Germany</v>
      </c>
      <c r="X43" s="39">
        <v>3640</v>
      </c>
      <c r="AG43"/>
      <c r="AH43"/>
      <c r="AI43"/>
    </row>
    <row r="44" spans="15:35" x14ac:dyDescent="0.25">
      <c r="O44" s="114"/>
      <c r="P44" s="41" t="s">
        <v>82</v>
      </c>
      <c r="Q44" s="39">
        <v>430</v>
      </c>
      <c r="R44" s="39">
        <v>380</v>
      </c>
      <c r="S44" s="39">
        <v>230</v>
      </c>
      <c r="T44" s="39">
        <v>100</v>
      </c>
      <c r="V44" s="114"/>
      <c r="W44" s="42" t="str">
        <f t="shared" si="0"/>
        <v>18. Poland</v>
      </c>
      <c r="X44" s="39">
        <v>1040</v>
      </c>
      <c r="AG44"/>
      <c r="AH44"/>
      <c r="AI44"/>
    </row>
    <row r="45" spans="15:35" x14ac:dyDescent="0.25">
      <c r="O45" s="114"/>
      <c r="P45" s="41" t="s">
        <v>83</v>
      </c>
      <c r="Q45" s="39">
        <v>360</v>
      </c>
      <c r="R45" s="39">
        <v>190</v>
      </c>
      <c r="S45" s="39">
        <v>80</v>
      </c>
      <c r="T45" s="39">
        <v>190</v>
      </c>
      <c r="V45" s="114"/>
      <c r="W45" s="42" t="str">
        <f t="shared" si="0"/>
        <v>19. Czech</v>
      </c>
      <c r="X45" s="39">
        <v>650</v>
      </c>
      <c r="AG45"/>
      <c r="AH45"/>
      <c r="AI45"/>
    </row>
    <row r="46" spans="15:35" x14ac:dyDescent="0.25">
      <c r="O46" s="114"/>
      <c r="P46" s="41" t="s">
        <v>84</v>
      </c>
      <c r="Q46" s="39">
        <v>280</v>
      </c>
      <c r="R46" s="39">
        <v>80</v>
      </c>
      <c r="S46" s="39">
        <v>60</v>
      </c>
      <c r="T46" s="39">
        <v>370</v>
      </c>
      <c r="V46" s="115"/>
      <c r="W46" s="42" t="str">
        <f t="shared" si="0"/>
        <v>20. Baltic</v>
      </c>
      <c r="X46" s="39">
        <v>780</v>
      </c>
      <c r="AG46"/>
      <c r="AH46"/>
      <c r="AI46"/>
    </row>
    <row r="47" spans="15:35" x14ac:dyDescent="0.25">
      <c r="O47" s="114"/>
      <c r="P47" s="41" t="s">
        <v>85</v>
      </c>
      <c r="Q47" s="39">
        <v>350</v>
      </c>
      <c r="R47" s="39">
        <v>150</v>
      </c>
      <c r="S47" s="39">
        <v>60</v>
      </c>
      <c r="T47" s="39">
        <v>320</v>
      </c>
      <c r="AG47"/>
      <c r="AH47"/>
      <c r="AI47"/>
    </row>
    <row r="48" spans="15:35" x14ac:dyDescent="0.25">
      <c r="O48" s="115"/>
      <c r="P48" s="41" t="s">
        <v>86</v>
      </c>
      <c r="Q48" s="39">
        <v>200</v>
      </c>
      <c r="R48" s="39">
        <v>90</v>
      </c>
      <c r="S48" s="39">
        <v>160</v>
      </c>
      <c r="T48" s="39">
        <v>390</v>
      </c>
      <c r="AG48"/>
      <c r="AH48"/>
      <c r="AI48"/>
    </row>
    <row r="49" spans="15:35" x14ac:dyDescent="0.25">
      <c r="Y49" s="5"/>
      <c r="AG49"/>
      <c r="AH49"/>
      <c r="AI49"/>
    </row>
    <row r="50" spans="15:35" x14ac:dyDescent="0.25">
      <c r="AG50"/>
      <c r="AH50"/>
      <c r="AI50"/>
    </row>
    <row r="51" spans="15:35" x14ac:dyDescent="0.25">
      <c r="AG51"/>
      <c r="AH51"/>
      <c r="AI51"/>
    </row>
    <row r="52" spans="15:35" ht="15.75" thickBot="1" x14ac:dyDescent="0.3">
      <c r="AG52"/>
      <c r="AH52"/>
      <c r="AI52"/>
    </row>
    <row r="53" spans="15:35" x14ac:dyDescent="0.25">
      <c r="O53" s="246" t="s">
        <v>139</v>
      </c>
      <c r="P53" s="247" t="s">
        <v>148</v>
      </c>
      <c r="AG53"/>
      <c r="AH53"/>
      <c r="AI53"/>
    </row>
    <row r="54" spans="15:35" x14ac:dyDescent="0.25">
      <c r="O54" s="73" t="s">
        <v>91</v>
      </c>
      <c r="P54" s="244"/>
      <c r="AG54"/>
      <c r="AH54"/>
      <c r="AI54"/>
    </row>
    <row r="55" spans="15:35" x14ac:dyDescent="0.25">
      <c r="O55" s="73" t="s">
        <v>146</v>
      </c>
      <c r="P55" s="174"/>
      <c r="AG55"/>
      <c r="AH55"/>
      <c r="AI55"/>
    </row>
    <row r="56" spans="15:35" x14ac:dyDescent="0.25">
      <c r="O56" s="73" t="s">
        <v>127</v>
      </c>
      <c r="P56" s="225"/>
      <c r="AG56"/>
      <c r="AH56"/>
      <c r="AI56"/>
    </row>
    <row r="57" spans="15:35" ht="15.75" thickBot="1" x14ac:dyDescent="0.3">
      <c r="O57" s="175" t="s">
        <v>147</v>
      </c>
      <c r="P57" s="245"/>
      <c r="AG57"/>
      <c r="AH57"/>
      <c r="AI57"/>
    </row>
    <row r="58" spans="15:35" x14ac:dyDescent="0.25">
      <c r="AG58"/>
      <c r="AH58"/>
      <c r="AI58"/>
    </row>
    <row r="59" spans="15:35" x14ac:dyDescent="0.25">
      <c r="AG59"/>
      <c r="AH59"/>
      <c r="AI59"/>
    </row>
    <row r="60" spans="15:35" x14ac:dyDescent="0.25">
      <c r="AG60"/>
      <c r="AH60"/>
      <c r="AI60"/>
    </row>
    <row r="61" spans="15:35" x14ac:dyDescent="0.25">
      <c r="AG61"/>
      <c r="AH61"/>
      <c r="AI61"/>
    </row>
    <row r="62" spans="15:35" x14ac:dyDescent="0.25">
      <c r="AG62"/>
      <c r="AH62"/>
      <c r="AI62"/>
    </row>
    <row r="63" spans="15:35" x14ac:dyDescent="0.25">
      <c r="AG63"/>
      <c r="AH63"/>
      <c r="AI63"/>
    </row>
    <row r="64" spans="15:35" x14ac:dyDescent="0.25">
      <c r="AG64"/>
      <c r="AH64"/>
      <c r="AI64"/>
    </row>
    <row r="65" spans="2:35" x14ac:dyDescent="0.25">
      <c r="AG65"/>
      <c r="AH65"/>
      <c r="AI65"/>
    </row>
    <row r="66" spans="2:35" x14ac:dyDescent="0.25">
      <c r="AG66"/>
      <c r="AH66"/>
      <c r="AI66"/>
    </row>
    <row r="67" spans="2:35" x14ac:dyDescent="0.25">
      <c r="AG67"/>
      <c r="AH67"/>
      <c r="AI67"/>
    </row>
    <row r="68" spans="2:35" x14ac:dyDescent="0.25">
      <c r="AG68"/>
      <c r="AH68"/>
      <c r="AI68"/>
    </row>
    <row r="69" spans="2:35" x14ac:dyDescent="0.25">
      <c r="AG69"/>
      <c r="AH69"/>
      <c r="AI69"/>
    </row>
    <row r="70" spans="2:35" x14ac:dyDescent="0.25">
      <c r="B70" s="13"/>
      <c r="AG70"/>
      <c r="AH70"/>
      <c r="AI70"/>
    </row>
    <row r="71" spans="2:35" ht="15.75" thickBot="1" x14ac:dyDescent="0.3">
      <c r="B71" s="148"/>
      <c r="C71" s="148"/>
      <c r="D71" s="148"/>
      <c r="E71" s="148"/>
      <c r="N71" s="148"/>
      <c r="AG71"/>
      <c r="AH71"/>
      <c r="AI71"/>
    </row>
    <row r="72" spans="2:35" ht="22.5" x14ac:dyDescent="0.35">
      <c r="B72" s="131" t="s">
        <v>44</v>
      </c>
      <c r="C72" s="132" t="s">
        <v>98</v>
      </c>
      <c r="D72" s="137" t="s">
        <v>70</v>
      </c>
      <c r="E72" s="137" t="s">
        <v>71</v>
      </c>
      <c r="F72" s="137" t="s">
        <v>72</v>
      </c>
      <c r="G72" s="138" t="s">
        <v>73</v>
      </c>
      <c r="I72" s="272" t="s">
        <v>91</v>
      </c>
      <c r="J72" s="273"/>
      <c r="AG72"/>
      <c r="AH72"/>
      <c r="AI72"/>
    </row>
    <row r="73" spans="2:35" ht="21.75" thickBot="1" x14ac:dyDescent="0.4">
      <c r="B73" s="133" t="s">
        <v>89</v>
      </c>
      <c r="C73" s="129" t="s">
        <v>48</v>
      </c>
      <c r="D73" s="160">
        <v>53</v>
      </c>
      <c r="E73" s="160">
        <v>95</v>
      </c>
      <c r="F73" s="160">
        <v>136</v>
      </c>
      <c r="G73" s="161">
        <v>160</v>
      </c>
      <c r="I73" s="274">
        <f>SUMPRODUCT(D73:G75,D81:G83) + SUMPRODUCT(D92:G104,D114:G126)</f>
        <v>3171690</v>
      </c>
      <c r="J73" s="275"/>
      <c r="AG73"/>
      <c r="AH73"/>
      <c r="AI73"/>
    </row>
    <row r="74" spans="2:35" x14ac:dyDescent="0.25">
      <c r="B74" s="133"/>
      <c r="C74" s="129" t="s">
        <v>49</v>
      </c>
      <c r="D74" s="160">
        <v>60</v>
      </c>
      <c r="E74" s="160">
        <v>120</v>
      </c>
      <c r="F74" s="160">
        <v>132</v>
      </c>
      <c r="G74" s="161">
        <v>140</v>
      </c>
      <c r="L74" s="144"/>
      <c r="N74" s="148"/>
      <c r="AG74"/>
      <c r="AH74"/>
      <c r="AI74"/>
    </row>
    <row r="75" spans="2:35" ht="15.75" thickBot="1" x14ac:dyDescent="0.3">
      <c r="B75" s="150"/>
      <c r="C75" s="140" t="s">
        <v>50</v>
      </c>
      <c r="D75" s="162">
        <v>210</v>
      </c>
      <c r="E75" s="162">
        <v>190</v>
      </c>
      <c r="F75" s="162">
        <v>89</v>
      </c>
      <c r="G75" s="163">
        <v>71</v>
      </c>
      <c r="L75" s="144"/>
      <c r="AG75"/>
      <c r="AH75"/>
      <c r="AI75"/>
    </row>
    <row r="76" spans="2:35" x14ac:dyDescent="0.25">
      <c r="B76" s="134"/>
      <c r="C76" s="149"/>
      <c r="D76" s="149"/>
      <c r="E76" s="149"/>
      <c r="L76" s="144"/>
      <c r="AG76"/>
      <c r="AH76"/>
      <c r="AI76"/>
    </row>
    <row r="77" spans="2:35" x14ac:dyDescent="0.25">
      <c r="AG77"/>
      <c r="AH77"/>
      <c r="AI77"/>
    </row>
    <row r="78" spans="2:35" x14ac:dyDescent="0.25">
      <c r="B78" s="276" t="s">
        <v>99</v>
      </c>
      <c r="C78" s="276"/>
      <c r="D78" s="276"/>
      <c r="E78" s="276"/>
      <c r="AG78"/>
      <c r="AH78"/>
      <c r="AI78"/>
    </row>
    <row r="79" spans="2:35" ht="15.75" thickBot="1" x14ac:dyDescent="0.3">
      <c r="AG79"/>
      <c r="AH79"/>
      <c r="AI79"/>
    </row>
    <row r="80" spans="2:35" x14ac:dyDescent="0.25">
      <c r="B80" s="130" t="s">
        <v>100</v>
      </c>
      <c r="C80" s="137" t="s">
        <v>90</v>
      </c>
      <c r="D80" s="137" t="s">
        <v>70</v>
      </c>
      <c r="E80" s="137" t="s">
        <v>71</v>
      </c>
      <c r="F80" s="137" t="s">
        <v>72</v>
      </c>
      <c r="G80" s="137" t="s">
        <v>73</v>
      </c>
      <c r="H80" s="138" t="s">
        <v>101</v>
      </c>
      <c r="I80" s="134"/>
      <c r="J80" s="147" t="s">
        <v>103</v>
      </c>
      <c r="K80" s="134"/>
      <c r="L80" s="134"/>
      <c r="M80" s="134"/>
      <c r="N80" s="134"/>
      <c r="AG80"/>
      <c r="AH80"/>
      <c r="AI80"/>
    </row>
    <row r="81" spans="2:35" x14ac:dyDescent="0.25">
      <c r="B81" s="73" t="s">
        <v>89</v>
      </c>
      <c r="C81" s="129" t="s">
        <v>48</v>
      </c>
      <c r="D81" s="71">
        <v>1690</v>
      </c>
      <c r="E81" s="71">
        <v>1820</v>
      </c>
      <c r="F81" s="71">
        <v>5070</v>
      </c>
      <c r="G81" s="71">
        <v>1140</v>
      </c>
      <c r="H81" s="142">
        <f>SUM(D81:G81)</f>
        <v>9720</v>
      </c>
      <c r="I81" s="143" t="s">
        <v>95</v>
      </c>
      <c r="J81" s="145">
        <v>9900</v>
      </c>
      <c r="AG81"/>
      <c r="AH81"/>
      <c r="AI81"/>
    </row>
    <row r="82" spans="2:35" x14ac:dyDescent="0.25">
      <c r="B82" s="73"/>
      <c r="C82" s="129" t="s">
        <v>49</v>
      </c>
      <c r="D82" s="71">
        <v>0</v>
      </c>
      <c r="E82" s="71">
        <v>0</v>
      </c>
      <c r="F82" s="71">
        <v>0</v>
      </c>
      <c r="G82" s="71">
        <v>2100</v>
      </c>
      <c r="H82" s="142">
        <f>SUM(D82:G82)</f>
        <v>2100</v>
      </c>
      <c r="I82" s="143" t="s">
        <v>95</v>
      </c>
      <c r="J82" s="145">
        <v>2100</v>
      </c>
      <c r="AG82"/>
      <c r="AH82"/>
      <c r="AI82"/>
    </row>
    <row r="83" spans="2:35" ht="15.75" thickBot="1" x14ac:dyDescent="0.3">
      <c r="B83" s="73"/>
      <c r="C83" s="129" t="s">
        <v>50</v>
      </c>
      <c r="D83" s="71">
        <v>0</v>
      </c>
      <c r="E83" s="71">
        <v>0</v>
      </c>
      <c r="F83" s="71">
        <v>0</v>
      </c>
      <c r="G83" s="71">
        <v>4200</v>
      </c>
      <c r="H83" s="142">
        <f>SUM(D83:G83)</f>
        <v>4200</v>
      </c>
      <c r="I83" s="143" t="s">
        <v>95</v>
      </c>
      <c r="J83" s="146">
        <v>4200</v>
      </c>
      <c r="AG83"/>
      <c r="AH83"/>
      <c r="AI83"/>
    </row>
    <row r="84" spans="2:35" ht="15.75" thickBot="1" x14ac:dyDescent="0.3">
      <c r="B84" s="277" t="s">
        <v>102</v>
      </c>
      <c r="C84" s="278"/>
      <c r="D84" s="141">
        <f>SUM(D81:D83)</f>
        <v>1690</v>
      </c>
      <c r="E84" s="141">
        <f>SUM(E81:E83)</f>
        <v>1820</v>
      </c>
      <c r="F84" s="141">
        <f>SUM(F81:F83)</f>
        <v>5070</v>
      </c>
      <c r="G84" s="141">
        <f>SUM(G81:G83)</f>
        <v>7440</v>
      </c>
      <c r="H84" s="67"/>
      <c r="J84" s="134"/>
      <c r="AG84"/>
      <c r="AH84"/>
      <c r="AI84"/>
    </row>
    <row r="85" spans="2:35" x14ac:dyDescent="0.25">
      <c r="B85" s="134"/>
      <c r="AG85"/>
      <c r="AH85"/>
      <c r="AI85"/>
    </row>
    <row r="86" spans="2:35" x14ac:dyDescent="0.25">
      <c r="B86" s="134"/>
      <c r="AG86"/>
      <c r="AH86"/>
      <c r="AI86"/>
    </row>
    <row r="87" spans="2:35" x14ac:dyDescent="0.25">
      <c r="AG87"/>
      <c r="AH87"/>
      <c r="AI87"/>
    </row>
    <row r="88" spans="2:35" x14ac:dyDescent="0.25">
      <c r="AG88"/>
      <c r="AH88"/>
      <c r="AI88"/>
    </row>
    <row r="89" spans="2:35" x14ac:dyDescent="0.25">
      <c r="C89" s="271" t="s">
        <v>105</v>
      </c>
      <c r="D89" s="271"/>
      <c r="E89" s="271"/>
      <c r="F89" s="271"/>
      <c r="AG89"/>
      <c r="AH89"/>
      <c r="AI89"/>
    </row>
    <row r="90" spans="2:35" ht="22.5" x14ac:dyDescent="0.25">
      <c r="C90" s="152" t="s">
        <v>104</v>
      </c>
      <c r="D90" s="101" t="s">
        <v>89</v>
      </c>
      <c r="E90" s="101"/>
      <c r="F90" s="101"/>
      <c r="G90" s="101"/>
    </row>
    <row r="91" spans="2:35" x14ac:dyDescent="0.25">
      <c r="C91" s="152" t="s">
        <v>90</v>
      </c>
      <c r="D91" s="151" t="s">
        <v>70</v>
      </c>
      <c r="E91" s="151" t="s">
        <v>71</v>
      </c>
      <c r="F91" s="151" t="s">
        <v>72</v>
      </c>
      <c r="G91" s="151" t="s">
        <v>73</v>
      </c>
    </row>
    <row r="92" spans="2:35" x14ac:dyDescent="0.25">
      <c r="C92" s="151" t="s">
        <v>74</v>
      </c>
      <c r="D92" s="160">
        <v>100</v>
      </c>
      <c r="E92" s="160">
        <v>200</v>
      </c>
      <c r="F92" s="160">
        <v>280</v>
      </c>
      <c r="G92" s="160">
        <v>320</v>
      </c>
    </row>
    <row r="93" spans="2:35" x14ac:dyDescent="0.25">
      <c r="C93" s="151" t="s">
        <v>75</v>
      </c>
      <c r="D93" s="160">
        <v>120</v>
      </c>
      <c r="E93" s="160">
        <v>240</v>
      </c>
      <c r="F93" s="160">
        <v>260</v>
      </c>
      <c r="G93" s="160">
        <v>280</v>
      </c>
    </row>
    <row r="94" spans="2:35" x14ac:dyDescent="0.25">
      <c r="C94" s="151" t="s">
        <v>76</v>
      </c>
      <c r="D94" s="160">
        <v>150</v>
      </c>
      <c r="E94" s="160">
        <v>280</v>
      </c>
      <c r="F94" s="160">
        <v>320</v>
      </c>
      <c r="G94" s="160">
        <v>200</v>
      </c>
    </row>
    <row r="95" spans="2:35" x14ac:dyDescent="0.25">
      <c r="C95" s="151" t="s">
        <v>77</v>
      </c>
      <c r="D95" s="160">
        <v>160</v>
      </c>
      <c r="E95" s="160">
        <v>310</v>
      </c>
      <c r="F95" s="160">
        <v>400</v>
      </c>
      <c r="G95" s="160">
        <v>130</v>
      </c>
    </row>
    <row r="96" spans="2:35" x14ac:dyDescent="0.25">
      <c r="C96" s="151" t="s">
        <v>78</v>
      </c>
      <c r="D96" s="160">
        <v>300</v>
      </c>
      <c r="E96" s="160">
        <v>280</v>
      </c>
      <c r="F96" s="160">
        <v>140</v>
      </c>
      <c r="G96" s="160">
        <v>130</v>
      </c>
    </row>
    <row r="97" spans="3:10" x14ac:dyDescent="0.25">
      <c r="C97" s="151" t="s">
        <v>79</v>
      </c>
      <c r="D97" s="160">
        <v>310</v>
      </c>
      <c r="E97" s="160">
        <v>400</v>
      </c>
      <c r="F97" s="160">
        <v>319</v>
      </c>
      <c r="G97" s="160">
        <v>70</v>
      </c>
    </row>
    <row r="98" spans="3:10" x14ac:dyDescent="0.25">
      <c r="C98" s="151" t="s">
        <v>80</v>
      </c>
      <c r="D98" s="160">
        <v>340</v>
      </c>
      <c r="E98" s="160">
        <v>440</v>
      </c>
      <c r="F98" s="160">
        <v>290</v>
      </c>
      <c r="G98" s="160">
        <v>100</v>
      </c>
    </row>
    <row r="99" spans="3:10" x14ac:dyDescent="0.25">
      <c r="C99" s="151" t="s">
        <v>81</v>
      </c>
      <c r="D99" s="160">
        <v>490</v>
      </c>
      <c r="E99" s="160">
        <v>410</v>
      </c>
      <c r="F99" s="160">
        <v>240</v>
      </c>
      <c r="G99" s="160">
        <v>90</v>
      </c>
    </row>
    <row r="100" spans="3:10" x14ac:dyDescent="0.25">
      <c r="C100" s="151" t="s">
        <v>82</v>
      </c>
      <c r="D100" s="160">
        <v>430</v>
      </c>
      <c r="E100" s="160">
        <v>380</v>
      </c>
      <c r="F100" s="160">
        <v>230</v>
      </c>
      <c r="G100" s="160">
        <v>100</v>
      </c>
    </row>
    <row r="101" spans="3:10" x14ac:dyDescent="0.25">
      <c r="C101" s="151" t="s">
        <v>83</v>
      </c>
      <c r="D101" s="160">
        <v>360</v>
      </c>
      <c r="E101" s="160">
        <v>190</v>
      </c>
      <c r="F101" s="160">
        <v>80</v>
      </c>
      <c r="G101" s="160">
        <v>190</v>
      </c>
    </row>
    <row r="102" spans="3:10" x14ac:dyDescent="0.25">
      <c r="C102" s="151" t="s">
        <v>84</v>
      </c>
      <c r="D102" s="160">
        <v>280</v>
      </c>
      <c r="E102" s="160">
        <v>80</v>
      </c>
      <c r="F102" s="160">
        <v>60</v>
      </c>
      <c r="G102" s="160">
        <v>370</v>
      </c>
    </row>
    <row r="103" spans="3:10" x14ac:dyDescent="0.25">
      <c r="C103" s="151" t="s">
        <v>85</v>
      </c>
      <c r="D103" s="160">
        <v>350</v>
      </c>
      <c r="E103" s="160">
        <v>150</v>
      </c>
      <c r="F103" s="160">
        <v>60</v>
      </c>
      <c r="G103" s="160">
        <v>320</v>
      </c>
    </row>
    <row r="104" spans="3:10" x14ac:dyDescent="0.25">
      <c r="C104" s="151" t="s">
        <v>86</v>
      </c>
      <c r="D104" s="160">
        <v>200</v>
      </c>
      <c r="E104" s="160">
        <v>90</v>
      </c>
      <c r="F104" s="160">
        <v>160</v>
      </c>
      <c r="G104" s="160">
        <v>390</v>
      </c>
    </row>
    <row r="110" spans="3:10" x14ac:dyDescent="0.25">
      <c r="D110" s="243"/>
      <c r="E110" s="243"/>
      <c r="F110" s="243"/>
    </row>
    <row r="111" spans="3:10" ht="15.75" thickBot="1" x14ac:dyDescent="0.3">
      <c r="C111" s="271" t="s">
        <v>145</v>
      </c>
      <c r="D111" s="271"/>
      <c r="E111" s="271"/>
      <c r="F111" s="271"/>
      <c r="G111" s="271"/>
      <c r="H111" s="271"/>
      <c r="I111" s="271"/>
      <c r="J111" s="271"/>
    </row>
    <row r="112" spans="3:10" ht="15.75" thickBot="1" x14ac:dyDescent="0.3">
      <c r="C112" s="72" t="s">
        <v>100</v>
      </c>
      <c r="D112" s="77" t="s">
        <v>89</v>
      </c>
      <c r="E112" s="77"/>
      <c r="F112" s="77"/>
      <c r="G112" s="78"/>
    </row>
    <row r="113" spans="3:10" x14ac:dyDescent="0.25">
      <c r="C113" s="73" t="s">
        <v>90</v>
      </c>
      <c r="D113" s="151" t="s">
        <v>70</v>
      </c>
      <c r="E113" s="151" t="s">
        <v>71</v>
      </c>
      <c r="F113" s="151" t="s">
        <v>72</v>
      </c>
      <c r="G113" s="159" t="s">
        <v>73</v>
      </c>
      <c r="H113" s="154" t="s">
        <v>102</v>
      </c>
      <c r="J113" s="154" t="s">
        <v>106</v>
      </c>
    </row>
    <row r="114" spans="3:10" x14ac:dyDescent="0.25">
      <c r="C114" s="73" t="s">
        <v>74</v>
      </c>
      <c r="D114" s="71">
        <v>650</v>
      </c>
      <c r="E114" s="71">
        <v>0</v>
      </c>
      <c r="F114" s="71">
        <v>0</v>
      </c>
      <c r="G114" s="86">
        <v>0</v>
      </c>
      <c r="H114" s="88">
        <f>SUM(D114:G114)</f>
        <v>650</v>
      </c>
      <c r="I114" s="102" t="s">
        <v>96</v>
      </c>
      <c r="J114" s="156">
        <v>650</v>
      </c>
    </row>
    <row r="115" spans="3:10" x14ac:dyDescent="0.25">
      <c r="C115" s="73" t="s">
        <v>75</v>
      </c>
      <c r="D115" s="71">
        <v>260</v>
      </c>
      <c r="E115" s="71">
        <v>0</v>
      </c>
      <c r="F115" s="71">
        <v>0</v>
      </c>
      <c r="G115" s="86">
        <v>0</v>
      </c>
      <c r="H115" s="88">
        <f t="shared" ref="H115:H126" si="1">SUM(D115:G115)</f>
        <v>260</v>
      </c>
      <c r="I115" s="102" t="s">
        <v>96</v>
      </c>
      <c r="J115" s="135">
        <v>260</v>
      </c>
    </row>
    <row r="116" spans="3:10" x14ac:dyDescent="0.25">
      <c r="C116" s="73" t="s">
        <v>76</v>
      </c>
      <c r="D116" s="71">
        <v>650</v>
      </c>
      <c r="E116" s="71">
        <v>0</v>
      </c>
      <c r="F116" s="71">
        <v>0</v>
      </c>
      <c r="G116" s="86">
        <v>0</v>
      </c>
      <c r="H116" s="88">
        <f t="shared" si="1"/>
        <v>650</v>
      </c>
      <c r="I116" s="102" t="s">
        <v>96</v>
      </c>
      <c r="J116" s="135">
        <v>650</v>
      </c>
    </row>
    <row r="117" spans="3:10" x14ac:dyDescent="0.25">
      <c r="C117" s="73" t="s">
        <v>77</v>
      </c>
      <c r="D117" s="71">
        <v>130</v>
      </c>
      <c r="E117" s="71">
        <v>0</v>
      </c>
      <c r="F117" s="71">
        <v>0</v>
      </c>
      <c r="G117" s="86">
        <v>0</v>
      </c>
      <c r="H117" s="88">
        <f t="shared" si="1"/>
        <v>130</v>
      </c>
      <c r="I117" s="102" t="s">
        <v>96</v>
      </c>
      <c r="J117" s="135">
        <v>130</v>
      </c>
    </row>
    <row r="118" spans="3:10" x14ac:dyDescent="0.25">
      <c r="C118" s="73" t="s">
        <v>78</v>
      </c>
      <c r="D118" s="71">
        <v>0</v>
      </c>
      <c r="E118" s="71">
        <v>0</v>
      </c>
      <c r="F118" s="71">
        <v>780</v>
      </c>
      <c r="G118" s="86">
        <v>0</v>
      </c>
      <c r="H118" s="88">
        <f t="shared" si="1"/>
        <v>780</v>
      </c>
      <c r="I118" s="102" t="s">
        <v>96</v>
      </c>
      <c r="J118" s="135">
        <v>780</v>
      </c>
    </row>
    <row r="119" spans="3:10" x14ac:dyDescent="0.25">
      <c r="C119" s="73" t="s">
        <v>79</v>
      </c>
      <c r="D119" s="71">
        <v>0</v>
      </c>
      <c r="E119" s="71">
        <v>0</v>
      </c>
      <c r="F119" s="71">
        <v>0</v>
      </c>
      <c r="G119" s="86">
        <v>2500</v>
      </c>
      <c r="H119" s="88">
        <f t="shared" si="1"/>
        <v>2500</v>
      </c>
      <c r="I119" s="102" t="s">
        <v>96</v>
      </c>
      <c r="J119" s="135">
        <v>2500</v>
      </c>
    </row>
    <row r="120" spans="3:10" x14ac:dyDescent="0.25">
      <c r="C120" s="73" t="s">
        <v>80</v>
      </c>
      <c r="D120" s="71">
        <v>0</v>
      </c>
      <c r="E120" s="71">
        <v>0</v>
      </c>
      <c r="F120" s="71">
        <v>0</v>
      </c>
      <c r="G120" s="86">
        <v>910</v>
      </c>
      <c r="H120" s="88">
        <f t="shared" si="1"/>
        <v>910</v>
      </c>
      <c r="I120" s="102" t="s">
        <v>96</v>
      </c>
      <c r="J120" s="135">
        <v>910</v>
      </c>
    </row>
    <row r="121" spans="3:10" x14ac:dyDescent="0.25">
      <c r="C121" s="73" t="s">
        <v>81</v>
      </c>
      <c r="D121" s="71">
        <v>0</v>
      </c>
      <c r="E121" s="71">
        <v>0</v>
      </c>
      <c r="F121" s="71">
        <v>0</v>
      </c>
      <c r="G121" s="86">
        <v>3120</v>
      </c>
      <c r="H121" s="88">
        <f t="shared" si="1"/>
        <v>3120</v>
      </c>
      <c r="I121" s="102" t="s">
        <v>96</v>
      </c>
      <c r="J121" s="135">
        <v>3120</v>
      </c>
    </row>
    <row r="122" spans="3:10" x14ac:dyDescent="0.25">
      <c r="C122" s="73" t="s">
        <v>82</v>
      </c>
      <c r="D122" s="71">
        <v>0</v>
      </c>
      <c r="E122" s="71">
        <v>0</v>
      </c>
      <c r="F122" s="71">
        <v>0</v>
      </c>
      <c r="G122" s="86">
        <v>910</v>
      </c>
      <c r="H122" s="88">
        <f t="shared" si="1"/>
        <v>910</v>
      </c>
      <c r="I122" s="102" t="s">
        <v>96</v>
      </c>
      <c r="J122" s="135">
        <v>910</v>
      </c>
    </row>
    <row r="123" spans="3:10" x14ac:dyDescent="0.25">
      <c r="C123" s="73" t="s">
        <v>83</v>
      </c>
      <c r="D123" s="71">
        <v>0</v>
      </c>
      <c r="E123" s="71">
        <v>0</v>
      </c>
      <c r="F123" s="71">
        <v>3640</v>
      </c>
      <c r="G123" s="86">
        <v>0</v>
      </c>
      <c r="H123" s="88">
        <f t="shared" si="1"/>
        <v>3640</v>
      </c>
      <c r="I123" s="102" t="s">
        <v>96</v>
      </c>
      <c r="J123" s="135">
        <v>3640</v>
      </c>
    </row>
    <row r="124" spans="3:10" x14ac:dyDescent="0.25">
      <c r="C124" s="73" t="s">
        <v>84</v>
      </c>
      <c r="D124" s="71">
        <v>0</v>
      </c>
      <c r="E124" s="71">
        <v>1040</v>
      </c>
      <c r="F124" s="71">
        <v>0</v>
      </c>
      <c r="G124" s="86">
        <v>0</v>
      </c>
      <c r="H124" s="88">
        <f t="shared" si="1"/>
        <v>1040</v>
      </c>
      <c r="I124" s="102" t="s">
        <v>96</v>
      </c>
      <c r="J124" s="135">
        <v>1040</v>
      </c>
    </row>
    <row r="125" spans="3:10" x14ac:dyDescent="0.25">
      <c r="C125" s="73" t="s">
        <v>85</v>
      </c>
      <c r="D125" s="71">
        <v>0</v>
      </c>
      <c r="E125" s="71">
        <v>0</v>
      </c>
      <c r="F125" s="71">
        <v>650</v>
      </c>
      <c r="G125" s="86">
        <v>0</v>
      </c>
      <c r="H125" s="88">
        <f t="shared" si="1"/>
        <v>650</v>
      </c>
      <c r="I125" s="102" t="s">
        <v>96</v>
      </c>
      <c r="J125" s="135">
        <v>650</v>
      </c>
    </row>
    <row r="126" spans="3:10" ht="15.75" thickBot="1" x14ac:dyDescent="0.3">
      <c r="C126" s="139" t="s">
        <v>86</v>
      </c>
      <c r="D126" s="82">
        <v>0</v>
      </c>
      <c r="E126" s="82">
        <v>780</v>
      </c>
      <c r="F126" s="82">
        <v>0</v>
      </c>
      <c r="G126" s="87">
        <v>0</v>
      </c>
      <c r="H126" s="89">
        <f t="shared" si="1"/>
        <v>780</v>
      </c>
      <c r="I126" s="102" t="s">
        <v>96</v>
      </c>
      <c r="J126" s="136">
        <v>780</v>
      </c>
    </row>
    <row r="127" spans="3:10" ht="30.75" thickBot="1" x14ac:dyDescent="0.3">
      <c r="C127" s="153" t="s">
        <v>107</v>
      </c>
      <c r="D127" s="83">
        <f>SUM(D114:D126)</f>
        <v>1690</v>
      </c>
      <c r="E127" s="83">
        <f t="shared" ref="E127:G127" si="2">SUM(E114:E126)</f>
        <v>1820</v>
      </c>
      <c r="F127" s="83">
        <f t="shared" si="2"/>
        <v>5070</v>
      </c>
      <c r="G127" s="84">
        <f t="shared" si="2"/>
        <v>7440</v>
      </c>
    </row>
    <row r="128" spans="3:10" ht="15.75" thickBot="1" x14ac:dyDescent="0.3">
      <c r="D128" t="s">
        <v>96</v>
      </c>
      <c r="E128" t="s">
        <v>96</v>
      </c>
      <c r="F128" t="s">
        <v>96</v>
      </c>
      <c r="G128" t="s">
        <v>96</v>
      </c>
    </row>
    <row r="129" spans="3:7" ht="49.5" thickBot="1" x14ac:dyDescent="0.3">
      <c r="C129" s="155" t="s">
        <v>108</v>
      </c>
      <c r="D129" s="157">
        <f>D84</f>
        <v>1690</v>
      </c>
      <c r="E129" s="157">
        <f t="shared" ref="E129:G129" si="3">E84</f>
        <v>1820</v>
      </c>
      <c r="F129" s="157">
        <f t="shared" si="3"/>
        <v>5070</v>
      </c>
      <c r="G129" s="158">
        <f t="shared" si="3"/>
        <v>7440</v>
      </c>
    </row>
  </sheetData>
  <mergeCells count="6">
    <mergeCell ref="C111:J111"/>
    <mergeCell ref="C89:F89"/>
    <mergeCell ref="I72:J72"/>
    <mergeCell ref="I73:J73"/>
    <mergeCell ref="B78:E78"/>
    <mergeCell ref="B84:C8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FB12-6DF8-4B65-B157-8551DF6ACD1C}">
  <dimension ref="A1"/>
  <sheetViews>
    <sheetView showGridLines="0" showRowColHeaders="0" workbookViewId="0">
      <selection activeCell="T6" sqref="T6"/>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B27E7-C2CB-47E6-945D-970F0F5CFACF}">
  <dimension ref="A1:T178"/>
  <sheetViews>
    <sheetView topLeftCell="A63" zoomScale="55" zoomScaleNormal="55" workbookViewId="0"/>
  </sheetViews>
  <sheetFormatPr defaultColWidth="8.85546875" defaultRowHeight="15" x14ac:dyDescent="0.25"/>
  <cols>
    <col min="3" max="3" width="12.7109375" customWidth="1"/>
    <col min="4" max="4" width="15.5703125" customWidth="1"/>
    <col min="5" max="5" width="12.7109375" customWidth="1"/>
    <col min="6" max="6" width="14" customWidth="1"/>
    <col min="7" max="7" width="13" customWidth="1"/>
    <col min="8" max="8" width="15" customWidth="1"/>
    <col min="9" max="9" width="12.7109375" customWidth="1"/>
    <col min="10" max="10" width="16.7109375" customWidth="1"/>
    <col min="11" max="11" width="14.7109375" customWidth="1"/>
    <col min="12" max="13" width="25.7109375" bestFit="1" customWidth="1"/>
    <col min="16" max="16" width="12.5703125" customWidth="1"/>
    <col min="17" max="17" width="15" customWidth="1"/>
    <col min="18" max="18" width="18.42578125" customWidth="1"/>
    <col min="19" max="19" width="16.28515625" customWidth="1"/>
    <col min="20" max="20" width="13.140625" customWidth="1"/>
    <col min="21" max="21" width="13.42578125" customWidth="1"/>
    <col min="22" max="22" width="15.7109375" customWidth="1"/>
  </cols>
  <sheetData>
    <row r="1" spans="1:20" s="2" customFormat="1" ht="26.25" x14ac:dyDescent="0.4">
      <c r="A1" s="3"/>
    </row>
    <row r="7" spans="1:20" x14ac:dyDescent="0.25">
      <c r="T7" s="58"/>
    </row>
    <row r="26" spans="12:18" ht="15.75" thickBot="1" x14ac:dyDescent="0.3">
      <c r="L26" s="16" t="s">
        <v>15</v>
      </c>
      <c r="M26" s="5"/>
      <c r="N26" s="5"/>
      <c r="O26" s="5"/>
      <c r="P26" s="5"/>
      <c r="Q26" s="5"/>
      <c r="R26" s="5"/>
    </row>
    <row r="27" spans="12:18" ht="14.45" customHeight="1" x14ac:dyDescent="0.25">
      <c r="L27" s="239" t="s">
        <v>59</v>
      </c>
      <c r="M27" s="241" t="s">
        <v>61</v>
      </c>
      <c r="N27" s="242"/>
      <c r="O27" s="228" t="s">
        <v>62</v>
      </c>
      <c r="P27" s="229"/>
      <c r="Q27" s="228" t="s">
        <v>60</v>
      </c>
      <c r="R27" s="229"/>
    </row>
    <row r="28" spans="12:18" ht="33.75" thickBot="1" x14ac:dyDescent="0.4">
      <c r="L28" s="240"/>
      <c r="M28" s="59" t="s">
        <v>63</v>
      </c>
      <c r="N28" s="60" t="s">
        <v>64</v>
      </c>
      <c r="O28" s="59" t="s">
        <v>65</v>
      </c>
      <c r="P28" s="60" t="s">
        <v>66</v>
      </c>
      <c r="Q28" s="59" t="s">
        <v>67</v>
      </c>
      <c r="R28" s="60" t="s">
        <v>68</v>
      </c>
    </row>
    <row r="29" spans="12:18" x14ac:dyDescent="0.25">
      <c r="L29" s="52">
        <v>1</v>
      </c>
      <c r="M29" s="53">
        <v>17.541713640000008</v>
      </c>
      <c r="N29" s="54">
        <v>-39.371286360000006</v>
      </c>
      <c r="O29" s="34">
        <v>25</v>
      </c>
      <c r="P29" s="36">
        <v>4</v>
      </c>
      <c r="Q29" s="34">
        <v>4975</v>
      </c>
      <c r="R29" s="36">
        <v>2488</v>
      </c>
    </row>
    <row r="30" spans="12:18" x14ac:dyDescent="0.25">
      <c r="L30" s="52">
        <v>2</v>
      </c>
      <c r="M30" s="53">
        <v>33.229686399999999</v>
      </c>
      <c r="N30" s="54">
        <v>2.7688864000000009</v>
      </c>
      <c r="O30" s="34">
        <v>33</v>
      </c>
      <c r="P30" s="36">
        <v>1</v>
      </c>
      <c r="Q30" s="34">
        <v>2807</v>
      </c>
      <c r="R30" s="36">
        <v>1404</v>
      </c>
    </row>
    <row r="31" spans="12:18" x14ac:dyDescent="0.25">
      <c r="L31" s="52">
        <v>3</v>
      </c>
      <c r="M31" s="53">
        <v>102.50656098</v>
      </c>
      <c r="N31" s="54">
        <v>25.65083598</v>
      </c>
      <c r="O31" s="34">
        <v>30</v>
      </c>
      <c r="P31" s="36">
        <v>2</v>
      </c>
      <c r="Q31" s="34">
        <v>4976</v>
      </c>
      <c r="R31" s="36">
        <v>2488</v>
      </c>
    </row>
    <row r="32" spans="12:18" x14ac:dyDescent="0.25">
      <c r="L32" s="52">
        <v>4</v>
      </c>
      <c r="M32" s="53">
        <v>86.606040000000007</v>
      </c>
      <c r="N32" s="54">
        <v>7.2164400000000004</v>
      </c>
      <c r="O32" s="34">
        <v>29</v>
      </c>
      <c r="P32" s="36">
        <v>2</v>
      </c>
      <c r="Q32" s="34">
        <v>7367</v>
      </c>
      <c r="R32" s="36">
        <v>3683</v>
      </c>
    </row>
    <row r="33" spans="2:18" x14ac:dyDescent="0.25">
      <c r="L33" s="52">
        <v>5</v>
      </c>
      <c r="M33" s="53">
        <v>27.94822151999999</v>
      </c>
      <c r="N33" s="54">
        <v>-62.728278480000007</v>
      </c>
      <c r="O33" s="34">
        <v>24</v>
      </c>
      <c r="P33" s="36">
        <v>-1</v>
      </c>
      <c r="Q33" s="34">
        <v>7926</v>
      </c>
      <c r="R33" s="36">
        <v>3963</v>
      </c>
    </row>
    <row r="34" spans="2:18" x14ac:dyDescent="0.25">
      <c r="L34" s="52">
        <v>6</v>
      </c>
      <c r="M34" s="53">
        <v>31.191460719999998</v>
      </c>
      <c r="N34" s="54">
        <v>-70.007539280000003</v>
      </c>
      <c r="O34" s="34">
        <v>19</v>
      </c>
      <c r="P34" s="36">
        <v>0</v>
      </c>
      <c r="Q34" s="34">
        <v>8848</v>
      </c>
      <c r="R34" s="36">
        <v>4424</v>
      </c>
    </row>
    <row r="35" spans="2:18" x14ac:dyDescent="0.25">
      <c r="L35" s="52">
        <v>7</v>
      </c>
      <c r="M35" s="53">
        <v>11.026973520000004</v>
      </c>
      <c r="N35" s="54">
        <v>-24.74952648</v>
      </c>
      <c r="O35" s="34">
        <v>24</v>
      </c>
      <c r="P35" s="36">
        <v>-1</v>
      </c>
      <c r="Q35" s="34">
        <v>3128</v>
      </c>
      <c r="R35" s="36">
        <v>1564</v>
      </c>
    </row>
    <row r="36" spans="2:18" x14ac:dyDescent="0.25">
      <c r="L36" s="52">
        <v>8</v>
      </c>
      <c r="M36" s="53">
        <v>15.90601288</v>
      </c>
      <c r="N36" s="54">
        <v>-35.699987120000003</v>
      </c>
      <c r="O36" s="34">
        <v>27</v>
      </c>
      <c r="P36" s="36">
        <v>-1</v>
      </c>
      <c r="Q36" s="34">
        <v>5154</v>
      </c>
      <c r="R36" s="36">
        <v>2577</v>
      </c>
    </row>
    <row r="37" spans="2:18" x14ac:dyDescent="0.25">
      <c r="L37" s="52">
        <v>9</v>
      </c>
      <c r="M37" s="53">
        <v>116.7742897</v>
      </c>
      <c r="N37" s="54">
        <v>29.221164699999999</v>
      </c>
      <c r="O37" s="34">
        <v>37</v>
      </c>
      <c r="P37" s="36">
        <v>1</v>
      </c>
      <c r="Q37" s="34">
        <v>5499</v>
      </c>
      <c r="R37" s="36">
        <v>2750</v>
      </c>
    </row>
    <row r="38" spans="2:18" x14ac:dyDescent="0.25">
      <c r="L38" s="52">
        <v>10</v>
      </c>
      <c r="M38" s="53">
        <v>29.922367120000008</v>
      </c>
      <c r="N38" s="54">
        <v>-67.159132880000001</v>
      </c>
      <c r="O38" s="34">
        <v>22</v>
      </c>
      <c r="P38" s="36">
        <v>-3</v>
      </c>
      <c r="Q38" s="34">
        <v>8642</v>
      </c>
      <c r="R38" s="36">
        <v>4321</v>
      </c>
    </row>
    <row r="39" spans="2:18" x14ac:dyDescent="0.25">
      <c r="L39" s="52">
        <v>11</v>
      </c>
      <c r="M39" s="53">
        <v>23.421857260000003</v>
      </c>
      <c r="N39" s="54">
        <v>-52.568892739999995</v>
      </c>
      <c r="O39" s="34">
        <v>24</v>
      </c>
      <c r="P39" s="36">
        <v>-1</v>
      </c>
      <c r="Q39" s="34">
        <v>6643</v>
      </c>
      <c r="R39" s="36">
        <v>3321</v>
      </c>
    </row>
    <row r="40" spans="2:18" x14ac:dyDescent="0.25">
      <c r="L40" s="52">
        <v>12</v>
      </c>
      <c r="M40" s="53">
        <v>19.008241679999983</v>
      </c>
      <c r="N40" s="54">
        <v>-42.662758320000002</v>
      </c>
      <c r="O40" s="34">
        <v>21</v>
      </c>
      <c r="P40" s="36">
        <v>-4</v>
      </c>
      <c r="Q40" s="34">
        <v>5392</v>
      </c>
      <c r="R40" s="36">
        <v>2696</v>
      </c>
    </row>
    <row r="41" spans="2:18" x14ac:dyDescent="0.25">
      <c r="L41" s="52">
        <v>13</v>
      </c>
      <c r="M41" s="53">
        <v>77.850943400000006</v>
      </c>
      <c r="N41" s="54">
        <v>6.4869434000000012</v>
      </c>
      <c r="O41" s="34">
        <v>30</v>
      </c>
      <c r="P41" s="36">
        <v>1</v>
      </c>
      <c r="Q41" s="34">
        <v>6260</v>
      </c>
      <c r="R41" s="36">
        <v>3130</v>
      </c>
    </row>
    <row r="42" spans="2:18" x14ac:dyDescent="0.25">
      <c r="B42" s="5"/>
      <c r="C42" s="5"/>
      <c r="D42" s="5"/>
      <c r="E42" s="5"/>
      <c r="F42" s="5"/>
      <c r="G42" s="5"/>
      <c r="H42" s="5"/>
      <c r="I42" s="5"/>
      <c r="L42" s="52">
        <v>14</v>
      </c>
      <c r="M42" s="53">
        <v>18.994110820000014</v>
      </c>
      <c r="N42" s="54">
        <v>-42.631139179999998</v>
      </c>
      <c r="O42" s="34">
        <v>27</v>
      </c>
      <c r="P42" s="36">
        <v>-1</v>
      </c>
      <c r="Q42" s="34">
        <v>5386</v>
      </c>
      <c r="R42" s="36">
        <v>2693</v>
      </c>
    </row>
    <row r="43" spans="2:18" x14ac:dyDescent="0.25">
      <c r="I43" s="5"/>
      <c r="L43" s="52">
        <v>15</v>
      </c>
      <c r="M43" s="53">
        <v>274.22834905999997</v>
      </c>
      <c r="N43" s="54">
        <v>68.621774059999993</v>
      </c>
      <c r="O43" s="34">
        <v>22</v>
      </c>
      <c r="P43" s="36">
        <v>3</v>
      </c>
      <c r="Q43" s="34">
        <v>12916</v>
      </c>
      <c r="R43" s="36">
        <v>6458</v>
      </c>
    </row>
    <row r="44" spans="2:18" x14ac:dyDescent="0.25">
      <c r="I44" s="5"/>
      <c r="L44" s="52">
        <v>16</v>
      </c>
      <c r="M44" s="53">
        <v>11.294962859999996</v>
      </c>
      <c r="N44" s="54">
        <v>-25.350787140000001</v>
      </c>
      <c r="O44" s="34">
        <v>23</v>
      </c>
      <c r="P44" s="36">
        <v>0</v>
      </c>
      <c r="Q44" s="34">
        <v>3203</v>
      </c>
      <c r="R44" s="36">
        <v>1601</v>
      </c>
    </row>
    <row r="45" spans="2:18" ht="18" customHeight="1" x14ac:dyDescent="0.25">
      <c r="I45" s="5"/>
      <c r="L45" s="52">
        <v>17</v>
      </c>
      <c r="M45" s="53">
        <v>7.0363891400000016</v>
      </c>
      <c r="N45" s="54">
        <v>-15.792860860000001</v>
      </c>
      <c r="O45" s="34">
        <v>27</v>
      </c>
      <c r="P45" s="36">
        <v>-1</v>
      </c>
      <c r="Q45" s="34">
        <v>1997</v>
      </c>
      <c r="R45" s="36">
        <v>999</v>
      </c>
    </row>
    <row r="46" spans="2:18" x14ac:dyDescent="0.25">
      <c r="I46" s="5"/>
      <c r="L46" s="52">
        <v>18</v>
      </c>
      <c r="M46" s="53">
        <v>39.575831640000004</v>
      </c>
      <c r="N46" s="54">
        <v>9.9032816400000012</v>
      </c>
      <c r="O46" s="34">
        <v>33</v>
      </c>
      <c r="P46" s="36">
        <v>1</v>
      </c>
      <c r="Q46" s="34">
        <v>1865</v>
      </c>
      <c r="R46" s="36">
        <v>933</v>
      </c>
    </row>
    <row r="47" spans="2:18" x14ac:dyDescent="0.25">
      <c r="I47" s="5"/>
      <c r="L47" s="52">
        <v>19</v>
      </c>
      <c r="M47" s="53">
        <v>11.802580420000011</v>
      </c>
      <c r="N47" s="54">
        <v>-26.490169579999996</v>
      </c>
      <c r="O47" s="34">
        <v>19</v>
      </c>
      <c r="P47" s="36">
        <v>0</v>
      </c>
      <c r="Q47" s="34">
        <v>3349</v>
      </c>
      <c r="R47" s="36">
        <v>1675</v>
      </c>
    </row>
    <row r="48" spans="2:18" ht="15.75" thickBot="1" x14ac:dyDescent="0.3">
      <c r="I48" s="5"/>
      <c r="L48" s="55">
        <v>20</v>
      </c>
      <c r="M48" s="56">
        <v>261.40448392000002</v>
      </c>
      <c r="N48" s="57">
        <v>65.412833919999997</v>
      </c>
      <c r="O48" s="17">
        <v>27</v>
      </c>
      <c r="P48" s="19">
        <v>2</v>
      </c>
      <c r="Q48" s="17">
        <v>12312</v>
      </c>
      <c r="R48" s="19">
        <v>6156</v>
      </c>
    </row>
    <row r="49" spans="12:13" ht="15.75" thickBot="1" x14ac:dyDescent="0.3"/>
    <row r="50" spans="12:13" x14ac:dyDescent="0.25">
      <c r="L50" s="246" t="s">
        <v>139</v>
      </c>
      <c r="M50" s="247" t="s">
        <v>148</v>
      </c>
    </row>
    <row r="51" spans="12:13" x14ac:dyDescent="0.25">
      <c r="L51" s="73" t="s">
        <v>91</v>
      </c>
      <c r="M51" s="244"/>
    </row>
    <row r="52" spans="12:13" x14ac:dyDescent="0.25">
      <c r="L52" s="73" t="s">
        <v>146</v>
      </c>
      <c r="M52" s="174"/>
    </row>
    <row r="53" spans="12:13" ht="24" customHeight="1" x14ac:dyDescent="0.25">
      <c r="L53" s="73" t="s">
        <v>127</v>
      </c>
      <c r="M53" s="225"/>
    </row>
    <row r="54" spans="12:13" ht="15.75" thickBot="1" x14ac:dyDescent="0.3">
      <c r="L54" s="175" t="s">
        <v>147</v>
      </c>
      <c r="M54" s="245"/>
    </row>
    <row r="71" spans="3:17" x14ac:dyDescent="0.25">
      <c r="I71" s="5"/>
    </row>
    <row r="72" spans="3:17" x14ac:dyDescent="0.25">
      <c r="I72" s="5"/>
    </row>
    <row r="73" spans="3:17" ht="15.75" thickBot="1" x14ac:dyDescent="0.3">
      <c r="C73" s="280" t="s">
        <v>150</v>
      </c>
      <c r="D73" s="280"/>
      <c r="E73" s="280"/>
      <c r="F73" s="280"/>
      <c r="G73" s="280"/>
      <c r="H73" s="280"/>
      <c r="I73" s="280"/>
      <c r="J73" s="280"/>
      <c r="K73" s="280"/>
    </row>
    <row r="74" spans="3:17" ht="30" x14ac:dyDescent="0.25">
      <c r="C74" s="230" t="s">
        <v>59</v>
      </c>
      <c r="D74" s="232" t="s">
        <v>61</v>
      </c>
      <c r="E74" s="232"/>
      <c r="F74" s="233" t="s">
        <v>62</v>
      </c>
      <c r="G74" s="233"/>
      <c r="H74" s="233" t="s">
        <v>123</v>
      </c>
      <c r="I74" s="233"/>
      <c r="J74" s="233" t="s">
        <v>124</v>
      </c>
      <c r="K74" s="234"/>
      <c r="M74" s="235" t="s">
        <v>59</v>
      </c>
      <c r="N74" s="202" t="s">
        <v>124</v>
      </c>
      <c r="O74" s="203"/>
      <c r="P74" s="202" t="s">
        <v>60</v>
      </c>
      <c r="Q74" s="78"/>
    </row>
    <row r="75" spans="3:17" ht="33" x14ac:dyDescent="0.35">
      <c r="C75" s="231"/>
      <c r="D75" s="189" t="s">
        <v>63</v>
      </c>
      <c r="E75" s="189" t="s">
        <v>64</v>
      </c>
      <c r="F75" s="189" t="s">
        <v>65</v>
      </c>
      <c r="G75" s="189" t="s">
        <v>66</v>
      </c>
      <c r="H75" s="189" t="s">
        <v>65</v>
      </c>
      <c r="I75" s="189" t="s">
        <v>66</v>
      </c>
      <c r="J75" s="189" t="s">
        <v>65</v>
      </c>
      <c r="K75" s="190" t="s">
        <v>66</v>
      </c>
      <c r="M75" s="236"/>
      <c r="N75" s="199" t="s">
        <v>126</v>
      </c>
      <c r="O75" s="198" t="s">
        <v>125</v>
      </c>
      <c r="P75" s="197" t="s">
        <v>67</v>
      </c>
      <c r="Q75" s="190" t="s">
        <v>68</v>
      </c>
    </row>
    <row r="76" spans="3:17" x14ac:dyDescent="0.25">
      <c r="C76" s="191">
        <v>1</v>
      </c>
      <c r="D76" s="185">
        <v>17.541713640000008</v>
      </c>
      <c r="E76" s="185">
        <v>-39.371286360000006</v>
      </c>
      <c r="F76" s="171">
        <v>25</v>
      </c>
      <c r="G76" s="171">
        <v>4</v>
      </c>
      <c r="H76" s="125">
        <f>-2*F76</f>
        <v>-50</v>
      </c>
      <c r="I76" s="125">
        <f>-2*G76</f>
        <v>-8</v>
      </c>
      <c r="J76" s="193">
        <f>SUM(D76,H76)</f>
        <v>-32.458286359999988</v>
      </c>
      <c r="K76" s="194">
        <f>SUM(E76,I76)</f>
        <v>-47.371286360000006</v>
      </c>
      <c r="M76" s="200">
        <v>1</v>
      </c>
      <c r="N76" s="204">
        <v>-32.458286359999988</v>
      </c>
      <c r="O76" s="205">
        <v>-47.371286360000006</v>
      </c>
      <c r="P76" s="208">
        <v>4975</v>
      </c>
      <c r="Q76" s="209">
        <v>2488</v>
      </c>
    </row>
    <row r="77" spans="3:17" x14ac:dyDescent="0.25">
      <c r="C77" s="191">
        <v>2</v>
      </c>
      <c r="D77" s="185">
        <v>33.229686399999999</v>
      </c>
      <c r="E77" s="185">
        <v>2.7688864000000009</v>
      </c>
      <c r="F77" s="171">
        <v>33</v>
      </c>
      <c r="G77" s="171">
        <v>1</v>
      </c>
      <c r="H77" s="125">
        <f t="shared" ref="H77:H95" si="0">-2*F77</f>
        <v>-66</v>
      </c>
      <c r="I77" s="125">
        <f t="shared" ref="I77:I95" si="1">-2*G77</f>
        <v>-2</v>
      </c>
      <c r="J77" s="193">
        <f t="shared" ref="J77:J95" si="2">SUM(D77,H77)</f>
        <v>-32.770313600000001</v>
      </c>
      <c r="K77" s="194">
        <f t="shared" ref="K77:K95" si="3">SUM(E77,I77)</f>
        <v>0.76888640000000086</v>
      </c>
      <c r="M77" s="200">
        <v>2</v>
      </c>
      <c r="N77" s="204">
        <v>-32.770313600000001</v>
      </c>
      <c r="O77" s="205">
        <v>0.76888640000000086</v>
      </c>
      <c r="P77" s="208">
        <v>2807</v>
      </c>
      <c r="Q77" s="209">
        <v>1404</v>
      </c>
    </row>
    <row r="78" spans="3:17" x14ac:dyDescent="0.25">
      <c r="C78" s="191">
        <v>3</v>
      </c>
      <c r="D78" s="185">
        <v>102.50656098</v>
      </c>
      <c r="E78" s="185">
        <v>25.65083598</v>
      </c>
      <c r="F78" s="171">
        <v>30</v>
      </c>
      <c r="G78" s="171">
        <v>2</v>
      </c>
      <c r="H78" s="125">
        <f t="shared" si="0"/>
        <v>-60</v>
      </c>
      <c r="I78" s="125">
        <f t="shared" si="1"/>
        <v>-4</v>
      </c>
      <c r="J78" s="193">
        <f t="shared" si="2"/>
        <v>42.506560980000003</v>
      </c>
      <c r="K78" s="194">
        <f t="shared" si="3"/>
        <v>21.65083598</v>
      </c>
      <c r="M78" s="200">
        <v>3</v>
      </c>
      <c r="N78" s="204">
        <v>42.506560980000003</v>
      </c>
      <c r="O78" s="205">
        <v>21.65083598</v>
      </c>
      <c r="P78" s="208">
        <v>4976</v>
      </c>
      <c r="Q78" s="209">
        <v>2488</v>
      </c>
    </row>
    <row r="79" spans="3:17" x14ac:dyDescent="0.25">
      <c r="C79" s="191">
        <v>4</v>
      </c>
      <c r="D79" s="185">
        <v>86.606040000000007</v>
      </c>
      <c r="E79" s="185">
        <v>7.2164400000000004</v>
      </c>
      <c r="F79" s="171">
        <v>29</v>
      </c>
      <c r="G79" s="171">
        <v>2</v>
      </c>
      <c r="H79" s="125">
        <f t="shared" si="0"/>
        <v>-58</v>
      </c>
      <c r="I79" s="125">
        <f t="shared" si="1"/>
        <v>-4</v>
      </c>
      <c r="J79" s="193">
        <f t="shared" si="2"/>
        <v>28.606040000000007</v>
      </c>
      <c r="K79" s="194">
        <f t="shared" si="3"/>
        <v>3.2164400000000004</v>
      </c>
      <c r="M79" s="200">
        <v>4</v>
      </c>
      <c r="N79" s="204">
        <v>28.606040000000007</v>
      </c>
      <c r="O79" s="205">
        <v>3.2164400000000004</v>
      </c>
      <c r="P79" s="208">
        <v>7367</v>
      </c>
      <c r="Q79" s="209">
        <v>3683</v>
      </c>
    </row>
    <row r="80" spans="3:17" x14ac:dyDescent="0.25">
      <c r="C80" s="191">
        <v>5</v>
      </c>
      <c r="D80" s="185">
        <v>27.94822151999999</v>
      </c>
      <c r="E80" s="185">
        <v>-62.728278480000007</v>
      </c>
      <c r="F80" s="171">
        <v>24</v>
      </c>
      <c r="G80" s="171">
        <v>-1</v>
      </c>
      <c r="H80" s="125">
        <f t="shared" si="0"/>
        <v>-48</v>
      </c>
      <c r="I80" s="125">
        <f t="shared" si="1"/>
        <v>2</v>
      </c>
      <c r="J80" s="193">
        <f t="shared" si="2"/>
        <v>-20.05177848000001</v>
      </c>
      <c r="K80" s="194">
        <f t="shared" si="3"/>
        <v>-60.728278480000007</v>
      </c>
      <c r="M80" s="200">
        <v>5</v>
      </c>
      <c r="N80" s="204">
        <v>-20.05177848000001</v>
      </c>
      <c r="O80" s="205">
        <v>-60.728278480000007</v>
      </c>
      <c r="P80" s="208">
        <v>7926</v>
      </c>
      <c r="Q80" s="209">
        <v>3963</v>
      </c>
    </row>
    <row r="81" spans="2:17" x14ac:dyDescent="0.25">
      <c r="C81" s="191">
        <v>6</v>
      </c>
      <c r="D81" s="185">
        <v>31.191460719999998</v>
      </c>
      <c r="E81" s="185">
        <v>-70.007539280000003</v>
      </c>
      <c r="F81" s="171">
        <v>19</v>
      </c>
      <c r="G81" s="171">
        <v>0</v>
      </c>
      <c r="H81" s="125">
        <f t="shared" si="0"/>
        <v>-38</v>
      </c>
      <c r="I81" s="125">
        <f t="shared" si="1"/>
        <v>0</v>
      </c>
      <c r="J81" s="193">
        <f t="shared" si="2"/>
        <v>-6.8085392800000015</v>
      </c>
      <c r="K81" s="194">
        <f t="shared" si="3"/>
        <v>-70.007539280000003</v>
      </c>
      <c r="M81" s="200">
        <v>6</v>
      </c>
      <c r="N81" s="204">
        <v>-6.8085392800000015</v>
      </c>
      <c r="O81" s="205">
        <v>-70.007539280000003</v>
      </c>
      <c r="P81" s="208">
        <v>8848</v>
      </c>
      <c r="Q81" s="209">
        <v>4424</v>
      </c>
    </row>
    <row r="82" spans="2:17" x14ac:dyDescent="0.25">
      <c r="C82" s="191">
        <v>7</v>
      </c>
      <c r="D82" s="185">
        <v>11.026973520000004</v>
      </c>
      <c r="E82" s="185">
        <v>-24.74952648</v>
      </c>
      <c r="F82" s="171">
        <v>24</v>
      </c>
      <c r="G82" s="171">
        <v>-1</v>
      </c>
      <c r="H82" s="125">
        <f t="shared" si="0"/>
        <v>-48</v>
      </c>
      <c r="I82" s="125">
        <f t="shared" si="1"/>
        <v>2</v>
      </c>
      <c r="J82" s="193">
        <f t="shared" si="2"/>
        <v>-36.973026479999994</v>
      </c>
      <c r="K82" s="194">
        <f t="shared" si="3"/>
        <v>-22.74952648</v>
      </c>
      <c r="M82" s="200">
        <v>7</v>
      </c>
      <c r="N82" s="204">
        <v>-36.973026479999994</v>
      </c>
      <c r="O82" s="205">
        <v>-22.74952648</v>
      </c>
      <c r="P82" s="208">
        <v>3128</v>
      </c>
      <c r="Q82" s="209">
        <v>1564</v>
      </c>
    </row>
    <row r="83" spans="2:17" x14ac:dyDescent="0.25">
      <c r="C83" s="191">
        <v>8</v>
      </c>
      <c r="D83" s="185">
        <v>15.90601288</v>
      </c>
      <c r="E83" s="185">
        <v>-35.699987120000003</v>
      </c>
      <c r="F83" s="171">
        <v>27</v>
      </c>
      <c r="G83" s="171">
        <v>-1</v>
      </c>
      <c r="H83" s="125">
        <f t="shared" si="0"/>
        <v>-54</v>
      </c>
      <c r="I83" s="125">
        <f t="shared" si="1"/>
        <v>2</v>
      </c>
      <c r="J83" s="193">
        <f t="shared" si="2"/>
        <v>-38.093987120000001</v>
      </c>
      <c r="K83" s="194">
        <f t="shared" si="3"/>
        <v>-33.699987120000003</v>
      </c>
      <c r="M83" s="200">
        <v>8</v>
      </c>
      <c r="N83" s="204">
        <v>-38.093987120000001</v>
      </c>
      <c r="O83" s="205">
        <v>-33.699987120000003</v>
      </c>
      <c r="P83" s="208">
        <v>5154</v>
      </c>
      <c r="Q83" s="209">
        <v>2577</v>
      </c>
    </row>
    <row r="84" spans="2:17" x14ac:dyDescent="0.25">
      <c r="C84" s="191">
        <v>9</v>
      </c>
      <c r="D84" s="185">
        <v>116.7742897</v>
      </c>
      <c r="E84" s="185">
        <v>29.221164699999999</v>
      </c>
      <c r="F84" s="171">
        <v>37</v>
      </c>
      <c r="G84" s="171">
        <v>1</v>
      </c>
      <c r="H84" s="125">
        <f t="shared" si="0"/>
        <v>-74</v>
      </c>
      <c r="I84" s="125">
        <f t="shared" si="1"/>
        <v>-2</v>
      </c>
      <c r="J84" s="193">
        <f t="shared" si="2"/>
        <v>42.774289699999997</v>
      </c>
      <c r="K84" s="194">
        <f t="shared" si="3"/>
        <v>27.221164699999999</v>
      </c>
      <c r="M84" s="200">
        <v>9</v>
      </c>
      <c r="N84" s="204">
        <v>42.774289699999997</v>
      </c>
      <c r="O84" s="205">
        <v>27.221164699999999</v>
      </c>
      <c r="P84" s="208">
        <v>5499</v>
      </c>
      <c r="Q84" s="209">
        <v>2750</v>
      </c>
    </row>
    <row r="85" spans="2:17" x14ac:dyDescent="0.25">
      <c r="C85" s="191">
        <v>10</v>
      </c>
      <c r="D85" s="185">
        <v>29.922367120000008</v>
      </c>
      <c r="E85" s="185">
        <v>-67.159132880000001</v>
      </c>
      <c r="F85" s="171">
        <v>22</v>
      </c>
      <c r="G85" s="171">
        <v>-3</v>
      </c>
      <c r="H85" s="125">
        <f t="shared" si="0"/>
        <v>-44</v>
      </c>
      <c r="I85" s="125">
        <f t="shared" si="1"/>
        <v>6</v>
      </c>
      <c r="J85" s="193">
        <f t="shared" si="2"/>
        <v>-14.077632879999992</v>
      </c>
      <c r="K85" s="194">
        <f t="shared" si="3"/>
        <v>-61.159132880000001</v>
      </c>
      <c r="M85" s="200">
        <v>10</v>
      </c>
      <c r="N85" s="204">
        <v>-14.077632879999992</v>
      </c>
      <c r="O85" s="205">
        <v>-61.159132880000001</v>
      </c>
      <c r="P85" s="208">
        <v>8642</v>
      </c>
      <c r="Q85" s="209">
        <v>4321</v>
      </c>
    </row>
    <row r="86" spans="2:17" x14ac:dyDescent="0.25">
      <c r="C86" s="191">
        <v>11</v>
      </c>
      <c r="D86" s="185">
        <v>23.421857260000003</v>
      </c>
      <c r="E86" s="185">
        <v>-52.568892739999995</v>
      </c>
      <c r="F86" s="171">
        <v>24</v>
      </c>
      <c r="G86" s="171">
        <v>-1</v>
      </c>
      <c r="H86" s="125">
        <f t="shared" si="0"/>
        <v>-48</v>
      </c>
      <c r="I86" s="125">
        <f t="shared" si="1"/>
        <v>2</v>
      </c>
      <c r="J86" s="193">
        <f t="shared" si="2"/>
        <v>-24.578142739999997</v>
      </c>
      <c r="K86" s="194">
        <f t="shared" si="3"/>
        <v>-50.568892739999995</v>
      </c>
      <c r="M86" s="200">
        <v>11</v>
      </c>
      <c r="N86" s="204">
        <v>-24.578142739999997</v>
      </c>
      <c r="O86" s="205">
        <v>-50.568892739999995</v>
      </c>
      <c r="P86" s="208">
        <v>6643</v>
      </c>
      <c r="Q86" s="209">
        <v>3321</v>
      </c>
    </row>
    <row r="87" spans="2:17" x14ac:dyDescent="0.25">
      <c r="C87" s="191">
        <v>12</v>
      </c>
      <c r="D87" s="185">
        <v>19.008241679999983</v>
      </c>
      <c r="E87" s="185">
        <v>-42.662758320000002</v>
      </c>
      <c r="F87" s="171">
        <v>21</v>
      </c>
      <c r="G87" s="171">
        <v>-4</v>
      </c>
      <c r="H87" s="125">
        <f t="shared" si="0"/>
        <v>-42</v>
      </c>
      <c r="I87" s="125">
        <f t="shared" si="1"/>
        <v>8</v>
      </c>
      <c r="J87" s="193">
        <f t="shared" si="2"/>
        <v>-22.991758320000017</v>
      </c>
      <c r="K87" s="194">
        <f t="shared" si="3"/>
        <v>-34.662758320000002</v>
      </c>
      <c r="M87" s="200">
        <v>12</v>
      </c>
      <c r="N87" s="204">
        <v>-22.991758320000017</v>
      </c>
      <c r="O87" s="205">
        <v>-34.662758320000002</v>
      </c>
      <c r="P87" s="208">
        <v>5392</v>
      </c>
      <c r="Q87" s="209">
        <v>2696</v>
      </c>
    </row>
    <row r="88" spans="2:17" x14ac:dyDescent="0.25">
      <c r="B88" s="5"/>
      <c r="C88" s="191">
        <v>13</v>
      </c>
      <c r="D88" s="185">
        <v>77.850943400000006</v>
      </c>
      <c r="E88" s="185">
        <v>6.4869434000000012</v>
      </c>
      <c r="F88" s="171">
        <v>30</v>
      </c>
      <c r="G88" s="171">
        <v>1</v>
      </c>
      <c r="H88" s="125">
        <f t="shared" si="0"/>
        <v>-60</v>
      </c>
      <c r="I88" s="125">
        <f t="shared" si="1"/>
        <v>-2</v>
      </c>
      <c r="J88" s="193">
        <f t="shared" si="2"/>
        <v>17.850943400000006</v>
      </c>
      <c r="K88" s="194">
        <f t="shared" si="3"/>
        <v>4.4869434000000012</v>
      </c>
      <c r="M88" s="200">
        <v>13</v>
      </c>
      <c r="N88" s="204">
        <v>17.850943400000006</v>
      </c>
      <c r="O88" s="205">
        <v>4.4869434000000012</v>
      </c>
      <c r="P88" s="208">
        <v>6260</v>
      </c>
      <c r="Q88" s="209">
        <v>3130</v>
      </c>
    </row>
    <row r="89" spans="2:17" x14ac:dyDescent="0.25">
      <c r="B89" s="5"/>
      <c r="C89" s="191">
        <v>14</v>
      </c>
      <c r="D89" s="185">
        <v>18.994110820000014</v>
      </c>
      <c r="E89" s="185">
        <v>-42.631139179999998</v>
      </c>
      <c r="F89" s="171">
        <v>27</v>
      </c>
      <c r="G89" s="171">
        <v>-1</v>
      </c>
      <c r="H89" s="125">
        <f t="shared" si="0"/>
        <v>-54</v>
      </c>
      <c r="I89" s="125">
        <f t="shared" si="1"/>
        <v>2</v>
      </c>
      <c r="J89" s="193">
        <f t="shared" si="2"/>
        <v>-35.005889179999983</v>
      </c>
      <c r="K89" s="194">
        <f t="shared" si="3"/>
        <v>-40.631139179999998</v>
      </c>
      <c r="M89" s="200">
        <v>14</v>
      </c>
      <c r="N89" s="204">
        <v>-35.005889179999983</v>
      </c>
      <c r="O89" s="205">
        <v>-40.631139179999998</v>
      </c>
      <c r="P89" s="208">
        <v>5386</v>
      </c>
      <c r="Q89" s="209">
        <v>2693</v>
      </c>
    </row>
    <row r="90" spans="2:17" x14ac:dyDescent="0.25">
      <c r="C90" s="191">
        <v>15</v>
      </c>
      <c r="D90" s="185">
        <v>274.22834905999997</v>
      </c>
      <c r="E90" s="185">
        <v>68.621774059999993</v>
      </c>
      <c r="F90" s="171">
        <v>22</v>
      </c>
      <c r="G90" s="171">
        <v>3</v>
      </c>
      <c r="H90" s="125">
        <f t="shared" si="0"/>
        <v>-44</v>
      </c>
      <c r="I90" s="125">
        <f t="shared" si="1"/>
        <v>-6</v>
      </c>
      <c r="J90" s="193">
        <f t="shared" si="2"/>
        <v>230.22834905999997</v>
      </c>
      <c r="K90" s="194">
        <f t="shared" si="3"/>
        <v>62.621774059999993</v>
      </c>
      <c r="M90" s="200">
        <v>15</v>
      </c>
      <c r="N90" s="204">
        <v>230.22834905999997</v>
      </c>
      <c r="O90" s="205">
        <v>62.621774059999993</v>
      </c>
      <c r="P90" s="208">
        <v>12916</v>
      </c>
      <c r="Q90" s="209">
        <v>6458</v>
      </c>
    </row>
    <row r="91" spans="2:17" x14ac:dyDescent="0.25">
      <c r="C91" s="191">
        <v>16</v>
      </c>
      <c r="D91" s="185">
        <v>11.294962859999996</v>
      </c>
      <c r="E91" s="185">
        <v>-25.350787140000001</v>
      </c>
      <c r="F91" s="171">
        <v>23</v>
      </c>
      <c r="G91" s="171">
        <v>0</v>
      </c>
      <c r="H91" s="125">
        <f t="shared" si="0"/>
        <v>-46</v>
      </c>
      <c r="I91" s="125">
        <f t="shared" si="1"/>
        <v>0</v>
      </c>
      <c r="J91" s="193">
        <f t="shared" si="2"/>
        <v>-34.705037140000002</v>
      </c>
      <c r="K91" s="194">
        <f t="shared" si="3"/>
        <v>-25.350787140000001</v>
      </c>
      <c r="M91" s="200">
        <v>16</v>
      </c>
      <c r="N91" s="204">
        <v>-34.705037140000002</v>
      </c>
      <c r="O91" s="205">
        <v>-25.350787140000001</v>
      </c>
      <c r="P91" s="208">
        <v>3203</v>
      </c>
      <c r="Q91" s="209">
        <v>1601</v>
      </c>
    </row>
    <row r="92" spans="2:17" x14ac:dyDescent="0.25">
      <c r="C92" s="191">
        <v>17</v>
      </c>
      <c r="D92" s="185">
        <v>7.0363891400000016</v>
      </c>
      <c r="E92" s="185">
        <v>-15.792860860000001</v>
      </c>
      <c r="F92" s="171">
        <v>27</v>
      </c>
      <c r="G92" s="171">
        <v>-1</v>
      </c>
      <c r="H92" s="125">
        <f t="shared" si="0"/>
        <v>-54</v>
      </c>
      <c r="I92" s="125">
        <f t="shared" si="1"/>
        <v>2</v>
      </c>
      <c r="J92" s="193">
        <f t="shared" si="2"/>
        <v>-46.963610859999996</v>
      </c>
      <c r="K92" s="194">
        <f t="shared" si="3"/>
        <v>-13.792860860000001</v>
      </c>
      <c r="M92" s="200">
        <v>17</v>
      </c>
      <c r="N92" s="204">
        <v>-46.963610859999996</v>
      </c>
      <c r="O92" s="205">
        <v>-13.792860860000001</v>
      </c>
      <c r="P92" s="208">
        <v>1997</v>
      </c>
      <c r="Q92" s="209">
        <v>999</v>
      </c>
    </row>
    <row r="93" spans="2:17" x14ac:dyDescent="0.25">
      <c r="C93" s="191">
        <v>18</v>
      </c>
      <c r="D93" s="185">
        <v>39.575831640000004</v>
      </c>
      <c r="E93" s="185">
        <v>9.9032816400000012</v>
      </c>
      <c r="F93" s="171">
        <v>33</v>
      </c>
      <c r="G93" s="171">
        <v>1</v>
      </c>
      <c r="H93" s="125">
        <f t="shared" si="0"/>
        <v>-66</v>
      </c>
      <c r="I93" s="125">
        <f t="shared" si="1"/>
        <v>-2</v>
      </c>
      <c r="J93" s="193">
        <f t="shared" si="2"/>
        <v>-26.424168359999996</v>
      </c>
      <c r="K93" s="194">
        <f t="shared" si="3"/>
        <v>7.9032816400000012</v>
      </c>
      <c r="M93" s="200">
        <v>18</v>
      </c>
      <c r="N93" s="204">
        <v>-26.424168359999996</v>
      </c>
      <c r="O93" s="205">
        <v>7.9032816400000012</v>
      </c>
      <c r="P93" s="208">
        <v>1865</v>
      </c>
      <c r="Q93" s="209">
        <v>933</v>
      </c>
    </row>
    <row r="94" spans="2:17" ht="14.45" customHeight="1" x14ac:dyDescent="0.25">
      <c r="C94" s="191">
        <v>19</v>
      </c>
      <c r="D94" s="185">
        <v>11.802580420000011</v>
      </c>
      <c r="E94" s="185">
        <v>-26.490169579999996</v>
      </c>
      <c r="F94" s="171">
        <v>19</v>
      </c>
      <c r="G94" s="171">
        <v>0</v>
      </c>
      <c r="H94" s="125">
        <f t="shared" si="0"/>
        <v>-38</v>
      </c>
      <c r="I94" s="125">
        <f t="shared" si="1"/>
        <v>0</v>
      </c>
      <c r="J94" s="193">
        <f t="shared" si="2"/>
        <v>-26.197419579999988</v>
      </c>
      <c r="K94" s="194">
        <f t="shared" si="3"/>
        <v>-26.490169579999996</v>
      </c>
      <c r="M94" s="200">
        <v>19</v>
      </c>
      <c r="N94" s="204">
        <v>-26.197419579999988</v>
      </c>
      <c r="O94" s="205">
        <v>-26.490169579999996</v>
      </c>
      <c r="P94" s="208">
        <v>3349</v>
      </c>
      <c r="Q94" s="209">
        <v>1675</v>
      </c>
    </row>
    <row r="95" spans="2:17" ht="15.75" thickBot="1" x14ac:dyDescent="0.3">
      <c r="C95" s="192">
        <v>20</v>
      </c>
      <c r="D95" s="186">
        <v>261.40448392000002</v>
      </c>
      <c r="E95" s="186">
        <v>65.412833919999997</v>
      </c>
      <c r="F95" s="187">
        <v>27</v>
      </c>
      <c r="G95" s="187">
        <v>2</v>
      </c>
      <c r="H95" s="188">
        <f t="shared" si="0"/>
        <v>-54</v>
      </c>
      <c r="I95" s="188">
        <f t="shared" si="1"/>
        <v>-4</v>
      </c>
      <c r="J95" s="195">
        <f t="shared" si="2"/>
        <v>207.40448392000002</v>
      </c>
      <c r="K95" s="196">
        <f t="shared" si="3"/>
        <v>61.412833919999997</v>
      </c>
      <c r="M95" s="201">
        <v>20</v>
      </c>
      <c r="N95" s="206">
        <v>207.40448392000002</v>
      </c>
      <c r="O95" s="207">
        <v>61.412833919999997</v>
      </c>
      <c r="P95" s="210">
        <v>12312</v>
      </c>
      <c r="Q95" s="211">
        <v>6156</v>
      </c>
    </row>
    <row r="98" spans="3:16" x14ac:dyDescent="0.25">
      <c r="C98" s="279" t="s">
        <v>156</v>
      </c>
      <c r="D98" s="279"/>
      <c r="E98" s="279"/>
      <c r="F98" s="279"/>
      <c r="G98" s="279"/>
      <c r="H98" s="279"/>
      <c r="J98" s="281" t="s">
        <v>155</v>
      </c>
      <c r="K98" s="281"/>
      <c r="L98" s="281"/>
    </row>
    <row r="99" spans="3:16" ht="30" x14ac:dyDescent="0.25">
      <c r="C99" s="237" t="s">
        <v>59</v>
      </c>
      <c r="D99" s="165" t="s">
        <v>127</v>
      </c>
      <c r="E99" s="165"/>
      <c r="J99" s="237" t="s">
        <v>59</v>
      </c>
      <c r="K99" s="101" t="s">
        <v>124</v>
      </c>
      <c r="L99" s="101"/>
      <c r="N99" s="282" t="s">
        <v>130</v>
      </c>
      <c r="O99" s="283"/>
      <c r="P99" s="284"/>
    </row>
    <row r="100" spans="3:16" ht="21" x14ac:dyDescent="0.35">
      <c r="C100" s="238"/>
      <c r="D100" s="214" t="s">
        <v>128</v>
      </c>
      <c r="E100" s="214" t="s">
        <v>129</v>
      </c>
      <c r="F100" s="212"/>
      <c r="G100" s="212"/>
      <c r="J100" s="237"/>
      <c r="K100" s="101" t="s">
        <v>126</v>
      </c>
      <c r="L100" s="101" t="s">
        <v>125</v>
      </c>
      <c r="N100" s="285">
        <f>SUMPRODUCT(D101:E120,K101:L120)</f>
        <v>-603.1553403800001</v>
      </c>
      <c r="O100" s="286"/>
      <c r="P100" s="287"/>
    </row>
    <row r="101" spans="3:16" x14ac:dyDescent="0.25">
      <c r="C101" s="165">
        <v>1</v>
      </c>
      <c r="D101" s="71">
        <v>0</v>
      </c>
      <c r="E101" s="71">
        <v>1</v>
      </c>
      <c r="F101" s="213">
        <f>SUM(D101:E101)</f>
        <v>1</v>
      </c>
      <c r="G101" s="165" t="s">
        <v>95</v>
      </c>
      <c r="H101" s="168">
        <v>1</v>
      </c>
      <c r="J101" s="165">
        <v>1</v>
      </c>
      <c r="K101" s="263">
        <v>-32.458286359999988</v>
      </c>
      <c r="L101" s="263">
        <v>-47.371286360000006</v>
      </c>
    </row>
    <row r="102" spans="3:16" ht="15" customHeight="1" x14ac:dyDescent="0.25">
      <c r="C102" s="165">
        <v>2</v>
      </c>
      <c r="D102" s="71">
        <v>1</v>
      </c>
      <c r="E102" s="71">
        <v>0</v>
      </c>
      <c r="F102" s="213">
        <f t="shared" ref="F102:F120" si="4">SUM(D102:E102)</f>
        <v>1</v>
      </c>
      <c r="G102" s="165" t="s">
        <v>95</v>
      </c>
      <c r="H102" s="168">
        <v>1</v>
      </c>
      <c r="J102" s="165">
        <v>2</v>
      </c>
      <c r="K102" s="263">
        <v>-32.770313600000001</v>
      </c>
      <c r="L102" s="263">
        <v>0.76888640000000086</v>
      </c>
    </row>
    <row r="103" spans="3:16" x14ac:dyDescent="0.25">
      <c r="C103" s="165">
        <v>3</v>
      </c>
      <c r="D103" s="71">
        <v>0</v>
      </c>
      <c r="E103" s="71">
        <v>0</v>
      </c>
      <c r="F103" s="213">
        <f t="shared" si="4"/>
        <v>0</v>
      </c>
      <c r="G103" s="165" t="s">
        <v>95</v>
      </c>
      <c r="H103" s="168">
        <v>1</v>
      </c>
      <c r="J103" s="165">
        <v>3</v>
      </c>
      <c r="K103" s="263">
        <v>42.506560980000003</v>
      </c>
      <c r="L103" s="263">
        <v>21.65083598</v>
      </c>
    </row>
    <row r="104" spans="3:16" x14ac:dyDescent="0.25">
      <c r="C104" s="165">
        <v>4</v>
      </c>
      <c r="D104" s="71">
        <v>0</v>
      </c>
      <c r="E104" s="71">
        <v>0</v>
      </c>
      <c r="F104" s="213">
        <f t="shared" si="4"/>
        <v>0</v>
      </c>
      <c r="G104" s="165" t="s">
        <v>95</v>
      </c>
      <c r="H104" s="168">
        <v>1</v>
      </c>
      <c r="J104" s="165">
        <v>4</v>
      </c>
      <c r="K104" s="263">
        <v>28.606040000000007</v>
      </c>
      <c r="L104" s="263">
        <v>3.2164400000000004</v>
      </c>
    </row>
    <row r="105" spans="3:16" x14ac:dyDescent="0.25">
      <c r="C105" s="165">
        <v>5</v>
      </c>
      <c r="D105" s="71">
        <v>0</v>
      </c>
      <c r="E105" s="71">
        <v>1</v>
      </c>
      <c r="F105" s="213">
        <f t="shared" si="4"/>
        <v>1</v>
      </c>
      <c r="G105" s="165" t="s">
        <v>95</v>
      </c>
      <c r="H105" s="168">
        <v>1</v>
      </c>
      <c r="J105" s="165">
        <v>5</v>
      </c>
      <c r="K105" s="263">
        <v>-20.05177848000001</v>
      </c>
      <c r="L105" s="263">
        <v>-60.728278480000007</v>
      </c>
    </row>
    <row r="106" spans="3:16" x14ac:dyDescent="0.25">
      <c r="C106" s="165">
        <v>6</v>
      </c>
      <c r="D106" s="71">
        <v>0</v>
      </c>
      <c r="E106" s="71">
        <v>1</v>
      </c>
      <c r="F106" s="213">
        <f t="shared" si="4"/>
        <v>1</v>
      </c>
      <c r="G106" s="165" t="s">
        <v>95</v>
      </c>
      <c r="H106" s="168">
        <v>1</v>
      </c>
      <c r="J106" s="165">
        <v>6</v>
      </c>
      <c r="K106" s="263">
        <v>-6.8085392800000015</v>
      </c>
      <c r="L106" s="263">
        <v>-70.007539280000003</v>
      </c>
    </row>
    <row r="107" spans="3:16" x14ac:dyDescent="0.25">
      <c r="C107" s="165">
        <v>7</v>
      </c>
      <c r="D107" s="71">
        <v>1</v>
      </c>
      <c r="E107" s="71">
        <v>0</v>
      </c>
      <c r="F107" s="213">
        <f t="shared" si="4"/>
        <v>1</v>
      </c>
      <c r="G107" s="165" t="s">
        <v>95</v>
      </c>
      <c r="H107" s="168">
        <v>1</v>
      </c>
      <c r="J107" s="165">
        <v>7</v>
      </c>
      <c r="K107" s="263">
        <v>-36.973026479999994</v>
      </c>
      <c r="L107" s="263">
        <v>-22.74952648</v>
      </c>
    </row>
    <row r="108" spans="3:16" x14ac:dyDescent="0.25">
      <c r="C108" s="165">
        <v>8</v>
      </c>
      <c r="D108" s="71">
        <v>0</v>
      </c>
      <c r="E108" s="71">
        <v>1</v>
      </c>
      <c r="F108" s="213">
        <f t="shared" si="4"/>
        <v>1</v>
      </c>
      <c r="G108" s="165" t="s">
        <v>95</v>
      </c>
      <c r="H108" s="168">
        <v>1</v>
      </c>
      <c r="J108" s="165">
        <v>8</v>
      </c>
      <c r="K108" s="263">
        <v>-38.093987120000001</v>
      </c>
      <c r="L108" s="263">
        <v>-33.699987120000003</v>
      </c>
    </row>
    <row r="109" spans="3:16" x14ac:dyDescent="0.25">
      <c r="C109" s="165">
        <v>9</v>
      </c>
      <c r="D109" s="71">
        <v>0</v>
      </c>
      <c r="E109" s="71">
        <v>0</v>
      </c>
      <c r="F109" s="213">
        <f t="shared" si="4"/>
        <v>0</v>
      </c>
      <c r="G109" s="165" t="s">
        <v>95</v>
      </c>
      <c r="H109" s="168">
        <v>1</v>
      </c>
      <c r="J109" s="165">
        <v>9</v>
      </c>
      <c r="K109" s="263">
        <v>42.774289699999997</v>
      </c>
      <c r="L109" s="263">
        <v>27.221164699999999</v>
      </c>
    </row>
    <row r="110" spans="3:16" x14ac:dyDescent="0.25">
      <c r="C110" s="165">
        <v>10</v>
      </c>
      <c r="D110" s="71">
        <v>0</v>
      </c>
      <c r="E110" s="71">
        <v>1</v>
      </c>
      <c r="F110" s="213">
        <f t="shared" si="4"/>
        <v>1</v>
      </c>
      <c r="G110" s="165" t="s">
        <v>95</v>
      </c>
      <c r="H110" s="168">
        <v>1</v>
      </c>
      <c r="J110" s="165">
        <v>10</v>
      </c>
      <c r="K110" s="263">
        <v>-14.077632879999992</v>
      </c>
      <c r="L110" s="263">
        <v>-61.159132880000001</v>
      </c>
    </row>
    <row r="111" spans="3:16" x14ac:dyDescent="0.25">
      <c r="C111" s="165">
        <v>11</v>
      </c>
      <c r="D111" s="71">
        <v>0</v>
      </c>
      <c r="E111" s="71">
        <v>1</v>
      </c>
      <c r="F111" s="213">
        <f t="shared" si="4"/>
        <v>1</v>
      </c>
      <c r="G111" s="165" t="s">
        <v>95</v>
      </c>
      <c r="H111" s="168">
        <v>1</v>
      </c>
      <c r="J111" s="165">
        <v>11</v>
      </c>
      <c r="K111" s="263">
        <v>-24.578142739999997</v>
      </c>
      <c r="L111" s="263">
        <v>-50.568892739999995</v>
      </c>
    </row>
    <row r="112" spans="3:16" x14ac:dyDescent="0.25">
      <c r="C112" s="165">
        <v>12</v>
      </c>
      <c r="D112" s="71">
        <v>0</v>
      </c>
      <c r="E112" s="71">
        <v>1</v>
      </c>
      <c r="F112" s="213">
        <f t="shared" si="4"/>
        <v>1</v>
      </c>
      <c r="G112" s="165" t="s">
        <v>95</v>
      </c>
      <c r="H112" s="168">
        <v>1</v>
      </c>
      <c r="J112" s="165">
        <v>12</v>
      </c>
      <c r="K112" s="263">
        <v>-22.991758320000017</v>
      </c>
      <c r="L112" s="263">
        <v>-34.662758320000002</v>
      </c>
    </row>
    <row r="113" spans="3:12" x14ac:dyDescent="0.25">
      <c r="C113" s="165">
        <v>13</v>
      </c>
      <c r="D113" s="71">
        <v>0</v>
      </c>
      <c r="E113" s="71">
        <v>0</v>
      </c>
      <c r="F113" s="213">
        <f t="shared" si="4"/>
        <v>0</v>
      </c>
      <c r="G113" s="165" t="s">
        <v>95</v>
      </c>
      <c r="H113" s="168">
        <v>1</v>
      </c>
      <c r="J113" s="165">
        <v>13</v>
      </c>
      <c r="K113" s="263">
        <v>17.850943400000006</v>
      </c>
      <c r="L113" s="263">
        <v>4.4869434000000012</v>
      </c>
    </row>
    <row r="114" spans="3:12" x14ac:dyDescent="0.25">
      <c r="C114" s="165">
        <v>14</v>
      </c>
      <c r="D114" s="71">
        <v>0</v>
      </c>
      <c r="E114" s="71">
        <v>1</v>
      </c>
      <c r="F114" s="213">
        <f t="shared" si="4"/>
        <v>1</v>
      </c>
      <c r="G114" s="165" t="s">
        <v>95</v>
      </c>
      <c r="H114" s="168">
        <v>1</v>
      </c>
      <c r="J114" s="165">
        <v>14</v>
      </c>
      <c r="K114" s="263">
        <v>-35.005889179999983</v>
      </c>
      <c r="L114" s="263">
        <v>-40.631139179999998</v>
      </c>
    </row>
    <row r="115" spans="3:12" x14ac:dyDescent="0.25">
      <c r="C115" s="165">
        <v>15</v>
      </c>
      <c r="D115" s="71">
        <v>0</v>
      </c>
      <c r="E115" s="71">
        <v>0</v>
      </c>
      <c r="F115" s="213">
        <f t="shared" si="4"/>
        <v>0</v>
      </c>
      <c r="G115" s="165" t="s">
        <v>95</v>
      </c>
      <c r="H115" s="168">
        <v>1</v>
      </c>
      <c r="J115" s="165">
        <v>15</v>
      </c>
      <c r="K115" s="263">
        <v>230.22834905999997</v>
      </c>
      <c r="L115" s="263">
        <v>62.621774059999993</v>
      </c>
    </row>
    <row r="116" spans="3:12" x14ac:dyDescent="0.25">
      <c r="C116" s="165">
        <v>16</v>
      </c>
      <c r="D116" s="71">
        <v>1</v>
      </c>
      <c r="E116" s="71">
        <v>0</v>
      </c>
      <c r="F116" s="213">
        <f t="shared" si="4"/>
        <v>1</v>
      </c>
      <c r="G116" s="165" t="s">
        <v>95</v>
      </c>
      <c r="H116" s="168">
        <v>1</v>
      </c>
      <c r="J116" s="165">
        <v>16</v>
      </c>
      <c r="K116" s="263">
        <v>-34.705037140000002</v>
      </c>
      <c r="L116" s="263">
        <v>-25.350787140000001</v>
      </c>
    </row>
    <row r="117" spans="3:12" x14ac:dyDescent="0.25">
      <c r="C117" s="165">
        <v>17</v>
      </c>
      <c r="D117" s="71">
        <v>1</v>
      </c>
      <c r="E117" s="71">
        <v>0</v>
      </c>
      <c r="F117" s="213">
        <f t="shared" si="4"/>
        <v>1</v>
      </c>
      <c r="G117" s="165" t="s">
        <v>95</v>
      </c>
      <c r="H117" s="168">
        <v>1</v>
      </c>
      <c r="J117" s="165">
        <v>17</v>
      </c>
      <c r="K117" s="263">
        <v>-46.963610859999996</v>
      </c>
      <c r="L117" s="263">
        <v>-13.792860860000001</v>
      </c>
    </row>
    <row r="118" spans="3:12" x14ac:dyDescent="0.25">
      <c r="C118" s="165">
        <v>18</v>
      </c>
      <c r="D118" s="71">
        <v>1</v>
      </c>
      <c r="E118" s="71">
        <v>0</v>
      </c>
      <c r="F118" s="213">
        <f t="shared" si="4"/>
        <v>1</v>
      </c>
      <c r="G118" s="165" t="s">
        <v>95</v>
      </c>
      <c r="H118" s="168">
        <v>1</v>
      </c>
      <c r="J118" s="165">
        <v>18</v>
      </c>
      <c r="K118" s="263">
        <v>-26.424168359999996</v>
      </c>
      <c r="L118" s="263">
        <v>7.9032816400000012</v>
      </c>
    </row>
    <row r="119" spans="3:12" ht="14.45" customHeight="1" x14ac:dyDescent="0.25">
      <c r="C119" s="165">
        <v>19</v>
      </c>
      <c r="D119" s="71">
        <v>0</v>
      </c>
      <c r="E119" s="71">
        <v>1</v>
      </c>
      <c r="F119" s="213">
        <f t="shared" si="4"/>
        <v>1</v>
      </c>
      <c r="G119" s="165" t="s">
        <v>95</v>
      </c>
      <c r="H119" s="168">
        <v>1</v>
      </c>
      <c r="J119" s="165">
        <v>19</v>
      </c>
      <c r="K119" s="263">
        <v>-26.197419579999988</v>
      </c>
      <c r="L119" s="263">
        <v>-26.490169579999996</v>
      </c>
    </row>
    <row r="120" spans="3:12" ht="15.75" thickBot="1" x14ac:dyDescent="0.3">
      <c r="C120" s="165">
        <v>20</v>
      </c>
      <c r="D120" s="71">
        <v>0</v>
      </c>
      <c r="E120" s="71">
        <v>0</v>
      </c>
      <c r="F120" s="213">
        <f t="shared" si="4"/>
        <v>0</v>
      </c>
      <c r="G120" s="165" t="s">
        <v>95</v>
      </c>
      <c r="H120" s="168">
        <v>1</v>
      </c>
      <c r="J120" s="165">
        <v>20</v>
      </c>
      <c r="K120" s="263">
        <v>207.40448392000002</v>
      </c>
      <c r="L120" s="263">
        <v>61.412833919999997</v>
      </c>
    </row>
    <row r="121" spans="3:12" ht="15.75" thickBot="1" x14ac:dyDescent="0.3">
      <c r="C121" s="76" t="s">
        <v>134</v>
      </c>
      <c r="D121" s="216">
        <f>IF(E110+E111 =2, 1,0)</f>
        <v>1</v>
      </c>
    </row>
    <row r="123" spans="3:12" ht="15.75" thickBot="1" x14ac:dyDescent="0.3">
      <c r="C123" s="280" t="s">
        <v>154</v>
      </c>
      <c r="D123" s="280"/>
      <c r="E123" s="280"/>
      <c r="F123" s="280"/>
      <c r="G123" s="280"/>
      <c r="H123" s="280"/>
    </row>
    <row r="124" spans="3:12" ht="30" x14ac:dyDescent="0.25">
      <c r="C124" s="235" t="s">
        <v>59</v>
      </c>
      <c r="D124" s="202" t="s">
        <v>60</v>
      </c>
      <c r="E124" s="78"/>
      <c r="F124" s="72" t="s">
        <v>131</v>
      </c>
      <c r="G124" s="77"/>
      <c r="H124" s="78" t="s">
        <v>133</v>
      </c>
    </row>
    <row r="125" spans="3:12" ht="31.5" customHeight="1" thickBot="1" x14ac:dyDescent="0.4">
      <c r="C125" s="236"/>
      <c r="D125" s="197" t="s">
        <v>67</v>
      </c>
      <c r="E125" s="190" t="s">
        <v>68</v>
      </c>
      <c r="F125" s="215">
        <f>SUMPRODUCT(D101:E122,D126:E147)</f>
        <v>38158</v>
      </c>
      <c r="G125" s="177" t="s">
        <v>132</v>
      </c>
      <c r="H125" s="178">
        <v>40000</v>
      </c>
    </row>
    <row r="126" spans="3:12" x14ac:dyDescent="0.25">
      <c r="C126" s="200">
        <v>1</v>
      </c>
      <c r="D126" s="208">
        <v>4975</v>
      </c>
      <c r="E126" s="209">
        <v>2488</v>
      </c>
    </row>
    <row r="127" spans="3:12" x14ac:dyDescent="0.25">
      <c r="C127" s="200">
        <v>2</v>
      </c>
      <c r="D127" s="208">
        <v>2807</v>
      </c>
      <c r="E127" s="209">
        <v>1404</v>
      </c>
    </row>
    <row r="128" spans="3:12" x14ac:dyDescent="0.25">
      <c r="C128" s="200">
        <v>3</v>
      </c>
      <c r="D128" s="208">
        <v>4976</v>
      </c>
      <c r="E128" s="209">
        <v>2488</v>
      </c>
    </row>
    <row r="129" spans="3:5" x14ac:dyDescent="0.25">
      <c r="C129" s="200">
        <v>4</v>
      </c>
      <c r="D129" s="208">
        <v>7367</v>
      </c>
      <c r="E129" s="209">
        <v>3683</v>
      </c>
    </row>
    <row r="130" spans="3:5" x14ac:dyDescent="0.25">
      <c r="C130" s="200">
        <v>5</v>
      </c>
      <c r="D130" s="208">
        <v>7926</v>
      </c>
      <c r="E130" s="209">
        <v>3963</v>
      </c>
    </row>
    <row r="131" spans="3:5" x14ac:dyDescent="0.25">
      <c r="C131" s="200">
        <v>6</v>
      </c>
      <c r="D131" s="208">
        <v>8848</v>
      </c>
      <c r="E131" s="209">
        <v>4424</v>
      </c>
    </row>
    <row r="132" spans="3:5" x14ac:dyDescent="0.25">
      <c r="C132" s="200">
        <v>7</v>
      </c>
      <c r="D132" s="208">
        <v>3128</v>
      </c>
      <c r="E132" s="209">
        <v>1564</v>
      </c>
    </row>
    <row r="133" spans="3:5" x14ac:dyDescent="0.25">
      <c r="C133" s="200">
        <v>8</v>
      </c>
      <c r="D133" s="208">
        <v>5154</v>
      </c>
      <c r="E133" s="209">
        <v>2577</v>
      </c>
    </row>
    <row r="134" spans="3:5" x14ac:dyDescent="0.25">
      <c r="C134" s="200">
        <v>9</v>
      </c>
      <c r="D134" s="208">
        <v>5499</v>
      </c>
      <c r="E134" s="209">
        <v>2750</v>
      </c>
    </row>
    <row r="135" spans="3:5" x14ac:dyDescent="0.25">
      <c r="C135" s="200">
        <v>10</v>
      </c>
      <c r="D135" s="208">
        <v>8642</v>
      </c>
      <c r="E135" s="209">
        <v>4321</v>
      </c>
    </row>
    <row r="136" spans="3:5" x14ac:dyDescent="0.25">
      <c r="C136" s="200">
        <v>11</v>
      </c>
      <c r="D136" s="208">
        <v>6643</v>
      </c>
      <c r="E136" s="209">
        <v>3321</v>
      </c>
    </row>
    <row r="137" spans="3:5" x14ac:dyDescent="0.25">
      <c r="C137" s="200">
        <v>12</v>
      </c>
      <c r="D137" s="208">
        <v>5392</v>
      </c>
      <c r="E137" s="209">
        <v>2696</v>
      </c>
    </row>
    <row r="138" spans="3:5" x14ac:dyDescent="0.25">
      <c r="C138" s="200">
        <v>13</v>
      </c>
      <c r="D138" s="208">
        <v>6260</v>
      </c>
      <c r="E138" s="209">
        <v>3130</v>
      </c>
    </row>
    <row r="139" spans="3:5" x14ac:dyDescent="0.25">
      <c r="C139" s="200">
        <v>14</v>
      </c>
      <c r="D139" s="208">
        <v>5386</v>
      </c>
      <c r="E139" s="209">
        <v>2693</v>
      </c>
    </row>
    <row r="140" spans="3:5" x14ac:dyDescent="0.25">
      <c r="C140" s="200">
        <v>15</v>
      </c>
      <c r="D140" s="208">
        <v>12916</v>
      </c>
      <c r="E140" s="209">
        <v>6458</v>
      </c>
    </row>
    <row r="141" spans="3:5" x14ac:dyDescent="0.25">
      <c r="C141" s="200">
        <v>16</v>
      </c>
      <c r="D141" s="208">
        <v>3203</v>
      </c>
      <c r="E141" s="209">
        <v>1601</v>
      </c>
    </row>
    <row r="142" spans="3:5" x14ac:dyDescent="0.25">
      <c r="C142" s="200">
        <v>17</v>
      </c>
      <c r="D142" s="208">
        <v>1997</v>
      </c>
      <c r="E142" s="209">
        <v>999</v>
      </c>
    </row>
    <row r="143" spans="3:5" x14ac:dyDescent="0.25">
      <c r="C143" s="200">
        <v>18</v>
      </c>
      <c r="D143" s="208">
        <v>1865</v>
      </c>
      <c r="E143" s="209">
        <v>933</v>
      </c>
    </row>
    <row r="144" spans="3:5" x14ac:dyDescent="0.25">
      <c r="C144" s="200">
        <v>19</v>
      </c>
      <c r="D144" s="208">
        <v>3349</v>
      </c>
      <c r="E144" s="209">
        <v>1675</v>
      </c>
    </row>
    <row r="145" spans="3:11" ht="15.75" thickBot="1" x14ac:dyDescent="0.3">
      <c r="C145" s="201">
        <v>20</v>
      </c>
      <c r="D145" s="210">
        <v>12312</v>
      </c>
      <c r="E145" s="211">
        <v>6156</v>
      </c>
    </row>
    <row r="146" spans="3:11" ht="30.75" thickBot="1" x14ac:dyDescent="0.3">
      <c r="C146" s="153" t="s">
        <v>135</v>
      </c>
      <c r="D146" s="217">
        <v>-3000</v>
      </c>
    </row>
    <row r="156" spans="3:11" ht="15.75" thickBot="1" x14ac:dyDescent="0.3">
      <c r="C156" s="279" t="s">
        <v>153</v>
      </c>
      <c r="D156" s="279"/>
      <c r="E156" s="279"/>
      <c r="F156" s="279"/>
      <c r="G156" s="279"/>
      <c r="H156" s="279"/>
      <c r="I156" s="279"/>
      <c r="J156" s="279"/>
      <c r="K156" s="279"/>
    </row>
    <row r="157" spans="3:11" ht="30.75" x14ac:dyDescent="0.3">
      <c r="C157" s="101" t="s">
        <v>59</v>
      </c>
      <c r="D157" s="101" t="s">
        <v>127</v>
      </c>
      <c r="E157" s="101"/>
      <c r="F157" s="232" t="s">
        <v>61</v>
      </c>
      <c r="G157" s="232"/>
      <c r="H157" s="233" t="s">
        <v>62</v>
      </c>
      <c r="I157" s="233"/>
      <c r="J157" s="259" t="s">
        <v>151</v>
      </c>
      <c r="K157" s="261">
        <f>SUMPRODUCT(D159:E178,F159:G178)</f>
        <v>-337.1553403800001</v>
      </c>
    </row>
    <row r="158" spans="3:11" ht="32.25" thickBot="1" x14ac:dyDescent="0.4">
      <c r="C158" s="101"/>
      <c r="D158" s="101" t="s">
        <v>128</v>
      </c>
      <c r="E158" s="101" t="s">
        <v>129</v>
      </c>
      <c r="F158" s="189" t="s">
        <v>63</v>
      </c>
      <c r="G158" s="189" t="s">
        <v>64</v>
      </c>
      <c r="H158" s="189" t="s">
        <v>65</v>
      </c>
      <c r="I158" s="189" t="s">
        <v>66</v>
      </c>
      <c r="J158" s="260" t="s">
        <v>152</v>
      </c>
      <c r="K158" s="262">
        <f>SUMPRODUCT(D159:E178,H159:I178)</f>
        <v>133</v>
      </c>
    </row>
    <row r="159" spans="3:11" x14ac:dyDescent="0.25">
      <c r="C159" s="101">
        <v>1</v>
      </c>
      <c r="D159" s="71">
        <v>0</v>
      </c>
      <c r="E159" s="71">
        <v>1</v>
      </c>
      <c r="F159" s="255">
        <v>17.541713640000008</v>
      </c>
      <c r="G159" s="255">
        <v>-39.371286360000006</v>
      </c>
      <c r="H159" s="256">
        <v>25</v>
      </c>
      <c r="I159" s="256">
        <v>4</v>
      </c>
    </row>
    <row r="160" spans="3:11" x14ac:dyDescent="0.25">
      <c r="C160" s="101">
        <v>2</v>
      </c>
      <c r="D160" s="71">
        <v>1</v>
      </c>
      <c r="E160" s="71">
        <v>0</v>
      </c>
      <c r="F160" s="255">
        <v>33.229686399999999</v>
      </c>
      <c r="G160" s="255">
        <v>2.7688864000000009</v>
      </c>
      <c r="H160" s="256">
        <v>33</v>
      </c>
      <c r="I160" s="256">
        <v>1</v>
      </c>
    </row>
    <row r="161" spans="3:9" x14ac:dyDescent="0.25">
      <c r="C161" s="101">
        <v>3</v>
      </c>
      <c r="D161" s="71">
        <v>0</v>
      </c>
      <c r="E161" s="71">
        <v>0</v>
      </c>
      <c r="F161" s="255">
        <v>102.50656098</v>
      </c>
      <c r="G161" s="255">
        <v>25.65083598</v>
      </c>
      <c r="H161" s="256">
        <v>30</v>
      </c>
      <c r="I161" s="256">
        <v>2</v>
      </c>
    </row>
    <row r="162" spans="3:9" x14ac:dyDescent="0.25">
      <c r="C162" s="101">
        <v>4</v>
      </c>
      <c r="D162" s="71">
        <v>0</v>
      </c>
      <c r="E162" s="71">
        <v>0</v>
      </c>
      <c r="F162" s="255">
        <v>86.606040000000007</v>
      </c>
      <c r="G162" s="255">
        <v>7.2164400000000004</v>
      </c>
      <c r="H162" s="256">
        <v>29</v>
      </c>
      <c r="I162" s="256">
        <v>2</v>
      </c>
    </row>
    <row r="163" spans="3:9" x14ac:dyDescent="0.25">
      <c r="C163" s="101">
        <v>5</v>
      </c>
      <c r="D163" s="71">
        <v>0</v>
      </c>
      <c r="E163" s="71">
        <v>1</v>
      </c>
      <c r="F163" s="255">
        <v>27.94822151999999</v>
      </c>
      <c r="G163" s="255">
        <v>-62.728278480000007</v>
      </c>
      <c r="H163" s="256">
        <v>24</v>
      </c>
      <c r="I163" s="256">
        <v>-1</v>
      </c>
    </row>
    <row r="164" spans="3:9" x14ac:dyDescent="0.25">
      <c r="C164" s="101">
        <v>6</v>
      </c>
      <c r="D164" s="71">
        <v>0</v>
      </c>
      <c r="E164" s="71">
        <v>1</v>
      </c>
      <c r="F164" s="255">
        <v>31.191460719999998</v>
      </c>
      <c r="G164" s="255">
        <v>-70.007539280000003</v>
      </c>
      <c r="H164" s="256">
        <v>19</v>
      </c>
      <c r="I164" s="256">
        <v>0</v>
      </c>
    </row>
    <row r="165" spans="3:9" x14ac:dyDescent="0.25">
      <c r="C165" s="101">
        <v>7</v>
      </c>
      <c r="D165" s="71">
        <v>1</v>
      </c>
      <c r="E165" s="71">
        <v>0</v>
      </c>
      <c r="F165" s="255">
        <v>11.026973520000004</v>
      </c>
      <c r="G165" s="255">
        <v>-24.74952648</v>
      </c>
      <c r="H165" s="256">
        <v>24</v>
      </c>
      <c r="I165" s="256">
        <v>-1</v>
      </c>
    </row>
    <row r="166" spans="3:9" x14ac:dyDescent="0.25">
      <c r="C166" s="101">
        <v>8</v>
      </c>
      <c r="D166" s="71">
        <v>0</v>
      </c>
      <c r="E166" s="71">
        <v>1</v>
      </c>
      <c r="F166" s="255">
        <v>15.90601288</v>
      </c>
      <c r="G166" s="255">
        <v>-35.699987120000003</v>
      </c>
      <c r="H166" s="256">
        <v>27</v>
      </c>
      <c r="I166" s="256">
        <v>-1</v>
      </c>
    </row>
    <row r="167" spans="3:9" x14ac:dyDescent="0.25">
      <c r="C167" s="101">
        <v>9</v>
      </c>
      <c r="D167" s="71">
        <v>0</v>
      </c>
      <c r="E167" s="71">
        <v>0</v>
      </c>
      <c r="F167" s="255">
        <v>116.7742897</v>
      </c>
      <c r="G167" s="255">
        <v>29.221164699999999</v>
      </c>
      <c r="H167" s="256">
        <v>37</v>
      </c>
      <c r="I167" s="256">
        <v>1</v>
      </c>
    </row>
    <row r="168" spans="3:9" x14ac:dyDescent="0.25">
      <c r="C168" s="101">
        <v>10</v>
      </c>
      <c r="D168" s="71">
        <v>0</v>
      </c>
      <c r="E168" s="71">
        <v>1</v>
      </c>
      <c r="F168" s="255">
        <v>29.922367120000008</v>
      </c>
      <c r="G168" s="255">
        <v>-67.159132880000001</v>
      </c>
      <c r="H168" s="256">
        <v>22</v>
      </c>
      <c r="I168" s="256">
        <v>-3</v>
      </c>
    </row>
    <row r="169" spans="3:9" x14ac:dyDescent="0.25">
      <c r="C169" s="101">
        <v>11</v>
      </c>
      <c r="D169" s="71">
        <v>0</v>
      </c>
      <c r="E169" s="71">
        <v>1</v>
      </c>
      <c r="F169" s="255">
        <v>23.421857260000003</v>
      </c>
      <c r="G169" s="255">
        <v>-52.568892739999995</v>
      </c>
      <c r="H169" s="256">
        <v>24</v>
      </c>
      <c r="I169" s="256">
        <v>-1</v>
      </c>
    </row>
    <row r="170" spans="3:9" x14ac:dyDescent="0.25">
      <c r="C170" s="101">
        <v>12</v>
      </c>
      <c r="D170" s="71">
        <v>0</v>
      </c>
      <c r="E170" s="71">
        <v>1</v>
      </c>
      <c r="F170" s="255">
        <v>19.008241679999983</v>
      </c>
      <c r="G170" s="255">
        <v>-42.662758320000002</v>
      </c>
      <c r="H170" s="256">
        <v>21</v>
      </c>
      <c r="I170" s="256">
        <v>-4</v>
      </c>
    </row>
    <row r="171" spans="3:9" x14ac:dyDescent="0.25">
      <c r="C171" s="101">
        <v>13</v>
      </c>
      <c r="D171" s="71">
        <v>0</v>
      </c>
      <c r="E171" s="71">
        <v>0</v>
      </c>
      <c r="F171" s="255">
        <v>77.850943400000006</v>
      </c>
      <c r="G171" s="255">
        <v>6.4869434000000012</v>
      </c>
      <c r="H171" s="256">
        <v>30</v>
      </c>
      <c r="I171" s="256">
        <v>1</v>
      </c>
    </row>
    <row r="172" spans="3:9" x14ac:dyDescent="0.25">
      <c r="C172" s="101">
        <v>14</v>
      </c>
      <c r="D172" s="71">
        <v>0</v>
      </c>
      <c r="E172" s="71">
        <v>1</v>
      </c>
      <c r="F172" s="255">
        <v>18.994110820000014</v>
      </c>
      <c r="G172" s="255">
        <v>-42.631139179999998</v>
      </c>
      <c r="H172" s="256">
        <v>27</v>
      </c>
      <c r="I172" s="256">
        <v>-1</v>
      </c>
    </row>
    <row r="173" spans="3:9" x14ac:dyDescent="0.25">
      <c r="C173" s="101">
        <v>15</v>
      </c>
      <c r="D173" s="71">
        <v>0</v>
      </c>
      <c r="E173" s="71">
        <v>0</v>
      </c>
      <c r="F173" s="255">
        <v>274.22834905999997</v>
      </c>
      <c r="G173" s="255">
        <v>68.621774059999993</v>
      </c>
      <c r="H173" s="256">
        <v>22</v>
      </c>
      <c r="I173" s="256">
        <v>3</v>
      </c>
    </row>
    <row r="174" spans="3:9" x14ac:dyDescent="0.25">
      <c r="C174" s="101">
        <v>16</v>
      </c>
      <c r="D174" s="71">
        <v>1</v>
      </c>
      <c r="E174" s="71">
        <v>0</v>
      </c>
      <c r="F174" s="255">
        <v>11.294962859999996</v>
      </c>
      <c r="G174" s="255">
        <v>-25.350787140000001</v>
      </c>
      <c r="H174" s="256">
        <v>23</v>
      </c>
      <c r="I174" s="256">
        <v>0</v>
      </c>
    </row>
    <row r="175" spans="3:9" x14ac:dyDescent="0.25">
      <c r="C175" s="101">
        <v>17</v>
      </c>
      <c r="D175" s="71">
        <v>1</v>
      </c>
      <c r="E175" s="71">
        <v>0</v>
      </c>
      <c r="F175" s="255">
        <v>7.0363891400000016</v>
      </c>
      <c r="G175" s="255">
        <v>-15.792860860000001</v>
      </c>
      <c r="H175" s="256">
        <v>27</v>
      </c>
      <c r="I175" s="256">
        <v>-1</v>
      </c>
    </row>
    <row r="176" spans="3:9" x14ac:dyDescent="0.25">
      <c r="C176" s="101">
        <v>18</v>
      </c>
      <c r="D176" s="71">
        <v>1</v>
      </c>
      <c r="E176" s="71">
        <v>0</v>
      </c>
      <c r="F176" s="255">
        <v>39.575831640000004</v>
      </c>
      <c r="G176" s="255">
        <v>9.9032816400000012</v>
      </c>
      <c r="H176" s="256">
        <v>33</v>
      </c>
      <c r="I176" s="256">
        <v>1</v>
      </c>
    </row>
    <row r="177" spans="3:9" x14ac:dyDescent="0.25">
      <c r="C177" s="101">
        <v>19</v>
      </c>
      <c r="D177" s="71">
        <v>0</v>
      </c>
      <c r="E177" s="71">
        <v>1</v>
      </c>
      <c r="F177" s="255">
        <v>11.802580420000011</v>
      </c>
      <c r="G177" s="255">
        <v>-26.490169579999996</v>
      </c>
      <c r="H177" s="256">
        <v>19</v>
      </c>
      <c r="I177" s="256">
        <v>0</v>
      </c>
    </row>
    <row r="178" spans="3:9" ht="15.75" thickBot="1" x14ac:dyDescent="0.3">
      <c r="C178" s="101">
        <v>20</v>
      </c>
      <c r="D178" s="71">
        <v>0</v>
      </c>
      <c r="E178" s="71">
        <v>0</v>
      </c>
      <c r="F178" s="257">
        <v>261.40448392000002</v>
      </c>
      <c r="G178" s="257">
        <v>65.412833919999997</v>
      </c>
      <c r="H178" s="258">
        <v>27</v>
      </c>
      <c r="I178" s="258">
        <v>2</v>
      </c>
    </row>
  </sheetData>
  <mergeCells count="7">
    <mergeCell ref="C73:K73"/>
    <mergeCell ref="C156:K156"/>
    <mergeCell ref="C123:H123"/>
    <mergeCell ref="J98:L98"/>
    <mergeCell ref="C98:H98"/>
    <mergeCell ref="N99:P99"/>
    <mergeCell ref="N100:P100"/>
  </mergeCells>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72"/>
  <sheetViews>
    <sheetView tabSelected="1" workbookViewId="0">
      <selection activeCell="K13" sqref="K13"/>
    </sheetView>
  </sheetViews>
  <sheetFormatPr defaultColWidth="8.85546875" defaultRowHeight="15" x14ac:dyDescent="0.25"/>
  <cols>
    <col min="1" max="1" width="2.140625" customWidth="1"/>
    <col min="10" max="10" width="9.42578125" customWidth="1"/>
    <col min="11" max="11" width="22.7109375" bestFit="1" customWidth="1"/>
    <col min="12" max="12" width="5.42578125" bestFit="1" customWidth="1"/>
  </cols>
  <sheetData>
    <row r="1" spans="1:22" s="2" customFormat="1" ht="26.25" x14ac:dyDescent="0.4">
      <c r="A1" s="3">
        <f>'Problem 1'!A1</f>
        <v>0</v>
      </c>
    </row>
    <row r="2" spans="1:22" ht="15" customHeight="1" x14ac:dyDescent="0.25"/>
    <row r="7" spans="1:22" ht="15" customHeight="1" x14ac:dyDescent="0.25">
      <c r="T7" s="47"/>
      <c r="U7" s="47"/>
      <c r="V7" s="47"/>
    </row>
    <row r="8" spans="1:22" ht="15" customHeight="1" x14ac:dyDescent="0.25">
      <c r="T8" s="47"/>
      <c r="U8" s="47"/>
      <c r="V8" s="47"/>
    </row>
    <row r="9" spans="1:22" ht="15" customHeight="1" x14ac:dyDescent="0.25">
      <c r="T9" s="47"/>
      <c r="U9" s="47"/>
      <c r="V9" s="47"/>
    </row>
    <row r="10" spans="1:22" ht="15" customHeight="1" x14ac:dyDescent="0.25">
      <c r="T10" s="47"/>
      <c r="U10" s="47"/>
      <c r="V10" s="47"/>
    </row>
    <row r="11" spans="1:22" ht="15" customHeight="1" x14ac:dyDescent="0.25">
      <c r="T11" s="47"/>
      <c r="U11" s="47"/>
      <c r="V11" s="47"/>
    </row>
    <row r="12" spans="1:22" ht="15" customHeight="1" x14ac:dyDescent="0.25">
      <c r="T12" s="47"/>
      <c r="U12" s="47"/>
      <c r="V12" s="47"/>
    </row>
    <row r="13" spans="1:22" ht="15" customHeight="1" x14ac:dyDescent="0.25">
      <c r="T13" s="47"/>
      <c r="U13" s="47"/>
      <c r="V13" s="47"/>
    </row>
    <row r="14" spans="1:22" ht="15.75" customHeight="1" x14ac:dyDescent="0.25">
      <c r="T14" s="47"/>
      <c r="U14" s="47"/>
      <c r="V14" s="47"/>
    </row>
    <row r="15" spans="1:22" ht="15" customHeight="1" x14ac:dyDescent="0.25">
      <c r="T15" s="47"/>
      <c r="U15" s="47"/>
      <c r="V15" s="47"/>
    </row>
    <row r="16" spans="1:22" ht="15" customHeight="1" x14ac:dyDescent="0.25">
      <c r="T16" s="47"/>
      <c r="U16" s="47"/>
      <c r="V16" s="47"/>
    </row>
    <row r="17" spans="14:22" ht="15" customHeight="1" x14ac:dyDescent="0.25">
      <c r="T17" s="47"/>
      <c r="U17" s="47"/>
      <c r="V17" s="47"/>
    </row>
    <row r="18" spans="14:22" ht="15" customHeight="1" x14ac:dyDescent="0.25">
      <c r="T18" s="47"/>
      <c r="U18" s="47"/>
      <c r="V18" s="47"/>
    </row>
    <row r="20" spans="14:22" ht="87.75" x14ac:dyDescent="3.5">
      <c r="T20" s="46"/>
    </row>
    <row r="23" spans="14:22" x14ac:dyDescent="0.25">
      <c r="N23" s="292" t="s">
        <v>149</v>
      </c>
      <c r="O23" s="292"/>
      <c r="P23" s="292"/>
      <c r="Q23" s="292"/>
      <c r="R23" s="292"/>
      <c r="S23" s="292"/>
    </row>
    <row r="36" spans="2:12" ht="25.9" customHeight="1" x14ac:dyDescent="0.25">
      <c r="J36" s="294" t="s">
        <v>55</v>
      </c>
      <c r="K36" s="294"/>
    </row>
    <row r="37" spans="2:12" x14ac:dyDescent="0.25">
      <c r="B37" s="293" t="s">
        <v>56</v>
      </c>
      <c r="C37" s="293"/>
      <c r="D37" s="293"/>
      <c r="E37" s="293"/>
      <c r="F37" s="293"/>
      <c r="G37" s="293"/>
      <c r="H37" s="293"/>
      <c r="J37" s="295"/>
      <c r="K37" s="295"/>
    </row>
    <row r="38" spans="2:12" x14ac:dyDescent="0.25">
      <c r="B38" s="252"/>
      <c r="C38" s="252" t="s">
        <v>3</v>
      </c>
      <c r="D38" s="252" t="s">
        <v>4</v>
      </c>
      <c r="E38" s="252" t="s">
        <v>5</v>
      </c>
      <c r="F38" s="252" t="s">
        <v>6</v>
      </c>
      <c r="G38" s="252" t="s">
        <v>7</v>
      </c>
      <c r="H38" s="252" t="s">
        <v>54</v>
      </c>
      <c r="I38" s="5"/>
      <c r="J38" s="253" t="s">
        <v>2</v>
      </c>
      <c r="K38" s="254">
        <v>3.1500000000000004</v>
      </c>
    </row>
    <row r="39" spans="2:12" x14ac:dyDescent="0.25">
      <c r="B39" s="252" t="s">
        <v>2</v>
      </c>
      <c r="C39" s="253">
        <v>15</v>
      </c>
      <c r="D39" s="253">
        <v>20</v>
      </c>
      <c r="E39" s="253">
        <v>35</v>
      </c>
      <c r="F39" s="253">
        <v>35</v>
      </c>
      <c r="G39" s="253">
        <v>45</v>
      </c>
      <c r="H39" s="253">
        <v>40</v>
      </c>
      <c r="I39" s="5"/>
      <c r="J39" s="253" t="s">
        <v>3</v>
      </c>
      <c r="K39" s="254">
        <v>3.5999999999999996</v>
      </c>
    </row>
    <row r="40" spans="2:12" x14ac:dyDescent="0.25">
      <c r="B40" s="252" t="s">
        <v>3</v>
      </c>
      <c r="C40" s="253"/>
      <c r="D40" s="253">
        <v>35</v>
      </c>
      <c r="E40" s="253">
        <v>20</v>
      </c>
      <c r="F40" s="253">
        <v>35</v>
      </c>
      <c r="G40" s="253">
        <v>40</v>
      </c>
      <c r="H40" s="253">
        <v>40</v>
      </c>
      <c r="I40" s="5"/>
      <c r="J40" s="253" t="s">
        <v>4</v>
      </c>
      <c r="K40" s="254">
        <v>3.1500000000000004</v>
      </c>
    </row>
    <row r="41" spans="2:12" x14ac:dyDescent="0.25">
      <c r="B41" s="252" t="s">
        <v>4</v>
      </c>
      <c r="C41" s="253"/>
      <c r="D41" s="253"/>
      <c r="E41" s="253">
        <v>15</v>
      </c>
      <c r="F41" s="253">
        <v>50</v>
      </c>
      <c r="G41" s="253">
        <v>45</v>
      </c>
      <c r="H41" s="253">
        <v>35</v>
      </c>
      <c r="I41" s="5"/>
      <c r="J41" s="253" t="s">
        <v>5</v>
      </c>
      <c r="K41" s="254">
        <v>4.0500000000000007</v>
      </c>
    </row>
    <row r="42" spans="2:12" x14ac:dyDescent="0.25">
      <c r="B42" s="252" t="s">
        <v>5</v>
      </c>
      <c r="C42" s="253"/>
      <c r="D42" s="253"/>
      <c r="E42" s="253"/>
      <c r="F42" s="253">
        <v>35</v>
      </c>
      <c r="G42" s="253">
        <v>20</v>
      </c>
      <c r="H42" s="253">
        <v>20</v>
      </c>
      <c r="I42" s="5"/>
      <c r="J42" s="253" t="s">
        <v>6</v>
      </c>
      <c r="K42" s="254">
        <v>2.8499999999999996</v>
      </c>
    </row>
    <row r="43" spans="2:12" x14ac:dyDescent="0.25">
      <c r="B43" s="252" t="s">
        <v>6</v>
      </c>
      <c r="C43" s="253"/>
      <c r="D43" s="253"/>
      <c r="E43" s="253"/>
      <c r="F43" s="253"/>
      <c r="G43" s="253">
        <v>15</v>
      </c>
      <c r="H43" s="253">
        <v>40</v>
      </c>
      <c r="I43" s="5"/>
      <c r="J43" s="253" t="s">
        <v>7</v>
      </c>
      <c r="K43" s="254">
        <v>2.7</v>
      </c>
    </row>
    <row r="44" spans="2:12" ht="15" customHeight="1" x14ac:dyDescent="0.25">
      <c r="B44" s="252" t="s">
        <v>7</v>
      </c>
      <c r="C44" s="253"/>
      <c r="D44" s="253"/>
      <c r="E44" s="253"/>
      <c r="F44" s="253"/>
      <c r="G44" s="253"/>
      <c r="H44" s="253">
        <v>35</v>
      </c>
      <c r="I44" s="5"/>
      <c r="J44" s="253" t="s">
        <v>54</v>
      </c>
      <c r="K44" s="254">
        <v>3.5999999999999996</v>
      </c>
    </row>
    <row r="45" spans="2:12" x14ac:dyDescent="0.25">
      <c r="C45" s="5"/>
      <c r="D45" s="5"/>
      <c r="E45" s="5"/>
      <c r="F45" s="5"/>
      <c r="G45" s="5"/>
      <c r="H45" s="5"/>
      <c r="I45" s="5"/>
      <c r="J45" s="5"/>
      <c r="K45" s="5"/>
    </row>
    <row r="47" spans="2:12" ht="15.75" thickBot="1" x14ac:dyDescent="0.3">
      <c r="B47" s="296" t="s">
        <v>112</v>
      </c>
      <c r="C47" s="296"/>
      <c r="D47" s="296"/>
      <c r="E47" s="296"/>
      <c r="F47" s="296"/>
      <c r="G47" s="296"/>
      <c r="H47" s="296"/>
      <c r="I47" s="296"/>
    </row>
    <row r="48" spans="2:12" x14ac:dyDescent="0.25">
      <c r="K48" s="246" t="s">
        <v>139</v>
      </c>
      <c r="L48" s="247" t="s">
        <v>148</v>
      </c>
    </row>
    <row r="49" spans="2:12" x14ac:dyDescent="0.25">
      <c r="B49" s="252"/>
      <c r="C49" s="252" t="s">
        <v>3</v>
      </c>
      <c r="D49" s="252" t="s">
        <v>4</v>
      </c>
      <c r="E49" s="252" t="s">
        <v>5</v>
      </c>
      <c r="F49" s="252" t="s">
        <v>6</v>
      </c>
      <c r="G49" s="252" t="s">
        <v>7</v>
      </c>
      <c r="H49" s="252" t="s">
        <v>54</v>
      </c>
      <c r="K49" s="73" t="s">
        <v>91</v>
      </c>
      <c r="L49" s="244"/>
    </row>
    <row r="50" spans="2:12" x14ac:dyDescent="0.25">
      <c r="B50" s="252" t="s">
        <v>2</v>
      </c>
      <c r="C50" s="253">
        <f t="shared" ref="C50:H50" si="0">IF(C39 &lt;= 31, 1,0)</f>
        <v>1</v>
      </c>
      <c r="D50" s="253">
        <f t="shared" si="0"/>
        <v>1</v>
      </c>
      <c r="E50" s="253">
        <f t="shared" si="0"/>
        <v>0</v>
      </c>
      <c r="F50" s="253">
        <f t="shared" si="0"/>
        <v>0</v>
      </c>
      <c r="G50" s="253">
        <f t="shared" si="0"/>
        <v>0</v>
      </c>
      <c r="H50" s="253">
        <f t="shared" si="0"/>
        <v>0</v>
      </c>
      <c r="K50" s="73" t="s">
        <v>146</v>
      </c>
      <c r="L50" s="174"/>
    </row>
    <row r="51" spans="2:12" x14ac:dyDescent="0.25">
      <c r="B51" s="252" t="s">
        <v>3</v>
      </c>
      <c r="C51" s="253"/>
      <c r="D51" s="253">
        <f>IF(ISBLANK(D40), ,IF(D40 &lt;= 31, 1,0))</f>
        <v>0</v>
      </c>
      <c r="E51" s="253">
        <f>IF(ISBLANK(E40), ,IF(E40 &lt;= 31, 1,0))</f>
        <v>1</v>
      </c>
      <c r="F51" s="253">
        <f>IF(ISBLANK(F40), ,IF(F40 &lt;= 31, 1,0))</f>
        <v>0</v>
      </c>
      <c r="G51" s="253">
        <f>IF(ISBLANK(G40), ,IF(G40 &lt;= 31, 1,0))</f>
        <v>0</v>
      </c>
      <c r="H51" s="253">
        <f>IF(ISBLANK(H40), ,IF(H40 &lt;= 31, 1,0))</f>
        <v>0</v>
      </c>
      <c r="K51" s="73" t="s">
        <v>127</v>
      </c>
      <c r="L51" s="225"/>
    </row>
    <row r="52" spans="2:12" ht="15.75" thickBot="1" x14ac:dyDescent="0.3">
      <c r="B52" s="252" t="s">
        <v>4</v>
      </c>
      <c r="C52" s="253"/>
      <c r="D52" s="253"/>
      <c r="E52" s="253">
        <f>IF(ISBLANK(E41),,IF(E41 &lt;= 31, 1,0))</f>
        <v>1</v>
      </c>
      <c r="F52" s="253">
        <f>IF(ISBLANK(F41),,IF(F41 &lt;= 31, 1,0))</f>
        <v>0</v>
      </c>
      <c r="G52" s="253">
        <f>IF(ISBLANK(G41),,IF(G41 &lt;= 31, 1,0))</f>
        <v>0</v>
      </c>
      <c r="H52" s="253">
        <f>IF(ISBLANK(H41),,IF(H41 &lt;= 31, 1,0))</f>
        <v>0</v>
      </c>
      <c r="K52" s="175" t="s">
        <v>147</v>
      </c>
      <c r="L52" s="245"/>
    </row>
    <row r="53" spans="2:12" x14ac:dyDescent="0.25">
      <c r="B53" s="252" t="s">
        <v>5</v>
      </c>
      <c r="C53" s="253"/>
      <c r="D53" s="253"/>
      <c r="E53" s="253"/>
      <c r="F53" s="253">
        <f>IF(ISBLANK(F42),,IF(F42 &lt;= 31, 1,0))</f>
        <v>0</v>
      </c>
      <c r="G53" s="253">
        <f>IF(ISBLANK(G42),,IF(G42 &lt;= 31, 1,0))</f>
        <v>1</v>
      </c>
      <c r="H53" s="253">
        <f>IF(ISBLANK(H42),,IF(H42 &lt;= 31, 1,0))</f>
        <v>1</v>
      </c>
    </row>
    <row r="54" spans="2:12" x14ac:dyDescent="0.25">
      <c r="B54" s="252" t="s">
        <v>6</v>
      </c>
      <c r="C54" s="253"/>
      <c r="D54" s="253"/>
      <c r="E54" s="253"/>
      <c r="F54" s="253"/>
      <c r="G54" s="253">
        <f>IF(ISBLANK(G43),,IF(G43 &lt;= 31, 1,0))</f>
        <v>1</v>
      </c>
      <c r="H54" s="253">
        <f>IF(ISBLANK(H43),,IF(H43 &lt;= 31, 1,0))</f>
        <v>0</v>
      </c>
    </row>
    <row r="55" spans="2:12" ht="14.45" customHeight="1" x14ac:dyDescent="0.25">
      <c r="B55" s="252" t="s">
        <v>7</v>
      </c>
      <c r="C55" s="253"/>
      <c r="D55" s="253"/>
      <c r="E55" s="253"/>
      <c r="F55" s="253"/>
      <c r="G55" s="253"/>
      <c r="H55" s="253">
        <f>IF(ISBLANK(H44),,IF(H44 &lt;= 31, 1,0))</f>
        <v>0</v>
      </c>
    </row>
    <row r="58" spans="2:12" ht="15.75" thickBot="1" x14ac:dyDescent="0.3"/>
    <row r="59" spans="2:12" x14ac:dyDescent="0.25">
      <c r="B59" s="72" t="s">
        <v>113</v>
      </c>
      <c r="C59" s="77" t="s">
        <v>2</v>
      </c>
      <c r="D59" s="77" t="s">
        <v>3</v>
      </c>
      <c r="E59" s="77" t="s">
        <v>4</v>
      </c>
      <c r="F59" s="77" t="s">
        <v>5</v>
      </c>
      <c r="G59" s="77" t="s">
        <v>6</v>
      </c>
      <c r="H59" s="77" t="s">
        <v>7</v>
      </c>
      <c r="I59" s="78" t="s">
        <v>54</v>
      </c>
    </row>
    <row r="60" spans="2:12" x14ac:dyDescent="0.25">
      <c r="B60" s="73" t="s">
        <v>114</v>
      </c>
      <c r="C60" s="101" t="s">
        <v>115</v>
      </c>
      <c r="D60" s="101" t="s">
        <v>116</v>
      </c>
      <c r="E60" s="101" t="s">
        <v>117</v>
      </c>
      <c r="F60" s="101" t="s">
        <v>118</v>
      </c>
      <c r="G60" s="101" t="s">
        <v>119</v>
      </c>
      <c r="H60" s="101" t="s">
        <v>120</v>
      </c>
      <c r="I60" s="179" t="s">
        <v>121</v>
      </c>
    </row>
    <row r="61" spans="2:12" ht="15.75" thickBot="1" x14ac:dyDescent="0.3">
      <c r="B61" s="73" t="s">
        <v>109</v>
      </c>
      <c r="C61" s="182">
        <v>3.1500000000000004</v>
      </c>
      <c r="D61" s="182">
        <v>3.5999999999999996</v>
      </c>
      <c r="E61" s="182">
        <v>3.1500000000000004</v>
      </c>
      <c r="F61" s="182">
        <v>4.0500000000000007</v>
      </c>
      <c r="G61" s="182">
        <v>2.8499999999999996</v>
      </c>
      <c r="H61" s="182">
        <v>2.7</v>
      </c>
      <c r="I61" s="183">
        <v>3.5999999999999996</v>
      </c>
    </row>
    <row r="62" spans="2:12" ht="15.75" thickBot="1" x14ac:dyDescent="0.3">
      <c r="B62" s="175" t="s">
        <v>97</v>
      </c>
      <c r="C62" s="180">
        <v>1</v>
      </c>
      <c r="D62" s="180">
        <v>0</v>
      </c>
      <c r="E62" s="180">
        <v>0</v>
      </c>
      <c r="F62" s="180">
        <v>1</v>
      </c>
      <c r="G62" s="180">
        <v>0</v>
      </c>
      <c r="H62" s="180">
        <v>1</v>
      </c>
      <c r="I62" s="181">
        <v>0</v>
      </c>
      <c r="K62" s="288" t="s">
        <v>91</v>
      </c>
      <c r="L62" s="289"/>
    </row>
    <row r="63" spans="2:12" ht="15.75" thickBot="1" x14ac:dyDescent="0.3">
      <c r="K63" s="290">
        <f>SUMPRODUCT(C61:I61,C62:I62)</f>
        <v>9.9000000000000021</v>
      </c>
      <c r="L63" s="291"/>
    </row>
    <row r="64" spans="2:12" ht="15.75" thickBot="1" x14ac:dyDescent="0.3"/>
    <row r="65" spans="2:12" ht="15.75" thickBot="1" x14ac:dyDescent="0.3">
      <c r="C65" s="249" t="s">
        <v>2</v>
      </c>
      <c r="D65" s="250" t="s">
        <v>3</v>
      </c>
      <c r="E65" s="250" t="s">
        <v>4</v>
      </c>
      <c r="F65" s="250" t="s">
        <v>5</v>
      </c>
      <c r="G65" s="250" t="s">
        <v>6</v>
      </c>
      <c r="H65" s="250" t="s">
        <v>7</v>
      </c>
      <c r="I65" s="251" t="s">
        <v>54</v>
      </c>
    </row>
    <row r="66" spans="2:12" ht="15.75" thickBot="1" x14ac:dyDescent="0.3">
      <c r="B66" s="72" t="s">
        <v>2</v>
      </c>
      <c r="C66" s="248">
        <v>1</v>
      </c>
      <c r="D66" s="248">
        <v>1</v>
      </c>
      <c r="E66" s="248">
        <v>1</v>
      </c>
      <c r="F66" s="248">
        <v>0</v>
      </c>
      <c r="G66" s="248">
        <v>0</v>
      </c>
      <c r="H66" s="248">
        <v>0</v>
      </c>
      <c r="I66" s="248">
        <v>0</v>
      </c>
      <c r="J66" s="184">
        <f t="shared" ref="J66:J72" si="1">SUMPRODUCT($C$62:$I$62,C66:I66)</f>
        <v>1</v>
      </c>
      <c r="K66" s="77" t="s">
        <v>122</v>
      </c>
      <c r="L66" s="173">
        <v>1</v>
      </c>
    </row>
    <row r="67" spans="2:12" ht="15.75" thickBot="1" x14ac:dyDescent="0.3">
      <c r="B67" s="73" t="s">
        <v>3</v>
      </c>
      <c r="C67" s="172">
        <v>1</v>
      </c>
      <c r="D67" s="172">
        <v>1</v>
      </c>
      <c r="E67" s="172">
        <v>0</v>
      </c>
      <c r="F67" s="172">
        <v>1</v>
      </c>
      <c r="G67" s="172">
        <v>0</v>
      </c>
      <c r="H67" s="172">
        <v>0</v>
      </c>
      <c r="I67" s="172">
        <v>0</v>
      </c>
      <c r="J67" s="184">
        <f t="shared" si="1"/>
        <v>2</v>
      </c>
      <c r="K67" s="101" t="s">
        <v>122</v>
      </c>
      <c r="L67" s="174">
        <v>1</v>
      </c>
    </row>
    <row r="68" spans="2:12" ht="15.75" thickBot="1" x14ac:dyDescent="0.3">
      <c r="B68" s="73" t="s">
        <v>4</v>
      </c>
      <c r="C68" s="172">
        <v>1</v>
      </c>
      <c r="D68" s="172">
        <v>0</v>
      </c>
      <c r="E68" s="172">
        <v>1</v>
      </c>
      <c r="F68" s="172">
        <v>1</v>
      </c>
      <c r="G68" s="172">
        <v>0</v>
      </c>
      <c r="H68" s="172">
        <v>0</v>
      </c>
      <c r="I68" s="172">
        <v>0</v>
      </c>
      <c r="J68" s="184">
        <f t="shared" si="1"/>
        <v>2</v>
      </c>
      <c r="K68" s="101" t="s">
        <v>122</v>
      </c>
      <c r="L68" s="174">
        <v>1</v>
      </c>
    </row>
    <row r="69" spans="2:12" ht="15.75" thickBot="1" x14ac:dyDescent="0.3">
      <c r="B69" s="73" t="s">
        <v>5</v>
      </c>
      <c r="C69" s="172">
        <v>0</v>
      </c>
      <c r="D69" s="172">
        <v>1</v>
      </c>
      <c r="E69" s="172">
        <v>1</v>
      </c>
      <c r="F69" s="172">
        <v>1</v>
      </c>
      <c r="G69" s="172">
        <v>0</v>
      </c>
      <c r="H69" s="172">
        <v>0</v>
      </c>
      <c r="I69" s="172">
        <v>0</v>
      </c>
      <c r="J69" s="184">
        <f t="shared" si="1"/>
        <v>1</v>
      </c>
      <c r="K69" s="101" t="s">
        <v>122</v>
      </c>
      <c r="L69" s="174">
        <v>1</v>
      </c>
    </row>
    <row r="70" spans="2:12" ht="15.75" thickBot="1" x14ac:dyDescent="0.3">
      <c r="B70" s="73" t="s">
        <v>6</v>
      </c>
      <c r="C70" s="172">
        <v>0</v>
      </c>
      <c r="D70" s="172">
        <v>0</v>
      </c>
      <c r="E70" s="172">
        <v>0</v>
      </c>
      <c r="F70" s="172">
        <v>0</v>
      </c>
      <c r="G70" s="172">
        <v>1</v>
      </c>
      <c r="H70" s="172">
        <v>1</v>
      </c>
      <c r="I70" s="172">
        <v>0</v>
      </c>
      <c r="J70" s="184">
        <f t="shared" si="1"/>
        <v>1</v>
      </c>
      <c r="K70" s="101" t="s">
        <v>122</v>
      </c>
      <c r="L70" s="174">
        <v>1</v>
      </c>
    </row>
    <row r="71" spans="2:12" ht="15.75" thickBot="1" x14ac:dyDescent="0.3">
      <c r="B71" s="73" t="s">
        <v>7</v>
      </c>
      <c r="C71" s="172">
        <v>0</v>
      </c>
      <c r="D71" s="172">
        <v>0</v>
      </c>
      <c r="E71" s="172">
        <v>0</v>
      </c>
      <c r="F71" s="172">
        <v>1</v>
      </c>
      <c r="G71" s="172">
        <v>1</v>
      </c>
      <c r="H71" s="172">
        <v>1</v>
      </c>
      <c r="I71" s="172">
        <v>0</v>
      </c>
      <c r="J71" s="184">
        <f t="shared" si="1"/>
        <v>2</v>
      </c>
      <c r="K71" s="101" t="s">
        <v>122</v>
      </c>
      <c r="L71" s="174">
        <v>1</v>
      </c>
    </row>
    <row r="72" spans="2:12" ht="15.75" thickBot="1" x14ac:dyDescent="0.3">
      <c r="B72" s="175" t="s">
        <v>54</v>
      </c>
      <c r="C72" s="176">
        <v>0</v>
      </c>
      <c r="D72" s="176">
        <v>0</v>
      </c>
      <c r="E72" s="176">
        <v>0</v>
      </c>
      <c r="F72" s="176">
        <v>1</v>
      </c>
      <c r="G72" s="176">
        <v>0</v>
      </c>
      <c r="H72" s="176">
        <v>0</v>
      </c>
      <c r="I72" s="176">
        <v>1</v>
      </c>
      <c r="J72" s="184">
        <f t="shared" si="1"/>
        <v>1</v>
      </c>
      <c r="K72" s="177" t="s">
        <v>122</v>
      </c>
      <c r="L72" s="178">
        <v>1</v>
      </c>
    </row>
  </sheetData>
  <mergeCells count="6">
    <mergeCell ref="K62:L62"/>
    <mergeCell ref="K63:L63"/>
    <mergeCell ref="N23:S23"/>
    <mergeCell ref="B37:H37"/>
    <mergeCell ref="J36:K37"/>
    <mergeCell ref="B47:I47"/>
  </mergeCells>
  <phoneticPr fontId="16" type="noConversion"/>
  <conditionalFormatting sqref="C66:I72">
    <cfRule type="colorScale" priority="1">
      <colorScale>
        <cfvo type="min"/>
        <cfvo type="max"/>
        <color theme="0"/>
        <color rgb="FF00B0F0"/>
      </colorScale>
    </cfRule>
    <cfRule type="colorScale" priority="2">
      <colorScale>
        <cfvo type="min"/>
        <cfvo type="max"/>
        <color rgb="FFFCFCFF"/>
        <color rgb="FF63BE7B"/>
      </colorScale>
    </cfRule>
  </conditionalFormatting>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DCA7F89ED55F4CA135285D9F52B032" ma:contentTypeVersion="10" ma:contentTypeDescription="Create a new document." ma:contentTypeScope="" ma:versionID="e1c407d8798c34b0bdfe8b6fcdca8121">
  <xsd:schema xmlns:xsd="http://www.w3.org/2001/XMLSchema" xmlns:xs="http://www.w3.org/2001/XMLSchema" xmlns:p="http://schemas.microsoft.com/office/2006/metadata/properties" xmlns:ns3="6d5d718e-6a2a-4017-a517-d618c232b30e" xmlns:ns4="544352b6-ccf9-4246-84f9-6de77494b46b" targetNamespace="http://schemas.microsoft.com/office/2006/metadata/properties" ma:root="true" ma:fieldsID="92f754704987e00f2045ae4ed5395e6d" ns3:_="" ns4:_="">
    <xsd:import namespace="6d5d718e-6a2a-4017-a517-d618c232b30e"/>
    <xsd:import namespace="544352b6-ccf9-4246-84f9-6de77494b46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5d718e-6a2a-4017-a517-d618c232b3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44352b6-ccf9-4246-84f9-6de77494b46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B051EE-15FA-4087-9D18-EC4690D342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5d718e-6a2a-4017-a517-d618c232b30e"/>
    <ds:schemaRef ds:uri="544352b6-ccf9-4246-84f9-6de77494b4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D10888-2AF3-41D1-BF9A-55E6EA0EE441}">
  <ds:schemaRefs>
    <ds:schemaRef ds:uri="http://schemas.microsoft.com/sharepoint/v3/contenttype/forms"/>
  </ds:schemaRefs>
</ds:datastoreItem>
</file>

<file path=customXml/itemProps3.xml><?xml version="1.0" encoding="utf-8"?>
<ds:datastoreItem xmlns:ds="http://schemas.openxmlformats.org/officeDocument/2006/customXml" ds:itemID="{B279D5A7-3F9F-4672-8132-694EC90F2E39}">
  <ds:schemaRefs>
    <ds:schemaRef ds:uri="http://schemas.microsoft.com/office/2006/metadata/properties"/>
    <ds:schemaRef ds:uri="6d5d718e-6a2a-4017-a517-d618c232b30e"/>
    <ds:schemaRef ds:uri="http://www.w3.org/XML/1998/namespace"/>
    <ds:schemaRef ds:uri="544352b6-ccf9-4246-84f9-6de77494b46b"/>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 1</vt:lpstr>
      <vt:lpstr>Problem 2</vt:lpstr>
      <vt:lpstr>Problem 3</vt:lpstr>
      <vt:lpstr>Problem 3 - MAP</vt:lpstr>
      <vt:lpstr>Problem 4</vt:lpstr>
      <vt:lpstr>Problem 5</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Lausala Valtteri</cp:lastModifiedBy>
  <cp:revision/>
  <dcterms:created xsi:type="dcterms:W3CDTF">2018-10-16T09:54:42Z</dcterms:created>
  <dcterms:modified xsi:type="dcterms:W3CDTF">2023-09-20T21:05:51Z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0x010100D0DCA7F89ED55F4CA135285D9F52B032</vt:lpwstr>
  </property>
</Properties>
</file>