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https://aaltofi-my.sharepoint.com/personal/valtteri_lausala_aalto_fi/Documents/Business Analytics/"/>
    </mc:Choice>
  </mc:AlternateContent>
  <xr:revisionPtr revIDLastSave="29850" documentId="8_{2A1740B7-4DD5-48F7-9146-D5DDCBFDC4B7}" xr6:coauthVersionLast="47" xr6:coauthVersionMax="47" xr10:uidLastSave="{66269C34-8D82-4EDA-8CE4-87580E2A87E1}"/>
  <bookViews>
    <workbookView xWindow="-120" yWindow="-120" windowWidth="38640" windowHeight="21120" xr2:uid="{04A2F490-1B46-4880-AA93-307EF5139753}"/>
  </bookViews>
  <sheets>
    <sheet name="Problem 1" sheetId="16" r:id="rId1"/>
    <sheet name="Problem 2" sheetId="11" r:id="rId2"/>
    <sheet name="Problem 3" sheetId="13" r:id="rId3"/>
    <sheet name="Problem 4" sheetId="14" r:id="rId4"/>
    <sheet name="Problem 5" sheetId="15" r:id="rId5"/>
  </sheets>
  <definedNames>
    <definedName name="solver_adj" localSheetId="1" hidden="1">'Problem 2'!$D$34:$G$36</definedName>
    <definedName name="solver_adj" localSheetId="2" hidden="1">'Problem 3'!$E$52:$F$52</definedName>
    <definedName name="solver_adj" localSheetId="3" hidden="1">'Problem 4'!$H$61:$H$64</definedName>
    <definedName name="solver_adj" localSheetId="4" hidden="1">'Problem 5'!$E$40:$P$40</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eng" localSheetId="0" hidden="1">1</definedName>
    <definedName name="solver_eng" localSheetId="1" hidden="1">1</definedName>
    <definedName name="solver_eng" localSheetId="2" hidden="1">3</definedName>
    <definedName name="solver_eng" localSheetId="3" hidden="1">1</definedName>
    <definedName name="solver_eng" localSheetId="4"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lhs1" localSheetId="1" hidden="1">'Problem 2'!$D$37:$G$37</definedName>
    <definedName name="solver_lhs1" localSheetId="2" hidden="1">'Problem 3'!$E$52:$F$52</definedName>
    <definedName name="solver_lhs1" localSheetId="3" hidden="1">'Problem 4'!$D$68</definedName>
    <definedName name="solver_lhs1" localSheetId="4" hidden="1">'Problem 5'!$T$45</definedName>
    <definedName name="solver_lhs2" localSheetId="1" hidden="1">'Problem 2'!$H$34:$H$36</definedName>
    <definedName name="solver_lhs2" localSheetId="2" hidden="1">'Problem 3'!$E$52:$F$52</definedName>
    <definedName name="solver_lhs2" localSheetId="3" hidden="1">'Problem 4'!$D$69</definedName>
    <definedName name="solver_lhs2" localSheetId="4" hidden="1">'Problem 5'!$T$46</definedName>
    <definedName name="solver_lhs3" localSheetId="1" hidden="1">'Problem 2'!#REF!</definedName>
    <definedName name="solver_lhs3" localSheetId="2" hidden="1">'Problem 3'!$G$36:$G$37</definedName>
    <definedName name="solver_lhs3" localSheetId="3" hidden="1">'Problem 4'!$D$70</definedName>
    <definedName name="solver_lhs3" localSheetId="4" hidden="1">'Problem 5'!$T$47</definedName>
    <definedName name="solver_lhs4" localSheetId="3" hidden="1">'Problem 4'!$D$71:$D$74</definedName>
    <definedName name="solver_lhs4" localSheetId="4" hidden="1">'Problem 5'!$T$48</definedName>
    <definedName name="solver_lhs5" localSheetId="4" hidden="1">'Problem 5'!$T$49</definedName>
    <definedName name="solver_lhs6" localSheetId="4" hidden="1">'Problem 5'!$T$50:$T$61</definedName>
    <definedName name="solver_lhs7" localSheetId="4" hidden="1">'Problem 5'!$T$62:$T$73</definedName>
    <definedName name="solver_lin" localSheetId="2" hidden="1">1</definedName>
    <definedName name="solver_lin" localSheetId="3" hidden="1">2</definedName>
    <definedName name="solver_lin" localSheetId="4" hidden="1">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neg" localSheetId="0" hidden="1">1</definedName>
    <definedName name="solver_neg" localSheetId="1" hidden="1">1</definedName>
    <definedName name="solver_neg" localSheetId="2" hidden="1">2</definedName>
    <definedName name="solver_neg" localSheetId="3" hidden="1">2</definedName>
    <definedName name="solver_neg" localSheetId="4"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um" localSheetId="0" hidden="1">0</definedName>
    <definedName name="solver_num" localSheetId="1" hidden="1">2</definedName>
    <definedName name="solver_num" localSheetId="2" hidden="1">3</definedName>
    <definedName name="solver_num" localSheetId="3" hidden="1">4</definedName>
    <definedName name="solver_num" localSheetId="4" hidden="1">7</definedName>
    <definedName name="solver_nwt" localSheetId="1" hidden="1">1</definedName>
    <definedName name="solver_nwt" localSheetId="2" hidden="1">1</definedName>
    <definedName name="solver_nwt" localSheetId="3" hidden="1">1</definedName>
    <definedName name="solver_nwt" localSheetId="4" hidden="1">1</definedName>
    <definedName name="solver_opt" localSheetId="0" hidden="1">'Problem 1'!$T$33</definedName>
    <definedName name="solver_opt" localSheetId="1" hidden="1">'Problem 2'!$H$28</definedName>
    <definedName name="solver_opt" localSheetId="2" hidden="1">'Problem 3'!$K$48</definedName>
    <definedName name="solver_opt" localSheetId="3" hidden="1">'Problem 4'!$J$61</definedName>
    <definedName name="solver_opt" localSheetId="4" hidden="1">'Problem 5'!$Q$39</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el1" localSheetId="1" hidden="1">2</definedName>
    <definedName name="solver_rel1" localSheetId="2" hidden="1">1</definedName>
    <definedName name="solver_rel1" localSheetId="3" hidden="1">3</definedName>
    <definedName name="solver_rel1" localSheetId="4" hidden="1">3</definedName>
    <definedName name="solver_rel2" localSheetId="1" hidden="1">1</definedName>
    <definedName name="solver_rel2" localSheetId="2" hidden="1">3</definedName>
    <definedName name="solver_rel2" localSheetId="3" hidden="1">3</definedName>
    <definedName name="solver_rel2" localSheetId="4" hidden="1">1</definedName>
    <definedName name="solver_rel3" localSheetId="1" hidden="1">1</definedName>
    <definedName name="solver_rel3" localSheetId="2" hidden="1">1</definedName>
    <definedName name="solver_rel3" localSheetId="3" hidden="1">1</definedName>
    <definedName name="solver_rel3" localSheetId="4" hidden="1">1</definedName>
    <definedName name="solver_rel4" localSheetId="3" hidden="1">3</definedName>
    <definedName name="solver_rel4" localSheetId="4" hidden="1">3</definedName>
    <definedName name="solver_rel5" localSheetId="4" hidden="1">2</definedName>
    <definedName name="solver_rel6" localSheetId="4" hidden="1">1</definedName>
    <definedName name="solver_rel7" localSheetId="4" hidden="1">3</definedName>
    <definedName name="solver_rhs1" localSheetId="1" hidden="1">'Problem 2'!$D$39:$G$39</definedName>
    <definedName name="solver_rhs1" localSheetId="2" hidden="1">'Problem 3'!$E$54:$F$54</definedName>
    <definedName name="solver_rhs1" localSheetId="3" hidden="1">'Problem 4'!$F$68</definedName>
    <definedName name="solver_rhs1" localSheetId="4" hidden="1">'Problem 5'!$V$45</definedName>
    <definedName name="solver_rhs2" localSheetId="1" hidden="1">'Problem 2'!$J$34:$J$36</definedName>
    <definedName name="solver_rhs2" localSheetId="2" hidden="1">'Problem 3'!$E$50:$F$50</definedName>
    <definedName name="solver_rhs2" localSheetId="3" hidden="1">'Problem 4'!$F$69</definedName>
    <definedName name="solver_rhs2" localSheetId="4" hidden="1">'Problem 5'!$V$46</definedName>
    <definedName name="solver_rhs3" localSheetId="1" hidden="1">'Problem 2'!#REF!</definedName>
    <definedName name="solver_rhs3" localSheetId="2" hidden="1">'Problem 3'!$I$36:$I$37</definedName>
    <definedName name="solver_rhs3" localSheetId="3" hidden="1">'Problem 4'!$F$70</definedName>
    <definedName name="solver_rhs3" localSheetId="4" hidden="1">'Problem 5'!$V$47</definedName>
    <definedName name="solver_rhs4" localSheetId="3" hidden="1">'Problem 4'!$F$71:$F$74</definedName>
    <definedName name="solver_rhs4" localSheetId="4" hidden="1">'Problem 5'!$V$48</definedName>
    <definedName name="solver_rhs5" localSheetId="4" hidden="1">'Problem 5'!$V$49</definedName>
    <definedName name="solver_rhs6" localSheetId="4" hidden="1">'Problem 5'!$V$50:$V$61</definedName>
    <definedName name="solver_rhs7" localSheetId="4" hidden="1">'Problem 5'!$V$62:$V$73</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scl" localSheetId="1" hidden="1">1</definedName>
    <definedName name="solver_scl" localSheetId="2" hidden="1">1</definedName>
    <definedName name="solver_scl" localSheetId="3" hidden="1">1</definedName>
    <definedName name="solver_scl" localSheetId="4"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yp" localSheetId="0" hidden="1">1</definedName>
    <definedName name="solver_typ" localSheetId="1" hidden="1">2</definedName>
    <definedName name="solver_typ" localSheetId="2" hidden="1">2</definedName>
    <definedName name="solver_typ" localSheetId="3" hidden="1">1</definedName>
    <definedName name="solver_typ" localSheetId="4"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3" i="13" l="1"/>
  <c r="E30" i="11" l="1"/>
  <c r="D72" i="14" l="1"/>
  <c r="D73" i="14"/>
  <c r="D74" i="14"/>
  <c r="D71" i="14"/>
  <c r="D70" i="14"/>
  <c r="D69" i="14"/>
  <c r="F68" i="14"/>
  <c r="D68" i="14"/>
  <c r="I62" i="14"/>
  <c r="I63" i="14"/>
  <c r="I64" i="14"/>
  <c r="I61" i="14"/>
  <c r="M11" i="14"/>
  <c r="T62" i="15"/>
  <c r="T73" i="15"/>
  <c r="T72" i="15"/>
  <c r="T71" i="15"/>
  <c r="T70" i="15"/>
  <c r="T69" i="15"/>
  <c r="T68" i="15"/>
  <c r="T67" i="15"/>
  <c r="T66" i="15"/>
  <c r="T65" i="15"/>
  <c r="T64" i="15"/>
  <c r="T63" i="15"/>
  <c r="T61" i="15"/>
  <c r="T60" i="15"/>
  <c r="T59" i="15"/>
  <c r="T58" i="15"/>
  <c r="T57" i="15"/>
  <c r="T56" i="15"/>
  <c r="T55" i="15"/>
  <c r="T54" i="15"/>
  <c r="T53" i="15"/>
  <c r="T52" i="15"/>
  <c r="T51" i="15"/>
  <c r="T50" i="15"/>
  <c r="Q39" i="15"/>
  <c r="T46" i="15"/>
  <c r="T47" i="15"/>
  <c r="T48" i="15"/>
  <c r="T49" i="15"/>
  <c r="F39" i="15"/>
  <c r="G39" i="15"/>
  <c r="H39" i="15"/>
  <c r="I39" i="15"/>
  <c r="J39" i="15"/>
  <c r="K39" i="15"/>
  <c r="L39" i="15"/>
  <c r="M39" i="15"/>
  <c r="N39" i="15"/>
  <c r="O39" i="15"/>
  <c r="P39" i="15"/>
  <c r="E39" i="15"/>
  <c r="J61" i="14" l="1"/>
  <c r="T45" i="15" l="1"/>
  <c r="K32" i="13"/>
  <c r="K31" i="13"/>
  <c r="G37" i="13"/>
  <c r="G43" i="13"/>
  <c r="G44" i="13"/>
  <c r="J44" i="13" s="1"/>
  <c r="G45" i="13"/>
  <c r="J45" i="13" s="1"/>
  <c r="G46" i="13"/>
  <c r="J46" i="13" s="1"/>
  <c r="G47" i="13"/>
  <c r="J47" i="13" s="1"/>
  <c r="G48" i="13"/>
  <c r="J48" i="13" s="1"/>
  <c r="G36" i="13"/>
  <c r="K48" i="13" l="1"/>
  <c r="M12" i="14" l="1"/>
  <c r="N12" i="14"/>
  <c r="O12" i="14"/>
  <c r="P12" i="14"/>
  <c r="M13" i="14"/>
  <c r="N13" i="14"/>
  <c r="O13" i="14"/>
  <c r="P13" i="14"/>
  <c r="M14" i="14"/>
  <c r="N14" i="14"/>
  <c r="O14" i="14"/>
  <c r="P14" i="14"/>
  <c r="M15" i="14"/>
  <c r="N15" i="14"/>
  <c r="O15" i="14"/>
  <c r="P15" i="14"/>
  <c r="M16" i="14"/>
  <c r="N16" i="14"/>
  <c r="O16" i="14"/>
  <c r="P16" i="14"/>
  <c r="M17" i="14"/>
  <c r="N17" i="14"/>
  <c r="O17" i="14"/>
  <c r="P17" i="14"/>
  <c r="M18" i="14"/>
  <c r="N18" i="14"/>
  <c r="O18" i="14"/>
  <c r="P18" i="14"/>
  <c r="M19" i="14"/>
  <c r="N19" i="14"/>
  <c r="O19" i="14"/>
  <c r="P19" i="14"/>
  <c r="M20" i="14"/>
  <c r="N20" i="14"/>
  <c r="O20" i="14"/>
  <c r="P20" i="14"/>
  <c r="M21" i="14"/>
  <c r="N21" i="14"/>
  <c r="O21" i="14"/>
  <c r="P21" i="14"/>
  <c r="M22" i="14"/>
  <c r="N22" i="14"/>
  <c r="O22" i="14"/>
  <c r="P22" i="14"/>
  <c r="M23" i="14"/>
  <c r="N23" i="14"/>
  <c r="O23" i="14"/>
  <c r="P23" i="14"/>
  <c r="M24" i="14"/>
  <c r="N24" i="14"/>
  <c r="O24" i="14"/>
  <c r="P24" i="14"/>
  <c r="M25" i="14"/>
  <c r="N25" i="14"/>
  <c r="O25" i="14"/>
  <c r="P25" i="14"/>
  <c r="N11" i="14"/>
  <c r="O11" i="14"/>
  <c r="P11" i="14"/>
  <c r="H35" i="11"/>
  <c r="H36" i="11"/>
  <c r="H34" i="11"/>
  <c r="E37" i="11"/>
  <c r="F37" i="11"/>
  <c r="G37" i="11"/>
  <c r="D37" i="11"/>
  <c r="F30" i="11"/>
  <c r="G30" i="11"/>
  <c r="E29" i="11"/>
  <c r="F29" i="11"/>
  <c r="G29" i="11"/>
  <c r="E28" i="11"/>
  <c r="F28" i="11"/>
  <c r="G28" i="11"/>
  <c r="D29" i="11"/>
  <c r="D30" i="11"/>
  <c r="D28" i="11"/>
  <c r="E12" i="11"/>
  <c r="F12" i="11"/>
  <c r="G12" i="11"/>
  <c r="D12" i="11"/>
  <c r="H10" i="11"/>
  <c r="H11" i="11"/>
  <c r="H9" i="11"/>
  <c r="H12" i="11" l="1"/>
  <c r="H28" i="11"/>
  <c r="E38" i="15"/>
  <c r="E37" i="15"/>
  <c r="F38" i="15" l="1"/>
  <c r="G38" i="15"/>
  <c r="H38" i="15"/>
  <c r="I38" i="15"/>
  <c r="J38" i="15"/>
  <c r="K38" i="15"/>
  <c r="L38" i="15"/>
  <c r="M38" i="15"/>
  <c r="N38" i="15"/>
  <c r="O38" i="15"/>
  <c r="P38" i="15"/>
  <c r="F37" i="15"/>
  <c r="G37" i="15"/>
  <c r="H37" i="15"/>
  <c r="I37" i="15"/>
  <c r="J37" i="15"/>
  <c r="K37" i="15"/>
  <c r="L37" i="15"/>
  <c r="M37" i="15"/>
  <c r="N37" i="15"/>
  <c r="O37" i="15"/>
  <c r="P37" i="15"/>
</calcChain>
</file>

<file path=xl/sharedStrings.xml><?xml version="1.0" encoding="utf-8"?>
<sst xmlns="http://schemas.openxmlformats.org/spreadsheetml/2006/main" count="824" uniqueCount="326">
  <si>
    <t>Destination (Warehouse)</t>
  </si>
  <si>
    <t>Sacramento</t>
  </si>
  <si>
    <t>Salt Lake City</t>
  </si>
  <si>
    <t>Rapid City</t>
  </si>
  <si>
    <t>Albuquerque</t>
  </si>
  <si>
    <t>Source (Cannery)</t>
  </si>
  <si>
    <t>Bellingham</t>
  </si>
  <si>
    <t>Eugene</t>
  </si>
  <si>
    <t>Albert Lea</t>
  </si>
  <si>
    <t>Distance (km)</t>
  </si>
  <si>
    <t>Regression model coefficients</t>
  </si>
  <si>
    <t>a</t>
  </si>
  <si>
    <t>b</t>
  </si>
  <si>
    <t>Table 1</t>
  </si>
  <si>
    <t>Table 2</t>
  </si>
  <si>
    <t>Table 3</t>
  </si>
  <si>
    <t>Current plan for distribution (trucks)</t>
  </si>
  <si>
    <t>Social media</t>
  </si>
  <si>
    <t>TV</t>
  </si>
  <si>
    <t>Podcasts</t>
  </si>
  <si>
    <t>Radio</t>
  </si>
  <si>
    <t>i</t>
  </si>
  <si>
    <r>
      <t>a</t>
    </r>
    <r>
      <rPr>
        <i/>
        <vertAlign val="subscript"/>
        <sz val="11"/>
        <color theme="1"/>
        <rFont val="Calibri"/>
        <family val="2"/>
        <scheme val="minor"/>
      </rPr>
      <t>i</t>
    </r>
  </si>
  <si>
    <r>
      <t>c</t>
    </r>
    <r>
      <rPr>
        <i/>
        <vertAlign val="subscript"/>
        <sz val="11"/>
        <color theme="1"/>
        <rFont val="Calibri"/>
        <family val="2"/>
        <scheme val="minor"/>
      </rPr>
      <t>i</t>
    </r>
  </si>
  <si>
    <r>
      <t>b</t>
    </r>
    <r>
      <rPr>
        <i/>
        <vertAlign val="subscript"/>
        <sz val="11"/>
        <color theme="1"/>
        <rFont val="Calibri"/>
        <family val="2"/>
        <scheme val="minor"/>
      </rPr>
      <t>i</t>
    </r>
  </si>
  <si>
    <t>Norne</t>
  </si>
  <si>
    <t>Heidrun</t>
  </si>
  <si>
    <t>Midgard</t>
  </si>
  <si>
    <t>Smorbukk</t>
  </si>
  <si>
    <t>Draugen</t>
  </si>
  <si>
    <t>Ormen Lange</t>
  </si>
  <si>
    <t>Land base  1</t>
  </si>
  <si>
    <t>Land base 2</t>
  </si>
  <si>
    <r>
      <t>x</t>
    </r>
    <r>
      <rPr>
        <i/>
        <vertAlign val="subscript"/>
        <sz val="8"/>
        <color theme="1"/>
        <rFont val="Calibri"/>
        <family val="2"/>
        <scheme val="minor"/>
      </rPr>
      <t>i</t>
    </r>
  </si>
  <si>
    <r>
      <t>y</t>
    </r>
    <r>
      <rPr>
        <i/>
        <vertAlign val="subscript"/>
        <sz val="8"/>
        <color theme="1"/>
        <rFont val="Calibri"/>
        <family val="2"/>
        <scheme val="minor"/>
      </rPr>
      <t xml:space="preserve">i </t>
    </r>
  </si>
  <si>
    <t>Oil rigs</t>
  </si>
  <si>
    <t>Date</t>
  </si>
  <si>
    <t>Monthly return (%)</t>
  </si>
  <si>
    <t>NoDur</t>
  </si>
  <si>
    <t>Durbl</t>
  </si>
  <si>
    <t>Manuf</t>
  </si>
  <si>
    <t>Enrgy</t>
  </si>
  <si>
    <t>Chems</t>
  </si>
  <si>
    <t>BusEq</t>
  </si>
  <si>
    <t>Telcm</t>
  </si>
  <si>
    <t>Utils</t>
  </si>
  <si>
    <t>Shops</t>
  </si>
  <si>
    <t>Hlth</t>
  </si>
  <si>
    <t>Money</t>
  </si>
  <si>
    <t>Other</t>
  </si>
  <si>
    <t>mean</t>
  </si>
  <si>
    <t>std</t>
  </si>
  <si>
    <t>ISM-C1004 - Business Analytics 1 - Assignment 3 (Total 28 points)</t>
  </si>
  <si>
    <t>Demand</t>
  </si>
  <si>
    <t>Capacity</t>
  </si>
  <si>
    <t/>
  </si>
  <si>
    <t>Decision variables</t>
  </si>
  <si>
    <t>Cost matrix</t>
  </si>
  <si>
    <t>Total amount of trucks</t>
  </si>
  <si>
    <t>&lt;=</t>
  </si>
  <si>
    <t>=</t>
  </si>
  <si>
    <t>Objective function</t>
  </si>
  <si>
    <t>Microsoft Excel 16.0 Answer Report</t>
  </si>
  <si>
    <t>Worksheet: [ISM-C1004_Assignment_3.xlsx]Problem 2</t>
  </si>
  <si>
    <t>Report Created: 24.11.2022 21.24.29</t>
  </si>
  <si>
    <t>Result: Solver found a solution.  All Constraints and optimality conditions are satisfied.</t>
  </si>
  <si>
    <t>Solver Engine</t>
  </si>
  <si>
    <t>Engine: GRG Nonlinear</t>
  </si>
  <si>
    <t>Solution Time: 0,469 Seconds.</t>
  </si>
  <si>
    <t>Iterations: 10 Subproblems: 0</t>
  </si>
  <si>
    <t>Solver Options</t>
  </si>
  <si>
    <t>Objective Cell (Min)</t>
  </si>
  <si>
    <t>Cell</t>
  </si>
  <si>
    <t>Name</t>
  </si>
  <si>
    <t>Original Value</t>
  </si>
  <si>
    <t>Final Value</t>
  </si>
  <si>
    <t>Variable Cells</t>
  </si>
  <si>
    <t>Integer</t>
  </si>
  <si>
    <t>Constraints</t>
  </si>
  <si>
    <t>Cell Value</t>
  </si>
  <si>
    <t>Formula</t>
  </si>
  <si>
    <t>Status</t>
  </si>
  <si>
    <t>Slack</t>
  </si>
  <si>
    <t>$H$48</t>
  </si>
  <si>
    <t>Bellingham Objective function</t>
  </si>
  <si>
    <t>$D$54</t>
  </si>
  <si>
    <t>Bellingham Sacramento</t>
  </si>
  <si>
    <t>Contin</t>
  </si>
  <si>
    <t>$E$54</t>
  </si>
  <si>
    <t>Bellingham Salt Lake City</t>
  </si>
  <si>
    <t>$F$54</t>
  </si>
  <si>
    <t>Bellingham Rapid City</t>
  </si>
  <si>
    <t>$G$54</t>
  </si>
  <si>
    <t>Bellingham Albuquerque</t>
  </si>
  <si>
    <t>$D$55</t>
  </si>
  <si>
    <t>Eugene Sacramento</t>
  </si>
  <si>
    <t>$E$55</t>
  </si>
  <si>
    <t>Eugene Salt Lake City</t>
  </si>
  <si>
    <t>$F$55</t>
  </si>
  <si>
    <t>Eugene Rapid City</t>
  </si>
  <si>
    <t>$G$55</t>
  </si>
  <si>
    <t>Eugene Albuquerque</t>
  </si>
  <si>
    <t>$D$56</t>
  </si>
  <si>
    <t>Albert Lea Sacramento</t>
  </si>
  <si>
    <t>$E$56</t>
  </si>
  <si>
    <t>Albert Lea Salt Lake City</t>
  </si>
  <si>
    <t>$F$56</t>
  </si>
  <si>
    <t>Albert Lea Rapid City</t>
  </si>
  <si>
    <t>$G$56</t>
  </si>
  <si>
    <t>Albert Lea Albuquerque</t>
  </si>
  <si>
    <t>$D$57</t>
  </si>
  <si>
    <t>$D$57=$D$59</t>
  </si>
  <si>
    <t>Binding</t>
  </si>
  <si>
    <t>$E$57</t>
  </si>
  <si>
    <t>$E$57=$E$59</t>
  </si>
  <si>
    <t>$F$57</t>
  </si>
  <si>
    <t>$F$57=$F$59</t>
  </si>
  <si>
    <t>$G$57</t>
  </si>
  <si>
    <t>$G$57=$G$59</t>
  </si>
  <si>
    <t>$H$54</t>
  </si>
  <si>
    <t>$H$54&lt;=$J$54</t>
  </si>
  <si>
    <t>$H$55</t>
  </si>
  <si>
    <t>Eugene Objective function</t>
  </si>
  <si>
    <t>$H$55&lt;=$J$55</t>
  </si>
  <si>
    <t>$H$56</t>
  </si>
  <si>
    <t>Albert Lea Objective function</t>
  </si>
  <si>
    <t>$H$56&lt;=$J$56</t>
  </si>
  <si>
    <t>Not Binding</t>
  </si>
  <si>
    <t>Report Created: 24.11.2022 21.27.34</t>
  </si>
  <si>
    <t>Solution Time: 0,516 Seconds.</t>
  </si>
  <si>
    <t>Iterations: 14 Subproblems: 0</t>
  </si>
  <si>
    <t xml:space="preserve">Radio </t>
  </si>
  <si>
    <t>Index</t>
  </si>
  <si>
    <t>Expenditure</t>
  </si>
  <si>
    <t>Column1</t>
  </si>
  <si>
    <t>Trips</t>
  </si>
  <si>
    <t>Cost/km</t>
  </si>
  <si>
    <t>Locations</t>
  </si>
  <si>
    <t>Distance</t>
  </si>
  <si>
    <t>Cost of visits</t>
  </si>
  <si>
    <t>Total cost</t>
  </si>
  <si>
    <t>Worksheet: [ISM-C1004_Assignment_3.xlsx]Problem 3</t>
  </si>
  <si>
    <t>Max Time Unlimited,  Iterations Unlimited, Precision 0,000001, Use Automatic Scaling</t>
  </si>
  <si>
    <t xml:space="preserve"> Convergence 0,0001, Population Size 100, Random Seed 0, Derivatives Forward, Require Bounds</t>
  </si>
  <si>
    <t>Max Subproblems Unlimited, Max Integer Sols Unlimited, Integer Tolerance 1%</t>
  </si>
  <si>
    <t>$K$48</t>
  </si>
  <si>
    <t>Ormen Lange Total cost</t>
  </si>
  <si>
    <t>$G$36</t>
  </si>
  <si>
    <t>Land base  1 Distance</t>
  </si>
  <si>
    <t>$G$36&lt;=$I$36</t>
  </si>
  <si>
    <t>$G$37</t>
  </si>
  <si>
    <t>Land base 2 Distance</t>
  </si>
  <si>
    <t>$G$37&lt;=$I$37</t>
  </si>
  <si>
    <t>Report Created: 25.11.2022 0.52.56</t>
  </si>
  <si>
    <t>Solution Time: 0,203 Seconds.</t>
  </si>
  <si>
    <t>Iterations: 5 Subproblems: 0</t>
  </si>
  <si>
    <t>$E$52</t>
  </si>
  <si>
    <t>Platform &lt;=</t>
  </si>
  <si>
    <t>$F$52</t>
  </si>
  <si>
    <t>$E$52&lt;=$E$54</t>
  </si>
  <si>
    <t>$F$52&lt;=$F$54</t>
  </si>
  <si>
    <t>$E$52&gt;=$E$50</t>
  </si>
  <si>
    <t>$F$52&gt;=$F$50</t>
  </si>
  <si>
    <t>Report Created: 25.11.2022 0.54.04</t>
  </si>
  <si>
    <t>Result: Solver cannot improve the current solution.  All Constraints are satisfied.</t>
  </si>
  <si>
    <t>Engine: Evolutionary</t>
  </si>
  <si>
    <t>Solution Time: 34,734 Seconds.</t>
  </si>
  <si>
    <t>Iterations: 0 Subproblems: 6174</t>
  </si>
  <si>
    <t xml:space="preserve"> Convergence 0,0001, Population Size 100, Random Seed 0, Mutation Rate 0,075, Time w/o Improve 30 sec, Require Bounds</t>
  </si>
  <si>
    <t>&gt;=</t>
  </si>
  <si>
    <t>Platform coordinates with map bound restrictions</t>
  </si>
  <si>
    <t>Orme Lange</t>
  </si>
  <si>
    <t>GRG Nonlinear results sheet</t>
  </si>
  <si>
    <t>Evolutionary approach</t>
  </si>
  <si>
    <t>Evolutionary coordinates</t>
  </si>
  <si>
    <t>GRG coordinates</t>
  </si>
  <si>
    <t>&gt;</t>
  </si>
  <si>
    <t>Weights</t>
  </si>
  <si>
    <t>Funds</t>
  </si>
  <si>
    <t xml:space="preserve">Portfolio returns </t>
  </si>
  <si>
    <t xml:space="preserve">Portfolio STD </t>
  </si>
  <si>
    <t xml:space="preserve">Constraints </t>
  </si>
  <si>
    <t xml:space="preserve">Expected rate of return </t>
  </si>
  <si>
    <t xml:space="preserve">&gt;= </t>
  </si>
  <si>
    <t>Max 1% Nodur fund</t>
  </si>
  <si>
    <t>Max 2% Energy fund</t>
  </si>
  <si>
    <t xml:space="preserve">&lt;= </t>
  </si>
  <si>
    <t>Min 7% health fund</t>
  </si>
  <si>
    <t>Weights are below 100%</t>
  </si>
  <si>
    <t>Sum of weights is 1</t>
  </si>
  <si>
    <t>Variance</t>
  </si>
  <si>
    <t xml:space="preserve">Weight are over zero </t>
  </si>
  <si>
    <t>Worksheet: [ISM-C1004_Assignment_3.xlsx]Problem 5</t>
  </si>
  <si>
    <t>Report Created: 28.11.2022 17.22.55</t>
  </si>
  <si>
    <t>Solution Time: 0,781 Seconds.</t>
  </si>
  <si>
    <t>Iterations: 15 Subproblems: 0</t>
  </si>
  <si>
    <t>$Q$39</t>
  </si>
  <si>
    <t xml:space="preserve">Variance Portfolio STD </t>
  </si>
  <si>
    <t>$E$40</t>
  </si>
  <si>
    <t>Weights NoDur</t>
  </si>
  <si>
    <t>$F$40</t>
  </si>
  <si>
    <t>Weights Durbl</t>
  </si>
  <si>
    <t>$G$40</t>
  </si>
  <si>
    <t>Weights Manuf</t>
  </si>
  <si>
    <t>$H$40</t>
  </si>
  <si>
    <t>Weights Enrgy</t>
  </si>
  <si>
    <t>$I$40</t>
  </si>
  <si>
    <t>Weights Chems</t>
  </si>
  <si>
    <t>$J$40</t>
  </si>
  <si>
    <t>Weights BusEq</t>
  </si>
  <si>
    <t>$K$40</t>
  </si>
  <si>
    <t>Weights Telcm</t>
  </si>
  <si>
    <t>$L$40</t>
  </si>
  <si>
    <t>Weights Utils</t>
  </si>
  <si>
    <t>$M$40</t>
  </si>
  <si>
    <t>Weights Shops</t>
  </si>
  <si>
    <t>$N$40</t>
  </si>
  <si>
    <t>Weights Hlth</t>
  </si>
  <si>
    <t>$O$40</t>
  </si>
  <si>
    <t>Weights Money</t>
  </si>
  <si>
    <t>$P$40</t>
  </si>
  <si>
    <t>Weights Other</t>
  </si>
  <si>
    <t>$T$45</t>
  </si>
  <si>
    <t>$T$45&gt;=$V$45</t>
  </si>
  <si>
    <t>$T$46</t>
  </si>
  <si>
    <t>$T$46&lt;=$V$46</t>
  </si>
  <si>
    <t>$T$47</t>
  </si>
  <si>
    <t>$T$47&lt;=$V$47</t>
  </si>
  <si>
    <t>$T$48</t>
  </si>
  <si>
    <t>$T$48&gt;=$V$48</t>
  </si>
  <si>
    <t>$T$49</t>
  </si>
  <si>
    <t>$T$49=$V$49</t>
  </si>
  <si>
    <t>$T$50</t>
  </si>
  <si>
    <t>$T$50&lt;=$V$50</t>
  </si>
  <si>
    <t>$T$51</t>
  </si>
  <si>
    <t>$T$51&lt;=$V$51</t>
  </si>
  <si>
    <t>$T$52</t>
  </si>
  <si>
    <t>$T$52&lt;=$V$52</t>
  </si>
  <si>
    <t>$T$53</t>
  </si>
  <si>
    <t>$T$53&lt;=$V$53</t>
  </si>
  <si>
    <t>$T$54</t>
  </si>
  <si>
    <t>$T$54&lt;=$V$54</t>
  </si>
  <si>
    <t>$T$55</t>
  </si>
  <si>
    <t>$T$55&lt;=$V$55</t>
  </si>
  <si>
    <t>$T$56</t>
  </si>
  <si>
    <t>$T$56&lt;=$V$56</t>
  </si>
  <si>
    <t>$T$57</t>
  </si>
  <si>
    <t>$T$57&lt;=$V$57</t>
  </si>
  <si>
    <t>$T$58</t>
  </si>
  <si>
    <t>$T$58&lt;=$V$58</t>
  </si>
  <si>
    <t>$T$59</t>
  </si>
  <si>
    <t>$T$59&lt;=$V$59</t>
  </si>
  <si>
    <t>$T$60</t>
  </si>
  <si>
    <t>$T$60&lt;=$V$60</t>
  </si>
  <si>
    <t>$T$61</t>
  </si>
  <si>
    <t>$T$61&lt;=$V$61</t>
  </si>
  <si>
    <t>$T$62</t>
  </si>
  <si>
    <t>$T$62&gt;=$V$62</t>
  </si>
  <si>
    <t>$T$63</t>
  </si>
  <si>
    <t>$T$63&gt;=$V$63</t>
  </si>
  <si>
    <t>$T$64</t>
  </si>
  <si>
    <t>$T$64&gt;=$V$64</t>
  </si>
  <si>
    <t>$T$65</t>
  </si>
  <si>
    <t>$T$65&gt;=$V$65</t>
  </si>
  <si>
    <t>$T$66</t>
  </si>
  <si>
    <t>$T$66&gt;=$V$66</t>
  </si>
  <si>
    <t>$T$67</t>
  </si>
  <si>
    <t>$T$67&gt;=$V$67</t>
  </si>
  <si>
    <t>$T$68</t>
  </si>
  <si>
    <t>$T$68&gt;=$V$68</t>
  </si>
  <si>
    <t>$T$69</t>
  </si>
  <si>
    <t>$T$69&gt;=$V$69</t>
  </si>
  <si>
    <t>$T$70</t>
  </si>
  <si>
    <t>$T$70&gt;=$V$70</t>
  </si>
  <si>
    <t>$T$71</t>
  </si>
  <si>
    <t>$T$71&gt;=$V$71</t>
  </si>
  <si>
    <t>$T$72</t>
  </si>
  <si>
    <t>$T$72&gt;=$V$72</t>
  </si>
  <si>
    <t>$T$73</t>
  </si>
  <si>
    <t>$T$73&gt;=$V$73</t>
  </si>
  <si>
    <t>x</t>
  </si>
  <si>
    <t>C(x)</t>
  </si>
  <si>
    <t>Total</t>
  </si>
  <si>
    <t>Podcasts + social media &gt; TV + radio</t>
  </si>
  <si>
    <t>Tv &gt; 30 keur</t>
  </si>
  <si>
    <t>Budget 150 keur</t>
  </si>
  <si>
    <t>Worksheet: [ISM-C1004_Assignment_3.xlsx]Problem 4</t>
  </si>
  <si>
    <t>Report Created: 28.11.2022 18.41.50</t>
  </si>
  <si>
    <t>Solution Time: 0,062 Seconds.</t>
  </si>
  <si>
    <t>Iterations: 0 Subproblems: 0</t>
  </si>
  <si>
    <t>Objective Cell (Max)</t>
  </si>
  <si>
    <t>$J$61</t>
  </si>
  <si>
    <t>TV Total</t>
  </si>
  <si>
    <t>$H$61</t>
  </si>
  <si>
    <t>TV x</t>
  </si>
  <si>
    <t>$H$62</t>
  </si>
  <si>
    <t>Podcasts x</t>
  </si>
  <si>
    <t>$H$63</t>
  </si>
  <si>
    <t>Radio x</t>
  </si>
  <si>
    <t>$H$64</t>
  </si>
  <si>
    <t>Social media x</t>
  </si>
  <si>
    <t>$D$68</t>
  </si>
  <si>
    <t>Podcasts + social media &gt; TV + radio i</t>
  </si>
  <si>
    <t>$D$68&gt;=$F$68</t>
  </si>
  <si>
    <t>$D$69</t>
  </si>
  <si>
    <t>Tv &gt; 30 keur i</t>
  </si>
  <si>
    <t>$D$69&gt;=$F$69</t>
  </si>
  <si>
    <t>$D$70</t>
  </si>
  <si>
    <t>Budget 150 keur i</t>
  </si>
  <si>
    <t>$D$70&lt;=$F$70</t>
  </si>
  <si>
    <t>$D$71</t>
  </si>
  <si>
    <t>TV i</t>
  </si>
  <si>
    <t>$D$71&gt;=$F$71</t>
  </si>
  <si>
    <t>$D$72</t>
  </si>
  <si>
    <t>Podcasts i</t>
  </si>
  <si>
    <t>$D$72&gt;=$F$72</t>
  </si>
  <si>
    <t>$D$73</t>
  </si>
  <si>
    <t>Radio i</t>
  </si>
  <si>
    <t>$D$73&gt;=$F$73</t>
  </si>
  <si>
    <t>$D$74</t>
  </si>
  <si>
    <t>Social media i</t>
  </si>
  <si>
    <t>$D$74&gt;=$F$74</t>
  </si>
  <si>
    <t>Legend</t>
  </si>
  <si>
    <t>Color</t>
  </si>
  <si>
    <t>Coefficients and restraints</t>
  </si>
  <si>
    <t>Formula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</si>
</sst>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0000"/>
  </numFmts>
  <fonts count="24" x14ac:knownFonts="1">
    <font>
      <sz val="11"/>
      <color theme="1"/>
      <name val="Calibri"/>
      <family val="2"/>
      <scheme val="minor"/>
    </font>
    <font>
      <i/>
      <sz val="11"/>
      <color theme="1"/>
      <name val="Calibri"/>
      <family val="2"/>
      <scheme val="minor"/>
    </font>
    <font>
      <b/>
      <sz val="20"/>
      <color theme="1"/>
      <name val="Calibri"/>
      <family val="2"/>
      <scheme val="minor"/>
    </font>
    <font>
      <sz val="8"/>
      <name val="Arial"/>
      <family val="2"/>
    </font>
    <font>
      <b/>
      <sz val="8"/>
      <name val="Arial"/>
      <family val="2"/>
    </font>
    <font>
      <sz val="8"/>
      <color theme="1"/>
      <name val="Calibri"/>
      <family val="2"/>
      <scheme val="minor"/>
    </font>
    <font>
      <b/>
      <sz val="8"/>
      <color theme="1"/>
      <name val="Calibri"/>
      <family val="2"/>
      <scheme val="minor"/>
    </font>
    <font>
      <i/>
      <sz val="8"/>
      <color theme="1"/>
      <name val="Calibri"/>
      <family val="2"/>
      <scheme val="minor"/>
    </font>
    <font>
      <i/>
      <sz val="8"/>
      <name val="Arial"/>
      <family val="2"/>
    </font>
    <font>
      <i/>
      <vertAlign val="subscript"/>
      <sz val="11"/>
      <color theme="1"/>
      <name val="Calibri"/>
      <family val="2"/>
      <scheme val="minor"/>
    </font>
    <font>
      <b/>
      <sz val="11"/>
      <color theme="1"/>
      <name val="Calibri"/>
      <family val="2"/>
      <scheme val="minor"/>
    </font>
    <font>
      <i/>
      <vertAlign val="subscript"/>
      <sz val="8"/>
      <color theme="1"/>
      <name val="Calibri"/>
      <family val="2"/>
      <scheme val="minor"/>
    </font>
    <font>
      <i/>
      <sz val="9"/>
      <color theme="1"/>
      <name val="Calibri"/>
      <family val="2"/>
      <scheme val="minor"/>
    </font>
    <font>
      <b/>
      <i/>
      <sz val="11"/>
      <color rgb="FF000000"/>
      <name val="Calibri"/>
      <family val="2"/>
      <scheme val="minor"/>
    </font>
    <font>
      <sz val="8"/>
      <color rgb="FFFF0000"/>
      <name val="Arial"/>
      <family val="2"/>
    </font>
    <font>
      <b/>
      <sz val="11"/>
      <color theme="0"/>
      <name val="Calibri"/>
      <family val="2"/>
      <scheme val="minor"/>
    </font>
    <font>
      <b/>
      <sz val="11"/>
      <color indexed="18"/>
      <name val="Calibri"/>
      <family val="2"/>
      <scheme val="minor"/>
    </font>
    <font>
      <b/>
      <sz val="11"/>
      <color rgb="FFFF0000"/>
      <name val="Calibri"/>
      <family val="2"/>
      <scheme val="minor"/>
    </font>
    <font>
      <sz val="11"/>
      <color theme="1"/>
      <name val="Calibri"/>
      <family val="2"/>
      <scheme val="minor"/>
    </font>
    <font>
      <sz val="11"/>
      <color theme="0"/>
      <name val="Calibri"/>
      <family val="2"/>
      <scheme val="minor"/>
    </font>
    <font>
      <b/>
      <u/>
      <sz val="11"/>
      <color theme="1"/>
      <name val="Calibri"/>
      <family val="2"/>
      <scheme val="minor"/>
    </font>
    <font>
      <b/>
      <i/>
      <u/>
      <sz val="11"/>
      <color theme="1"/>
      <name val="Calibri"/>
      <family val="2"/>
      <scheme val="minor"/>
    </font>
    <font>
      <i/>
      <sz val="11"/>
      <color rgb="FF000000"/>
      <name val="Calibri"/>
      <family val="2"/>
      <scheme val="minor"/>
    </font>
    <font>
      <b/>
      <u/>
      <sz val="1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9"/>
        <bgColor indexed="64"/>
      </patternFill>
    </fill>
    <fill>
      <patternFill patternType="solid">
        <fgColor theme="2"/>
        <bgColor indexed="64"/>
      </patternFill>
    </fill>
    <fill>
      <patternFill patternType="solid">
        <fgColor rgb="FFFFC000"/>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9" tint="-0.249977111117893"/>
        <bgColor indexed="64"/>
      </patternFill>
    </fill>
    <fill>
      <patternFill patternType="solid">
        <fgColor theme="7"/>
        <bgColor indexed="64"/>
      </patternFill>
    </fill>
    <fill>
      <patternFill patternType="solid">
        <fgColor rgb="FF00B0F0"/>
        <bgColor indexed="64"/>
      </patternFill>
    </fill>
    <fill>
      <patternFill patternType="solid">
        <fgColor rgb="FF002060"/>
        <bgColor indexed="64"/>
      </patternFill>
    </fill>
    <fill>
      <patternFill patternType="solid">
        <fgColor theme="4" tint="-0.249977111117893"/>
        <bgColor indexed="64"/>
      </patternFill>
    </fill>
  </fills>
  <borders count="49">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2">
    <xf numFmtId="0" fontId="0" fillId="0" borderId="0"/>
    <xf numFmtId="9" fontId="18" fillId="0" borderId="0" applyFont="0" applyFill="0" applyBorder="0" applyAlignment="0" applyProtection="0"/>
  </cellStyleXfs>
  <cellXfs count="227">
    <xf numFmtId="0" fontId="0" fillId="0" borderId="0" xfId="0"/>
    <xf numFmtId="0" fontId="0" fillId="2" borderId="1" xfId="0" applyFill="1" applyBorder="1"/>
    <xf numFmtId="0" fontId="2" fillId="2" borderId="1" xfId="0" applyFont="1" applyFill="1" applyBorder="1"/>
    <xf numFmtId="0" fontId="0" fillId="0" borderId="0" xfId="0" applyAlignment="1">
      <alignment horizontal="center" vertical="center"/>
    </xf>
    <xf numFmtId="0" fontId="3" fillId="0" borderId="0" xfId="0" applyFont="1" applyAlignment="1">
      <alignment horizontal="center"/>
    </xf>
    <xf numFmtId="1" fontId="3" fillId="0" borderId="0" xfId="0" applyNumberFormat="1" applyFont="1" applyAlignment="1">
      <alignment horizontal="center"/>
    </xf>
    <xf numFmtId="0" fontId="3" fillId="0" borderId="14" xfId="0" applyFont="1" applyBorder="1" applyAlignment="1">
      <alignment horizontal="center"/>
    </xf>
    <xf numFmtId="1" fontId="3" fillId="0" borderId="14" xfId="0" applyNumberFormat="1" applyFont="1" applyBorder="1" applyAlignment="1">
      <alignment horizontal="center"/>
    </xf>
    <xf numFmtId="0" fontId="3" fillId="0" borderId="16" xfId="0" applyFont="1" applyBorder="1" applyAlignment="1">
      <alignment horizontal="center"/>
    </xf>
    <xf numFmtId="1" fontId="3" fillId="0" borderId="16" xfId="0" applyNumberFormat="1" applyFont="1" applyBorder="1" applyAlignment="1">
      <alignment horizontal="center"/>
    </xf>
    <xf numFmtId="1" fontId="3" fillId="0" borderId="17" xfId="0" applyNumberFormat="1" applyFont="1" applyBorder="1" applyAlignment="1">
      <alignment horizontal="center"/>
    </xf>
    <xf numFmtId="0" fontId="6" fillId="0" borderId="10" xfId="0" applyFont="1" applyBorder="1"/>
    <xf numFmtId="0" fontId="6" fillId="0" borderId="12" xfId="0" applyFont="1" applyBorder="1"/>
    <xf numFmtId="0" fontId="7" fillId="0" borderId="13" xfId="0" applyFont="1" applyBorder="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vertical="center"/>
    </xf>
    <xf numFmtId="0" fontId="7" fillId="0" borderId="15" xfId="0" applyFont="1" applyBorder="1" applyAlignment="1">
      <alignment horizontal="center" vertical="center"/>
    </xf>
    <xf numFmtId="0" fontId="5" fillId="0" borderId="17" xfId="0" applyFont="1" applyBorder="1" applyAlignment="1">
      <alignment horizontal="center" vertical="center"/>
    </xf>
    <xf numFmtId="0" fontId="1" fillId="0" borderId="0" xfId="0" applyFont="1"/>
    <xf numFmtId="0" fontId="8"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applyAlignment="1">
      <alignment horizontal="right"/>
    </xf>
    <xf numFmtId="0" fontId="7" fillId="0" borderId="0" xfId="0" applyFont="1" applyAlignment="1">
      <alignment horizontal="center"/>
    </xf>
    <xf numFmtId="0" fontId="0" fillId="0" borderId="11" xfId="0" applyBorder="1"/>
    <xf numFmtId="0" fontId="5" fillId="0" borderId="16"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0" fillId="0" borderId="18" xfId="0" applyBorder="1"/>
    <xf numFmtId="0" fontId="7" fillId="0" borderId="23" xfId="0" applyFont="1" applyBorder="1" applyAlignment="1">
      <alignment horizontal="center"/>
    </xf>
    <xf numFmtId="0" fontId="7" fillId="0" borderId="19" xfId="0" applyFont="1" applyBorder="1" applyAlignment="1">
      <alignment horizontal="center"/>
    </xf>
    <xf numFmtId="0" fontId="5" fillId="0" borderId="19" xfId="0" applyFont="1" applyBorder="1"/>
    <xf numFmtId="0" fontId="12" fillId="0" borderId="0" xfId="0" applyFont="1"/>
    <xf numFmtId="0" fontId="0" fillId="0" borderId="1" xfId="0" applyBorder="1" applyAlignment="1">
      <alignment horizontal="center"/>
    </xf>
    <xf numFmtId="1" fontId="14" fillId="0" borderId="0" xfId="0" applyNumberFormat="1" applyFont="1" applyAlignment="1">
      <alignment horizontal="center"/>
    </xf>
    <xf numFmtId="0" fontId="0" fillId="0" borderId="3" xfId="0"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 xfId="0" applyBorder="1"/>
    <xf numFmtId="0" fontId="3" fillId="0" borderId="13"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Alignment="1">
      <alignment horizontal="center" vertical="center" wrapText="1"/>
    </xf>
    <xf numFmtId="0" fontId="0" fillId="4" borderId="24" xfId="0" applyFill="1" applyBorder="1"/>
    <xf numFmtId="0" fontId="3" fillId="4" borderId="24" xfId="0" applyFont="1" applyFill="1" applyBorder="1" applyAlignment="1">
      <alignment horizontal="center"/>
    </xf>
    <xf numFmtId="0" fontId="5" fillId="4" borderId="24" xfId="0" applyFont="1" applyFill="1" applyBorder="1"/>
    <xf numFmtId="0" fontId="5" fillId="4" borderId="24" xfId="0" applyFont="1" applyFill="1" applyBorder="1" applyAlignment="1">
      <alignment wrapText="1"/>
    </xf>
    <xf numFmtId="0" fontId="6" fillId="0" borderId="24" xfId="0" applyFont="1" applyBorder="1" applyAlignment="1">
      <alignment wrapText="1"/>
    </xf>
    <xf numFmtId="0" fontId="3" fillId="0" borderId="20" xfId="0" applyFont="1" applyBorder="1" applyAlignment="1">
      <alignment horizontal="center"/>
    </xf>
    <xf numFmtId="0" fontId="3" fillId="0" borderId="21" xfId="0" applyFont="1" applyBorder="1" applyAlignment="1">
      <alignment horizontal="center"/>
    </xf>
    <xf numFmtId="0" fontId="3" fillId="0" borderId="18" xfId="0" applyFont="1" applyBorder="1" applyAlignment="1">
      <alignment horizontal="center"/>
    </xf>
    <xf numFmtId="1" fontId="3" fillId="0" borderId="23" xfId="0" applyNumberFormat="1" applyFont="1" applyBorder="1" applyAlignment="1">
      <alignment horizontal="center"/>
    </xf>
    <xf numFmtId="0" fontId="3" fillId="0" borderId="23" xfId="0" applyFont="1" applyBorder="1" applyAlignment="1">
      <alignment horizontal="center"/>
    </xf>
    <xf numFmtId="0" fontId="3" fillId="0" borderId="2" xfId="0" applyFont="1" applyBorder="1" applyAlignment="1">
      <alignment horizontal="center"/>
    </xf>
    <xf numFmtId="0" fontId="0" fillId="4" borderId="0" xfId="0" applyFill="1"/>
    <xf numFmtId="0" fontId="0" fillId="5" borderId="24" xfId="0" applyFill="1" applyBorder="1"/>
    <xf numFmtId="0" fontId="0" fillId="6" borderId="24" xfId="0" applyFill="1" applyBorder="1"/>
    <xf numFmtId="0" fontId="3" fillId="7" borderId="24" xfId="0" applyFont="1" applyFill="1" applyBorder="1" applyAlignment="1">
      <alignment horizontal="center"/>
    </xf>
    <xf numFmtId="1" fontId="0" fillId="5" borderId="24" xfId="0" applyNumberFormat="1" applyFill="1" applyBorder="1"/>
    <xf numFmtId="44" fontId="0" fillId="7" borderId="24" xfId="0" applyNumberFormat="1" applyFill="1" applyBorder="1" applyAlignment="1">
      <alignment horizontal="center"/>
    </xf>
    <xf numFmtId="0" fontId="10" fillId="4" borderId="0" xfId="0" applyFont="1" applyFill="1"/>
    <xf numFmtId="0" fontId="16" fillId="4" borderId="25" xfId="0" applyFont="1" applyFill="1" applyBorder="1" applyAlignment="1">
      <alignment horizontal="center"/>
    </xf>
    <xf numFmtId="0" fontId="0" fillId="4" borderId="26" xfId="0" applyFill="1" applyBorder="1"/>
    <xf numFmtId="44" fontId="0" fillId="4" borderId="26" xfId="0" applyNumberFormat="1" applyFill="1" applyBorder="1"/>
    <xf numFmtId="0" fontId="0" fillId="4" borderId="27" xfId="0" applyFill="1" applyBorder="1"/>
    <xf numFmtId="1" fontId="0" fillId="4" borderId="27" xfId="0" applyNumberFormat="1" applyFill="1" applyBorder="1"/>
    <xf numFmtId="1" fontId="0" fillId="4" borderId="26" xfId="0" applyNumberFormat="1" applyFill="1" applyBorder="1"/>
    <xf numFmtId="0" fontId="10" fillId="4" borderId="10" xfId="0" applyFont="1" applyFill="1" applyBorder="1"/>
    <xf numFmtId="0" fontId="0" fillId="4" borderId="11" xfId="0" applyFill="1" applyBorder="1"/>
    <xf numFmtId="0" fontId="0" fillId="4" borderId="12" xfId="0" applyFill="1" applyBorder="1"/>
    <xf numFmtId="0" fontId="10" fillId="4" borderId="13" xfId="0" applyFont="1" applyFill="1" applyBorder="1"/>
    <xf numFmtId="0" fontId="0" fillId="4" borderId="14" xfId="0" applyFill="1" applyBorder="1"/>
    <xf numFmtId="0" fontId="0" fillId="4" borderId="13" xfId="0" applyFill="1" applyBorder="1"/>
    <xf numFmtId="0" fontId="0" fillId="4" borderId="15" xfId="0" applyFill="1" applyBorder="1"/>
    <xf numFmtId="0" fontId="0" fillId="4" borderId="16" xfId="0" applyFill="1" applyBorder="1"/>
    <xf numFmtId="0" fontId="0" fillId="4" borderId="17" xfId="0" applyFill="1" applyBorder="1"/>
    <xf numFmtId="1" fontId="3" fillId="3" borderId="24" xfId="0" applyNumberFormat="1" applyFont="1" applyFill="1" applyBorder="1" applyAlignment="1">
      <alignment horizontal="center"/>
    </xf>
    <xf numFmtId="0" fontId="0" fillId="0" borderId="24" xfId="0" applyBorder="1" applyAlignment="1">
      <alignment horizontal="center"/>
    </xf>
    <xf numFmtId="0" fontId="1" fillId="0" borderId="28" xfId="0" applyFont="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5" fillId="4" borderId="24" xfId="0" applyFont="1" applyFill="1" applyBorder="1" applyAlignment="1">
      <alignment horizontal="center" vertical="center"/>
    </xf>
    <xf numFmtId="0" fontId="7" fillId="4" borderId="24" xfId="0" applyFont="1" applyFill="1" applyBorder="1" applyAlignment="1">
      <alignment horizontal="center"/>
    </xf>
    <xf numFmtId="0" fontId="5" fillId="6" borderId="24" xfId="0" applyFont="1" applyFill="1" applyBorder="1" applyAlignment="1">
      <alignment horizontal="center" vertical="center"/>
    </xf>
    <xf numFmtId="0" fontId="7" fillId="6" borderId="24" xfId="0" applyFont="1" applyFill="1" applyBorder="1" applyAlignment="1">
      <alignment horizontal="center"/>
    </xf>
    <xf numFmtId="0" fontId="5" fillId="4" borderId="31" xfId="0" applyFont="1" applyFill="1" applyBorder="1" applyAlignment="1">
      <alignment horizontal="center" vertical="center"/>
    </xf>
    <xf numFmtId="0" fontId="7" fillId="6" borderId="31" xfId="0" applyFont="1" applyFill="1" applyBorder="1" applyAlignment="1">
      <alignment horizontal="center"/>
    </xf>
    <xf numFmtId="0" fontId="5" fillId="6" borderId="31" xfId="0" applyFont="1" applyFill="1" applyBorder="1" applyAlignment="1">
      <alignment horizontal="center" vertical="center"/>
    </xf>
    <xf numFmtId="0" fontId="5" fillId="6" borderId="24" xfId="0" applyFont="1" applyFill="1" applyBorder="1" applyAlignment="1">
      <alignment horizontal="center"/>
    </xf>
    <xf numFmtId="0" fontId="0" fillId="4" borderId="10" xfId="0" applyFill="1" applyBorder="1" applyAlignment="1">
      <alignment horizontal="center"/>
    </xf>
    <xf numFmtId="0" fontId="5" fillId="5" borderId="24" xfId="0" applyFont="1" applyFill="1" applyBorder="1" applyAlignment="1">
      <alignment horizontal="center"/>
    </xf>
    <xf numFmtId="0" fontId="5" fillId="5" borderId="29" xfId="0" applyFont="1" applyFill="1" applyBorder="1" applyAlignment="1">
      <alignment horizontal="center"/>
    </xf>
    <xf numFmtId="0" fontId="5" fillId="4" borderId="24" xfId="0" applyFont="1" applyFill="1" applyBorder="1" applyAlignment="1">
      <alignment horizontal="center"/>
    </xf>
    <xf numFmtId="0" fontId="0" fillId="8" borderId="24" xfId="0" applyFill="1" applyBorder="1"/>
    <xf numFmtId="0" fontId="5" fillId="6" borderId="32" xfId="0" applyFont="1" applyFill="1" applyBorder="1" applyAlignment="1">
      <alignment horizontal="center" vertical="center"/>
    </xf>
    <xf numFmtId="0" fontId="5" fillId="6" borderId="33" xfId="0" applyFont="1" applyFill="1" applyBorder="1" applyAlignment="1">
      <alignment horizontal="center" vertical="center"/>
    </xf>
    <xf numFmtId="0" fontId="0" fillId="4" borderId="34" xfId="0" applyFill="1" applyBorder="1"/>
    <xf numFmtId="0" fontId="0" fillId="6" borderId="35" xfId="0" applyFill="1" applyBorder="1"/>
    <xf numFmtId="0" fontId="0" fillId="6" borderId="36" xfId="0" applyFill="1" applyBorder="1"/>
    <xf numFmtId="0" fontId="10" fillId="8" borderId="24" xfId="0" applyFont="1" applyFill="1" applyBorder="1"/>
    <xf numFmtId="0" fontId="10" fillId="8" borderId="34" xfId="0" applyFont="1" applyFill="1" applyBorder="1"/>
    <xf numFmtId="0" fontId="17" fillId="4" borderId="0" xfId="0" applyFont="1" applyFill="1"/>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0" fontId="0" fillId="4" borderId="11" xfId="0" applyFill="1" applyBorder="1" applyAlignment="1">
      <alignment horizontal="center"/>
    </xf>
    <xf numFmtId="0" fontId="0" fillId="4" borderId="13" xfId="0" applyFill="1" applyBorder="1" applyAlignment="1">
      <alignment horizontal="center"/>
    </xf>
    <xf numFmtId="0" fontId="0" fillId="4" borderId="0" xfId="0" applyFill="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10" fillId="4" borderId="10" xfId="0" applyFont="1" applyFill="1" applyBorder="1" applyAlignment="1">
      <alignment horizontal="center" vertical="center"/>
    </xf>
    <xf numFmtId="0" fontId="10" fillId="4" borderId="15" xfId="0" applyFont="1" applyFill="1" applyBorder="1" applyAlignment="1">
      <alignment horizontal="center" vertical="center"/>
    </xf>
    <xf numFmtId="0" fontId="13" fillId="4" borderId="13" xfId="0" applyFont="1" applyFill="1" applyBorder="1" applyAlignment="1">
      <alignment horizontal="center" vertical="center"/>
    </xf>
    <xf numFmtId="0" fontId="13" fillId="4" borderId="0" xfId="0" applyFont="1" applyFill="1" applyAlignment="1">
      <alignment horizontal="center" vertical="center"/>
    </xf>
    <xf numFmtId="0" fontId="13" fillId="4" borderId="14" xfId="0" applyFont="1" applyFill="1" applyBorder="1" applyAlignment="1">
      <alignment horizontal="center" vertical="center"/>
    </xf>
    <xf numFmtId="0" fontId="0" fillId="6" borderId="24" xfId="0" applyFill="1" applyBorder="1" applyAlignment="1">
      <alignment horizontal="center"/>
    </xf>
    <xf numFmtId="0" fontId="20" fillId="0" borderId="0" xfId="0" applyFont="1"/>
    <xf numFmtId="0" fontId="10" fillId="0" borderId="0" xfId="0" applyFont="1"/>
    <xf numFmtId="0" fontId="0" fillId="10" borderId="24" xfId="0" applyFill="1" applyBorder="1"/>
    <xf numFmtId="0" fontId="0" fillId="4" borderId="39" xfId="0" applyFill="1" applyBorder="1"/>
    <xf numFmtId="0" fontId="0" fillId="10" borderId="32" xfId="0" applyFill="1" applyBorder="1"/>
    <xf numFmtId="0" fontId="0" fillId="4" borderId="40" xfId="0" applyFill="1" applyBorder="1"/>
    <xf numFmtId="0" fontId="22" fillId="4" borderId="40" xfId="0" applyFont="1" applyFill="1" applyBorder="1" applyAlignment="1">
      <alignment horizontal="center" vertical="center"/>
    </xf>
    <xf numFmtId="0" fontId="22" fillId="4" borderId="41" xfId="0" applyFont="1" applyFill="1" applyBorder="1" applyAlignment="1">
      <alignment horizontal="center" vertical="center"/>
    </xf>
    <xf numFmtId="0" fontId="0" fillId="5" borderId="35" xfId="0" applyFill="1" applyBorder="1"/>
    <xf numFmtId="0" fontId="13" fillId="4" borderId="32" xfId="0" applyFont="1" applyFill="1" applyBorder="1" applyAlignment="1">
      <alignment horizontal="center" vertical="center"/>
    </xf>
    <xf numFmtId="0" fontId="0" fillId="4" borderId="40" xfId="0" applyFill="1" applyBorder="1" applyAlignment="1">
      <alignment horizontal="center"/>
    </xf>
    <xf numFmtId="0" fontId="13" fillId="4" borderId="33" xfId="0" applyFont="1" applyFill="1" applyBorder="1" applyAlignment="1">
      <alignment horizontal="center" vertical="center"/>
    </xf>
    <xf numFmtId="0" fontId="0" fillId="6" borderId="34" xfId="0" applyFill="1" applyBorder="1" applyAlignment="1">
      <alignment horizontal="center"/>
    </xf>
    <xf numFmtId="0" fontId="0" fillId="6" borderId="34" xfId="0" applyFill="1" applyBorder="1"/>
    <xf numFmtId="2" fontId="0" fillId="8" borderId="35" xfId="0" applyNumberFormat="1" applyFill="1" applyBorder="1"/>
    <xf numFmtId="2" fontId="0" fillId="8" borderId="36" xfId="0" applyNumberFormat="1" applyFill="1" applyBorder="1"/>
    <xf numFmtId="2" fontId="0" fillId="6" borderId="24" xfId="0" applyNumberFormat="1" applyFill="1" applyBorder="1"/>
    <xf numFmtId="2" fontId="0" fillId="6" borderId="34" xfId="0" applyNumberFormat="1" applyFill="1" applyBorder="1"/>
    <xf numFmtId="2" fontId="0" fillId="5" borderId="24" xfId="0" applyNumberFormat="1" applyFill="1" applyBorder="1"/>
    <xf numFmtId="2" fontId="0" fillId="5" borderId="35" xfId="0" applyNumberFormat="1" applyFill="1" applyBorder="1"/>
    <xf numFmtId="2" fontId="0" fillId="0" borderId="0" xfId="0" applyNumberFormat="1"/>
    <xf numFmtId="2" fontId="0" fillId="4" borderId="27" xfId="0" applyNumberFormat="1" applyFill="1" applyBorder="1"/>
    <xf numFmtId="2" fontId="0" fillId="4" borderId="26" xfId="0" applyNumberFormat="1" applyFill="1" applyBorder="1"/>
    <xf numFmtId="0" fontId="0" fillId="8" borderId="34" xfId="0" applyFill="1" applyBorder="1"/>
    <xf numFmtId="0" fontId="0" fillId="5" borderId="24" xfId="0" applyFill="1" applyBorder="1" applyAlignment="1">
      <alignment horizontal="center"/>
    </xf>
    <xf numFmtId="0" fontId="0" fillId="4" borderId="39" xfId="0" applyFill="1" applyBorder="1" applyAlignment="1">
      <alignment horizontal="center"/>
    </xf>
    <xf numFmtId="0" fontId="0" fillId="4" borderId="41" xfId="0" applyFill="1" applyBorder="1" applyAlignment="1">
      <alignment horizontal="center"/>
    </xf>
    <xf numFmtId="0" fontId="1" fillId="4" borderId="32" xfId="0" applyFont="1" applyFill="1" applyBorder="1" applyAlignment="1">
      <alignment horizontal="center"/>
    </xf>
    <xf numFmtId="0" fontId="1" fillId="4" borderId="33" xfId="0" applyFont="1" applyFill="1" applyBorder="1" applyAlignment="1">
      <alignment horizontal="center"/>
    </xf>
    <xf numFmtId="0" fontId="0" fillId="11" borderId="24" xfId="0" applyFill="1" applyBorder="1" applyAlignment="1">
      <alignment horizontal="center"/>
    </xf>
    <xf numFmtId="0" fontId="0" fillId="11" borderId="35" xfId="0" applyFill="1" applyBorder="1" applyAlignment="1">
      <alignment horizontal="center"/>
    </xf>
    <xf numFmtId="0" fontId="0" fillId="5" borderId="34" xfId="0" applyFill="1" applyBorder="1"/>
    <xf numFmtId="0" fontId="0" fillId="8" borderId="35" xfId="0" applyFill="1" applyBorder="1"/>
    <xf numFmtId="0" fontId="0" fillId="5" borderId="36" xfId="0" applyFill="1" applyBorder="1"/>
    <xf numFmtId="0" fontId="0" fillId="4" borderId="40" xfId="0" applyFill="1" applyBorder="1" applyAlignment="1">
      <alignment horizontal="left" vertical="top"/>
    </xf>
    <xf numFmtId="0" fontId="0" fillId="4" borderId="35" xfId="0" applyFill="1" applyBorder="1"/>
    <xf numFmtId="0" fontId="0" fillId="11" borderId="36" xfId="0" applyFill="1" applyBorder="1"/>
    <xf numFmtId="0" fontId="0" fillId="5" borderId="34" xfId="0" applyFill="1" applyBorder="1" applyAlignment="1">
      <alignment horizontal="center"/>
    </xf>
    <xf numFmtId="3" fontId="0" fillId="11" borderId="34" xfId="0" applyNumberFormat="1" applyFill="1" applyBorder="1" applyAlignment="1">
      <alignment horizontal="center"/>
    </xf>
    <xf numFmtId="0" fontId="0" fillId="4" borderId="40" xfId="0" applyFill="1" applyBorder="1" applyAlignment="1">
      <alignment horizontal="left"/>
    </xf>
    <xf numFmtId="0" fontId="0" fillId="11" borderId="34" xfId="0" applyFill="1" applyBorder="1" applyAlignment="1">
      <alignment horizontal="center"/>
    </xf>
    <xf numFmtId="0" fontId="0" fillId="11" borderId="34" xfId="0" applyFill="1" applyBorder="1"/>
    <xf numFmtId="0" fontId="0" fillId="4" borderId="27" xfId="0" applyFill="1" applyBorder="1" applyAlignment="1">
      <alignment wrapText="1"/>
    </xf>
    <xf numFmtId="0" fontId="0" fillId="4" borderId="26" xfId="0" applyFill="1" applyBorder="1" applyAlignment="1">
      <alignment wrapText="1"/>
    </xf>
    <xf numFmtId="0" fontId="16" fillId="0" borderId="0" xfId="0" applyFont="1" applyAlignment="1">
      <alignment horizontal="center"/>
    </xf>
    <xf numFmtId="164" fontId="0" fillId="0" borderId="0" xfId="0" applyNumberFormat="1"/>
    <xf numFmtId="0" fontId="3" fillId="0" borderId="11" xfId="0" applyFont="1" applyBorder="1" applyAlignment="1">
      <alignment horizontal="center"/>
    </xf>
    <xf numFmtId="0" fontId="3" fillId="0" borderId="12" xfId="0" applyFont="1" applyBorder="1" applyAlignment="1">
      <alignment horizontal="center"/>
    </xf>
    <xf numFmtId="0" fontId="10" fillId="4" borderId="39" xfId="0" applyFont="1" applyFill="1" applyBorder="1"/>
    <xf numFmtId="0" fontId="10" fillId="4" borderId="33" xfId="0" applyFont="1" applyFill="1" applyBorder="1"/>
    <xf numFmtId="0" fontId="0" fillId="4" borderId="40" xfId="0" applyFill="1" applyBorder="1" applyAlignment="1">
      <alignment wrapText="1"/>
    </xf>
    <xf numFmtId="0" fontId="0" fillId="7" borderId="34" xfId="0" applyFill="1" applyBorder="1"/>
    <xf numFmtId="0" fontId="0" fillId="4" borderId="41" xfId="0" applyFill="1" applyBorder="1" applyAlignment="1">
      <alignment wrapText="1"/>
    </xf>
    <xf numFmtId="0" fontId="0" fillId="6" borderId="33" xfId="0" applyFill="1" applyBorder="1"/>
    <xf numFmtId="0" fontId="0" fillId="4" borderId="32" xfId="0" applyFill="1" applyBorder="1"/>
    <xf numFmtId="0" fontId="19" fillId="12" borderId="24" xfId="0" applyFont="1" applyFill="1" applyBorder="1" applyAlignment="1">
      <alignment horizontal="center"/>
    </xf>
    <xf numFmtId="0" fontId="0" fillId="13" borderId="34" xfId="0" applyFill="1" applyBorder="1"/>
    <xf numFmtId="0" fontId="15" fillId="9" borderId="0" xfId="0" applyFont="1" applyFill="1"/>
    <xf numFmtId="0" fontId="15" fillId="0" borderId="0" xfId="0" applyFont="1"/>
    <xf numFmtId="0" fontId="7" fillId="0" borderId="10" xfId="0" applyFont="1" applyBorder="1" applyAlignment="1">
      <alignment horizontal="center"/>
    </xf>
    <xf numFmtId="0" fontId="7" fillId="0" borderId="11" xfId="0" applyFont="1" applyBorder="1" applyAlignment="1">
      <alignment horizontal="center"/>
    </xf>
    <xf numFmtId="0" fontId="7" fillId="0" borderId="12" xfId="0" applyFont="1" applyBorder="1" applyAlignment="1">
      <alignment horizontal="center"/>
    </xf>
    <xf numFmtId="44" fontId="0" fillId="7" borderId="24" xfId="0" applyNumberFormat="1" applyFill="1" applyBorder="1" applyAlignment="1">
      <alignment horizontal="center"/>
    </xf>
    <xf numFmtId="0" fontId="5" fillId="4" borderId="1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15" xfId="0" applyFont="1" applyFill="1" applyBorder="1" applyAlignment="1">
      <alignment horizontal="center" vertical="center" wrapText="1"/>
    </xf>
    <xf numFmtId="0" fontId="5" fillId="4" borderId="38" xfId="0" applyFont="1" applyFill="1" applyBorder="1" applyAlignment="1">
      <alignment horizontal="center" vertical="center" wrapText="1"/>
    </xf>
    <xf numFmtId="0" fontId="0" fillId="0" borderId="0" xfId="0" applyAlignment="1">
      <alignment horizontal="center"/>
    </xf>
    <xf numFmtId="0" fontId="0" fillId="4" borderId="24" xfId="0" applyFill="1" applyBorder="1" applyAlignment="1">
      <alignment horizontal="center"/>
    </xf>
    <xf numFmtId="0" fontId="23" fillId="7" borderId="15" xfId="0" applyFont="1" applyFill="1" applyBorder="1" applyAlignment="1">
      <alignment horizontal="center"/>
    </xf>
    <xf numFmtId="0" fontId="23" fillId="7" borderId="17" xfId="0" applyFont="1" applyFill="1" applyBorder="1" applyAlignment="1">
      <alignment horizontal="center"/>
    </xf>
    <xf numFmtId="0" fontId="1" fillId="4" borderId="10" xfId="0" applyFont="1" applyFill="1" applyBorder="1" applyAlignment="1">
      <alignment horizontal="center"/>
    </xf>
    <xf numFmtId="0" fontId="1" fillId="4" borderId="12" xfId="0" applyFont="1" applyFill="1" applyBorder="1" applyAlignment="1">
      <alignment horizontal="center"/>
    </xf>
    <xf numFmtId="0" fontId="0" fillId="4" borderId="39" xfId="0" applyFill="1" applyBorder="1" applyAlignment="1">
      <alignment horizontal="center"/>
    </xf>
    <xf numFmtId="0" fontId="0" fillId="4" borderId="32" xfId="0" applyFill="1" applyBorder="1" applyAlignment="1">
      <alignment horizontal="center"/>
    </xf>
    <xf numFmtId="0" fontId="0" fillId="4" borderId="33" xfId="0" applyFill="1" applyBorder="1" applyAlignment="1">
      <alignment horizontal="center"/>
    </xf>
    <xf numFmtId="0" fontId="21" fillId="4" borderId="39" xfId="0" applyFont="1" applyFill="1" applyBorder="1" applyAlignment="1">
      <alignment horizontal="center"/>
    </xf>
    <xf numFmtId="0" fontId="21" fillId="4" borderId="32" xfId="0" applyFont="1" applyFill="1" applyBorder="1" applyAlignment="1">
      <alignment horizontal="center"/>
    </xf>
    <xf numFmtId="0" fontId="20" fillId="4" borderId="43" xfId="0" applyFont="1" applyFill="1" applyBorder="1" applyAlignment="1">
      <alignment horizontal="center"/>
    </xf>
    <xf numFmtId="0" fontId="20" fillId="4" borderId="33" xfId="0" applyFont="1" applyFill="1" applyBorder="1" applyAlignment="1">
      <alignment horizontal="center"/>
    </xf>
    <xf numFmtId="0" fontId="10" fillId="7" borderId="46" xfId="0" applyFont="1" applyFill="1" applyBorder="1" applyAlignment="1">
      <alignment horizontal="center"/>
    </xf>
    <xf numFmtId="0" fontId="10" fillId="7" borderId="36" xfId="0" applyFont="1" applyFill="1" applyBorder="1" applyAlignment="1">
      <alignment horizontal="center"/>
    </xf>
    <xf numFmtId="2" fontId="10" fillId="7" borderId="28" xfId="1" applyNumberFormat="1" applyFont="1" applyFill="1" applyBorder="1" applyAlignment="1">
      <alignment horizontal="center"/>
    </xf>
    <xf numFmtId="2" fontId="10" fillId="7" borderId="34" xfId="1" applyNumberFormat="1" applyFont="1" applyFill="1" applyBorder="1" applyAlignment="1">
      <alignment horizontal="center"/>
    </xf>
    <xf numFmtId="0" fontId="0" fillId="4" borderId="44" xfId="0" applyFill="1" applyBorder="1" applyAlignment="1">
      <alignment horizontal="center"/>
    </xf>
    <xf numFmtId="0" fontId="0" fillId="4" borderId="28" xfId="0" applyFill="1" applyBorder="1" applyAlignment="1">
      <alignment horizontal="center"/>
    </xf>
    <xf numFmtId="0" fontId="0" fillId="4" borderId="18" xfId="0" applyFill="1" applyBorder="1" applyAlignment="1">
      <alignment horizontal="center" textRotation="90"/>
    </xf>
    <xf numFmtId="0" fontId="0" fillId="4" borderId="23" xfId="0" applyFill="1" applyBorder="1" applyAlignment="1">
      <alignment horizontal="center" textRotation="90"/>
    </xf>
    <xf numFmtId="0" fontId="0" fillId="4" borderId="19" xfId="0" applyFill="1" applyBorder="1" applyAlignment="1">
      <alignment horizontal="center" textRotation="90"/>
    </xf>
    <xf numFmtId="0" fontId="20" fillId="4" borderId="0" xfId="0" applyFont="1" applyFill="1" applyAlignment="1">
      <alignment horizontal="center"/>
    </xf>
    <xf numFmtId="0" fontId="0" fillId="4" borderId="42" xfId="0" applyFill="1" applyBorder="1" applyAlignment="1">
      <alignment horizontal="center" textRotation="90"/>
    </xf>
    <xf numFmtId="0" fontId="0" fillId="4" borderId="44" xfId="0" applyFill="1" applyBorder="1" applyAlignment="1">
      <alignment horizontal="center" textRotation="90"/>
    </xf>
    <xf numFmtId="0" fontId="0" fillId="4" borderId="45" xfId="0" applyFill="1" applyBorder="1" applyAlignment="1">
      <alignment horizontal="center" textRotation="90"/>
    </xf>
    <xf numFmtId="0" fontId="20" fillId="4" borderId="47" xfId="0" applyFont="1" applyFill="1" applyBorder="1" applyAlignment="1">
      <alignment horizontal="center"/>
    </xf>
    <xf numFmtId="0" fontId="20" fillId="4" borderId="48" xfId="0" applyFont="1" applyFill="1" applyBorder="1" applyAlignment="1">
      <alignment horizontal="center"/>
    </xf>
    <xf numFmtId="0" fontId="10" fillId="4" borderId="18" xfId="0" applyFont="1" applyFill="1" applyBorder="1" applyAlignment="1">
      <alignment horizontal="center" vertical="center"/>
    </xf>
    <xf numFmtId="0" fontId="10" fillId="4" borderId="19" xfId="0" applyFont="1" applyFill="1" applyBorder="1" applyAlignment="1">
      <alignment horizontal="center" vertical="center"/>
    </xf>
    <xf numFmtId="0" fontId="10" fillId="4" borderId="20" xfId="0" applyFont="1" applyFill="1" applyBorder="1" applyAlignment="1">
      <alignment horizontal="center"/>
    </xf>
    <xf numFmtId="0" fontId="10" fillId="4" borderId="21" xfId="0" applyFont="1" applyFill="1" applyBorder="1" applyAlignment="1">
      <alignment horizontal="center"/>
    </xf>
    <xf numFmtId="0" fontId="10" fillId="4" borderId="22" xfId="0" applyFont="1" applyFill="1" applyBorder="1" applyAlignment="1">
      <alignment horizontal="center"/>
    </xf>
    <xf numFmtId="0" fontId="10" fillId="4" borderId="41" xfId="0" applyFont="1" applyFill="1" applyBorder="1" applyAlignment="1">
      <alignment horizontal="center"/>
    </xf>
    <xf numFmtId="0" fontId="10" fillId="4" borderId="35" xfId="0" applyFont="1" applyFill="1" applyBorder="1" applyAlignment="1">
      <alignment horizontal="center"/>
    </xf>
  </cellXfs>
  <cellStyles count="2">
    <cellStyle name="Normal" xfId="0" builtinId="0"/>
    <cellStyle name="Percent" xfId="1" builtinId="5"/>
  </cellStyles>
  <dxfs count="10">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33850230903417E-2"/>
          <c:y val="4.1980973033009607E-2"/>
          <c:w val="0.85935431112062199"/>
          <c:h val="0.91027021532603014"/>
        </c:manualLayout>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dLbls>
            <c:dLbl>
              <c:idx val="0"/>
              <c:tx>
                <c:rich>
                  <a:bodyPr/>
                  <a:lstStyle/>
                  <a:p>
                    <a:fld id="{3314C942-DECF-4F18-AEA2-5A62A3D231F1}"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29A-4710-BF1E-9BFB7AF4948A}"/>
                </c:ext>
              </c:extLst>
            </c:dLbl>
            <c:dLbl>
              <c:idx val="1"/>
              <c:tx>
                <c:rich>
                  <a:bodyPr/>
                  <a:lstStyle/>
                  <a:p>
                    <a:fld id="{929D57EF-82E1-49CD-BEB4-F335145BB308}"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29A-4710-BF1E-9BFB7AF4948A}"/>
                </c:ext>
              </c:extLst>
            </c:dLbl>
            <c:dLbl>
              <c:idx val="2"/>
              <c:tx>
                <c:rich>
                  <a:bodyPr/>
                  <a:lstStyle/>
                  <a:p>
                    <a:fld id="{2000954F-ACBC-44EC-8D0E-342ED0F885D4}"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29A-4710-BF1E-9BFB7AF4948A}"/>
                </c:ext>
              </c:extLst>
            </c:dLbl>
            <c:dLbl>
              <c:idx val="3"/>
              <c:tx>
                <c:rich>
                  <a:bodyPr/>
                  <a:lstStyle/>
                  <a:p>
                    <a:fld id="{DACED3B1-967C-4C98-9F9D-4D5356C14C56}"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29A-4710-BF1E-9BFB7AF4948A}"/>
                </c:ext>
              </c:extLst>
            </c:dLbl>
            <c:dLbl>
              <c:idx val="4"/>
              <c:tx>
                <c:rich>
                  <a:bodyPr/>
                  <a:lstStyle/>
                  <a:p>
                    <a:fld id="{688BADE8-1A08-4CDC-BB38-E3A16D8AB591}"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29A-4710-BF1E-9BFB7AF4948A}"/>
                </c:ext>
              </c:extLst>
            </c:dLbl>
            <c:dLbl>
              <c:idx val="5"/>
              <c:tx>
                <c:rich>
                  <a:bodyPr/>
                  <a:lstStyle/>
                  <a:p>
                    <a:fld id="{4BD7753C-BAAC-4389-B717-C6E52DFCCB33}"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29A-4710-BF1E-9BFB7AF4948A}"/>
                </c:ext>
              </c:extLst>
            </c:dLbl>
            <c:dLbl>
              <c:idx val="6"/>
              <c:tx>
                <c:rich>
                  <a:bodyPr/>
                  <a:lstStyle/>
                  <a:p>
                    <a:fld id="{62A1514A-551B-464A-9DE0-33A243C618BB}"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29A-4710-BF1E-9BFB7AF4948A}"/>
                </c:ext>
              </c:extLst>
            </c:dLbl>
            <c:dLbl>
              <c:idx val="7"/>
              <c:tx>
                <c:rich>
                  <a:bodyPr/>
                  <a:lstStyle/>
                  <a:p>
                    <a:fld id="{219500BC-5451-4F35-A536-767A06596656}" type="CELLRANGE">
                      <a:rPr lang="fi-FI"/>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29A-4710-BF1E-9BFB7AF4948A}"/>
                </c:ext>
              </c:extLst>
            </c:dLbl>
            <c:dLbl>
              <c:idx val="8"/>
              <c:layout>
                <c:manualLayout>
                  <c:x val="-0.32264914184722693"/>
                  <c:y val="-7.3427343459684075E-2"/>
                </c:manualLayout>
              </c:layout>
              <c:tx>
                <c:rich>
                  <a:bodyPr/>
                  <a:lstStyle/>
                  <a:p>
                    <a:fld id="{9BA2C199-E200-4ED5-B77C-F256B3C8D8D1}" type="CELLRANGE">
                      <a:rPr lang="en-US"/>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1F6-497A-8483-46FA0547DCF8}"/>
                </c:ext>
              </c:extLst>
            </c:dLbl>
            <c:dLbl>
              <c:idx val="9"/>
              <c:layout>
                <c:manualLayout>
                  <c:x val="-0.32213717649898149"/>
                  <c:y val="-0.17021793256563128"/>
                </c:manualLayout>
              </c:layout>
              <c:tx>
                <c:rich>
                  <a:bodyPr/>
                  <a:lstStyle/>
                  <a:p>
                    <a:fld id="{0F7C784A-9C67-42AA-8A31-9505B3C7CF2F}" type="CELLRANGE">
                      <a:rPr lang="en-US"/>
                      <a:pPr/>
                      <a:t>[CELLRANGE]</a:t>
                    </a:fld>
                    <a:endParaRPr lang="fi-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1F6-497A-8483-46FA0547DCF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i-F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'Problem 3'!$C$31:$L$31</c:f>
              <c:numCache>
                <c:formatCode>General</c:formatCode>
                <c:ptCount val="10"/>
                <c:pt idx="0">
                  <c:v>204</c:v>
                </c:pt>
                <c:pt idx="1">
                  <c:v>281</c:v>
                </c:pt>
                <c:pt idx="2">
                  <c:v>234</c:v>
                </c:pt>
                <c:pt idx="3">
                  <c:v>224</c:v>
                </c:pt>
                <c:pt idx="4">
                  <c:v>243</c:v>
                </c:pt>
                <c:pt idx="5">
                  <c:v>189</c:v>
                </c:pt>
                <c:pt idx="6">
                  <c:v>220</c:v>
                </c:pt>
                <c:pt idx="7">
                  <c:v>128</c:v>
                </c:pt>
                <c:pt idx="8">
                  <c:v>209.46327561910431</c:v>
                </c:pt>
                <c:pt idx="9">
                  <c:v>209.46397438579521</c:v>
                </c:pt>
              </c:numCache>
            </c:numRef>
          </c:xVal>
          <c:yVal>
            <c:numRef>
              <c:f>'Problem 3'!$C$32:$L$32</c:f>
              <c:numCache>
                <c:formatCode>General</c:formatCode>
                <c:ptCount val="10"/>
                <c:pt idx="0">
                  <c:v>25</c:v>
                </c:pt>
                <c:pt idx="1">
                  <c:v>69</c:v>
                </c:pt>
                <c:pt idx="2">
                  <c:v>322</c:v>
                </c:pt>
                <c:pt idx="3">
                  <c:v>220</c:v>
                </c:pt>
                <c:pt idx="4">
                  <c:v>186</c:v>
                </c:pt>
                <c:pt idx="5">
                  <c:v>185</c:v>
                </c:pt>
                <c:pt idx="6">
                  <c:v>123</c:v>
                </c:pt>
                <c:pt idx="7">
                  <c:v>72</c:v>
                </c:pt>
                <c:pt idx="8">
                  <c:v>104.81174833288435</c:v>
                </c:pt>
                <c:pt idx="9">
                  <c:v>104.81313236391426</c:v>
                </c:pt>
              </c:numCache>
            </c:numRef>
          </c:yVal>
          <c:smooth val="0"/>
          <c:extLst>
            <c:ext xmlns:c15="http://schemas.microsoft.com/office/drawing/2012/chart" uri="{02D57815-91ED-43cb-92C2-25804820EDAC}">
              <c15:datalabelsRange>
                <c15:f>'Problem 3'!$C$29:$L$29</c15:f>
                <c15:dlblRangeCache>
                  <c:ptCount val="10"/>
                  <c:pt idx="0">
                    <c:v>Land base  1</c:v>
                  </c:pt>
                  <c:pt idx="1">
                    <c:v>Land base 2</c:v>
                  </c:pt>
                  <c:pt idx="2">
                    <c:v>Norne</c:v>
                  </c:pt>
                  <c:pt idx="3">
                    <c:v>Heidrun</c:v>
                  </c:pt>
                  <c:pt idx="4">
                    <c:v>Midgard</c:v>
                  </c:pt>
                  <c:pt idx="5">
                    <c:v>Smorbukk</c:v>
                  </c:pt>
                  <c:pt idx="6">
                    <c:v>Draugen</c:v>
                  </c:pt>
                  <c:pt idx="7">
                    <c:v>Orme Lange</c:v>
                  </c:pt>
                  <c:pt idx="8">
                    <c:v>Evolutionary coordinates</c:v>
                  </c:pt>
                  <c:pt idx="9">
                    <c:v>GRG coordinates</c:v>
                  </c:pt>
                </c15:dlblRangeCache>
              </c15:datalabelsRange>
            </c:ext>
            <c:ext xmlns:c16="http://schemas.microsoft.com/office/drawing/2014/chart" uri="{C3380CC4-5D6E-409C-BE32-E72D297353CC}">
              <c16:uniqueId val="{00000000-A29A-4710-BF1E-9BFB7AF4948A}"/>
            </c:ext>
          </c:extLst>
        </c:ser>
        <c:dLbls>
          <c:showLegendKey val="0"/>
          <c:showVal val="0"/>
          <c:showCatName val="0"/>
          <c:showSerName val="0"/>
          <c:showPercent val="0"/>
          <c:showBubbleSize val="0"/>
        </c:dLbls>
        <c:axId val="495708111"/>
        <c:axId val="495707279"/>
      </c:scatterChart>
      <c:valAx>
        <c:axId val="49570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495707279"/>
        <c:crosses val="autoZero"/>
        <c:crossBetween val="midCat"/>
      </c:valAx>
      <c:valAx>
        <c:axId val="4957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49570811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i-FI"/>
              <a:t>No. of customers as a function of marketing expenditure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i-FI"/>
        </a:p>
      </c:txPr>
    </c:title>
    <c:autoTitleDeleted val="0"/>
    <c:plotArea>
      <c:layout/>
      <c:lineChart>
        <c:grouping val="standard"/>
        <c:varyColors val="0"/>
        <c:ser>
          <c:idx val="0"/>
          <c:order val="0"/>
          <c:tx>
            <c:strRef>
              <c:f>'Problem 4'!$M$10</c:f>
              <c:strCache>
                <c:ptCount val="1"/>
                <c:pt idx="0">
                  <c:v>TV</c:v>
                </c:pt>
              </c:strCache>
            </c:strRef>
          </c:tx>
          <c:spPr>
            <a:ln w="28575" cap="rnd">
              <a:solidFill>
                <a:schemeClr val="accent2"/>
              </a:solidFill>
              <a:round/>
            </a:ln>
            <a:effectLst/>
          </c:spPr>
          <c:marker>
            <c:symbol val="none"/>
          </c:marker>
          <c:cat>
            <c:numRef>
              <c:f>'Problem 4'!$L$11:$L$25</c:f>
              <c:numCache>
                <c:formatCode>General</c:formatCode>
                <c:ptCount val="15"/>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numCache>
            </c:numRef>
          </c:cat>
          <c:val>
            <c:numRef>
              <c:f>'Problem 4'!$M$11:$M$25</c:f>
              <c:numCache>
                <c:formatCode>General</c:formatCode>
                <c:ptCount val="15"/>
                <c:pt idx="0">
                  <c:v>446.65510086995437</c:v>
                </c:pt>
                <c:pt idx="1">
                  <c:v>873.93783735477246</c:v>
                </c:pt>
                <c:pt idx="2">
                  <c:v>1265.6970157500236</c:v>
                </c:pt>
                <c:pt idx="3">
                  <c:v>1611.1487009941056</c:v>
                </c:pt>
                <c:pt idx="4">
                  <c:v>1905.4468571618618</c:v>
                </c:pt>
                <c:pt idx="5">
                  <c:v>2148.8936105970733</c:v>
                </c:pt>
                <c:pt idx="6">
                  <c:v>2345.419072826322</c:v>
                </c:pt>
                <c:pt idx="7">
                  <c:v>2500.9638210364656</c:v>
                </c:pt>
                <c:pt idx="8">
                  <c:v>2622.1598636580211</c:v>
                </c:pt>
                <c:pt idx="9">
                  <c:v>2715.4447609345998</c:v>
                </c:pt>
                <c:pt idx="10">
                  <c:v>2786.5728643641833</c:v>
                </c:pt>
                <c:pt idx="11">
                  <c:v>2840.4180385388054</c:v>
                </c:pt>
                <c:pt idx="12">
                  <c:v>2880.9581655955353</c:v>
                </c:pt>
                <c:pt idx="13">
                  <c:v>2911.3558098403619</c:v>
                </c:pt>
                <c:pt idx="14">
                  <c:v>2934.0783442164411</c:v>
                </c:pt>
              </c:numCache>
            </c:numRef>
          </c:val>
          <c:smooth val="0"/>
          <c:extLst>
            <c:ext xmlns:c16="http://schemas.microsoft.com/office/drawing/2014/chart" uri="{C3380CC4-5D6E-409C-BE32-E72D297353CC}">
              <c16:uniqueId val="{00000000-B4C1-452D-A9CE-F491B3B58DFC}"/>
            </c:ext>
          </c:extLst>
        </c:ser>
        <c:ser>
          <c:idx val="1"/>
          <c:order val="1"/>
          <c:tx>
            <c:strRef>
              <c:f>'Problem 4'!$N$10</c:f>
              <c:strCache>
                <c:ptCount val="1"/>
                <c:pt idx="0">
                  <c:v>Podcasts</c:v>
                </c:pt>
              </c:strCache>
            </c:strRef>
          </c:tx>
          <c:spPr>
            <a:ln w="28575" cap="rnd">
              <a:solidFill>
                <a:schemeClr val="accent4"/>
              </a:solidFill>
              <a:round/>
            </a:ln>
            <a:effectLst/>
          </c:spPr>
          <c:marker>
            <c:symbol val="none"/>
          </c:marker>
          <c:cat>
            <c:numRef>
              <c:f>'Problem 4'!$L$11:$L$25</c:f>
              <c:numCache>
                <c:formatCode>General</c:formatCode>
                <c:ptCount val="15"/>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numCache>
            </c:numRef>
          </c:cat>
          <c:val>
            <c:numRef>
              <c:f>'Problem 4'!$N$11:$N$25</c:f>
              <c:numCache>
                <c:formatCode>General</c:formatCode>
                <c:ptCount val="15"/>
                <c:pt idx="0">
                  <c:v>612.29665600927319</c:v>
                </c:pt>
                <c:pt idx="1">
                  <c:v>1155.2928931500246</c:v>
                </c:pt>
                <c:pt idx="2">
                  <c:v>1587.8723809682183</c:v>
                </c:pt>
                <c:pt idx="3">
                  <c:v>1903.9853898894125</c:v>
                </c:pt>
                <c:pt idx="4">
                  <c:v>2120.709099893782</c:v>
                </c:pt>
                <c:pt idx="5">
                  <c:v>2262.870634112166</c:v>
                </c:pt>
                <c:pt idx="6">
                  <c:v>2353.438846243218</c:v>
                </c:pt>
                <c:pt idx="7">
                  <c:v>2410.0689501895422</c:v>
                </c:pt>
                <c:pt idx="8">
                  <c:v>2445.0652868470343</c:v>
                </c:pt>
                <c:pt idx="9">
                  <c:v>2466.5357453785755</c:v>
                </c:pt>
                <c:pt idx="10">
                  <c:v>2479.6493114205196</c:v>
                </c:pt>
                <c:pt idx="11">
                  <c:v>2487.6368842168258</c:v>
                </c:pt>
                <c:pt idx="12">
                  <c:v>2492.4940887163148</c:v>
                </c:pt>
                <c:pt idx="13">
                  <c:v>2495.4447440279973</c:v>
                </c:pt>
                <c:pt idx="14">
                  <c:v>2497.2361068153823</c:v>
                </c:pt>
              </c:numCache>
            </c:numRef>
          </c:val>
          <c:smooth val="0"/>
          <c:extLst>
            <c:ext xmlns:c16="http://schemas.microsoft.com/office/drawing/2014/chart" uri="{C3380CC4-5D6E-409C-BE32-E72D297353CC}">
              <c16:uniqueId val="{00000001-B4C1-452D-A9CE-F491B3B58DFC}"/>
            </c:ext>
          </c:extLst>
        </c:ser>
        <c:ser>
          <c:idx val="2"/>
          <c:order val="2"/>
          <c:tx>
            <c:strRef>
              <c:f>'Problem 4'!$O$10</c:f>
              <c:strCache>
                <c:ptCount val="1"/>
                <c:pt idx="0">
                  <c:v>Radio </c:v>
                </c:pt>
              </c:strCache>
            </c:strRef>
          </c:tx>
          <c:spPr>
            <a:ln w="28575" cap="rnd">
              <a:solidFill>
                <a:schemeClr val="accent6"/>
              </a:solidFill>
              <a:round/>
            </a:ln>
            <a:effectLst/>
          </c:spPr>
          <c:marker>
            <c:symbol val="none"/>
          </c:marker>
          <c:cat>
            <c:numRef>
              <c:f>'Problem 4'!$L$11:$L$25</c:f>
              <c:numCache>
                <c:formatCode>General</c:formatCode>
                <c:ptCount val="15"/>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numCache>
            </c:numRef>
          </c:cat>
          <c:val>
            <c:numRef>
              <c:f>'Problem 4'!$O$11:$O$25</c:f>
              <c:numCache>
                <c:formatCode>General</c:formatCode>
                <c:ptCount val="15"/>
                <c:pt idx="0">
                  <c:v>367.37799360556369</c:v>
                </c:pt>
                <c:pt idx="1">
                  <c:v>693.17573589001449</c:v>
                </c:pt>
                <c:pt idx="2">
                  <c:v>952.72342858093089</c:v>
                </c:pt>
                <c:pt idx="3">
                  <c:v>1142.3912339336471</c:v>
                </c:pt>
                <c:pt idx="4">
                  <c:v>1272.4254599362694</c:v>
                </c:pt>
                <c:pt idx="5">
                  <c:v>1357.7223804672999</c:v>
                </c:pt>
                <c:pt idx="6">
                  <c:v>1412.0633077459311</c:v>
                </c:pt>
                <c:pt idx="7">
                  <c:v>1446.0413701137254</c:v>
                </c:pt>
                <c:pt idx="8">
                  <c:v>1467.0391721082206</c:v>
                </c:pt>
                <c:pt idx="9">
                  <c:v>1479.9214472271456</c:v>
                </c:pt>
                <c:pt idx="10">
                  <c:v>1487.7895868523115</c:v>
                </c:pt>
                <c:pt idx="11">
                  <c:v>1492.5821305300956</c:v>
                </c:pt>
                <c:pt idx="12">
                  <c:v>1495.496453229789</c:v>
                </c:pt>
                <c:pt idx="13">
                  <c:v>1497.2668464167982</c:v>
                </c:pt>
                <c:pt idx="14">
                  <c:v>1498.3416640892292</c:v>
                </c:pt>
              </c:numCache>
            </c:numRef>
          </c:val>
          <c:smooth val="0"/>
          <c:extLst>
            <c:ext xmlns:c16="http://schemas.microsoft.com/office/drawing/2014/chart" uri="{C3380CC4-5D6E-409C-BE32-E72D297353CC}">
              <c16:uniqueId val="{00000002-B4C1-452D-A9CE-F491B3B58DFC}"/>
            </c:ext>
          </c:extLst>
        </c:ser>
        <c:ser>
          <c:idx val="3"/>
          <c:order val="3"/>
          <c:tx>
            <c:strRef>
              <c:f>'Problem 4'!$P$10</c:f>
              <c:strCache>
                <c:ptCount val="1"/>
                <c:pt idx="0">
                  <c:v>Social media</c:v>
                </c:pt>
              </c:strCache>
            </c:strRef>
          </c:tx>
          <c:spPr>
            <a:ln w="28575" cap="rnd">
              <a:solidFill>
                <a:schemeClr val="accent2">
                  <a:lumMod val="60000"/>
                </a:schemeClr>
              </a:solidFill>
              <a:round/>
            </a:ln>
            <a:effectLst/>
          </c:spPr>
          <c:marker>
            <c:symbol val="none"/>
          </c:marker>
          <c:cat>
            <c:numRef>
              <c:f>'Problem 4'!$L$11:$L$25</c:f>
              <c:numCache>
                <c:formatCode>General</c:formatCode>
                <c:ptCount val="15"/>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numCache>
            </c:numRef>
          </c:cat>
          <c:val>
            <c:numRef>
              <c:f>'Problem 4'!$P$11:$P$25</c:f>
              <c:numCache>
                <c:formatCode>General</c:formatCode>
                <c:ptCount val="15"/>
                <c:pt idx="0">
                  <c:v>519.7054735039801</c:v>
                </c:pt>
                <c:pt idx="1">
                  <c:v>1009.126633008997</c:v>
                </c:pt>
                <c:pt idx="2">
                  <c:v>1444.6493950929244</c:v>
                </c:pt>
                <c:pt idx="3">
                  <c:v>1813.1033313514899</c:v>
                </c:pt>
                <c:pt idx="4">
                  <c:v>2111.7168118098625</c:v>
                </c:pt>
                <c:pt idx="5">
                  <c:v>2345.419072826322</c:v>
                </c:pt>
                <c:pt idx="6">
                  <c:v>2523.3687048961292</c:v>
                </c:pt>
                <c:pt idx="7">
                  <c:v>2656.054944606788</c:v>
                </c:pt>
                <c:pt idx="8">
                  <c:v>2753.4523307972104</c:v>
                </c:pt>
                <c:pt idx="9">
                  <c:v>2824.1266154918621</c:v>
                </c:pt>
                <c:pt idx="10">
                  <c:v>2874.9819328879175</c:v>
                </c:pt>
                <c:pt idx="11">
                  <c:v>2911.3558098403619</c:v>
                </c:pt>
                <c:pt idx="12">
                  <c:v>2937.2597626084917</c:v>
                </c:pt>
                <c:pt idx="13">
                  <c:v>2955.6507519343077</c:v>
                </c:pt>
                <c:pt idx="14">
                  <c:v>2968.679245838649</c:v>
                </c:pt>
              </c:numCache>
            </c:numRef>
          </c:val>
          <c:smooth val="0"/>
          <c:extLst>
            <c:ext xmlns:c16="http://schemas.microsoft.com/office/drawing/2014/chart" uri="{C3380CC4-5D6E-409C-BE32-E72D297353CC}">
              <c16:uniqueId val="{00000003-B4C1-452D-A9CE-F491B3B58DFC}"/>
            </c:ext>
          </c:extLst>
        </c:ser>
        <c:dLbls>
          <c:showLegendKey val="0"/>
          <c:showVal val="0"/>
          <c:showCatName val="0"/>
          <c:showSerName val="0"/>
          <c:showPercent val="0"/>
          <c:showBubbleSize val="0"/>
        </c:dLbls>
        <c:smooth val="0"/>
        <c:axId val="1521693727"/>
        <c:axId val="1521689983"/>
      </c:lineChart>
      <c:catAx>
        <c:axId val="1521693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Marketing expenditure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i-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521689983"/>
        <c:crosses val="autoZero"/>
        <c:auto val="1"/>
        <c:lblAlgn val="ctr"/>
        <c:lblOffset val="100"/>
        <c:noMultiLvlLbl val="0"/>
      </c:catAx>
      <c:valAx>
        <c:axId val="15216899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i-FI"/>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521693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342900</xdr:colOff>
      <xdr:row>1</xdr:row>
      <xdr:rowOff>171450</xdr:rowOff>
    </xdr:from>
    <xdr:ext cx="5981700" cy="1996243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900" y="506467"/>
              <a:ext cx="5981700" cy="199624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carton at 3 mills in Finland, Sweden and Belgium. From the mills the carton is transported to 4 warehouses located in Finland, Lithuania, Czech Republic and the UK, and then the sheeted carton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𝑀</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𝑊</m:t>
                  </m:r>
                  <m:r>
                    <a:rPr lang="en-US" sz="1100" b="0" i="1" baseline="0">
                      <a:solidFill>
                        <a:schemeClr val="tx1"/>
                      </a:solidFill>
                      <a:effectLst/>
                      <a:latin typeface="Cambria Math" panose="02040503050406030204" pitchFamily="18" charset="0"/>
                      <a:ea typeface="+mn-ea"/>
                      <a:cs typeface="+mn-cs"/>
                    </a:rPr>
                    <m:t>={0,…,3}</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𝐶</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𝑑</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𝑝</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𝑒</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oMath>
              </a14:m>
              <a:r>
                <a:rPr lang="en-US" sz="1100" b="0">
                  <a:solidFill>
                    <a:schemeClr val="tx1"/>
                  </a:solidFill>
                  <a:effectLst/>
                  <a:latin typeface="+mn-lt"/>
                  <a:ea typeface="+mn-ea"/>
                  <a:cs typeface="+mn-cs"/>
                </a:rPr>
                <a:t>: tranportation costs per ton from 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oMath>
              </a14:m>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oMath>
              </a14:m>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oMath>
              </a14:m>
              <a:r>
                <a:rPr lang="en-US" sz="1100" b="0" i="0" u="none" strike="noStrike" baseline="0">
                  <a:solidFill>
                    <a:schemeClr val="tx1"/>
                  </a:solidFill>
                  <a:effectLst/>
                  <a:latin typeface="+mn-lt"/>
                  <a:ea typeface="+mn-ea"/>
                  <a:cs typeface="+mn-cs"/>
                </a:rPr>
                <a:t>: Tons of carton transported from </a:t>
              </a:r>
              <a:r>
                <a:rPr lang="en-US" sz="1100" b="0">
                  <a:solidFill>
                    <a:schemeClr val="tx1"/>
                  </a:solidFill>
                  <a:effectLst/>
                  <a:latin typeface="+mn-lt"/>
                  <a:ea typeface="+mn-ea"/>
                  <a:cs typeface="+mn-cs"/>
                </a:rPr>
                <a:t>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oMath>
              </a14:m>
              <a:r>
                <a:rPr lang="en-US" sz="1100" b="0" i="0" baseline="0">
                  <a:solidFill>
                    <a:schemeClr val="tx1"/>
                  </a:solidFill>
                  <a:effectLst/>
                  <a:latin typeface="+mn-lt"/>
                  <a:ea typeface="+mn-ea"/>
                  <a:cs typeface="+mn-cs"/>
                </a:rPr>
                <a:t>: Tons of carton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b="0" i="1" baseline="0">
                            <a:solidFill>
                              <a:schemeClr val="tx1"/>
                            </a:solidFill>
                            <a:effectLst/>
                            <a:latin typeface="Cambria Math" panose="02040503050406030204" pitchFamily="18" charset="0"/>
                            <a:ea typeface="+mn-ea"/>
                            <a:cs typeface="+mn-cs"/>
                          </a:rPr>
                        </m:ctrlPr>
                      </m:funcPr>
                      <m:fName>
                        <m:r>
                          <m:rPr>
                            <m:sty m:val="p"/>
                          </m:rPr>
                          <a:rPr lang="en-US" sz="1100" b="0" i="0" baseline="0">
                            <a:solidFill>
                              <a:schemeClr val="tx1"/>
                            </a:solidFill>
                            <a:effectLst/>
                            <a:latin typeface="Cambria Math" panose="02040503050406030204" pitchFamily="18" charset="0"/>
                            <a:ea typeface="+mn-ea"/>
                            <a:cs typeface="+mn-cs"/>
                          </a:rPr>
                          <m:t>min</m:t>
                        </m:r>
                      </m:fName>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e>
                            </m:nary>
                            <m:r>
                              <a:rPr lang="en-US" sz="1100" b="0" i="1" baseline="0">
                                <a:solidFill>
                                  <a:schemeClr val="tx1"/>
                                </a:solidFill>
                                <a:effectLst/>
                                <a:latin typeface="Cambria Math" panose="02040503050406030204" pitchFamily="18" charset="0"/>
                                <a:ea typeface="+mn-ea"/>
                                <a:cs typeface="+mn-cs"/>
                              </a:rPr>
                              <m:t>+</m:t>
                            </m:r>
                          </m:e>
                        </m:nary>
                      </m:e>
                    </m:func>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𝑗</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𝐶</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e>
                        </m:nary>
                      </m:e>
                    </m:nary>
                    <m:r>
                      <a:rPr lang="en-US" sz="1100" b="0" i="1" baseline="0">
                        <a:solidFill>
                          <a:schemeClr val="tx1"/>
                        </a:solidFill>
                        <a:effectLst/>
                        <a:latin typeface="Cambria Math" panose="02040503050406030204" pitchFamily="18" charset="0"/>
                        <a:ea typeface="+mn-ea"/>
                        <a:cs typeface="+mn-cs"/>
                      </a:rPr>
                      <m:t>+</m:t>
                    </m:r>
                    <m:nary>
                      <m:naryPr>
                        <m:chr m:val="∑"/>
                        <m:supHide m:val="on"/>
                        <m:ctrlPr>
                          <a:rPr lang="en-US" sz="1100" b="0" i="1" baseline="0">
                            <a:solidFill>
                              <a:schemeClr val="tx1"/>
                            </a:solidFill>
                            <a:effectLst/>
                            <a:latin typeface="Cambria Math" panose="02040503050406030204" pitchFamily="18" charset="0"/>
                            <a:ea typeface="+mn-ea"/>
                            <a:cs typeface="+mn-cs"/>
                          </a:rPr>
                        </m:ctrlPr>
                      </m:naryPr>
                      <m:sub>
                        <m:r>
                          <m:rPr>
                            <m:brk m:alnAt="7"/>
                          </m:rP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e>
                    </m:nary>
                  </m:oMath>
                </m:oMathPara>
              </a14:m>
              <a:endParaRPr lang="fi-FI">
                <a:effectLst/>
              </a:endParaRPr>
            </a:p>
            <a:p>
              <a:pPr/>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m:t>
                            </m:r>
                            <m:r>
                              <a:rPr lang="fi-FI" sz="1100" b="0" i="1" baseline="0">
                                <a:solidFill>
                                  <a:sysClr val="windowText" lastClr="000000"/>
                                </a:solidFill>
                                <a:effectLst/>
                                <a:latin typeface="Cambria Math" panose="02040503050406030204" pitchFamily="18" charset="0"/>
                                <a:ea typeface="+mn-ea"/>
                                <a:cs typeface="+mn-cs"/>
                              </a:rPr>
                              <m:t>𝑘</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𝑝</m:t>
                        </m:r>
                      </m:e>
                      <m:sub>
                        <m:r>
                          <m:rPr>
                            <m:sty m:val="p"/>
                          </m:rPr>
                          <a:rPr lang="en-US" sz="1100" b="0" i="0" baseline="0">
                            <a:solidFill>
                              <a:sysClr val="windowText" lastClr="000000"/>
                            </a:solidFill>
                            <a:effectLst/>
                            <a:latin typeface="Cambria Math" panose="02040503050406030204" pitchFamily="18" charset="0"/>
                            <a:ea typeface="+mn-ea"/>
                            <a:cs typeface="+mn-cs"/>
                          </a:rPr>
                          <m:t>i</m:t>
                        </m:r>
                      </m:sub>
                    </m:sSub>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𝑧</m:t>
                        </m:r>
                      </m:e>
                      <m:sub>
                        <m:r>
                          <a:rPr lang="en-US" sz="1100" b="0" i="1" baseline="0">
                            <a:solidFill>
                              <a:sysClr val="windowText" lastClr="000000"/>
                            </a:solidFill>
                            <a:effectLst/>
                            <a:latin typeface="Cambria Math" panose="02040503050406030204" pitchFamily="18" charset="0"/>
                            <a:ea typeface="+mn-ea"/>
                            <a:cs typeface="+mn-cs"/>
                          </a:rPr>
                          <m:t>𝑖</m:t>
                        </m:r>
                      </m:sub>
                    </m:sSub>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𝑒</m:t>
                        </m:r>
                      </m:e>
                      <m:sub>
                        <m:r>
                          <a:rPr lang="en-US" sz="1100" b="0" i="1" baseline="0">
                            <a:solidFill>
                              <a:sysClr val="windowText" lastClr="000000"/>
                            </a:solidFill>
                            <a:effectLst/>
                            <a:latin typeface="Cambria Math" panose="02040503050406030204" pitchFamily="18" charset="0"/>
                            <a:ea typeface="+mn-ea"/>
                            <a:cs typeface="+mn-cs"/>
                          </a:rPr>
                          <m:t>𝑖</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r>
                      <a:rPr lang="en-US" sz="1100" b="0" i="1" baseline="0">
                        <a:solidFill>
                          <a:sysClr val="windowText" lastClr="000000"/>
                        </a:solidFill>
                        <a:effectLst/>
                        <a:latin typeface="Cambria Math" panose="02040503050406030204" pitchFamily="18" charset="0"/>
                        <a:ea typeface="+mn-ea"/>
                        <a:cs typeface="+mn-cs"/>
                      </a:rPr>
                      <m:t>     (1)</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𝑖𝑘</m:t>
                            </m:r>
                          </m:sub>
                        </m:sSub>
                      </m:e>
                    </m:nary>
                    <m:r>
                      <a:rPr lang="en-US" sz="1100" b="0" i="1" baseline="0">
                        <a:solidFill>
                          <a:sysClr val="windowText" lastClr="000000"/>
                        </a:solidFill>
                        <a:effectLst/>
                        <a:latin typeface="Cambria Math" panose="02040503050406030204" pitchFamily="18" charset="0"/>
                        <a:ea typeface="+mn-ea"/>
                        <a:cs typeface="+mn-cs"/>
                      </a:rPr>
                      <m:t>=</m:t>
                    </m:r>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r>
                      <a:rPr lang="en-US" sz="1100" b="0" i="1" baseline="0">
                        <a:solidFill>
                          <a:sysClr val="windowText" lastClr="000000"/>
                        </a:solidFill>
                        <a:effectLst/>
                        <a:latin typeface="Cambria Math" panose="02040503050406030204" pitchFamily="18" charset="0"/>
                        <a:ea typeface="+mn-ea"/>
                        <a:cs typeface="+mn-cs"/>
                      </a:rPr>
                      <m:t>     (2)</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𝑑</m:t>
                        </m:r>
                      </m:e>
                      <m:sub>
                        <m:r>
                          <a:rPr lang="en-US" sz="1100" b="0" i="1" baseline="0">
                            <a:solidFill>
                              <a:sysClr val="windowText" lastClr="000000"/>
                            </a:solidFill>
                            <a:effectLst/>
                            <a:latin typeface="Cambria Math" panose="02040503050406030204" pitchFamily="18" charset="0"/>
                            <a:ea typeface="+mn-ea"/>
                            <a:cs typeface="+mn-cs"/>
                          </a:rPr>
                          <m:t>𝑗</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r>
                      <a:rPr lang="en-US" sz="1100" b="0" i="1" baseline="0">
                        <a:solidFill>
                          <a:sysClr val="windowText" lastClr="000000"/>
                        </a:solidFill>
                        <a:effectLst/>
                        <a:latin typeface="Cambria Math" panose="02040503050406030204" pitchFamily="18" charset="0"/>
                        <a:ea typeface="+mn-ea"/>
                        <a:cs typeface="+mn-cs"/>
                      </a:rPr>
                      <m:t>        (3)</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𝑖𝑘</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𝑘𝑗</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𝐶</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𝑧</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0,1</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Spirce code pm the right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400" b="1"/>
                <a:t>Optimal total cost 4174230.0</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400" b="1"/>
                <a:t>extra capacity for mill 0 and  2</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a:solidFill>
                    <a:schemeClr val="tx1"/>
                  </a:solidFill>
                  <a:effectLst/>
                  <a:latin typeface="+mn-lt"/>
                  <a:ea typeface="+mn-ea"/>
                  <a:cs typeface="+mn-cs"/>
                </a:rPr>
                <a:t>Transport 1690.0 tons of carton from mill 0 to warehouse 0.</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2820.0 tons of carton from mill 0 to warehouse 1.</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5710.0 tons of carton from mill 0 to warehouse 2.</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2100.0 tons of carton from mill 1 to warehouse 3.</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5700.0 tons of carton from mill 2 to warehouse 3.</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650.0 tons of carton from warehouse 0 to customer area 0.</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260.0 tons of carton from warehouse 0 to customer area 1.</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650.0 tons of carton from warehouse 0 to customer area 2.</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130.0 tons of carton from warehouse 0 to customer area 3.</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1040.0 tons of carton from warehouse 1 to customer area 10.</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1780.0 tons of carton from warehouse 1 to customer area 12.</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420.0 tons of carton from warehouse 2 to customer area 4.</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3640.0 tons of carton from warehouse 2 to customer area 9.</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1650.0 tons of carton from warehouse 2 to customer area 11.</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360.0 tons of carton from warehouse 3 to customer area 4.</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2500.0 tons of carton from warehouse 3 to customer area 5.</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910.0 tons of carton from warehouse 3 to customer area 6.</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3120.0 tons of carton from warehouse 3 to customer area 7.</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910.0 tons of carton from warehouse 3 to customer area 8.</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a:solidFill>
                    <a:schemeClr val="tx1"/>
                  </a:solidFill>
                  <a:effectLst/>
                  <a:latin typeface="+mn-lt"/>
                  <a:ea typeface="+mn-ea"/>
                  <a:cs typeface="+mn-cs"/>
                </a:rPr>
              </a:br>
              <a:br>
                <a:rPr lang="fi-FI" sz="1100">
                  <a:solidFill>
                    <a:schemeClr val="tx1"/>
                  </a:solidFill>
                  <a:effectLst/>
                  <a:latin typeface="+mn-lt"/>
                  <a:ea typeface="+mn-ea"/>
                  <a:cs typeface="+mn-cs"/>
                </a:rPr>
              </a:br>
              <a:endParaRPr lang="fi-FI"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FF0000"/>
                </a:solidFill>
                <a:effectLst/>
                <a:uLnTx/>
                <a:uFillTx/>
                <a:latin typeface="+mn-lt"/>
                <a:ea typeface="+mn-ea"/>
                <a:cs typeface="+mn-cs"/>
              </a:endParaRPr>
            </a:p>
          </xdr:txBody>
        </xdr:sp>
      </mc:Choice>
      <mc:Fallback xmlns="">
        <xdr:sp macro="" textlink="">
          <xdr:nvSpPr>
            <xdr:cNvPr id="2" name="TextBox 1">
              <a:extLst>
                <a:ext uri="{FF2B5EF4-FFF2-40B4-BE49-F238E27FC236}">
                  <a16:creationId xmlns:a16="http://schemas.microsoft.com/office/drawing/2014/main" id="{7D9B6691-E9EA-4A3A-B8C6-6A0E7C0CC9CD}"/>
                </a:ext>
              </a:extLst>
            </xdr:cNvPr>
            <xdr:cNvSpPr txBox="1"/>
          </xdr:nvSpPr>
          <xdr:spPr>
            <a:xfrm>
              <a:off x="342900" y="506467"/>
              <a:ext cx="5981700" cy="199624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carton at 3 mills in Finland, Sweden and Belgium. From the mills the carton is transported to 4 warehouses located in Finland, Lithuania, Czech Republic and the UK, and then the sheeted carton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𝑀={0,1,2}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𝑊={0,…,3}</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𝐶={0,…,12}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r>
                <a:rPr lang="en-US" sz="1100" b="0" i="0" baseline="0">
                  <a:solidFill>
                    <a:schemeClr val="tx1"/>
                  </a:solidFill>
                  <a:effectLst/>
                  <a:latin typeface="Cambria Math" panose="02040503050406030204" pitchFamily="18" charset="0"/>
                  <a:ea typeface="+mn-ea"/>
                  <a:cs typeface="+mn-cs"/>
                </a:rPr>
                <a:t>𝑑_𝑗</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r>
                <a:rPr lang="en-US" sz="1100" b="0" i="0" baseline="0">
                  <a:solidFill>
                    <a:schemeClr val="tx1"/>
                  </a:solidFill>
                  <a:effectLst/>
                  <a:latin typeface="Cambria Math" panose="02040503050406030204" pitchFamily="18" charset="0"/>
                  <a:ea typeface="+mn-ea"/>
                  <a:cs typeface="+mn-cs"/>
                </a:rPr>
                <a:t>𝑗</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r>
                <a:rPr lang="en-US" sz="1100" b="0" i="0" baseline="0">
                  <a:solidFill>
                    <a:schemeClr val="tx1"/>
                  </a:solidFill>
                  <a:effectLst/>
                  <a:latin typeface="Cambria Math" panose="02040503050406030204" pitchFamily="18" charset="0"/>
                  <a:ea typeface="+mn-ea"/>
                  <a:cs typeface="+mn-cs"/>
                </a:rPr>
                <a:t>𝑝_𝑖</a:t>
              </a:r>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𝑒_𝑖</a:t>
              </a:r>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𝑐_𝑖𝑘^𝑎</a:t>
              </a:r>
              <a:r>
                <a:rPr lang="en-US" sz="1100" b="0">
                  <a:solidFill>
                    <a:schemeClr val="tx1"/>
                  </a:solidFill>
                  <a:effectLst/>
                  <a:latin typeface="+mn-lt"/>
                  <a:ea typeface="+mn-ea"/>
                  <a:cs typeface="+mn-cs"/>
                </a:rPr>
                <a:t>: tranportation costs per ton from 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𝑐_𝑘𝑗^𝑏</a:t>
              </a:r>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𝑐_𝑖^𝑒</a:t>
              </a:r>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𝑥_𝑖𝑘</a:t>
              </a:r>
              <a:r>
                <a:rPr lang="en-US" sz="1100" b="0" i="0" u="none" strike="noStrike" baseline="0">
                  <a:solidFill>
                    <a:schemeClr val="tx1"/>
                  </a:solidFill>
                  <a:effectLst/>
                  <a:latin typeface="+mn-lt"/>
                  <a:ea typeface="+mn-ea"/>
                  <a:cs typeface="+mn-cs"/>
                </a:rPr>
                <a:t>: Tons of carton transported from </a:t>
              </a:r>
              <a:r>
                <a:rPr lang="en-US" sz="1100" b="0">
                  <a:solidFill>
                    <a:schemeClr val="tx1"/>
                  </a:solidFill>
                  <a:effectLst/>
                  <a:latin typeface="+mn-lt"/>
                  <a:ea typeface="+mn-ea"/>
                  <a:cs typeface="+mn-cs"/>
                </a:rPr>
                <a:t>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𝑦_𝑘𝑗</a:t>
              </a:r>
              <a:r>
                <a:rPr lang="en-US" sz="1100" b="0" i="0" baseline="0">
                  <a:solidFill>
                    <a:schemeClr val="tx1"/>
                  </a:solidFill>
                  <a:effectLst/>
                  <a:latin typeface="+mn-lt"/>
                  <a:ea typeface="+mn-ea"/>
                  <a:cs typeface="+mn-cs"/>
                </a:rPr>
                <a:t>: Tons of carton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𝑧_𝑖</a:t>
              </a:r>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min⁡∑_(𝑖∈𝑀)▒〖∑_(𝑘∈𝑊)▒〖𝑐_𝑖𝑘^𝑎 𝑥_𝑖𝑘 〗+〗 ∑_(𝑘∈𝑊)▒∑_(𝑗∈𝐶)▒〖𝑐_𝑘𝑗^𝑏 𝑦_𝑘𝑗 〗+∑_(𝑖∈𝑀)▒〖𝑧_𝑖 𝑐_𝑖^𝑒 〗</a:t>
              </a:r>
              <a:endParaRPr lang="fi-FI">
                <a:effectLst/>
              </a:endParaRPr>
            </a:p>
            <a:p>
              <a:pPr/>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a:t>
              </a:r>
              <a:r>
                <a:rPr lang="en-US" sz="1100" b="0" i="0" baseline="0">
                  <a:solidFill>
                    <a:sysClr val="windowText" lastClr="000000"/>
                  </a:solidFill>
                  <a:effectLst/>
                  <a:latin typeface="Cambria Math" panose="02040503050406030204" pitchFamily="18" charset="0"/>
                  <a:ea typeface="+mn-ea"/>
                  <a:cs typeface="+mn-cs"/>
                </a:rPr>
                <a:t>𝑥_𝑖</a:t>
              </a:r>
              <a:r>
                <a:rPr lang="fi-FI" sz="1100" b="0" i="0" baseline="0">
                  <a:solidFill>
                    <a:sysClr val="windowText" lastClr="000000"/>
                  </a:solidFill>
                  <a:effectLst/>
                  <a:latin typeface="Cambria Math" panose="02040503050406030204" pitchFamily="18" charset="0"/>
                  <a:ea typeface="+mn-ea"/>
                  <a:cs typeface="+mn-cs"/>
                </a:rPr>
                <a:t>𝑘 </a:t>
              </a:r>
              <a:r>
                <a:rPr lang="en-US" sz="1100" b="0" i="0" baseline="0">
                  <a:solidFill>
                    <a:sysClr val="windowText" lastClr="000000"/>
                  </a:solidFill>
                  <a:effectLst/>
                  <a:latin typeface="Cambria Math" panose="02040503050406030204" pitchFamily="18" charset="0"/>
                  <a:ea typeface="+mn-ea"/>
                  <a:cs typeface="+mn-cs"/>
                </a:rPr>
                <a:t>≤𝑝_i+𝑧_𝑖 𝑒_𝑖, 𝑖∈𝑀     (1)</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∑_(𝑖∈𝑀)▒𝑥_𝑖𝑘 =∑_(𝑗∈𝐶)▒</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 𝑘∈𝑊     (2)</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=𝑑_𝑗, 𝑗∈𝐶        (3)</a:t>
              </a:r>
              <a:endParaRPr lang="fi-FI">
                <a:solidFill>
                  <a:sysClr val="windowText" lastClr="000000"/>
                </a:solidFill>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𝑥_𝑖𝑘≥0, 𝑖∈𝑀, 𝑘∈𝑊</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𝑦_𝑘𝑗≥0, 𝑘∈𝑊, 𝑗 ∈𝐶</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𝑧_𝑖∈{0,1},𝑖∈𝑀</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Spirce code pm the right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400" b="1"/>
                <a:t>Optimal total cost 4174230.0</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400" b="1"/>
                <a:t>extra capacity for mill 0 and  2</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a:solidFill>
                    <a:schemeClr val="tx1"/>
                  </a:solidFill>
                  <a:effectLst/>
                  <a:latin typeface="+mn-lt"/>
                  <a:ea typeface="+mn-ea"/>
                  <a:cs typeface="+mn-cs"/>
                </a:rPr>
                <a:t>Transport 1690.0 tons of carton from mill 0 to warehouse 0.</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2820.0 tons of carton from mill 0 to warehouse 1.</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5710.0 tons of carton from mill 0 to warehouse 2.</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2100.0 tons of carton from mill 1 to warehouse 3.</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5700.0 tons of carton from mill 2 to warehouse 3.</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650.0 tons of carton from warehouse 0 to customer area 0.</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260.0 tons of carton from warehouse 0 to customer area 1.</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650.0 tons of carton from warehouse 0 to customer area 2.</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130.0 tons of carton from warehouse 0 to customer area 3.</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1040.0 tons of carton from warehouse 1 to customer area 10.</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1780.0 tons of carton from warehouse 1 to customer area 12.</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420.0 tons of carton from warehouse 2 to customer area 4.</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3640.0 tons of carton from warehouse 2 to customer area 9.</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1650.0 tons of carton from warehouse 2 to customer area 11.</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360.0 tons of carton from warehouse 3 to customer area 4.</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2500.0 tons of carton from warehouse 3 to customer area 5.</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910.0 tons of carton from warehouse 3 to customer area 6.</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3120.0 tons of carton from warehouse 3 to customer area 7.</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Transport 910.0 tons of carton from warehouse 3 to customer area 8.</a:t>
              </a:r>
              <a:br>
                <a:rPr lang="fi-FI" sz="1100" b="1">
                  <a:solidFill>
                    <a:schemeClr val="tx1"/>
                  </a:solidFill>
                  <a:effectLst/>
                  <a:latin typeface="+mn-lt"/>
                  <a:ea typeface="+mn-ea"/>
                  <a:cs typeface="+mn-cs"/>
                </a:rPr>
              </a:br>
              <a:r>
                <a:rPr lang="fi-FI" sz="1100" b="1">
                  <a:solidFill>
                    <a:schemeClr val="tx1"/>
                  </a:solidFill>
                  <a:effectLst/>
                  <a:latin typeface="+mn-lt"/>
                  <a:ea typeface="+mn-ea"/>
                  <a:cs typeface="+mn-cs"/>
                </a:rPr>
                <a:t>---</a:t>
              </a:r>
              <a:br>
                <a:rPr lang="fi-FI" sz="1100">
                  <a:solidFill>
                    <a:schemeClr val="tx1"/>
                  </a:solidFill>
                  <a:effectLst/>
                  <a:latin typeface="+mn-lt"/>
                  <a:ea typeface="+mn-ea"/>
                  <a:cs typeface="+mn-cs"/>
                </a:rPr>
              </a:br>
              <a:br>
                <a:rPr lang="fi-FI" sz="1100">
                  <a:solidFill>
                    <a:schemeClr val="tx1"/>
                  </a:solidFill>
                  <a:effectLst/>
                  <a:latin typeface="+mn-lt"/>
                  <a:ea typeface="+mn-ea"/>
                  <a:cs typeface="+mn-cs"/>
                </a:rPr>
              </a:br>
              <a:endParaRPr lang="fi-FI"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FF0000"/>
                </a:solidFill>
                <a:effectLst/>
                <a:uLnTx/>
                <a:uFillTx/>
                <a:latin typeface="+mn-lt"/>
                <a:ea typeface="+mn-ea"/>
                <a:cs typeface="+mn-cs"/>
              </a:endParaRPr>
            </a:p>
          </xdr:txBody>
        </xdr:sp>
      </mc:Fallback>
    </mc:AlternateContent>
    <xdr:clientData/>
  </xdr:oneCellAnchor>
  <xdr:oneCellAnchor>
    <xdr:from>
      <xdr:col>11</xdr:col>
      <xdr:colOff>10703</xdr:colOff>
      <xdr:row>1</xdr:row>
      <xdr:rowOff>155182</xdr:rowOff>
    </xdr:from>
    <xdr:ext cx="10800172" cy="19952422"/>
    <xdr:sp macro="" textlink="">
      <xdr:nvSpPr>
        <xdr:cNvPr id="3" name="TextBox 2">
          <a:extLst>
            <a:ext uri="{FF2B5EF4-FFF2-40B4-BE49-F238E27FC236}">
              <a16:creationId xmlns:a16="http://schemas.microsoft.com/office/drawing/2014/main" id="{B6A7D284-FEFF-4AB1-AA68-A727D70DF358}"/>
            </a:ext>
          </a:extLst>
        </xdr:cNvPr>
        <xdr:cNvSpPr txBox="1"/>
      </xdr:nvSpPr>
      <xdr:spPr>
        <a:xfrm>
          <a:off x="6506753" y="488557"/>
          <a:ext cx="10800172" cy="19952422"/>
        </a:xfrm>
        <a:prstGeom prst="rect">
          <a:avLst/>
        </a:prstGeom>
        <a:solidFill>
          <a:sysClr val="window" lastClr="FFFFFF"/>
        </a:solidFill>
        <a:ln w="2222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i-FI" sz="1100">
              <a:solidFill>
                <a:schemeClr val="tx1"/>
              </a:solidFill>
              <a:effectLst/>
              <a:latin typeface="+mn-lt"/>
              <a:ea typeface="+mn-ea"/>
              <a:cs typeface="+mn-cs"/>
            </a:rPr>
            <a:t>from </a:t>
          </a:r>
          <a:r>
            <a:rPr lang="fi-FI"/>
            <a:t>pulp </a:t>
          </a:r>
          <a:r>
            <a:rPr lang="fi-FI" sz="1100">
              <a:solidFill>
                <a:schemeClr val="tx1"/>
              </a:solidFill>
              <a:effectLst/>
              <a:latin typeface="+mn-lt"/>
              <a:ea typeface="+mn-ea"/>
              <a:cs typeface="+mn-cs"/>
            </a:rPr>
            <a:t>import </a:t>
          </a:r>
          <a:r>
            <a:rPr lang="fi-FI"/>
            <a:t>*</a:t>
          </a:r>
          <a:br>
            <a:rPr lang="fi-FI"/>
          </a:br>
          <a:r>
            <a:rPr lang="fi-FI" sz="1100">
              <a:solidFill>
                <a:schemeClr val="tx1"/>
              </a:solidFill>
              <a:effectLst/>
              <a:latin typeface="+mn-lt"/>
              <a:ea typeface="+mn-ea"/>
              <a:cs typeface="+mn-cs"/>
            </a:rPr>
            <a:t>import </a:t>
          </a:r>
          <a:r>
            <a:rPr lang="fi-FI"/>
            <a:t>sys</a:t>
          </a:r>
          <a:br>
            <a:rPr lang="fi-FI"/>
          </a:br>
          <a:br>
            <a:rPr lang="fi-FI"/>
          </a:br>
          <a:br>
            <a:rPr lang="fi-FI"/>
          </a:br>
          <a:r>
            <a:rPr lang="fi-FI" sz="1100">
              <a:solidFill>
                <a:schemeClr val="tx1"/>
              </a:solidFill>
              <a:effectLst/>
              <a:latin typeface="+mn-lt"/>
              <a:ea typeface="+mn-ea"/>
              <a:cs typeface="+mn-cs"/>
            </a:rPr>
            <a:t>def main</a:t>
          </a:r>
          <a:r>
            <a:rPr lang="fi-FI"/>
            <a:t>():</a:t>
          </a:r>
          <a:br>
            <a:rPr lang="fi-FI"/>
          </a:br>
          <a:r>
            <a:rPr lang="fi-FI"/>
            <a:t>    </a:t>
          </a:r>
          <a:r>
            <a:rPr lang="fi-FI" sz="1100">
              <a:solidFill>
                <a:schemeClr val="tx1"/>
              </a:solidFill>
              <a:effectLst/>
              <a:latin typeface="+mn-lt"/>
              <a:ea typeface="+mn-ea"/>
              <a:cs typeface="+mn-cs"/>
            </a:rPr>
            <a:t># STDOUT to log.txt</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with open</a:t>
          </a:r>
          <a:r>
            <a:rPr lang="fi-FI"/>
            <a:t>(</a:t>
          </a:r>
          <a:r>
            <a:rPr lang="fi-FI" sz="1100">
              <a:solidFill>
                <a:schemeClr val="tx1"/>
              </a:solidFill>
              <a:effectLst/>
              <a:latin typeface="+mn-lt"/>
              <a:ea typeface="+mn-ea"/>
              <a:cs typeface="+mn-cs"/>
            </a:rPr>
            <a:t>"log.txt", 'w'</a:t>
          </a:r>
          <a:r>
            <a:rPr lang="fi-FI"/>
            <a:t>) </a:t>
          </a:r>
          <a:r>
            <a:rPr lang="fi-FI" sz="1100">
              <a:solidFill>
                <a:schemeClr val="tx1"/>
              </a:solidFill>
              <a:effectLst/>
              <a:latin typeface="+mn-lt"/>
              <a:ea typeface="+mn-ea"/>
              <a:cs typeface="+mn-cs"/>
            </a:rPr>
            <a:t>as </a:t>
          </a:r>
          <a:r>
            <a:rPr lang="fi-FI"/>
            <a:t>f:</a:t>
          </a:r>
          <a:br>
            <a:rPr lang="fi-FI"/>
          </a:br>
          <a:r>
            <a:rPr lang="fi-FI"/>
            <a:t>        sys.stdout = f</a:t>
          </a:r>
          <a:br>
            <a:rPr lang="fi-FI"/>
          </a:br>
          <a:br>
            <a:rPr lang="fi-FI"/>
          </a:br>
          <a:r>
            <a:rPr lang="fi-FI"/>
            <a:t>        </a:t>
          </a:r>
          <a:r>
            <a:rPr lang="fi-FI" sz="1100">
              <a:solidFill>
                <a:schemeClr val="tx1"/>
              </a:solidFill>
              <a:effectLst/>
              <a:latin typeface="+mn-lt"/>
              <a:ea typeface="+mn-ea"/>
              <a:cs typeface="+mn-cs"/>
            </a:rPr>
            <a:t># Indices</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mills = </a:t>
          </a:r>
          <a:r>
            <a:rPr lang="fi-FI" sz="1100">
              <a:solidFill>
                <a:schemeClr val="tx1"/>
              </a:solidFill>
              <a:effectLst/>
              <a:latin typeface="+mn-lt"/>
              <a:ea typeface="+mn-ea"/>
              <a:cs typeface="+mn-cs"/>
            </a:rPr>
            <a:t>list</a:t>
          </a:r>
          <a:r>
            <a:rPr lang="fi-FI"/>
            <a:t>(</a:t>
          </a:r>
          <a:r>
            <a:rPr lang="fi-FI" sz="1100">
              <a:solidFill>
                <a:schemeClr val="tx1"/>
              </a:solidFill>
              <a:effectLst/>
              <a:latin typeface="+mn-lt"/>
              <a:ea typeface="+mn-ea"/>
              <a:cs typeface="+mn-cs"/>
            </a:rPr>
            <a:t>range</a:t>
          </a:r>
          <a:r>
            <a:rPr lang="fi-FI"/>
            <a:t>(</a:t>
          </a:r>
          <a:r>
            <a:rPr lang="fi-FI" sz="1100">
              <a:solidFill>
                <a:schemeClr val="tx1"/>
              </a:solidFill>
              <a:effectLst/>
              <a:latin typeface="+mn-lt"/>
              <a:ea typeface="+mn-ea"/>
              <a:cs typeface="+mn-cs"/>
            </a:rPr>
            <a:t>3</a:t>
          </a:r>
          <a:r>
            <a:rPr lang="fi-FI"/>
            <a:t>))</a:t>
          </a:r>
          <a:br>
            <a:rPr lang="fi-FI"/>
          </a:br>
          <a:r>
            <a:rPr lang="fi-FI"/>
            <a:t>        warehouses = </a:t>
          </a:r>
          <a:r>
            <a:rPr lang="fi-FI" sz="1100">
              <a:solidFill>
                <a:schemeClr val="tx1"/>
              </a:solidFill>
              <a:effectLst/>
              <a:latin typeface="+mn-lt"/>
              <a:ea typeface="+mn-ea"/>
              <a:cs typeface="+mn-cs"/>
            </a:rPr>
            <a:t>list</a:t>
          </a:r>
          <a:r>
            <a:rPr lang="fi-FI"/>
            <a:t>(</a:t>
          </a:r>
          <a:r>
            <a:rPr lang="fi-FI" sz="1100">
              <a:solidFill>
                <a:schemeClr val="tx1"/>
              </a:solidFill>
              <a:effectLst/>
              <a:latin typeface="+mn-lt"/>
              <a:ea typeface="+mn-ea"/>
              <a:cs typeface="+mn-cs"/>
            </a:rPr>
            <a:t>range</a:t>
          </a:r>
          <a:r>
            <a:rPr lang="fi-FI"/>
            <a:t>(</a:t>
          </a:r>
          <a:r>
            <a:rPr lang="fi-FI" sz="1100">
              <a:solidFill>
                <a:schemeClr val="tx1"/>
              </a:solidFill>
              <a:effectLst/>
              <a:latin typeface="+mn-lt"/>
              <a:ea typeface="+mn-ea"/>
              <a:cs typeface="+mn-cs"/>
            </a:rPr>
            <a:t>4</a:t>
          </a:r>
          <a:r>
            <a:rPr lang="fi-FI"/>
            <a:t>))</a:t>
          </a:r>
          <a:br>
            <a:rPr lang="fi-FI"/>
          </a:br>
          <a:r>
            <a:rPr lang="fi-FI"/>
            <a:t>        customer_areas = </a:t>
          </a:r>
          <a:r>
            <a:rPr lang="fi-FI" sz="1100">
              <a:solidFill>
                <a:schemeClr val="tx1"/>
              </a:solidFill>
              <a:effectLst/>
              <a:latin typeface="+mn-lt"/>
              <a:ea typeface="+mn-ea"/>
              <a:cs typeface="+mn-cs"/>
            </a:rPr>
            <a:t>list</a:t>
          </a:r>
          <a:r>
            <a:rPr lang="fi-FI"/>
            <a:t>(</a:t>
          </a:r>
          <a:r>
            <a:rPr lang="fi-FI" sz="1100">
              <a:solidFill>
                <a:schemeClr val="tx1"/>
              </a:solidFill>
              <a:effectLst/>
              <a:latin typeface="+mn-lt"/>
              <a:ea typeface="+mn-ea"/>
              <a:cs typeface="+mn-cs"/>
            </a:rPr>
            <a:t>range</a:t>
          </a:r>
          <a:r>
            <a:rPr lang="fi-FI"/>
            <a:t>(</a:t>
          </a:r>
          <a:r>
            <a:rPr lang="fi-FI" sz="1100">
              <a:solidFill>
                <a:schemeClr val="tx1"/>
              </a:solidFill>
              <a:effectLst/>
              <a:latin typeface="+mn-lt"/>
              <a:ea typeface="+mn-ea"/>
              <a:cs typeface="+mn-cs"/>
            </a:rPr>
            <a:t>13</a:t>
          </a:r>
          <a:r>
            <a:rPr lang="fi-FI"/>
            <a:t>))</a:t>
          </a:r>
          <a:br>
            <a:rPr lang="fi-FI"/>
          </a:br>
          <a:br>
            <a:rPr lang="fi-FI"/>
          </a:br>
          <a:r>
            <a:rPr lang="fi-FI"/>
            <a:t>        </a:t>
          </a:r>
          <a:r>
            <a:rPr lang="fi-FI" sz="1100">
              <a:solidFill>
                <a:schemeClr val="tx1"/>
              </a:solidFill>
              <a:effectLst/>
              <a:latin typeface="+mn-lt"/>
              <a:ea typeface="+mn-ea"/>
              <a:cs typeface="+mn-cs"/>
            </a:rPr>
            <a:t># Parameters</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production_capacities = [</a:t>
          </a:r>
          <a:r>
            <a:rPr lang="fi-FI" sz="1100">
              <a:solidFill>
                <a:schemeClr val="tx1"/>
              </a:solidFill>
              <a:effectLst/>
              <a:latin typeface="+mn-lt"/>
              <a:ea typeface="+mn-ea"/>
              <a:cs typeface="+mn-cs"/>
            </a:rPr>
            <a:t>9900, 2100, 4200</a:t>
          </a:r>
          <a:r>
            <a:rPr lang="fi-FI"/>
            <a:t>]</a:t>
          </a:r>
          <a:br>
            <a:rPr lang="fi-FI"/>
          </a:br>
          <a:r>
            <a:rPr lang="fi-FI"/>
            <a:t>        extra_capacities = [</a:t>
          </a:r>
          <a:r>
            <a:rPr lang="fi-FI" sz="1100">
              <a:solidFill>
                <a:schemeClr val="tx1"/>
              </a:solidFill>
              <a:effectLst/>
              <a:latin typeface="+mn-lt"/>
              <a:ea typeface="+mn-ea"/>
              <a:cs typeface="+mn-cs"/>
            </a:rPr>
            <a:t>1100, 1400, 1500</a:t>
          </a:r>
          <a:r>
            <a:rPr lang="fi-FI"/>
            <a:t>]</a:t>
          </a:r>
          <a:br>
            <a:rPr lang="fi-FI"/>
          </a:br>
          <a:r>
            <a:rPr lang="fi-FI"/>
            <a:t>        customer_area_demands = [</a:t>
          </a:r>
          <a:r>
            <a:rPr lang="fi-FI" sz="1100">
              <a:solidFill>
                <a:schemeClr val="tx1"/>
              </a:solidFill>
              <a:effectLst/>
              <a:latin typeface="+mn-lt"/>
              <a:ea typeface="+mn-ea"/>
              <a:cs typeface="+mn-cs"/>
            </a:rPr>
            <a:t>650, 260, 650, 130, 780, 2500, 910, 3120, 910, 3640, 1040, 1650, 1780</a:t>
          </a:r>
          <a:r>
            <a:rPr lang="fi-FI"/>
            <a:t>]</a:t>
          </a:r>
          <a:br>
            <a:rPr lang="fi-FI"/>
          </a:br>
          <a:br>
            <a:rPr lang="fi-FI"/>
          </a:br>
          <a:r>
            <a:rPr lang="fi-FI"/>
            <a:t>        </a:t>
          </a:r>
          <a:r>
            <a:rPr lang="fi-FI" sz="1100">
              <a:solidFill>
                <a:schemeClr val="tx1"/>
              </a:solidFill>
              <a:effectLst/>
              <a:latin typeface="+mn-lt"/>
              <a:ea typeface="+mn-ea"/>
              <a:cs typeface="+mn-cs"/>
            </a:rPr>
            <a:t># Transportation costs from mills to warehouses</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transport_costs_WH = [[</a:t>
          </a:r>
          <a:r>
            <a:rPr lang="fi-FI" sz="1100">
              <a:solidFill>
                <a:schemeClr val="tx1"/>
              </a:solidFill>
              <a:effectLst/>
              <a:latin typeface="+mn-lt"/>
              <a:ea typeface="+mn-ea"/>
              <a:cs typeface="+mn-cs"/>
            </a:rPr>
            <a:t>53, 95, 136, 160</a:t>
          </a:r>
          <a:r>
            <a:rPr lang="fi-FI"/>
            <a:t>]</a:t>
          </a:r>
          <a:r>
            <a:rPr lang="fi-FI" sz="1100">
              <a:solidFill>
                <a:schemeClr val="tx1"/>
              </a:solidFill>
              <a:effectLst/>
              <a:latin typeface="+mn-lt"/>
              <a:ea typeface="+mn-ea"/>
              <a:cs typeface="+mn-cs"/>
            </a:rPr>
            <a:t>,</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a:t>
          </a:r>
          <a:r>
            <a:rPr lang="fi-FI" sz="1100">
              <a:solidFill>
                <a:schemeClr val="tx1"/>
              </a:solidFill>
              <a:effectLst/>
              <a:latin typeface="+mn-lt"/>
              <a:ea typeface="+mn-ea"/>
              <a:cs typeface="+mn-cs"/>
            </a:rPr>
            <a:t>60, 120, 132, 140</a:t>
          </a:r>
          <a:r>
            <a:rPr lang="fi-FI"/>
            <a:t>]</a:t>
          </a:r>
          <a:r>
            <a:rPr lang="fi-FI" sz="1100">
              <a:solidFill>
                <a:schemeClr val="tx1"/>
              </a:solidFill>
              <a:effectLst/>
              <a:latin typeface="+mn-lt"/>
              <a:ea typeface="+mn-ea"/>
              <a:cs typeface="+mn-cs"/>
            </a:rPr>
            <a:t>,</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a:t>
          </a:r>
          <a:r>
            <a:rPr lang="fi-FI" sz="1100">
              <a:solidFill>
                <a:schemeClr val="tx1"/>
              </a:solidFill>
              <a:effectLst/>
              <a:latin typeface="+mn-lt"/>
              <a:ea typeface="+mn-ea"/>
              <a:cs typeface="+mn-cs"/>
            </a:rPr>
            <a:t>210, 190, 89, 71</a:t>
          </a:r>
          <a:r>
            <a:rPr lang="fi-FI"/>
            <a:t>]]</a:t>
          </a:r>
          <a:br>
            <a:rPr lang="fi-FI"/>
          </a:br>
          <a:br>
            <a:rPr lang="fi-FI"/>
          </a:br>
          <a:r>
            <a:rPr lang="fi-FI"/>
            <a:t>        </a:t>
          </a:r>
          <a:r>
            <a:rPr lang="fi-FI" sz="1100">
              <a:solidFill>
                <a:schemeClr val="tx1"/>
              </a:solidFill>
              <a:effectLst/>
              <a:latin typeface="+mn-lt"/>
              <a:ea typeface="+mn-ea"/>
              <a:cs typeface="+mn-cs"/>
            </a:rPr>
            <a:t># Transportation costs from warehouses to customers</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transport_costs_customers = [[</a:t>
          </a:r>
          <a:r>
            <a:rPr lang="fi-FI" sz="1100">
              <a:solidFill>
                <a:schemeClr val="tx1"/>
              </a:solidFill>
              <a:effectLst/>
              <a:latin typeface="+mn-lt"/>
              <a:ea typeface="+mn-ea"/>
              <a:cs typeface="+mn-cs"/>
            </a:rPr>
            <a:t>100, 120, 150, 160, 300, 310, 340, 490, 430, 360, 280, 350, 200</a:t>
          </a:r>
          <a:r>
            <a:rPr lang="fi-FI"/>
            <a:t>]</a:t>
          </a:r>
          <a:r>
            <a:rPr lang="fi-FI" sz="1100">
              <a:solidFill>
                <a:schemeClr val="tx1"/>
              </a:solidFill>
              <a:effectLst/>
              <a:latin typeface="+mn-lt"/>
              <a:ea typeface="+mn-ea"/>
              <a:cs typeface="+mn-cs"/>
            </a:rPr>
            <a:t>,</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a:t>
          </a:r>
          <a:r>
            <a:rPr lang="fi-FI" sz="1100">
              <a:solidFill>
                <a:schemeClr val="tx1"/>
              </a:solidFill>
              <a:effectLst/>
              <a:latin typeface="+mn-lt"/>
              <a:ea typeface="+mn-ea"/>
              <a:cs typeface="+mn-cs"/>
            </a:rPr>
            <a:t>200, 240, 280, 310, 280, 400, 440, 410, 380, 190, 80, 150, 90</a:t>
          </a:r>
          <a:r>
            <a:rPr lang="fi-FI"/>
            <a:t>]</a:t>
          </a:r>
          <a:r>
            <a:rPr lang="fi-FI" sz="1100">
              <a:solidFill>
                <a:schemeClr val="tx1"/>
              </a:solidFill>
              <a:effectLst/>
              <a:latin typeface="+mn-lt"/>
              <a:ea typeface="+mn-ea"/>
              <a:cs typeface="+mn-cs"/>
            </a:rPr>
            <a:t>,</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a:t>
          </a:r>
          <a:r>
            <a:rPr lang="fi-FI" sz="1100">
              <a:solidFill>
                <a:schemeClr val="tx1"/>
              </a:solidFill>
              <a:effectLst/>
              <a:latin typeface="+mn-lt"/>
              <a:ea typeface="+mn-ea"/>
              <a:cs typeface="+mn-cs"/>
            </a:rPr>
            <a:t>280, 260, 320, 400, 140, 319, 290, 240, 230, 80, 60, 60, 160</a:t>
          </a:r>
          <a:r>
            <a:rPr lang="fi-FI"/>
            <a:t>]</a:t>
          </a:r>
          <a:r>
            <a:rPr lang="fi-FI" sz="1100">
              <a:solidFill>
                <a:schemeClr val="tx1"/>
              </a:solidFill>
              <a:effectLst/>
              <a:latin typeface="+mn-lt"/>
              <a:ea typeface="+mn-ea"/>
              <a:cs typeface="+mn-cs"/>
            </a:rPr>
            <a:t>,</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a:t>
          </a:r>
          <a:r>
            <a:rPr lang="fi-FI" sz="1100">
              <a:solidFill>
                <a:schemeClr val="tx1"/>
              </a:solidFill>
              <a:effectLst/>
              <a:latin typeface="+mn-lt"/>
              <a:ea typeface="+mn-ea"/>
              <a:cs typeface="+mn-cs"/>
            </a:rPr>
            <a:t>320, 280, 200, 130, 130, 70, 100, 90, 100, 190, 370, 320, 390</a:t>
          </a:r>
          <a:r>
            <a:rPr lang="fi-FI"/>
            <a:t>]]</a:t>
          </a:r>
        </a:p>
        <a:p>
          <a:br>
            <a:rPr lang="fi-FI"/>
          </a:br>
          <a:r>
            <a:rPr lang="fi-FI"/>
            <a:t>        </a:t>
          </a:r>
          <a:r>
            <a:rPr lang="fi-FI" sz="1100">
              <a:solidFill>
                <a:schemeClr val="tx1"/>
              </a:solidFill>
              <a:effectLst/>
              <a:latin typeface="+mn-lt"/>
              <a:ea typeface="+mn-ea"/>
              <a:cs typeface="+mn-cs"/>
            </a:rPr>
            <a:t># Extra capacity costs</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extra_capacity_costs = [</a:t>
          </a:r>
          <a:r>
            <a:rPr lang="fi-FI" sz="1100">
              <a:solidFill>
                <a:schemeClr val="tx1"/>
              </a:solidFill>
              <a:effectLst/>
              <a:latin typeface="+mn-lt"/>
              <a:ea typeface="+mn-ea"/>
              <a:cs typeface="+mn-cs"/>
            </a:rPr>
            <a:t>300000, 400000, 450000</a:t>
          </a:r>
          <a:r>
            <a:rPr lang="fi-FI"/>
            <a:t>]</a:t>
          </a:r>
          <a:br>
            <a:rPr lang="fi-FI"/>
          </a:br>
          <a:br>
            <a:rPr lang="fi-FI"/>
          </a:br>
          <a:r>
            <a:rPr lang="fi-FI"/>
            <a:t>        </a:t>
          </a:r>
          <a:r>
            <a:rPr lang="fi-FI" sz="1100">
              <a:solidFill>
                <a:schemeClr val="tx1"/>
              </a:solidFill>
              <a:effectLst/>
              <a:latin typeface="+mn-lt"/>
              <a:ea typeface="+mn-ea"/>
              <a:cs typeface="+mn-cs"/>
            </a:rPr>
            <a:t># Create a optimization model (minimization)</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model = LpProblem(</a:t>
          </a:r>
          <a:r>
            <a:rPr lang="fi-FI" sz="1100">
              <a:solidFill>
                <a:schemeClr val="tx1"/>
              </a:solidFill>
              <a:effectLst/>
              <a:latin typeface="+mn-lt"/>
              <a:ea typeface="+mn-ea"/>
              <a:cs typeface="+mn-cs"/>
            </a:rPr>
            <a:t>"PP_MILP_model", </a:t>
          </a:r>
          <a:r>
            <a:rPr lang="fi-FI"/>
            <a:t>LpMinimize)</a:t>
          </a:r>
          <a:br>
            <a:rPr lang="fi-FI"/>
          </a:br>
          <a:br>
            <a:rPr lang="fi-FI"/>
          </a:br>
          <a:r>
            <a:rPr lang="fi-FI"/>
            <a:t>        </a:t>
          </a:r>
          <a:r>
            <a:rPr lang="fi-FI" sz="1100">
              <a:solidFill>
                <a:schemeClr val="tx1"/>
              </a:solidFill>
              <a:effectLst/>
              <a:latin typeface="+mn-lt"/>
              <a:ea typeface="+mn-ea"/>
              <a:cs typeface="+mn-cs"/>
            </a:rPr>
            <a:t># Create decision variables x_ik</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x = [[LpVariable(</a:t>
          </a:r>
          <a:r>
            <a:rPr lang="fi-FI" sz="1100">
              <a:solidFill>
                <a:schemeClr val="tx1"/>
              </a:solidFill>
              <a:effectLst/>
              <a:latin typeface="+mn-lt"/>
              <a:ea typeface="+mn-ea"/>
              <a:cs typeface="+mn-cs"/>
            </a:rPr>
            <a:t>"x_" </a:t>
          </a:r>
          <a:r>
            <a:rPr lang="fi-FI"/>
            <a:t>+ </a:t>
          </a:r>
          <a:r>
            <a:rPr lang="fi-FI" sz="1100">
              <a:solidFill>
                <a:schemeClr val="tx1"/>
              </a:solidFill>
              <a:effectLst/>
              <a:latin typeface="+mn-lt"/>
              <a:ea typeface="+mn-ea"/>
              <a:cs typeface="+mn-cs"/>
            </a:rPr>
            <a:t>str</a:t>
          </a:r>
          <a:r>
            <a:rPr lang="fi-FI"/>
            <a:t>(i) + </a:t>
          </a:r>
          <a:r>
            <a:rPr lang="fi-FI" sz="1100">
              <a:solidFill>
                <a:schemeClr val="tx1"/>
              </a:solidFill>
              <a:effectLst/>
              <a:latin typeface="+mn-lt"/>
              <a:ea typeface="+mn-ea"/>
              <a:cs typeface="+mn-cs"/>
            </a:rPr>
            <a:t>str</a:t>
          </a:r>
          <a:r>
            <a:rPr lang="fi-FI"/>
            <a:t>(k)</a:t>
          </a:r>
          <a:r>
            <a:rPr lang="fi-FI" sz="1100">
              <a:solidFill>
                <a:schemeClr val="tx1"/>
              </a:solidFill>
              <a:effectLst/>
              <a:latin typeface="+mn-lt"/>
              <a:ea typeface="+mn-ea"/>
              <a:cs typeface="+mn-cs"/>
            </a:rPr>
            <a:t>, 0, None</a:t>
          </a:r>
          <a:r>
            <a:rPr lang="fi-FI"/>
            <a:t>) </a:t>
          </a:r>
          <a:r>
            <a:rPr lang="fi-FI" sz="1100">
              <a:solidFill>
                <a:schemeClr val="tx1"/>
              </a:solidFill>
              <a:effectLst/>
              <a:latin typeface="+mn-lt"/>
              <a:ea typeface="+mn-ea"/>
              <a:cs typeface="+mn-cs"/>
            </a:rPr>
            <a:t>for </a:t>
          </a:r>
          <a:r>
            <a:rPr lang="fi-FI"/>
            <a:t>k </a:t>
          </a:r>
          <a:r>
            <a:rPr lang="fi-FI" sz="1100">
              <a:solidFill>
                <a:schemeClr val="tx1"/>
              </a:solidFill>
              <a:effectLst/>
              <a:latin typeface="+mn-lt"/>
              <a:ea typeface="+mn-ea"/>
              <a:cs typeface="+mn-cs"/>
            </a:rPr>
            <a:t>in </a:t>
          </a:r>
          <a:r>
            <a:rPr lang="fi-FI"/>
            <a:t>warehouses] </a:t>
          </a:r>
          <a:r>
            <a:rPr lang="fi-FI" sz="1100">
              <a:solidFill>
                <a:schemeClr val="tx1"/>
              </a:solidFill>
              <a:effectLst/>
              <a:latin typeface="+mn-lt"/>
              <a:ea typeface="+mn-ea"/>
              <a:cs typeface="+mn-cs"/>
            </a:rPr>
            <a:t>for </a:t>
          </a:r>
          <a:r>
            <a:rPr lang="fi-FI"/>
            <a:t>i </a:t>
          </a:r>
          <a:r>
            <a:rPr lang="fi-FI" sz="1100">
              <a:solidFill>
                <a:schemeClr val="tx1"/>
              </a:solidFill>
              <a:effectLst/>
              <a:latin typeface="+mn-lt"/>
              <a:ea typeface="+mn-ea"/>
              <a:cs typeface="+mn-cs"/>
            </a:rPr>
            <a:t>in </a:t>
          </a:r>
          <a:r>
            <a:rPr lang="fi-FI"/>
            <a:t>mills]</a:t>
          </a:r>
          <a:br>
            <a:rPr lang="fi-FI"/>
          </a:br>
          <a:br>
            <a:rPr lang="fi-FI"/>
          </a:br>
          <a:r>
            <a:rPr lang="fi-FI"/>
            <a:t>        </a:t>
          </a:r>
          <a:r>
            <a:rPr lang="fi-FI" sz="1100">
              <a:solidFill>
                <a:schemeClr val="tx1"/>
              </a:solidFill>
              <a:effectLst/>
              <a:latin typeface="+mn-lt"/>
              <a:ea typeface="+mn-ea"/>
              <a:cs typeface="+mn-cs"/>
            </a:rPr>
            <a:t># Create decision variables y_kj</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y = [[LpVariable(</a:t>
          </a:r>
          <a:r>
            <a:rPr lang="fi-FI" sz="1100">
              <a:solidFill>
                <a:schemeClr val="tx1"/>
              </a:solidFill>
              <a:effectLst/>
              <a:latin typeface="+mn-lt"/>
              <a:ea typeface="+mn-ea"/>
              <a:cs typeface="+mn-cs"/>
            </a:rPr>
            <a:t>"y_" </a:t>
          </a:r>
          <a:r>
            <a:rPr lang="fi-FI"/>
            <a:t>+ </a:t>
          </a:r>
          <a:r>
            <a:rPr lang="fi-FI" sz="1100">
              <a:solidFill>
                <a:schemeClr val="tx1"/>
              </a:solidFill>
              <a:effectLst/>
              <a:latin typeface="+mn-lt"/>
              <a:ea typeface="+mn-ea"/>
              <a:cs typeface="+mn-cs"/>
            </a:rPr>
            <a:t>str</a:t>
          </a:r>
          <a:r>
            <a:rPr lang="fi-FI"/>
            <a:t>(k) + </a:t>
          </a:r>
          <a:r>
            <a:rPr lang="fi-FI" sz="1100">
              <a:solidFill>
                <a:schemeClr val="tx1"/>
              </a:solidFill>
              <a:effectLst/>
              <a:latin typeface="+mn-lt"/>
              <a:ea typeface="+mn-ea"/>
              <a:cs typeface="+mn-cs"/>
            </a:rPr>
            <a:t>str</a:t>
          </a:r>
          <a:r>
            <a:rPr lang="fi-FI"/>
            <a:t>(j)</a:t>
          </a:r>
          <a:r>
            <a:rPr lang="fi-FI" sz="1100">
              <a:solidFill>
                <a:schemeClr val="tx1"/>
              </a:solidFill>
              <a:effectLst/>
              <a:latin typeface="+mn-lt"/>
              <a:ea typeface="+mn-ea"/>
              <a:cs typeface="+mn-cs"/>
            </a:rPr>
            <a:t>, 0, None</a:t>
          </a:r>
          <a:r>
            <a:rPr lang="fi-FI"/>
            <a:t>) </a:t>
          </a:r>
          <a:r>
            <a:rPr lang="fi-FI" sz="1100">
              <a:solidFill>
                <a:schemeClr val="tx1"/>
              </a:solidFill>
              <a:effectLst/>
              <a:latin typeface="+mn-lt"/>
              <a:ea typeface="+mn-ea"/>
              <a:cs typeface="+mn-cs"/>
            </a:rPr>
            <a:t>for </a:t>
          </a:r>
          <a:r>
            <a:rPr lang="fi-FI"/>
            <a:t>j </a:t>
          </a:r>
          <a:r>
            <a:rPr lang="fi-FI" sz="1100">
              <a:solidFill>
                <a:schemeClr val="tx1"/>
              </a:solidFill>
              <a:effectLst/>
              <a:latin typeface="+mn-lt"/>
              <a:ea typeface="+mn-ea"/>
              <a:cs typeface="+mn-cs"/>
            </a:rPr>
            <a:t>in </a:t>
          </a:r>
          <a:r>
            <a:rPr lang="fi-FI"/>
            <a:t>customer_areas] </a:t>
          </a:r>
          <a:r>
            <a:rPr lang="fi-FI" sz="1100">
              <a:solidFill>
                <a:schemeClr val="tx1"/>
              </a:solidFill>
              <a:effectLst/>
              <a:latin typeface="+mn-lt"/>
              <a:ea typeface="+mn-ea"/>
              <a:cs typeface="+mn-cs"/>
            </a:rPr>
            <a:t>for </a:t>
          </a:r>
          <a:r>
            <a:rPr lang="fi-FI"/>
            <a:t>k </a:t>
          </a:r>
          <a:r>
            <a:rPr lang="fi-FI" sz="1100">
              <a:solidFill>
                <a:schemeClr val="tx1"/>
              </a:solidFill>
              <a:effectLst/>
              <a:latin typeface="+mn-lt"/>
              <a:ea typeface="+mn-ea"/>
              <a:cs typeface="+mn-cs"/>
            </a:rPr>
            <a:t>in </a:t>
          </a:r>
          <a:r>
            <a:rPr lang="fi-FI"/>
            <a:t>warehouses]</a:t>
          </a:r>
          <a:br>
            <a:rPr lang="fi-FI"/>
          </a:br>
          <a:br>
            <a:rPr lang="fi-FI"/>
          </a:br>
          <a:r>
            <a:rPr lang="fi-FI"/>
            <a:t>        </a:t>
          </a:r>
          <a:r>
            <a:rPr lang="fi-FI" sz="1100">
              <a:solidFill>
                <a:schemeClr val="tx1"/>
              </a:solidFill>
              <a:effectLst/>
              <a:latin typeface="+mn-lt"/>
              <a:ea typeface="+mn-ea"/>
              <a:cs typeface="+mn-cs"/>
            </a:rPr>
            <a:t># Create decision variables z_i</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z = [LpVariable(</a:t>
          </a:r>
          <a:r>
            <a:rPr lang="fi-FI" sz="1100">
              <a:solidFill>
                <a:schemeClr val="tx1"/>
              </a:solidFill>
              <a:effectLst/>
              <a:latin typeface="+mn-lt"/>
              <a:ea typeface="+mn-ea"/>
              <a:cs typeface="+mn-cs"/>
            </a:rPr>
            <a:t>"z_" </a:t>
          </a:r>
          <a:r>
            <a:rPr lang="fi-FI"/>
            <a:t>+ </a:t>
          </a:r>
          <a:r>
            <a:rPr lang="fi-FI" sz="1100">
              <a:solidFill>
                <a:schemeClr val="tx1"/>
              </a:solidFill>
              <a:effectLst/>
              <a:latin typeface="+mn-lt"/>
              <a:ea typeface="+mn-ea"/>
              <a:cs typeface="+mn-cs"/>
            </a:rPr>
            <a:t>str</a:t>
          </a:r>
          <a:r>
            <a:rPr lang="fi-FI"/>
            <a:t>(i)</a:t>
          </a:r>
          <a:r>
            <a:rPr lang="fi-FI" sz="1100">
              <a:solidFill>
                <a:schemeClr val="tx1"/>
              </a:solidFill>
              <a:effectLst/>
              <a:latin typeface="+mn-lt"/>
              <a:ea typeface="+mn-ea"/>
              <a:cs typeface="+mn-cs"/>
            </a:rPr>
            <a:t>, cat</a:t>
          </a:r>
          <a:r>
            <a:rPr lang="fi-FI"/>
            <a:t>=</a:t>
          </a:r>
          <a:r>
            <a:rPr lang="fi-FI" sz="1100">
              <a:solidFill>
                <a:schemeClr val="tx1"/>
              </a:solidFill>
              <a:effectLst/>
              <a:latin typeface="+mn-lt"/>
              <a:ea typeface="+mn-ea"/>
              <a:cs typeface="+mn-cs"/>
            </a:rPr>
            <a:t>"Binary"</a:t>
          </a:r>
          <a:r>
            <a:rPr lang="fi-FI"/>
            <a:t>) </a:t>
          </a:r>
          <a:r>
            <a:rPr lang="fi-FI" sz="1100">
              <a:solidFill>
                <a:schemeClr val="tx1"/>
              </a:solidFill>
              <a:effectLst/>
              <a:latin typeface="+mn-lt"/>
              <a:ea typeface="+mn-ea"/>
              <a:cs typeface="+mn-cs"/>
            </a:rPr>
            <a:t>for </a:t>
          </a:r>
          <a:r>
            <a:rPr lang="fi-FI"/>
            <a:t>i </a:t>
          </a:r>
          <a:r>
            <a:rPr lang="fi-FI" sz="1100">
              <a:solidFill>
                <a:schemeClr val="tx1"/>
              </a:solidFill>
              <a:effectLst/>
              <a:latin typeface="+mn-lt"/>
              <a:ea typeface="+mn-ea"/>
              <a:cs typeface="+mn-cs"/>
            </a:rPr>
            <a:t>in </a:t>
          </a:r>
          <a:r>
            <a:rPr lang="fi-FI"/>
            <a:t>mills]</a:t>
          </a:r>
          <a:br>
            <a:rPr lang="fi-FI"/>
          </a:br>
          <a:br>
            <a:rPr lang="fi-FI"/>
          </a:br>
          <a:r>
            <a:rPr lang="fi-FI"/>
            <a:t>        </a:t>
          </a:r>
          <a:r>
            <a:rPr lang="fi-FI" sz="1100">
              <a:solidFill>
                <a:schemeClr val="tx1"/>
              </a:solidFill>
              <a:effectLst/>
              <a:latin typeface="+mn-lt"/>
              <a:ea typeface="+mn-ea"/>
              <a:cs typeface="+mn-cs"/>
            </a:rPr>
            <a:t># Add objective function</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a:t>
          </a:r>
          <a:r>
            <a:rPr lang="fi-FI"/>
            <a:t>model += (</a:t>
          </a:r>
          <a:br>
            <a:rPr lang="fi-FI"/>
          </a:br>
          <a:r>
            <a:rPr lang="fi-FI"/>
            <a:t>            lpSum(x[k][j] * transport_costs_WH[k][j] </a:t>
          </a:r>
          <a:r>
            <a:rPr lang="fi-FI" sz="1100">
              <a:solidFill>
                <a:schemeClr val="tx1"/>
              </a:solidFill>
              <a:effectLst/>
              <a:latin typeface="+mn-lt"/>
              <a:ea typeface="+mn-ea"/>
              <a:cs typeface="+mn-cs"/>
            </a:rPr>
            <a:t>for </a:t>
          </a:r>
          <a:r>
            <a:rPr lang="fi-FI"/>
            <a:t>j </a:t>
          </a:r>
          <a:r>
            <a:rPr lang="fi-FI" sz="1100">
              <a:solidFill>
                <a:schemeClr val="tx1"/>
              </a:solidFill>
              <a:effectLst/>
              <a:latin typeface="+mn-lt"/>
              <a:ea typeface="+mn-ea"/>
              <a:cs typeface="+mn-cs"/>
            </a:rPr>
            <a:t>in </a:t>
          </a:r>
          <a:r>
            <a:rPr lang="fi-FI"/>
            <a:t>warehouses </a:t>
          </a:r>
          <a:r>
            <a:rPr lang="fi-FI" sz="1100">
              <a:solidFill>
                <a:schemeClr val="tx1"/>
              </a:solidFill>
              <a:effectLst/>
              <a:latin typeface="+mn-lt"/>
              <a:ea typeface="+mn-ea"/>
              <a:cs typeface="+mn-cs"/>
            </a:rPr>
            <a:t>for </a:t>
          </a:r>
          <a:r>
            <a:rPr lang="fi-FI"/>
            <a:t>k </a:t>
          </a:r>
          <a:r>
            <a:rPr lang="fi-FI" sz="1100">
              <a:solidFill>
                <a:schemeClr val="tx1"/>
              </a:solidFill>
              <a:effectLst/>
              <a:latin typeface="+mn-lt"/>
              <a:ea typeface="+mn-ea"/>
              <a:cs typeface="+mn-cs"/>
            </a:rPr>
            <a:t>in </a:t>
          </a:r>
          <a:r>
            <a:rPr lang="fi-FI"/>
            <a:t>mills) +</a:t>
          </a:r>
          <a:br>
            <a:rPr lang="fi-FI"/>
          </a:br>
          <a:r>
            <a:rPr lang="fi-FI"/>
            <a:t>            lpSum(y[k][j] * transport_costs_customers[k][j] </a:t>
          </a:r>
          <a:r>
            <a:rPr lang="fi-FI" sz="1100">
              <a:solidFill>
                <a:schemeClr val="tx1"/>
              </a:solidFill>
              <a:effectLst/>
              <a:latin typeface="+mn-lt"/>
              <a:ea typeface="+mn-ea"/>
              <a:cs typeface="+mn-cs"/>
            </a:rPr>
            <a:t>for </a:t>
          </a:r>
          <a:r>
            <a:rPr lang="fi-FI"/>
            <a:t>j </a:t>
          </a:r>
          <a:r>
            <a:rPr lang="fi-FI" sz="1100">
              <a:solidFill>
                <a:schemeClr val="tx1"/>
              </a:solidFill>
              <a:effectLst/>
              <a:latin typeface="+mn-lt"/>
              <a:ea typeface="+mn-ea"/>
              <a:cs typeface="+mn-cs"/>
            </a:rPr>
            <a:t>in </a:t>
          </a:r>
          <a:r>
            <a:rPr lang="fi-FI"/>
            <a:t>customer_areas </a:t>
          </a:r>
          <a:r>
            <a:rPr lang="fi-FI" sz="1100">
              <a:solidFill>
                <a:schemeClr val="tx1"/>
              </a:solidFill>
              <a:effectLst/>
              <a:latin typeface="+mn-lt"/>
              <a:ea typeface="+mn-ea"/>
              <a:cs typeface="+mn-cs"/>
            </a:rPr>
            <a:t>for </a:t>
          </a:r>
          <a:r>
            <a:rPr lang="fi-FI"/>
            <a:t>k </a:t>
          </a:r>
          <a:r>
            <a:rPr lang="fi-FI" sz="1100">
              <a:solidFill>
                <a:schemeClr val="tx1"/>
              </a:solidFill>
              <a:effectLst/>
              <a:latin typeface="+mn-lt"/>
              <a:ea typeface="+mn-ea"/>
              <a:cs typeface="+mn-cs"/>
            </a:rPr>
            <a:t>in </a:t>
          </a:r>
          <a:r>
            <a:rPr lang="fi-FI"/>
            <a:t>warehouses) +</a:t>
          </a:r>
          <a:br>
            <a:rPr lang="fi-FI"/>
          </a:br>
          <a:r>
            <a:rPr lang="fi-FI"/>
            <a:t>            lpSum(z[i] * extra_capacity_costs[i] </a:t>
          </a:r>
          <a:r>
            <a:rPr lang="fi-FI" sz="1100">
              <a:solidFill>
                <a:schemeClr val="tx1"/>
              </a:solidFill>
              <a:effectLst/>
              <a:latin typeface="+mn-lt"/>
              <a:ea typeface="+mn-ea"/>
              <a:cs typeface="+mn-cs"/>
            </a:rPr>
            <a:t>for </a:t>
          </a:r>
          <a:r>
            <a:rPr lang="fi-FI"/>
            <a:t>i </a:t>
          </a:r>
          <a:r>
            <a:rPr lang="fi-FI" sz="1100">
              <a:solidFill>
                <a:schemeClr val="tx1"/>
              </a:solidFill>
              <a:effectLst/>
              <a:latin typeface="+mn-lt"/>
              <a:ea typeface="+mn-ea"/>
              <a:cs typeface="+mn-cs"/>
            </a:rPr>
            <a:t>in </a:t>
          </a:r>
          <a:r>
            <a:rPr lang="fi-FI"/>
            <a:t>mills)</a:t>
          </a:r>
          <a:br>
            <a:rPr lang="fi-FI"/>
          </a:br>
          <a:r>
            <a:rPr lang="fi-FI"/>
            <a:t>            </a:t>
          </a:r>
          <a:r>
            <a:rPr lang="fi-FI" sz="1100">
              <a:solidFill>
                <a:schemeClr val="tx1"/>
              </a:solidFill>
              <a:effectLst/>
              <a:latin typeface="+mn-lt"/>
              <a:ea typeface="+mn-ea"/>
              <a:cs typeface="+mn-cs"/>
            </a:rPr>
            <a:t>, "transportation_costs"</a:t>
          </a:r>
          <a:r>
            <a:rPr lang="fi-FI"/>
            <a:t>)</a:t>
          </a:r>
          <a:br>
            <a:rPr lang="fi-FI"/>
          </a:br>
          <a:br>
            <a:rPr lang="fi-FI"/>
          </a:br>
          <a:r>
            <a:rPr lang="fi-FI"/>
            <a:t>        </a:t>
          </a:r>
          <a:r>
            <a:rPr lang="fi-FI" sz="1100">
              <a:solidFill>
                <a:schemeClr val="tx1"/>
              </a:solidFill>
              <a:effectLst/>
              <a:latin typeface="+mn-lt"/>
              <a:ea typeface="+mn-ea"/>
              <a:cs typeface="+mn-cs"/>
            </a:rPr>
            <a:t># Add Constraint 1 to model object</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for </a:t>
          </a:r>
          <a:r>
            <a:rPr lang="fi-FI"/>
            <a:t>i </a:t>
          </a:r>
          <a:r>
            <a:rPr lang="fi-FI" sz="1100">
              <a:solidFill>
                <a:schemeClr val="tx1"/>
              </a:solidFill>
              <a:effectLst/>
              <a:latin typeface="+mn-lt"/>
              <a:ea typeface="+mn-ea"/>
              <a:cs typeface="+mn-cs"/>
            </a:rPr>
            <a:t>in </a:t>
          </a:r>
          <a:r>
            <a:rPr lang="fi-FI"/>
            <a:t>mills:</a:t>
          </a:r>
          <a:br>
            <a:rPr lang="fi-FI"/>
          </a:br>
          <a:r>
            <a:rPr lang="fi-FI"/>
            <a:t>            model += (</a:t>
          </a:r>
          <a:br>
            <a:rPr lang="fi-FI"/>
          </a:br>
          <a:r>
            <a:rPr lang="fi-FI"/>
            <a:t>                    lpSum(x[i][k] </a:t>
          </a:r>
          <a:r>
            <a:rPr lang="fi-FI" sz="1100">
              <a:solidFill>
                <a:schemeClr val="tx1"/>
              </a:solidFill>
              <a:effectLst/>
              <a:latin typeface="+mn-lt"/>
              <a:ea typeface="+mn-ea"/>
              <a:cs typeface="+mn-cs"/>
            </a:rPr>
            <a:t>for </a:t>
          </a:r>
          <a:r>
            <a:rPr lang="fi-FI"/>
            <a:t>k </a:t>
          </a:r>
          <a:r>
            <a:rPr lang="fi-FI" sz="1100">
              <a:solidFill>
                <a:schemeClr val="tx1"/>
              </a:solidFill>
              <a:effectLst/>
              <a:latin typeface="+mn-lt"/>
              <a:ea typeface="+mn-ea"/>
              <a:cs typeface="+mn-cs"/>
            </a:rPr>
            <a:t>in </a:t>
          </a:r>
          <a:r>
            <a:rPr lang="fi-FI"/>
            <a:t>warehouses) &lt;= production_capacities[i] + z[i] * extra_capacities[i])</a:t>
          </a:r>
          <a:br>
            <a:rPr lang="fi-FI"/>
          </a:br>
          <a:br>
            <a:rPr lang="fi-FI"/>
          </a:br>
          <a:r>
            <a:rPr lang="fi-FI"/>
            <a:t>            </a:t>
          </a:r>
          <a:r>
            <a:rPr lang="fi-FI" sz="1100">
              <a:solidFill>
                <a:schemeClr val="tx1"/>
              </a:solidFill>
              <a:effectLst/>
              <a:latin typeface="+mn-lt"/>
              <a:ea typeface="+mn-ea"/>
              <a:cs typeface="+mn-cs"/>
            </a:rPr>
            <a:t># Constraint 2</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for </a:t>
          </a:r>
          <a:r>
            <a:rPr lang="fi-FI"/>
            <a:t>k </a:t>
          </a:r>
          <a:r>
            <a:rPr lang="fi-FI" sz="1100">
              <a:solidFill>
                <a:schemeClr val="tx1"/>
              </a:solidFill>
              <a:effectLst/>
              <a:latin typeface="+mn-lt"/>
              <a:ea typeface="+mn-ea"/>
              <a:cs typeface="+mn-cs"/>
            </a:rPr>
            <a:t>in </a:t>
          </a:r>
          <a:r>
            <a:rPr lang="fi-FI"/>
            <a:t>warehouses:</a:t>
          </a:r>
          <a:br>
            <a:rPr lang="fi-FI"/>
          </a:br>
          <a:r>
            <a:rPr lang="fi-FI"/>
            <a:t>            model += (</a:t>
          </a:r>
          <a:br>
            <a:rPr lang="fi-FI"/>
          </a:br>
          <a:r>
            <a:rPr lang="fi-FI"/>
            <a:t>                    lpSum(x[i][k] </a:t>
          </a:r>
          <a:r>
            <a:rPr lang="fi-FI" sz="1100">
              <a:solidFill>
                <a:schemeClr val="tx1"/>
              </a:solidFill>
              <a:effectLst/>
              <a:latin typeface="+mn-lt"/>
              <a:ea typeface="+mn-ea"/>
              <a:cs typeface="+mn-cs"/>
            </a:rPr>
            <a:t>for </a:t>
          </a:r>
          <a:r>
            <a:rPr lang="fi-FI"/>
            <a:t>i </a:t>
          </a:r>
          <a:r>
            <a:rPr lang="fi-FI" sz="1100">
              <a:solidFill>
                <a:schemeClr val="tx1"/>
              </a:solidFill>
              <a:effectLst/>
              <a:latin typeface="+mn-lt"/>
              <a:ea typeface="+mn-ea"/>
              <a:cs typeface="+mn-cs"/>
            </a:rPr>
            <a:t>in </a:t>
          </a:r>
          <a:r>
            <a:rPr lang="fi-FI"/>
            <a:t>mills) == lpSum(y[k][j] </a:t>
          </a:r>
          <a:r>
            <a:rPr lang="fi-FI" sz="1100">
              <a:solidFill>
                <a:schemeClr val="tx1"/>
              </a:solidFill>
              <a:effectLst/>
              <a:latin typeface="+mn-lt"/>
              <a:ea typeface="+mn-ea"/>
              <a:cs typeface="+mn-cs"/>
            </a:rPr>
            <a:t>for </a:t>
          </a:r>
          <a:r>
            <a:rPr lang="fi-FI"/>
            <a:t>j </a:t>
          </a:r>
          <a:r>
            <a:rPr lang="fi-FI" sz="1100">
              <a:solidFill>
                <a:schemeClr val="tx1"/>
              </a:solidFill>
              <a:effectLst/>
              <a:latin typeface="+mn-lt"/>
              <a:ea typeface="+mn-ea"/>
              <a:cs typeface="+mn-cs"/>
            </a:rPr>
            <a:t>in </a:t>
          </a:r>
          <a:r>
            <a:rPr lang="fi-FI"/>
            <a:t>customer_areas))</a:t>
          </a:r>
          <a:br>
            <a:rPr lang="fi-FI"/>
          </a:br>
          <a:br>
            <a:rPr lang="fi-FI"/>
          </a:br>
          <a:r>
            <a:rPr lang="fi-FI"/>
            <a:t>        </a:t>
          </a:r>
          <a:r>
            <a:rPr lang="fi-FI" sz="1100">
              <a:solidFill>
                <a:schemeClr val="tx1"/>
              </a:solidFill>
              <a:effectLst/>
              <a:latin typeface="+mn-lt"/>
              <a:ea typeface="+mn-ea"/>
              <a:cs typeface="+mn-cs"/>
            </a:rPr>
            <a:t># Constraint 3</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for </a:t>
          </a:r>
          <a:r>
            <a:rPr lang="fi-FI"/>
            <a:t>j </a:t>
          </a:r>
          <a:r>
            <a:rPr lang="fi-FI" sz="1100">
              <a:solidFill>
                <a:schemeClr val="tx1"/>
              </a:solidFill>
              <a:effectLst/>
              <a:latin typeface="+mn-lt"/>
              <a:ea typeface="+mn-ea"/>
              <a:cs typeface="+mn-cs"/>
            </a:rPr>
            <a:t>in </a:t>
          </a:r>
          <a:r>
            <a:rPr lang="fi-FI"/>
            <a:t>customer_areas:</a:t>
          </a:r>
          <a:br>
            <a:rPr lang="fi-FI"/>
          </a:br>
          <a:r>
            <a:rPr lang="fi-FI"/>
            <a:t>            model += (</a:t>
          </a:r>
          <a:br>
            <a:rPr lang="fi-FI"/>
          </a:br>
          <a:r>
            <a:rPr lang="fi-FI"/>
            <a:t>                    lpSum([y[k][j] </a:t>
          </a:r>
          <a:r>
            <a:rPr lang="fi-FI" sz="1100">
              <a:solidFill>
                <a:schemeClr val="tx1"/>
              </a:solidFill>
              <a:effectLst/>
              <a:latin typeface="+mn-lt"/>
              <a:ea typeface="+mn-ea"/>
              <a:cs typeface="+mn-cs"/>
            </a:rPr>
            <a:t>for </a:t>
          </a:r>
          <a:r>
            <a:rPr lang="fi-FI"/>
            <a:t>k </a:t>
          </a:r>
          <a:r>
            <a:rPr lang="fi-FI" sz="1100">
              <a:solidFill>
                <a:schemeClr val="tx1"/>
              </a:solidFill>
              <a:effectLst/>
              <a:latin typeface="+mn-lt"/>
              <a:ea typeface="+mn-ea"/>
              <a:cs typeface="+mn-cs"/>
            </a:rPr>
            <a:t>in </a:t>
          </a:r>
          <a:r>
            <a:rPr lang="fi-FI"/>
            <a:t>warehouses]) == customer_area_demands[j])</a:t>
          </a:r>
          <a:br>
            <a:rPr lang="fi-FI"/>
          </a:br>
          <a:br>
            <a:rPr lang="fi-FI"/>
          </a:br>
          <a:r>
            <a:rPr lang="fi-FI"/>
            <a:t>        model.solve()  </a:t>
          </a:r>
          <a:r>
            <a:rPr lang="fi-FI" sz="1100">
              <a:solidFill>
                <a:schemeClr val="tx1"/>
              </a:solidFill>
              <a:effectLst/>
              <a:latin typeface="+mn-lt"/>
              <a:ea typeface="+mn-ea"/>
              <a:cs typeface="+mn-cs"/>
            </a:rPr>
            <a:t># Solve the model</a:t>
          </a:r>
          <a:br>
            <a:rPr lang="fi-FI" sz="1100">
              <a:solidFill>
                <a:schemeClr val="tx1"/>
              </a:solidFill>
              <a:effectLst/>
              <a:latin typeface="+mn-lt"/>
              <a:ea typeface="+mn-ea"/>
              <a:cs typeface="+mn-cs"/>
            </a:rPr>
          </a:br>
          <a:br>
            <a:rPr lang="fi-FI" sz="1100">
              <a:solidFill>
                <a:schemeClr val="tx1"/>
              </a:solidFill>
              <a:effectLst/>
              <a:latin typeface="+mn-lt"/>
              <a:ea typeface="+mn-ea"/>
              <a:cs typeface="+mn-cs"/>
            </a:rPr>
          </a:br>
          <a:r>
            <a:rPr lang="fi-FI" sz="1100">
              <a:solidFill>
                <a:schemeClr val="tx1"/>
              </a:solidFill>
              <a:effectLst/>
              <a:latin typeface="+mn-lt"/>
              <a:ea typeface="+mn-ea"/>
              <a:cs typeface="+mn-cs"/>
            </a:rPr>
            <a:t>        # Print optimal objective function value:</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print</a:t>
          </a:r>
          <a:r>
            <a:rPr lang="fi-FI"/>
            <a:t>(</a:t>
          </a:r>
          <a:r>
            <a:rPr lang="fi-FI" sz="1100">
              <a:solidFill>
                <a:schemeClr val="tx1"/>
              </a:solidFill>
              <a:effectLst/>
              <a:latin typeface="+mn-lt"/>
              <a:ea typeface="+mn-ea"/>
              <a:cs typeface="+mn-cs"/>
            </a:rPr>
            <a:t>"Optimal total cost " </a:t>
          </a:r>
          <a:r>
            <a:rPr lang="fi-FI"/>
            <a:t>+ </a:t>
          </a:r>
          <a:r>
            <a:rPr lang="fi-FI" sz="1100">
              <a:solidFill>
                <a:schemeClr val="tx1"/>
              </a:solidFill>
              <a:effectLst/>
              <a:latin typeface="+mn-lt"/>
              <a:ea typeface="+mn-ea"/>
              <a:cs typeface="+mn-cs"/>
            </a:rPr>
            <a:t>str</a:t>
          </a:r>
          <a:r>
            <a:rPr lang="fi-FI"/>
            <a:t>(model.objective.value()) + </a:t>
          </a:r>
          <a:r>
            <a:rPr lang="fi-FI" sz="1100">
              <a:solidFill>
                <a:schemeClr val="tx1"/>
              </a:solidFill>
              <a:effectLst/>
              <a:latin typeface="+mn-lt"/>
              <a:ea typeface="+mn-ea"/>
              <a:cs typeface="+mn-cs"/>
            </a:rPr>
            <a:t>" ."</a:t>
          </a:r>
          <a:r>
            <a:rPr lang="fi-FI"/>
            <a:t>)</a:t>
          </a:r>
          <a:br>
            <a:rPr lang="fi-FI"/>
          </a:br>
          <a:br>
            <a:rPr lang="fi-FI"/>
          </a:br>
          <a:r>
            <a:rPr lang="fi-FI"/>
            <a:t>        </a:t>
          </a:r>
          <a:r>
            <a:rPr lang="fi-FI" sz="1100">
              <a:solidFill>
                <a:schemeClr val="tx1"/>
              </a:solidFill>
              <a:effectLst/>
              <a:latin typeface="+mn-lt"/>
              <a:ea typeface="+mn-ea"/>
              <a:cs typeface="+mn-cs"/>
            </a:rPr>
            <a:t># Print optimal decision variable values:</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for </a:t>
          </a:r>
          <a:r>
            <a:rPr lang="fi-FI"/>
            <a:t>i </a:t>
          </a:r>
          <a:r>
            <a:rPr lang="fi-FI" sz="1100">
              <a:solidFill>
                <a:schemeClr val="tx1"/>
              </a:solidFill>
              <a:effectLst/>
              <a:latin typeface="+mn-lt"/>
              <a:ea typeface="+mn-ea"/>
              <a:cs typeface="+mn-cs"/>
            </a:rPr>
            <a:t>in </a:t>
          </a:r>
          <a:r>
            <a:rPr lang="fi-FI"/>
            <a:t>mills:</a:t>
          </a:r>
          <a:br>
            <a:rPr lang="fi-FI"/>
          </a:br>
          <a:r>
            <a:rPr lang="fi-FI"/>
            <a:t>            </a:t>
          </a:r>
          <a:r>
            <a:rPr lang="fi-FI" sz="1100">
              <a:solidFill>
                <a:schemeClr val="tx1"/>
              </a:solidFill>
              <a:effectLst/>
              <a:latin typeface="+mn-lt"/>
              <a:ea typeface="+mn-ea"/>
              <a:cs typeface="+mn-cs"/>
            </a:rPr>
            <a:t>print</a:t>
          </a:r>
          <a:r>
            <a:rPr lang="fi-FI"/>
            <a:t>(</a:t>
          </a:r>
          <a:r>
            <a:rPr lang="fi-FI" sz="1100">
              <a:solidFill>
                <a:schemeClr val="tx1"/>
              </a:solidFill>
              <a:effectLst/>
              <a:latin typeface="+mn-lt"/>
              <a:ea typeface="+mn-ea"/>
              <a:cs typeface="+mn-cs"/>
            </a:rPr>
            <a:t>"------"</a:t>
          </a:r>
          <a:r>
            <a:rPr lang="fi-FI"/>
            <a:t>)</a:t>
          </a:r>
          <a:br>
            <a:rPr lang="fi-FI"/>
          </a:br>
          <a:r>
            <a:rPr lang="fi-FI"/>
            <a:t>            </a:t>
          </a:r>
          <a:r>
            <a:rPr lang="fi-FI" sz="1100">
              <a:solidFill>
                <a:schemeClr val="tx1"/>
              </a:solidFill>
              <a:effectLst/>
              <a:latin typeface="+mn-lt"/>
              <a:ea typeface="+mn-ea"/>
              <a:cs typeface="+mn-cs"/>
            </a:rPr>
            <a:t>if </a:t>
          </a:r>
          <a:r>
            <a:rPr lang="fi-FI"/>
            <a:t>z[i].varValue == </a:t>
          </a:r>
          <a:r>
            <a:rPr lang="fi-FI" sz="1100">
              <a:solidFill>
                <a:schemeClr val="tx1"/>
              </a:solidFill>
              <a:effectLst/>
              <a:latin typeface="+mn-lt"/>
              <a:ea typeface="+mn-ea"/>
              <a:cs typeface="+mn-cs"/>
            </a:rPr>
            <a:t>1</a:t>
          </a:r>
          <a:r>
            <a:rPr lang="fi-FI"/>
            <a:t>:  </a:t>
          </a:r>
          <a:r>
            <a:rPr lang="fi-FI" sz="1100">
              <a:solidFill>
                <a:schemeClr val="tx1"/>
              </a:solidFill>
              <a:effectLst/>
              <a:latin typeface="+mn-lt"/>
              <a:ea typeface="+mn-ea"/>
              <a:cs typeface="+mn-cs"/>
            </a:rPr>
            <a:t># if extra capacity is bought, it is reported to the output file</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print</a:t>
          </a:r>
          <a:r>
            <a:rPr lang="fi-FI"/>
            <a:t>(</a:t>
          </a:r>
          <a:r>
            <a:rPr lang="fi-FI" sz="1100">
              <a:solidFill>
                <a:schemeClr val="tx1"/>
              </a:solidFill>
              <a:effectLst/>
              <a:latin typeface="+mn-lt"/>
              <a:ea typeface="+mn-ea"/>
              <a:cs typeface="+mn-cs"/>
            </a:rPr>
            <a:t>"Purchase extra capacity for mill " </a:t>
          </a:r>
          <a:r>
            <a:rPr lang="fi-FI"/>
            <a:t>+ </a:t>
          </a:r>
          <a:r>
            <a:rPr lang="fi-FI" sz="1100">
              <a:solidFill>
                <a:schemeClr val="tx1"/>
              </a:solidFill>
              <a:effectLst/>
              <a:latin typeface="+mn-lt"/>
              <a:ea typeface="+mn-ea"/>
              <a:cs typeface="+mn-cs"/>
            </a:rPr>
            <a:t>str</a:t>
          </a:r>
          <a:r>
            <a:rPr lang="fi-FI"/>
            <a:t>(i))</a:t>
          </a:r>
          <a:br>
            <a:rPr lang="fi-FI"/>
          </a:br>
          <a:r>
            <a:rPr lang="fi-FI"/>
            <a:t>            </a:t>
          </a:r>
          <a:r>
            <a:rPr lang="fi-FI" sz="1100">
              <a:solidFill>
                <a:schemeClr val="tx1"/>
              </a:solidFill>
              <a:effectLst/>
              <a:latin typeface="+mn-lt"/>
              <a:ea typeface="+mn-ea"/>
              <a:cs typeface="+mn-cs"/>
            </a:rPr>
            <a:t>for </a:t>
          </a:r>
          <a:r>
            <a:rPr lang="fi-FI"/>
            <a:t>k </a:t>
          </a:r>
          <a:r>
            <a:rPr lang="fi-FI" sz="1100">
              <a:solidFill>
                <a:schemeClr val="tx1"/>
              </a:solidFill>
              <a:effectLst/>
              <a:latin typeface="+mn-lt"/>
              <a:ea typeface="+mn-ea"/>
              <a:cs typeface="+mn-cs"/>
            </a:rPr>
            <a:t>in </a:t>
          </a:r>
          <a:r>
            <a:rPr lang="fi-FI"/>
            <a:t>warehouses:</a:t>
          </a:r>
          <a:br>
            <a:rPr lang="fi-FI"/>
          </a:br>
          <a:r>
            <a:rPr lang="fi-FI"/>
            <a:t>                </a:t>
          </a:r>
          <a:r>
            <a:rPr lang="fi-FI" sz="1100">
              <a:solidFill>
                <a:schemeClr val="tx1"/>
              </a:solidFill>
              <a:effectLst/>
              <a:latin typeface="+mn-lt"/>
              <a:ea typeface="+mn-ea"/>
              <a:cs typeface="+mn-cs"/>
            </a:rPr>
            <a:t>if </a:t>
          </a:r>
          <a:r>
            <a:rPr lang="fi-FI"/>
            <a:t>x[i][k].varValue &gt; </a:t>
          </a:r>
          <a:r>
            <a:rPr lang="fi-FI" sz="1100">
              <a:solidFill>
                <a:schemeClr val="tx1"/>
              </a:solidFill>
              <a:effectLst/>
              <a:latin typeface="+mn-lt"/>
              <a:ea typeface="+mn-ea"/>
              <a:cs typeface="+mn-cs"/>
            </a:rPr>
            <a:t>0</a:t>
          </a:r>
          <a:r>
            <a:rPr lang="fi-FI"/>
            <a:t>:  </a:t>
          </a:r>
          <a:r>
            <a:rPr lang="fi-FI" sz="1100">
              <a:solidFill>
                <a:schemeClr val="tx1"/>
              </a:solidFill>
              <a:effectLst/>
              <a:latin typeface="+mn-lt"/>
              <a:ea typeface="+mn-ea"/>
              <a:cs typeface="+mn-cs"/>
            </a:rPr>
            <a:t># Only routes with actual traffic are written to file</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print</a:t>
          </a:r>
          <a:r>
            <a:rPr lang="fi-FI"/>
            <a:t>(</a:t>
          </a:r>
          <a:r>
            <a:rPr lang="fi-FI" sz="1100">
              <a:solidFill>
                <a:schemeClr val="tx1"/>
              </a:solidFill>
              <a:effectLst/>
              <a:latin typeface="+mn-lt"/>
              <a:ea typeface="+mn-ea"/>
              <a:cs typeface="+mn-cs"/>
            </a:rPr>
            <a:t>"Transport " </a:t>
          </a:r>
          <a:r>
            <a:rPr lang="fi-FI"/>
            <a:t>+ </a:t>
          </a:r>
          <a:r>
            <a:rPr lang="fi-FI" sz="1100">
              <a:solidFill>
                <a:schemeClr val="tx1"/>
              </a:solidFill>
              <a:effectLst/>
              <a:latin typeface="+mn-lt"/>
              <a:ea typeface="+mn-ea"/>
              <a:cs typeface="+mn-cs"/>
            </a:rPr>
            <a:t>str</a:t>
          </a:r>
          <a:r>
            <a:rPr lang="fi-FI"/>
            <a:t>(x[i][k].varValue) + </a:t>
          </a:r>
          <a:r>
            <a:rPr lang="fi-FI" sz="1100">
              <a:solidFill>
                <a:schemeClr val="tx1"/>
              </a:solidFill>
              <a:effectLst/>
              <a:latin typeface="+mn-lt"/>
              <a:ea typeface="+mn-ea"/>
              <a:cs typeface="+mn-cs"/>
            </a:rPr>
            <a:t>" tons of carton from mill " </a:t>
          </a:r>
          <a:r>
            <a:rPr lang="fi-FI"/>
            <a:t>+ </a:t>
          </a:r>
          <a:r>
            <a:rPr lang="fi-FI" sz="1100">
              <a:solidFill>
                <a:schemeClr val="tx1"/>
              </a:solidFill>
              <a:effectLst/>
              <a:latin typeface="+mn-lt"/>
              <a:ea typeface="+mn-ea"/>
              <a:cs typeface="+mn-cs"/>
            </a:rPr>
            <a:t>str</a:t>
          </a:r>
          <a:r>
            <a:rPr lang="fi-FI"/>
            <a:t>(</a:t>
          </a:r>
          <a:br>
            <a:rPr lang="fi-FI"/>
          </a:br>
          <a:r>
            <a:rPr lang="fi-FI"/>
            <a:t>                        i) + </a:t>
          </a:r>
          <a:r>
            <a:rPr lang="fi-FI" sz="1100">
              <a:solidFill>
                <a:schemeClr val="tx1"/>
              </a:solidFill>
              <a:effectLst/>
              <a:latin typeface="+mn-lt"/>
              <a:ea typeface="+mn-ea"/>
              <a:cs typeface="+mn-cs"/>
            </a:rPr>
            <a:t>" to warehouse " </a:t>
          </a:r>
          <a:r>
            <a:rPr lang="fi-FI"/>
            <a:t>+ </a:t>
          </a:r>
          <a:r>
            <a:rPr lang="fi-FI" sz="1100">
              <a:solidFill>
                <a:schemeClr val="tx1"/>
              </a:solidFill>
              <a:effectLst/>
              <a:latin typeface="+mn-lt"/>
              <a:ea typeface="+mn-ea"/>
              <a:cs typeface="+mn-cs"/>
            </a:rPr>
            <a:t>str</a:t>
          </a:r>
          <a:r>
            <a:rPr lang="fi-FI"/>
            <a:t>(</a:t>
          </a:r>
          <a:br>
            <a:rPr lang="fi-FI"/>
          </a:br>
          <a:r>
            <a:rPr lang="fi-FI"/>
            <a:t>                        k) + </a:t>
          </a:r>
          <a:r>
            <a:rPr lang="fi-FI" sz="1100">
              <a:solidFill>
                <a:schemeClr val="tx1"/>
              </a:solidFill>
              <a:effectLst/>
              <a:latin typeface="+mn-lt"/>
              <a:ea typeface="+mn-ea"/>
              <a:cs typeface="+mn-cs"/>
            </a:rPr>
            <a:t>"."</a:t>
          </a:r>
          <a:r>
            <a:rPr lang="fi-FI"/>
            <a:t>)</a:t>
          </a:r>
          <a:br>
            <a:rPr lang="fi-FI"/>
          </a:br>
          <a:br>
            <a:rPr lang="fi-FI"/>
          </a:br>
          <a:r>
            <a:rPr lang="fi-FI"/>
            <a:t>        </a:t>
          </a:r>
          <a:r>
            <a:rPr lang="fi-FI" sz="1100">
              <a:solidFill>
                <a:schemeClr val="tx1"/>
              </a:solidFill>
              <a:effectLst/>
              <a:latin typeface="+mn-lt"/>
              <a:ea typeface="+mn-ea"/>
              <a:cs typeface="+mn-cs"/>
            </a:rPr>
            <a:t>print</a:t>
          </a:r>
          <a:r>
            <a:rPr lang="fi-FI"/>
            <a:t>(</a:t>
          </a:r>
          <a:r>
            <a:rPr lang="fi-FI" sz="1100">
              <a:solidFill>
                <a:schemeClr val="tx1"/>
              </a:solidFill>
              <a:effectLst/>
              <a:latin typeface="+mn-lt"/>
              <a:ea typeface="+mn-ea"/>
              <a:cs typeface="+mn-cs"/>
            </a:rPr>
            <a:t>"---------------"</a:t>
          </a:r>
          <a:r>
            <a:rPr lang="fi-FI"/>
            <a:t>)</a:t>
          </a:r>
          <a:br>
            <a:rPr lang="fi-FI"/>
          </a:br>
          <a:r>
            <a:rPr lang="fi-FI"/>
            <a:t>        </a:t>
          </a:r>
          <a:r>
            <a:rPr lang="fi-FI" sz="1100">
              <a:solidFill>
                <a:schemeClr val="tx1"/>
              </a:solidFill>
              <a:effectLst/>
              <a:latin typeface="+mn-lt"/>
              <a:ea typeface="+mn-ea"/>
              <a:cs typeface="+mn-cs"/>
            </a:rPr>
            <a:t>for </a:t>
          </a:r>
          <a:r>
            <a:rPr lang="fi-FI"/>
            <a:t>k </a:t>
          </a:r>
          <a:r>
            <a:rPr lang="fi-FI" sz="1100">
              <a:solidFill>
                <a:schemeClr val="tx1"/>
              </a:solidFill>
              <a:effectLst/>
              <a:latin typeface="+mn-lt"/>
              <a:ea typeface="+mn-ea"/>
              <a:cs typeface="+mn-cs"/>
            </a:rPr>
            <a:t>in </a:t>
          </a:r>
          <a:r>
            <a:rPr lang="fi-FI"/>
            <a:t>warehouses:</a:t>
          </a:r>
          <a:br>
            <a:rPr lang="fi-FI"/>
          </a:br>
          <a:r>
            <a:rPr lang="fi-FI"/>
            <a:t>            </a:t>
          </a:r>
          <a:r>
            <a:rPr lang="fi-FI" sz="1100">
              <a:solidFill>
                <a:schemeClr val="tx1"/>
              </a:solidFill>
              <a:effectLst/>
              <a:latin typeface="+mn-lt"/>
              <a:ea typeface="+mn-ea"/>
              <a:cs typeface="+mn-cs"/>
            </a:rPr>
            <a:t>for </a:t>
          </a:r>
          <a:r>
            <a:rPr lang="fi-FI"/>
            <a:t>j </a:t>
          </a:r>
          <a:r>
            <a:rPr lang="fi-FI" sz="1100">
              <a:solidFill>
                <a:schemeClr val="tx1"/>
              </a:solidFill>
              <a:effectLst/>
              <a:latin typeface="+mn-lt"/>
              <a:ea typeface="+mn-ea"/>
              <a:cs typeface="+mn-cs"/>
            </a:rPr>
            <a:t>in </a:t>
          </a:r>
          <a:r>
            <a:rPr lang="fi-FI"/>
            <a:t>customer_areas:</a:t>
          </a:r>
          <a:br>
            <a:rPr lang="fi-FI"/>
          </a:br>
          <a:r>
            <a:rPr lang="fi-FI"/>
            <a:t>                </a:t>
          </a:r>
          <a:r>
            <a:rPr lang="fi-FI" sz="1100">
              <a:solidFill>
                <a:schemeClr val="tx1"/>
              </a:solidFill>
              <a:effectLst/>
              <a:latin typeface="+mn-lt"/>
              <a:ea typeface="+mn-ea"/>
              <a:cs typeface="+mn-cs"/>
            </a:rPr>
            <a:t>if </a:t>
          </a:r>
          <a:r>
            <a:rPr lang="fi-FI"/>
            <a:t>y[k][j].varValue &gt; </a:t>
          </a:r>
          <a:r>
            <a:rPr lang="fi-FI" sz="1100">
              <a:solidFill>
                <a:schemeClr val="tx1"/>
              </a:solidFill>
              <a:effectLst/>
              <a:latin typeface="+mn-lt"/>
              <a:ea typeface="+mn-ea"/>
              <a:cs typeface="+mn-cs"/>
            </a:rPr>
            <a:t>0</a:t>
          </a:r>
          <a:r>
            <a:rPr lang="fi-FI"/>
            <a:t>:  </a:t>
          </a:r>
          <a:r>
            <a:rPr lang="fi-FI" sz="1100">
              <a:solidFill>
                <a:schemeClr val="tx1"/>
              </a:solidFill>
              <a:effectLst/>
              <a:latin typeface="+mn-lt"/>
              <a:ea typeface="+mn-ea"/>
              <a:cs typeface="+mn-cs"/>
            </a:rPr>
            <a:t># Only routes with actual traffic are written to file</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                    print</a:t>
          </a:r>
          <a:r>
            <a:rPr lang="fi-FI"/>
            <a:t>(</a:t>
          </a:r>
          <a:r>
            <a:rPr lang="fi-FI" sz="1100">
              <a:solidFill>
                <a:schemeClr val="tx1"/>
              </a:solidFill>
              <a:effectLst/>
              <a:latin typeface="+mn-lt"/>
              <a:ea typeface="+mn-ea"/>
              <a:cs typeface="+mn-cs"/>
            </a:rPr>
            <a:t>"Transport " </a:t>
          </a:r>
          <a:r>
            <a:rPr lang="fi-FI"/>
            <a:t>+ </a:t>
          </a:r>
          <a:r>
            <a:rPr lang="fi-FI" sz="1100">
              <a:solidFill>
                <a:schemeClr val="tx1"/>
              </a:solidFill>
              <a:effectLst/>
              <a:latin typeface="+mn-lt"/>
              <a:ea typeface="+mn-ea"/>
              <a:cs typeface="+mn-cs"/>
            </a:rPr>
            <a:t>str</a:t>
          </a:r>
          <a:r>
            <a:rPr lang="fi-FI"/>
            <a:t>(y[k][j].varValue) + </a:t>
          </a:r>
          <a:r>
            <a:rPr lang="fi-FI" sz="1100">
              <a:solidFill>
                <a:schemeClr val="tx1"/>
              </a:solidFill>
              <a:effectLst/>
              <a:latin typeface="+mn-lt"/>
              <a:ea typeface="+mn-ea"/>
              <a:cs typeface="+mn-cs"/>
            </a:rPr>
            <a:t>" tons of carton from warehouse " </a:t>
          </a:r>
          <a:r>
            <a:rPr lang="fi-FI"/>
            <a:t>+ </a:t>
          </a:r>
          <a:r>
            <a:rPr lang="fi-FI" sz="1100">
              <a:solidFill>
                <a:schemeClr val="tx1"/>
              </a:solidFill>
              <a:effectLst/>
              <a:latin typeface="+mn-lt"/>
              <a:ea typeface="+mn-ea"/>
              <a:cs typeface="+mn-cs"/>
            </a:rPr>
            <a:t>str</a:t>
          </a:r>
          <a:r>
            <a:rPr lang="fi-FI"/>
            <a:t>(</a:t>
          </a:r>
          <a:br>
            <a:rPr lang="fi-FI"/>
          </a:br>
          <a:r>
            <a:rPr lang="fi-FI"/>
            <a:t>                        k) + </a:t>
          </a:r>
          <a:r>
            <a:rPr lang="fi-FI" sz="1100">
              <a:solidFill>
                <a:schemeClr val="tx1"/>
              </a:solidFill>
              <a:effectLst/>
              <a:latin typeface="+mn-lt"/>
              <a:ea typeface="+mn-ea"/>
              <a:cs typeface="+mn-cs"/>
            </a:rPr>
            <a:t>" to customer area " </a:t>
          </a:r>
          <a:r>
            <a:rPr lang="fi-FI"/>
            <a:t>+ </a:t>
          </a:r>
          <a:r>
            <a:rPr lang="fi-FI" sz="1100">
              <a:solidFill>
                <a:schemeClr val="tx1"/>
              </a:solidFill>
              <a:effectLst/>
              <a:latin typeface="+mn-lt"/>
              <a:ea typeface="+mn-ea"/>
              <a:cs typeface="+mn-cs"/>
            </a:rPr>
            <a:t>str</a:t>
          </a:r>
          <a:r>
            <a:rPr lang="fi-FI"/>
            <a:t>(j) + </a:t>
          </a:r>
          <a:r>
            <a:rPr lang="fi-FI" sz="1100">
              <a:solidFill>
                <a:schemeClr val="tx1"/>
              </a:solidFill>
              <a:effectLst/>
              <a:latin typeface="+mn-lt"/>
              <a:ea typeface="+mn-ea"/>
              <a:cs typeface="+mn-cs"/>
            </a:rPr>
            <a:t>"."</a:t>
          </a:r>
          <a:r>
            <a:rPr lang="fi-FI"/>
            <a:t>)</a:t>
          </a:r>
          <a:br>
            <a:rPr lang="fi-FI"/>
          </a:br>
          <a:r>
            <a:rPr lang="fi-FI"/>
            <a:t>            </a:t>
          </a:r>
          <a:r>
            <a:rPr lang="fi-FI" sz="1100">
              <a:solidFill>
                <a:schemeClr val="tx1"/>
              </a:solidFill>
              <a:effectLst/>
              <a:latin typeface="+mn-lt"/>
              <a:ea typeface="+mn-ea"/>
              <a:cs typeface="+mn-cs"/>
            </a:rPr>
            <a:t>print</a:t>
          </a:r>
          <a:r>
            <a:rPr lang="fi-FI"/>
            <a:t>(</a:t>
          </a:r>
          <a:r>
            <a:rPr lang="fi-FI" sz="1100">
              <a:solidFill>
                <a:schemeClr val="tx1"/>
              </a:solidFill>
              <a:effectLst/>
              <a:latin typeface="+mn-lt"/>
              <a:ea typeface="+mn-ea"/>
              <a:cs typeface="+mn-cs"/>
            </a:rPr>
            <a:t>"---"</a:t>
          </a:r>
          <a:r>
            <a:rPr lang="fi-FI"/>
            <a:t>)</a:t>
          </a:r>
          <a:br>
            <a:rPr lang="fi-FI"/>
          </a:br>
          <a:br>
            <a:rPr lang="fi-FI"/>
          </a:br>
          <a:br>
            <a:rPr lang="fi-FI"/>
          </a:br>
          <a:r>
            <a:rPr lang="fi-FI" sz="1100">
              <a:solidFill>
                <a:schemeClr val="tx1"/>
              </a:solidFill>
              <a:effectLst/>
              <a:latin typeface="+mn-lt"/>
              <a:ea typeface="+mn-ea"/>
              <a:cs typeface="+mn-cs"/>
            </a:rPr>
            <a:t># Boilerplate code to run the script</a:t>
          </a:r>
          <a:br>
            <a:rPr lang="fi-FI" sz="1100">
              <a:solidFill>
                <a:schemeClr val="tx1"/>
              </a:solidFill>
              <a:effectLst/>
              <a:latin typeface="+mn-lt"/>
              <a:ea typeface="+mn-ea"/>
              <a:cs typeface="+mn-cs"/>
            </a:rPr>
          </a:br>
          <a:r>
            <a:rPr lang="fi-FI" sz="1100">
              <a:solidFill>
                <a:schemeClr val="tx1"/>
              </a:solidFill>
              <a:effectLst/>
              <a:latin typeface="+mn-lt"/>
              <a:ea typeface="+mn-ea"/>
              <a:cs typeface="+mn-cs"/>
            </a:rPr>
            <a:t>if </a:t>
          </a:r>
          <a:r>
            <a:rPr lang="fi-FI"/>
            <a:t>__name__ == </a:t>
          </a:r>
          <a:r>
            <a:rPr lang="fi-FI" sz="1100">
              <a:solidFill>
                <a:schemeClr val="tx1"/>
              </a:solidFill>
              <a:effectLst/>
              <a:latin typeface="+mn-lt"/>
              <a:ea typeface="+mn-ea"/>
              <a:cs typeface="+mn-cs"/>
            </a:rPr>
            <a:t>"__main__"</a:t>
          </a:r>
          <a:r>
            <a:rPr lang="fi-FI"/>
            <a:t>:</a:t>
          </a:r>
          <a:br>
            <a:rPr lang="fi-FI"/>
          </a:br>
          <a:r>
            <a:rPr lang="fi-FI"/>
            <a:t>    main()</a:t>
          </a:r>
          <a:br>
            <a:rPr lang="fi-FI"/>
          </a:br>
          <a:endParaRPr lang="fi-FI" sz="1100">
            <a:solidFill>
              <a:srgbClr val="FF0000"/>
            </a:solidFill>
          </a:endParaRPr>
        </a:p>
      </xdr:txBody>
    </xdr:sp>
    <xdr:clientData/>
  </xdr:oneCellAnchor>
  <xdr:twoCellAnchor>
    <xdr:from>
      <xdr:col>29</xdr:col>
      <xdr:colOff>286079</xdr:colOff>
      <xdr:row>1</xdr:row>
      <xdr:rowOff>141232</xdr:rowOff>
    </xdr:from>
    <xdr:to>
      <xdr:col>39</xdr:col>
      <xdr:colOff>259802</xdr:colOff>
      <xdr:row>34</xdr:row>
      <xdr:rowOff>154370</xdr:rowOff>
    </xdr:to>
    <xdr:sp macro="" textlink="">
      <xdr:nvSpPr>
        <xdr:cNvPr id="5" name="TextBox 4">
          <a:extLst>
            <a:ext uri="{FF2B5EF4-FFF2-40B4-BE49-F238E27FC236}">
              <a16:creationId xmlns:a16="http://schemas.microsoft.com/office/drawing/2014/main" id="{FC2918EF-0257-B90F-F198-F2A975877B93}"/>
            </a:ext>
          </a:extLst>
        </xdr:cNvPr>
        <xdr:cNvSpPr txBox="1"/>
      </xdr:nvSpPr>
      <xdr:spPr>
        <a:xfrm>
          <a:off x="17412029" y="474607"/>
          <a:ext cx="5879223" cy="6299638"/>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b="1" u="sng"/>
            <a:t>Log.txt</a:t>
          </a:r>
          <a:r>
            <a:rPr lang="fi-FI" sz="1100" b="1" u="sng" baseline="0"/>
            <a:t> contents</a:t>
          </a:r>
        </a:p>
        <a:p>
          <a:endParaRPr lang="fi-FI" sz="1100" baseline="0"/>
        </a:p>
        <a:p>
          <a:r>
            <a:rPr lang="fi-FI"/>
            <a:t>Optimal total cost 4174230.0 .</a:t>
          </a:r>
          <a:br>
            <a:rPr lang="fi-FI"/>
          </a:br>
          <a:r>
            <a:rPr lang="fi-FI"/>
            <a:t>------</a:t>
          </a:r>
          <a:br>
            <a:rPr lang="fi-FI"/>
          </a:br>
          <a:r>
            <a:rPr lang="fi-FI"/>
            <a:t>Purchase extra capacity for mill 0</a:t>
          </a:r>
          <a:br>
            <a:rPr lang="fi-FI"/>
          </a:br>
          <a:r>
            <a:rPr lang="fi-FI"/>
            <a:t>Transport 1690.0 tons of carton from mill 0 to warehouse 0.</a:t>
          </a:r>
          <a:br>
            <a:rPr lang="fi-FI"/>
          </a:br>
          <a:r>
            <a:rPr lang="fi-FI"/>
            <a:t>Transport 2820.0 tons of carton from mill 0 to warehouse 1.</a:t>
          </a:r>
          <a:br>
            <a:rPr lang="fi-FI"/>
          </a:br>
          <a:r>
            <a:rPr lang="fi-FI"/>
            <a:t>Transport 5710.0 tons of carton from mill 0 to warehouse 2.</a:t>
          </a:r>
          <a:br>
            <a:rPr lang="fi-FI"/>
          </a:br>
          <a:r>
            <a:rPr lang="fi-FI"/>
            <a:t>------</a:t>
          </a:r>
          <a:br>
            <a:rPr lang="fi-FI"/>
          </a:br>
          <a:r>
            <a:rPr lang="fi-FI"/>
            <a:t>Transport 2100.0 tons of carton from mill 1 to warehouse 3.</a:t>
          </a:r>
          <a:br>
            <a:rPr lang="fi-FI"/>
          </a:br>
          <a:r>
            <a:rPr lang="fi-FI"/>
            <a:t>------</a:t>
          </a:r>
          <a:br>
            <a:rPr lang="fi-FI"/>
          </a:br>
          <a:r>
            <a:rPr lang="fi-FI"/>
            <a:t>Purchase extra capacity for mill 2</a:t>
          </a:r>
          <a:br>
            <a:rPr lang="fi-FI"/>
          </a:br>
          <a:r>
            <a:rPr lang="fi-FI"/>
            <a:t>Transport 5700.0 tons of carton from mill 2 to warehouse 3.</a:t>
          </a:r>
          <a:br>
            <a:rPr lang="fi-FI"/>
          </a:br>
          <a:r>
            <a:rPr lang="fi-FI"/>
            <a:t>---------------</a:t>
          </a:r>
          <a:br>
            <a:rPr lang="fi-FI"/>
          </a:br>
          <a:r>
            <a:rPr lang="fi-FI"/>
            <a:t>Transport 650.0 tons of carton from warehouse 0 to customer area 0.</a:t>
          </a:r>
          <a:br>
            <a:rPr lang="fi-FI"/>
          </a:br>
          <a:r>
            <a:rPr lang="fi-FI"/>
            <a:t>Transport 260.0 tons of carton from warehouse 0 to customer area 1.</a:t>
          </a:r>
          <a:br>
            <a:rPr lang="fi-FI"/>
          </a:br>
          <a:r>
            <a:rPr lang="fi-FI"/>
            <a:t>Transport 650.0 tons of carton from warehouse 0 to customer area 2.</a:t>
          </a:r>
          <a:br>
            <a:rPr lang="fi-FI"/>
          </a:br>
          <a:r>
            <a:rPr lang="fi-FI"/>
            <a:t>Transport 130.0 tons of carton from warehouse 0 to customer area 3.</a:t>
          </a:r>
          <a:br>
            <a:rPr lang="fi-FI"/>
          </a:br>
          <a:r>
            <a:rPr lang="fi-FI"/>
            <a:t>---</a:t>
          </a:r>
          <a:br>
            <a:rPr lang="fi-FI"/>
          </a:br>
          <a:r>
            <a:rPr lang="fi-FI"/>
            <a:t>Transport 1040.0 tons of carton from warehouse 1 to customer area 10.</a:t>
          </a:r>
          <a:br>
            <a:rPr lang="fi-FI"/>
          </a:br>
          <a:r>
            <a:rPr lang="fi-FI"/>
            <a:t>Transport 1780.0 tons of carton from warehouse 1 to customer area 12.</a:t>
          </a:r>
          <a:br>
            <a:rPr lang="fi-FI"/>
          </a:br>
          <a:r>
            <a:rPr lang="fi-FI"/>
            <a:t>---</a:t>
          </a:r>
          <a:br>
            <a:rPr lang="fi-FI"/>
          </a:br>
          <a:r>
            <a:rPr lang="fi-FI"/>
            <a:t>Transport 420.0 tons of carton from warehouse 2 to customer area 4.</a:t>
          </a:r>
          <a:br>
            <a:rPr lang="fi-FI"/>
          </a:br>
          <a:r>
            <a:rPr lang="fi-FI"/>
            <a:t>Transport 3640.0 tons of carton from warehouse 2 to customer area 9.</a:t>
          </a:r>
          <a:br>
            <a:rPr lang="fi-FI"/>
          </a:br>
          <a:r>
            <a:rPr lang="fi-FI"/>
            <a:t>Transport 1650.0 tons of carton from warehouse 2 to customer area 11.</a:t>
          </a:r>
          <a:br>
            <a:rPr lang="fi-FI"/>
          </a:br>
          <a:r>
            <a:rPr lang="fi-FI"/>
            <a:t>---</a:t>
          </a:r>
          <a:br>
            <a:rPr lang="fi-FI"/>
          </a:br>
          <a:r>
            <a:rPr lang="fi-FI"/>
            <a:t>Transport 360.0 tons of carton from warehouse 3 to customer area 4.</a:t>
          </a:r>
          <a:br>
            <a:rPr lang="fi-FI"/>
          </a:br>
          <a:r>
            <a:rPr lang="fi-FI"/>
            <a:t>Transport 2500.0 tons of carton from warehouse 3 to customer area 5.</a:t>
          </a:r>
          <a:br>
            <a:rPr lang="fi-FI"/>
          </a:br>
          <a:r>
            <a:rPr lang="fi-FI"/>
            <a:t>Transport 910.0 tons of carton from warehouse 3 to customer area 6.</a:t>
          </a:r>
          <a:br>
            <a:rPr lang="fi-FI"/>
          </a:br>
          <a:r>
            <a:rPr lang="fi-FI"/>
            <a:t>Transport 3120.0 tons of carton from warehouse 3 to customer area 7.</a:t>
          </a:r>
          <a:br>
            <a:rPr lang="fi-FI"/>
          </a:br>
          <a:r>
            <a:rPr lang="fi-FI"/>
            <a:t>Transport 910.0 tons of carton from warehouse 3 to customer area 8.</a:t>
          </a:r>
          <a:br>
            <a:rPr lang="fi-FI"/>
          </a:br>
          <a:r>
            <a:rPr lang="fi-FI"/>
            <a:t>---</a:t>
          </a:r>
          <a:br>
            <a:rPr lang="fi-FI"/>
          </a:br>
          <a:endParaRPr lang="fi-FI"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210610</xdr:colOff>
      <xdr:row>1</xdr:row>
      <xdr:rowOff>282121</xdr:rowOff>
    </xdr:from>
    <xdr:ext cx="8348283" cy="9106807"/>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490681" y="622300"/>
              <a:ext cx="8348283" cy="9106807"/>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Transportation problem with non-linear costs </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three canneries and shipped by truck to four warehouses.</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reduce transportation costs. The current monthly distribution of peas, which </a:t>
              </a:r>
              <a:r>
                <a:rPr lang="en-US" sz="1100" b="1" i="0" baseline="0">
                  <a:solidFill>
                    <a:schemeClr val="tx1"/>
                  </a:solidFill>
                  <a:effectLst/>
                  <a:latin typeface="+mn-lt"/>
                  <a:ea typeface="+mn-ea"/>
                  <a:cs typeface="+mn-cs"/>
                </a:rPr>
                <a:t>meets warehouse demands</a:t>
              </a:r>
              <a:r>
                <a:rPr lang="en-US" sz="1100" b="0" i="0" baseline="0">
                  <a:solidFill>
                    <a:schemeClr val="tx1"/>
                  </a:solidFill>
                  <a:effectLst/>
                  <a:latin typeface="+mn-lt"/>
                  <a:ea typeface="+mn-ea"/>
                  <a:cs typeface="+mn-cs"/>
                </a:rPr>
                <a:t> and </a:t>
              </a:r>
              <a:r>
                <a:rPr lang="en-US" sz="1100" b="1" i="0" baseline="0">
                  <a:solidFill>
                    <a:schemeClr val="tx1"/>
                  </a:solidFill>
                  <a:effectLst/>
                  <a:latin typeface="+mn-lt"/>
                  <a:ea typeface="+mn-ea"/>
                  <a:cs typeface="+mn-cs"/>
                </a:rPr>
                <a:t>consumes production capacitie</a:t>
              </a:r>
              <a:r>
                <a:rPr lang="en-US" sz="1100" b="0" i="0" baseline="0">
                  <a:solidFill>
                    <a:schemeClr val="tx1"/>
                  </a:solidFill>
                  <a:effectLst/>
                  <a:latin typeface="+mn-lt"/>
                  <a:ea typeface="+mn-ea"/>
                  <a:cs typeface="+mn-cs"/>
                </a:rPr>
                <a:t>s of canneries,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𝑐𝑜𝑠𝑡</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𝑠𝑖𝑛𝑔𝑙𝑒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𝑝𝑒𝑟</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𝑘𝑚</m:t>
                        </m:r>
                        <m:r>
                          <a:rPr lang="en-US" sz="1100" b="0" i="1" baseline="0">
                            <a:solidFill>
                              <a:schemeClr val="tx1"/>
                            </a:solidFill>
                            <a:effectLst/>
                            <a:latin typeface="Cambria Math" panose="02040503050406030204" pitchFamily="18" charset="0"/>
                            <a:ea typeface="+mn-ea"/>
                            <a:cs typeface="+mn-cs"/>
                          </a:rPr>
                          <m:t> </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m:t>
                    </m:r>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𝑡𝑟𝑢𝑐𝑘𝑠</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𝑜𝑛</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𝑡h𝑒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𝑟𝑜𝑢𝑡𝑒</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𝑏</m:t>
                    </m:r>
                    <m:r>
                      <a:rPr lang="en-US" sz="1100" b="0" i="1" baseline="0">
                        <a:solidFill>
                          <a:schemeClr val="tx1"/>
                        </a:solidFill>
                        <a:effectLst/>
                        <a:latin typeface="Cambria Math" panose="02040503050406030204" pitchFamily="18" charset="0"/>
                        <a:ea typeface="+mn-ea"/>
                        <a:cs typeface="+mn-cs"/>
                      </a:rPr>
                      <m:t> </m:t>
                    </m:r>
                  </m:oMath>
                </m:oMathPara>
              </a14:m>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𝑎</m:t>
                  </m:r>
                </m:oMath>
              </a14:m>
              <a:r>
                <a:rPr lang="en-US" sz="1100" b="0" i="0" baseline="0">
                  <a:solidFill>
                    <a:schemeClr val="tx1"/>
                  </a:solidFill>
                  <a:effectLst/>
                  <a:latin typeface="+mn-lt"/>
                  <a:ea typeface="+mn-ea"/>
                  <a:cs typeface="+mn-cs"/>
                </a:rPr>
                <a:t> and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𝑏</m:t>
                  </m:r>
                </m:oMath>
              </a14:m>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a) Mathematically formulate an NLP model to minimize transportation costs so that demands are satisfied and capacities are not exceeded (2p). [In addition to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𝑎</m:t>
                  </m:r>
                </m:oMath>
              </a14:m>
              <a:r>
                <a:rPr lang="en-US" sz="1100" b="0" i="0" baseline="0">
                  <a:solidFill>
                    <a:schemeClr val="tx1"/>
                  </a:solidFill>
                  <a:effectLst/>
                  <a:latin typeface="+mn-lt"/>
                  <a:ea typeface="+mn-ea"/>
                  <a:cs typeface="+mn-cs"/>
                </a:rPr>
                <a:t> and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𝑏</m:t>
                  </m:r>
                </m:oMath>
              </a14:m>
              <a:r>
                <a:rPr lang="en-US" sz="1100" b="0" i="0" baseline="0">
                  <a:solidFill>
                    <a:schemeClr val="tx1"/>
                  </a:solidFill>
                  <a:effectLst/>
                  <a:latin typeface="+mn-lt"/>
                  <a:ea typeface="+mn-ea"/>
                  <a:cs typeface="+mn-cs"/>
                </a:rPr>
                <a:t>, you can use the following symbols: </a:t>
              </a:r>
              <a:r>
                <a:rPr lang="en-US" sz="1100" baseline="0">
                  <a:solidFill>
                    <a:schemeClr val="tx1"/>
                  </a:solidFill>
                  <a:effectLst/>
                  <a:latin typeface="+mn-lt"/>
                  <a:ea typeface="+mn-ea"/>
                  <a:cs typeface="+mn-cs"/>
                </a:rPr>
                <a:t>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𝑖𝑗</m:t>
                      </m:r>
                    </m:sub>
                  </m:sSub>
                </m:oMath>
              </a14:m>
              <a:r>
                <a:rPr lang="en-US" sz="1100" baseline="0">
                  <a:solidFill>
                    <a:schemeClr val="tx1"/>
                  </a:solidFill>
                  <a:effectLst/>
                  <a:latin typeface="+mn-lt"/>
                  <a:ea typeface="+mn-ea"/>
                  <a:cs typeface="+mn-cs"/>
                </a:rPr>
                <a:t> for transportation volumes (in trucks), where </a:t>
              </a:r>
              <a14:m>
                <m:oMath xmlns:m="http://schemas.openxmlformats.org/officeDocument/2006/math">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1,…,3</m:t>
                      </m:r>
                    </m:e>
                  </m:d>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1,…,4</m:t>
                      </m:r>
                    </m:e>
                  </m:d>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𝑟</m:t>
                      </m:r>
                    </m:e>
                    <m:sub>
                      <m:r>
                        <a:rPr lang="en-US" sz="1100" b="0" i="1">
                          <a:solidFill>
                            <a:schemeClr val="tx1"/>
                          </a:solidFill>
                          <a:effectLst/>
                          <a:latin typeface="Cambria Math" panose="02040503050406030204" pitchFamily="18" charset="0"/>
                          <a:ea typeface="+mn-ea"/>
                          <a:cs typeface="+mn-cs"/>
                        </a:rPr>
                        <m:t>𝑖𝑗</m:t>
                      </m:r>
                    </m:sub>
                  </m:sSub>
                </m:oMath>
              </a14:m>
              <a:r>
                <a:rPr lang="en-US" sz="1100" baseline="0">
                  <a:solidFill>
                    <a:schemeClr val="tx1"/>
                  </a:solidFill>
                  <a:effectLst/>
                  <a:latin typeface="+mn-lt"/>
                  <a:ea typeface="+mn-ea"/>
                  <a:cs typeface="+mn-cs"/>
                </a:rPr>
                <a:t> for distances,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𝑠</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aseline="0">
                  <a:solidFill>
                    <a:schemeClr val="tx1"/>
                  </a:solidFill>
                  <a:effectLst/>
                  <a:latin typeface="+mn-lt"/>
                  <a:ea typeface="+mn-ea"/>
                  <a:cs typeface="+mn-cs"/>
                </a:rPr>
                <a:t> for capacities and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𝑑</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aseline="0">
                  <a:solidFill>
                    <a:schemeClr val="tx1"/>
                  </a:solidFill>
                  <a:effectLst/>
                  <a:latin typeface="+mn-lt"/>
                  <a:ea typeface="+mn-ea"/>
                  <a:cs typeface="+mn-cs"/>
                </a:rPr>
                <a:t> for demands].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pPr eaLnBrk="1" fontAlgn="auto" latinLnBrk="0" hangingPunct="1"/>
              <a14:m>
                <m:oMath xmlns:m="http://schemas.openxmlformats.org/officeDocument/2006/math">
                  <m:r>
                    <a:rPr lang="fi-FI" sz="1100" b="1" i="0" baseline="0">
                      <a:solidFill>
                        <a:schemeClr val="tx1"/>
                      </a:solidFill>
                      <a:effectLst/>
                      <a:latin typeface="Cambria Math" panose="02040503050406030204" pitchFamily="18" charset="0"/>
                      <a:ea typeface="+mn-ea"/>
                      <a:cs typeface="+mn-cs"/>
                    </a:rPr>
                    <m:t>𝐏</m:t>
                  </m:r>
                  <m:r>
                    <a:rPr lang="fi-FI" sz="1100" b="1" i="0" baseline="0">
                      <a:solidFill>
                        <a:schemeClr val="tx1"/>
                      </a:solidFill>
                      <a:effectLst/>
                      <a:latin typeface="Cambria Math" panose="02040503050406030204" pitchFamily="18" charset="0"/>
                      <a:ea typeface="+mn-ea"/>
                      <a:cs typeface="+mn-cs"/>
                    </a:rPr>
                    <m:t> </m:t>
                  </m:r>
                  <m:r>
                    <a:rPr lang="en-US"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𝟏</m:t>
                  </m:r>
                  <m:r>
                    <a:rPr lang="en-US"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𝟐</m:t>
                  </m:r>
                  <m:r>
                    <a:rPr lang="en-US"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𝟑</m:t>
                  </m:r>
                  <m:r>
                    <a:rPr lang="en-US" sz="1100" b="1" i="1" baseline="0">
                      <a:solidFill>
                        <a:schemeClr val="tx1"/>
                      </a:solidFill>
                      <a:effectLst/>
                      <a:latin typeface="Cambria Math" panose="02040503050406030204" pitchFamily="18" charset="0"/>
                      <a:ea typeface="+mn-ea"/>
                      <a:cs typeface="+mn-cs"/>
                    </a:rPr>
                    <m:t>}</m:t>
                  </m:r>
                </m:oMath>
              </a14:m>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Plants </a:t>
              </a:r>
              <a:r>
                <a:rPr lang="en-US" sz="1100" b="1">
                  <a:solidFill>
                    <a:schemeClr val="tx1"/>
                  </a:solidFill>
                  <a:effectLst/>
                  <a:latin typeface="+mn-lt"/>
                  <a:ea typeface="+mn-ea"/>
                  <a:cs typeface="+mn-cs"/>
                </a:rPr>
                <a:t> </a:t>
              </a:r>
              <a:endParaRPr lang="fi-FI" b="1">
                <a:effectLst/>
              </a:endParaRPr>
            </a:p>
            <a:p>
              <a:pPr eaLnBrk="1" fontAlgn="auto" latinLnBrk="0" hangingPunct="1"/>
              <a14:m>
                <m:oMath xmlns:m="http://schemas.openxmlformats.org/officeDocument/2006/math">
                  <m:r>
                    <a:rPr lang="en-US" sz="1100" b="1" i="1" baseline="0">
                      <a:solidFill>
                        <a:schemeClr val="tx1"/>
                      </a:solidFill>
                      <a:effectLst/>
                      <a:latin typeface="Cambria Math" panose="02040503050406030204" pitchFamily="18" charset="0"/>
                      <a:ea typeface="+mn-ea"/>
                      <a:cs typeface="+mn-cs"/>
                    </a:rPr>
                    <m:t>𝑾</m:t>
                  </m:r>
                  <m:r>
                    <a:rPr lang="en-US" sz="1100" b="1" i="1" baseline="0">
                      <a:solidFill>
                        <a:schemeClr val="tx1"/>
                      </a:solidFill>
                      <a:effectLst/>
                      <a:latin typeface="Cambria Math" panose="02040503050406030204" pitchFamily="18" charset="0"/>
                      <a:ea typeface="+mn-ea"/>
                      <a:cs typeface="+mn-cs"/>
                    </a:rPr>
                    <m:t>={</m:t>
                  </m:r>
                  <m:r>
                    <a:rPr lang="en-US" sz="1100" b="1" i="1" baseline="0">
                      <a:solidFill>
                        <a:schemeClr val="tx1"/>
                      </a:solidFill>
                      <a:effectLst/>
                      <a:latin typeface="Cambria Math" panose="02040503050406030204" pitchFamily="18" charset="0"/>
                      <a:ea typeface="+mn-ea"/>
                      <a:cs typeface="+mn-cs"/>
                    </a:rPr>
                    <m:t>𝟎</m:t>
                  </m:r>
                  <m:r>
                    <a:rPr lang="en-US"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𝟒</m:t>
                  </m:r>
                  <m:r>
                    <a:rPr lang="en-US" sz="1100" b="1" i="1" baseline="0">
                      <a:solidFill>
                        <a:schemeClr val="tx1"/>
                      </a:solidFill>
                      <a:effectLst/>
                      <a:latin typeface="Cambria Math" panose="02040503050406030204" pitchFamily="18" charset="0"/>
                      <a:ea typeface="+mn-ea"/>
                      <a:cs typeface="+mn-cs"/>
                    </a:rPr>
                    <m:t>}</m:t>
                  </m:r>
                </m:oMath>
              </a14:m>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Warehouses</a:t>
              </a:r>
              <a:r>
                <a:rPr lang="en-US" sz="1100" b="1">
                  <a:solidFill>
                    <a:schemeClr val="tx1"/>
                  </a:solidFill>
                  <a:effectLst/>
                  <a:latin typeface="+mn-lt"/>
                  <a:ea typeface="+mn-ea"/>
                  <a:cs typeface="+mn-cs"/>
                </a:rPr>
                <a:t> </a:t>
              </a:r>
              <a:endParaRPr lang="fi-FI"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func>
                      <m:funcPr>
                        <m:ctrlPr>
                          <a:rPr lang="en-US" sz="1100" b="1" i="1">
                            <a:solidFill>
                              <a:sysClr val="windowText" lastClr="000000"/>
                            </a:solidFill>
                            <a:effectLst/>
                            <a:latin typeface="Cambria Math" panose="02040503050406030204" pitchFamily="18" charset="0"/>
                            <a:ea typeface="+mn-ea"/>
                            <a:cs typeface="+mn-cs"/>
                          </a:rPr>
                        </m:ctrlPr>
                      </m:funcPr>
                      <m:fName>
                        <m:r>
                          <a:rPr lang="en-US" sz="1100" b="1" i="0">
                            <a:solidFill>
                              <a:sysClr val="windowText" lastClr="000000"/>
                            </a:solidFill>
                            <a:effectLst/>
                            <a:latin typeface="Cambria Math" panose="02040503050406030204" pitchFamily="18" charset="0"/>
                            <a:ea typeface="+mn-ea"/>
                            <a:cs typeface="+mn-cs"/>
                          </a:rPr>
                          <m:t>𝐦𝐢𝐧</m:t>
                        </m:r>
                        <m:r>
                          <a:rPr lang="fi-FI" sz="1100" b="1" i="1">
                            <a:solidFill>
                              <a:sysClr val="windowText" lastClr="000000"/>
                            </a:solidFill>
                            <a:effectLst/>
                            <a:latin typeface="Cambria Math" panose="02040503050406030204" pitchFamily="18" charset="0"/>
                            <a:ea typeface="+mn-ea"/>
                            <a:cs typeface="+mn-cs"/>
                          </a:rPr>
                          <m:t>.</m:t>
                        </m:r>
                      </m:fName>
                      <m:e>
                        <m:nary>
                          <m:naryPr>
                            <m:chr m:val="∑"/>
                            <m:limLoc m:val="subSup"/>
                            <m:ctrlPr>
                              <a:rPr lang="en-US" sz="1100" b="1" i="1">
                                <a:solidFill>
                                  <a:sysClr val="windowText" lastClr="000000"/>
                                </a:solidFill>
                                <a:effectLst/>
                                <a:latin typeface="Cambria Math" panose="02040503050406030204" pitchFamily="18" charset="0"/>
                                <a:ea typeface="+mn-ea"/>
                                <a:cs typeface="+mn-cs"/>
                              </a:rPr>
                            </m:ctrlPr>
                          </m:naryPr>
                          <m:sub>
                            <m:r>
                              <m:rPr>
                                <m:brk m:alnAt="25"/>
                              </m:rPr>
                              <a:rPr lang="fi-FI" sz="1100" b="1" i="1">
                                <a:solidFill>
                                  <a:sysClr val="windowText" lastClr="000000"/>
                                </a:solidFill>
                                <a:effectLst/>
                                <a:latin typeface="Cambria Math" panose="02040503050406030204" pitchFamily="18" charset="0"/>
                                <a:ea typeface="+mn-ea"/>
                                <a:cs typeface="+mn-cs"/>
                              </a:rPr>
                              <m:t>𝒊</m:t>
                            </m:r>
                            <m:r>
                              <a:rPr lang="fi-FI" sz="1100" b="1" i="1">
                                <a:solidFill>
                                  <a:sysClr val="windowText" lastClr="000000"/>
                                </a:solidFill>
                                <a:effectLst/>
                                <a:latin typeface="Cambria Math" panose="02040503050406030204" pitchFamily="18" charset="0"/>
                                <a:ea typeface="+mn-ea"/>
                                <a:cs typeface="+mn-cs"/>
                              </a:rPr>
                              <m:t>=</m:t>
                            </m:r>
                            <m:r>
                              <a:rPr lang="fi-FI" sz="1100" b="1" i="1">
                                <a:solidFill>
                                  <a:sysClr val="windowText" lastClr="000000"/>
                                </a:solidFill>
                                <a:effectLst/>
                                <a:latin typeface="Cambria Math" panose="02040503050406030204" pitchFamily="18" charset="0"/>
                                <a:ea typeface="+mn-ea"/>
                                <a:cs typeface="+mn-cs"/>
                              </a:rPr>
                              <m:t>𝟏</m:t>
                            </m:r>
                          </m:sub>
                          <m:sup>
                            <m:r>
                              <a:rPr lang="fi-FI" sz="1100" b="1" i="1">
                                <a:solidFill>
                                  <a:sysClr val="windowText" lastClr="000000"/>
                                </a:solidFill>
                                <a:effectLst/>
                                <a:latin typeface="Cambria Math" panose="02040503050406030204" pitchFamily="18" charset="0"/>
                                <a:ea typeface="+mn-ea"/>
                                <a:cs typeface="+mn-cs"/>
                              </a:rPr>
                              <m:t>𝟑</m:t>
                            </m:r>
                          </m:sup>
                          <m:e>
                            <m:nary>
                              <m:naryPr>
                                <m:chr m:val="∑"/>
                                <m:limLoc m:val="subSup"/>
                                <m:ctrlPr>
                                  <a:rPr lang="en-US" sz="1100" b="1" i="1">
                                    <a:solidFill>
                                      <a:sysClr val="windowText" lastClr="000000"/>
                                    </a:solidFill>
                                    <a:effectLst/>
                                    <a:latin typeface="Cambria Math" panose="02040503050406030204" pitchFamily="18" charset="0"/>
                                    <a:ea typeface="+mn-ea"/>
                                    <a:cs typeface="+mn-cs"/>
                                  </a:rPr>
                                </m:ctrlPr>
                              </m:naryPr>
                              <m:sub>
                                <m:r>
                                  <m:rPr>
                                    <m:brk m:alnAt="25"/>
                                  </m:rPr>
                                  <a:rPr lang="fi-FI" sz="1100" b="1" i="1">
                                    <a:solidFill>
                                      <a:sysClr val="windowText" lastClr="000000"/>
                                    </a:solidFill>
                                    <a:effectLst/>
                                    <a:latin typeface="Cambria Math" panose="02040503050406030204" pitchFamily="18" charset="0"/>
                                    <a:ea typeface="+mn-ea"/>
                                    <a:cs typeface="+mn-cs"/>
                                  </a:rPr>
                                  <m:t>𝒋</m:t>
                                </m:r>
                                <m:r>
                                  <a:rPr lang="fi-FI" sz="1100" b="1" i="1">
                                    <a:solidFill>
                                      <a:sysClr val="windowText" lastClr="000000"/>
                                    </a:solidFill>
                                    <a:effectLst/>
                                    <a:latin typeface="Cambria Math" panose="02040503050406030204" pitchFamily="18" charset="0"/>
                                    <a:ea typeface="+mn-ea"/>
                                    <a:cs typeface="+mn-cs"/>
                                  </a:rPr>
                                  <m:t>=</m:t>
                                </m:r>
                                <m:r>
                                  <a:rPr lang="fi-FI" sz="1100" b="1" i="1">
                                    <a:solidFill>
                                      <a:sysClr val="windowText" lastClr="000000"/>
                                    </a:solidFill>
                                    <a:effectLst/>
                                    <a:latin typeface="Cambria Math" panose="02040503050406030204" pitchFamily="18" charset="0"/>
                                    <a:ea typeface="+mn-ea"/>
                                    <a:cs typeface="+mn-cs"/>
                                  </a:rPr>
                                  <m:t>𝟏</m:t>
                                </m:r>
                              </m:sub>
                              <m:sup>
                                <m:r>
                                  <a:rPr lang="fi-FI" sz="1100" b="1" i="1">
                                    <a:solidFill>
                                      <a:sysClr val="windowText" lastClr="000000"/>
                                    </a:solidFill>
                                    <a:effectLst/>
                                    <a:latin typeface="Cambria Math" panose="02040503050406030204" pitchFamily="18" charset="0"/>
                                    <a:ea typeface="+mn-ea"/>
                                    <a:cs typeface="+mn-cs"/>
                                  </a:rPr>
                                  <m:t>𝟒</m:t>
                                </m:r>
                              </m:sup>
                              <m:e>
                                <m:r>
                                  <a:rPr lang="fi-FI" sz="1100" b="1" i="1">
                                    <a:solidFill>
                                      <a:sysClr val="windowText" lastClr="000000"/>
                                    </a:solidFill>
                                    <a:effectLst/>
                                    <a:latin typeface="Cambria Math" panose="02040503050406030204" pitchFamily="18" charset="0"/>
                                    <a:ea typeface="+mn-ea"/>
                                    <a:cs typeface="+mn-cs"/>
                                  </a:rPr>
                                  <m:t>𝒂</m:t>
                                </m:r>
                                <m:r>
                                  <a:rPr lang="fi-FI" sz="1100" b="1" i="1">
                                    <a:solidFill>
                                      <a:sysClr val="windowText" lastClr="000000"/>
                                    </a:solidFill>
                                    <a:effectLst/>
                                    <a:latin typeface="Cambria Math" panose="02040503050406030204" pitchFamily="18" charset="0"/>
                                    <a:ea typeface="+mn-ea"/>
                                    <a:cs typeface="+mn-cs"/>
                                  </a:rPr>
                                  <m:t>∗</m:t>
                                </m:r>
                                <m:sSub>
                                  <m:sSubPr>
                                    <m:ctrlPr>
                                      <a:rPr lang="fi-FI" sz="1100" b="1" i="1">
                                        <a:solidFill>
                                          <a:sysClr val="windowText" lastClr="000000"/>
                                        </a:solidFill>
                                        <a:effectLst/>
                                        <a:latin typeface="Cambria Math" panose="02040503050406030204" pitchFamily="18" charset="0"/>
                                        <a:ea typeface="+mn-ea"/>
                                        <a:cs typeface="+mn-cs"/>
                                      </a:rPr>
                                    </m:ctrlPr>
                                  </m:sSubPr>
                                  <m:e>
                                    <m:r>
                                      <a:rPr lang="fi-FI" sz="1100" b="1" i="1">
                                        <a:solidFill>
                                          <a:sysClr val="windowText" lastClr="000000"/>
                                        </a:solidFill>
                                        <a:effectLst/>
                                        <a:latin typeface="Cambria Math" panose="02040503050406030204" pitchFamily="18" charset="0"/>
                                        <a:ea typeface="+mn-ea"/>
                                        <a:cs typeface="+mn-cs"/>
                                      </a:rPr>
                                      <m:t>𝒙</m:t>
                                    </m:r>
                                  </m:e>
                                  <m:sub>
                                    <m:r>
                                      <a:rPr lang="fi-FI" sz="1100" b="1" i="1">
                                        <a:solidFill>
                                          <a:sysClr val="windowText" lastClr="000000"/>
                                        </a:solidFill>
                                        <a:effectLst/>
                                        <a:latin typeface="Cambria Math" panose="02040503050406030204" pitchFamily="18" charset="0"/>
                                        <a:ea typeface="+mn-ea"/>
                                        <a:cs typeface="+mn-cs"/>
                                      </a:rPr>
                                      <m:t>𝒊𝒋</m:t>
                                    </m:r>
                                  </m:sub>
                                </m:sSub>
                                <m:r>
                                  <a:rPr lang="fi-FI" sz="1100" b="1" i="1">
                                    <a:solidFill>
                                      <a:sysClr val="windowText" lastClr="000000"/>
                                    </a:solidFill>
                                    <a:effectLst/>
                                    <a:latin typeface="Cambria Math" panose="02040503050406030204" pitchFamily="18" charset="0"/>
                                    <a:ea typeface="+mn-ea"/>
                                    <a:cs typeface="+mn-cs"/>
                                  </a:rPr>
                                  <m:t>+</m:t>
                                </m:r>
                                <m:r>
                                  <a:rPr lang="fi-FI" sz="1100" b="1" i="1">
                                    <a:solidFill>
                                      <a:sysClr val="windowText" lastClr="000000"/>
                                    </a:solidFill>
                                    <a:effectLst/>
                                    <a:latin typeface="Cambria Math" panose="02040503050406030204" pitchFamily="18" charset="0"/>
                                    <a:ea typeface="+mn-ea"/>
                                    <a:cs typeface="+mn-cs"/>
                                  </a:rPr>
                                  <m:t>𝒃</m:t>
                                </m:r>
                                <m:r>
                                  <a:rPr lang="fi-FI" sz="1100" b="1" i="1">
                                    <a:solidFill>
                                      <a:sysClr val="windowText" lastClr="000000"/>
                                    </a:solidFill>
                                    <a:effectLst/>
                                    <a:latin typeface="Cambria Math" panose="02040503050406030204" pitchFamily="18" charset="0"/>
                                    <a:ea typeface="+mn-ea"/>
                                    <a:cs typeface="+mn-cs"/>
                                  </a:rPr>
                                  <m:t> ∗</m:t>
                                </m:r>
                                <m:sSub>
                                  <m:sSubPr>
                                    <m:ctrlPr>
                                      <a:rPr lang="fi-FI" sz="1100" b="1" i="1">
                                        <a:solidFill>
                                          <a:sysClr val="windowText" lastClr="000000"/>
                                        </a:solidFill>
                                        <a:effectLst/>
                                        <a:latin typeface="Cambria Math" panose="02040503050406030204" pitchFamily="18" charset="0"/>
                                        <a:ea typeface="+mn-ea"/>
                                        <a:cs typeface="+mn-cs"/>
                                      </a:rPr>
                                    </m:ctrlPr>
                                  </m:sSubPr>
                                  <m:e>
                                    <m:r>
                                      <a:rPr lang="fi-FI" sz="1100" b="1" i="1">
                                        <a:solidFill>
                                          <a:sysClr val="windowText" lastClr="000000"/>
                                        </a:solidFill>
                                        <a:effectLst/>
                                        <a:latin typeface="Cambria Math" panose="02040503050406030204" pitchFamily="18" charset="0"/>
                                        <a:ea typeface="+mn-ea"/>
                                        <a:cs typeface="+mn-cs"/>
                                      </a:rPr>
                                      <m:t>𝒓</m:t>
                                    </m:r>
                                  </m:e>
                                  <m:sub>
                                    <m:r>
                                      <a:rPr lang="fi-FI" sz="1100" b="1" i="1">
                                        <a:solidFill>
                                          <a:sysClr val="windowText" lastClr="000000"/>
                                        </a:solidFill>
                                        <a:effectLst/>
                                        <a:latin typeface="Cambria Math" panose="02040503050406030204" pitchFamily="18" charset="0"/>
                                        <a:ea typeface="+mn-ea"/>
                                        <a:cs typeface="+mn-cs"/>
                                      </a:rPr>
                                      <m:t>𝒊𝒋</m:t>
                                    </m:r>
                                  </m:sub>
                                </m:sSub>
                                <m:r>
                                  <a:rPr lang="fi-FI" sz="1100" b="1" i="1">
                                    <a:solidFill>
                                      <a:sysClr val="windowText" lastClr="000000"/>
                                    </a:solidFill>
                                    <a:effectLst/>
                                    <a:latin typeface="Cambria Math" panose="02040503050406030204" pitchFamily="18" charset="0"/>
                                    <a:ea typeface="+mn-ea"/>
                                    <a:cs typeface="+mn-cs"/>
                                  </a:rPr>
                                  <m:t>∗ </m:t>
                                </m:r>
                                <m:sSub>
                                  <m:sSubPr>
                                    <m:ctrlPr>
                                      <a:rPr lang="fi-FI" sz="1100" b="1" i="1">
                                        <a:solidFill>
                                          <a:schemeClr val="tx1"/>
                                        </a:solidFill>
                                        <a:effectLst/>
                                        <a:latin typeface="Cambria Math" panose="02040503050406030204" pitchFamily="18" charset="0"/>
                                        <a:ea typeface="+mn-ea"/>
                                        <a:cs typeface="+mn-cs"/>
                                      </a:rPr>
                                    </m:ctrlPr>
                                  </m:sSubPr>
                                  <m:e>
                                    <m:r>
                                      <a:rPr lang="fi-FI" sz="1100" b="1" i="1">
                                        <a:solidFill>
                                          <a:schemeClr val="tx1"/>
                                        </a:solidFill>
                                        <a:effectLst/>
                                        <a:latin typeface="Cambria Math" panose="02040503050406030204" pitchFamily="18" charset="0"/>
                                        <a:ea typeface="+mn-ea"/>
                                        <a:cs typeface="+mn-cs"/>
                                      </a:rPr>
                                      <m:t>𝒙</m:t>
                                    </m:r>
                                  </m:e>
                                  <m:sub>
                                    <m:r>
                                      <a:rPr lang="fi-FI" sz="1100" b="1" i="1">
                                        <a:solidFill>
                                          <a:schemeClr val="tx1"/>
                                        </a:solidFill>
                                        <a:effectLst/>
                                        <a:latin typeface="Cambria Math" panose="02040503050406030204" pitchFamily="18" charset="0"/>
                                        <a:ea typeface="+mn-ea"/>
                                        <a:cs typeface="+mn-cs"/>
                                      </a:rPr>
                                      <m:t>𝒊𝒋</m:t>
                                    </m:r>
                                  </m:sub>
                                </m:sSub>
                                <m:r>
                                  <a:rPr lang="fi-FI" sz="1100" b="1" i="1">
                                    <a:solidFill>
                                      <a:sysClr val="windowText" lastClr="000000"/>
                                    </a:solidFill>
                                    <a:effectLst/>
                                    <a:latin typeface="Cambria Math" panose="02040503050406030204" pitchFamily="18" charset="0"/>
                                    <a:ea typeface="+mn-ea"/>
                                    <a:cs typeface="+mn-cs"/>
                                  </a:rPr>
                                  <m:t> </m:t>
                                </m:r>
                              </m:e>
                            </m:nary>
                          </m:e>
                        </m:nary>
                      </m:e>
                    </m:func>
                  </m:oMath>
                </m:oMathPara>
              </a14:m>
              <a:endParaRPr lang="en-US" b="1">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b="1">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a:solidFill>
                    <a:sysClr val="windowText" lastClr="000000"/>
                  </a:solidFill>
                  <a:effectLst/>
                </a:rPr>
                <a:t>S.T.</a:t>
              </a:r>
            </a:p>
            <a:p>
              <a:pPr marL="0" marR="0" lvl="0" indent="0" defTabSz="914400" eaLnBrk="1" fontAlgn="auto" latinLnBrk="0" hangingPunct="1">
                <a:lnSpc>
                  <a:spcPct val="100000"/>
                </a:lnSpc>
                <a:spcBef>
                  <a:spcPts val="0"/>
                </a:spcBef>
                <a:spcAft>
                  <a:spcPts val="0"/>
                </a:spcAft>
                <a:buClrTx/>
                <a:buSzTx/>
                <a:buFontTx/>
                <a:buNone/>
                <a:tabLst/>
                <a:defRPr/>
              </a:pPr>
              <a:endParaRPr lang="en-US" b="1">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nary>
                      <m:naryPr>
                        <m:chr m:val="∑"/>
                        <m:limLoc m:val="subSup"/>
                        <m:ctrlPr>
                          <a:rPr lang="en-US" b="1" i="1">
                            <a:solidFill>
                              <a:sysClr val="windowText" lastClr="000000"/>
                            </a:solidFill>
                            <a:effectLst/>
                            <a:latin typeface="Cambria Math" panose="02040503050406030204" pitchFamily="18" charset="0"/>
                          </a:rPr>
                        </m:ctrlPr>
                      </m:naryPr>
                      <m:sub>
                        <m:r>
                          <m:rPr>
                            <m:brk m:alnAt="25"/>
                          </m:rPr>
                          <a:rPr lang="fi-FI" b="1" i="1">
                            <a:solidFill>
                              <a:sysClr val="windowText" lastClr="000000"/>
                            </a:solidFill>
                            <a:effectLst/>
                            <a:latin typeface="Cambria Math" panose="02040503050406030204" pitchFamily="18" charset="0"/>
                          </a:rPr>
                          <m:t>𝒋</m:t>
                        </m:r>
                        <m:r>
                          <a:rPr lang="fi-FI" b="1" i="1">
                            <a:solidFill>
                              <a:sysClr val="windowText" lastClr="000000"/>
                            </a:solidFill>
                            <a:effectLst/>
                            <a:latin typeface="Cambria Math" panose="02040503050406030204" pitchFamily="18" charset="0"/>
                          </a:rPr>
                          <m:t>=</m:t>
                        </m:r>
                        <m:r>
                          <a:rPr lang="fi-FI" b="1" i="1">
                            <a:solidFill>
                              <a:sysClr val="windowText" lastClr="000000"/>
                            </a:solidFill>
                            <a:effectLst/>
                            <a:latin typeface="Cambria Math" panose="02040503050406030204" pitchFamily="18" charset="0"/>
                          </a:rPr>
                          <m:t>𝟏</m:t>
                        </m:r>
                      </m:sub>
                      <m:sup>
                        <m:r>
                          <a:rPr lang="fi-FI" b="1" i="1">
                            <a:solidFill>
                              <a:sysClr val="windowText" lastClr="000000"/>
                            </a:solidFill>
                            <a:effectLst/>
                            <a:latin typeface="Cambria Math" panose="02040503050406030204" pitchFamily="18" charset="0"/>
                          </a:rPr>
                          <m:t>𝟒</m:t>
                        </m:r>
                      </m:sup>
                      <m:e>
                        <m:sSub>
                          <m:sSubPr>
                            <m:ctrlPr>
                              <a:rPr lang="fi-FI" sz="1100" b="1" i="1">
                                <a:solidFill>
                                  <a:schemeClr val="tx1"/>
                                </a:solidFill>
                                <a:effectLst/>
                                <a:latin typeface="Cambria Math" panose="02040503050406030204" pitchFamily="18" charset="0"/>
                                <a:ea typeface="+mn-ea"/>
                                <a:cs typeface="+mn-cs"/>
                              </a:rPr>
                            </m:ctrlPr>
                          </m:sSubPr>
                          <m:e>
                            <m:r>
                              <a:rPr lang="fi-FI" sz="1100" b="1" i="1">
                                <a:solidFill>
                                  <a:schemeClr val="tx1"/>
                                </a:solidFill>
                                <a:effectLst/>
                                <a:latin typeface="Cambria Math" panose="02040503050406030204" pitchFamily="18" charset="0"/>
                                <a:ea typeface="+mn-ea"/>
                                <a:cs typeface="+mn-cs"/>
                              </a:rPr>
                              <m:t>𝒙</m:t>
                            </m:r>
                          </m:e>
                          <m:sub>
                            <m:r>
                              <a:rPr lang="fi-FI" sz="1100" b="1" i="1">
                                <a:solidFill>
                                  <a:schemeClr val="tx1"/>
                                </a:solidFill>
                                <a:effectLst/>
                                <a:latin typeface="Cambria Math" panose="02040503050406030204" pitchFamily="18" charset="0"/>
                                <a:ea typeface="+mn-ea"/>
                                <a:cs typeface="+mn-cs"/>
                              </a:rPr>
                              <m:t>𝒊𝒋</m:t>
                            </m:r>
                          </m:sub>
                        </m:sSub>
                      </m:e>
                    </m:nary>
                    <m:r>
                      <a:rPr lang="fi-FI" b="1" i="1">
                        <a:solidFill>
                          <a:sysClr val="windowText" lastClr="000000"/>
                        </a:solidFill>
                        <a:effectLst/>
                        <a:latin typeface="Cambria Math" panose="02040503050406030204" pitchFamily="18" charset="0"/>
                      </a:rPr>
                      <m:t>≤</m:t>
                    </m:r>
                    <m:sSub>
                      <m:sSubPr>
                        <m:ctrlPr>
                          <a:rPr lang="fi-FI" b="1" i="1">
                            <a:solidFill>
                              <a:sysClr val="windowText" lastClr="000000"/>
                            </a:solidFill>
                            <a:effectLst/>
                            <a:latin typeface="Cambria Math" panose="02040503050406030204" pitchFamily="18" charset="0"/>
                          </a:rPr>
                        </m:ctrlPr>
                      </m:sSubPr>
                      <m:e>
                        <m:r>
                          <a:rPr lang="fi-FI" b="1" i="1">
                            <a:solidFill>
                              <a:sysClr val="windowText" lastClr="000000"/>
                            </a:solidFill>
                            <a:effectLst/>
                            <a:latin typeface="Cambria Math" panose="02040503050406030204" pitchFamily="18" charset="0"/>
                          </a:rPr>
                          <m:t>𝒔</m:t>
                        </m:r>
                      </m:e>
                      <m:sub>
                        <m:r>
                          <a:rPr lang="fi-FI" b="1" i="1">
                            <a:solidFill>
                              <a:sysClr val="windowText" lastClr="000000"/>
                            </a:solidFill>
                            <a:effectLst/>
                            <a:latin typeface="Cambria Math" panose="02040503050406030204" pitchFamily="18" charset="0"/>
                          </a:rPr>
                          <m:t>𝒊</m:t>
                        </m:r>
                      </m:sub>
                    </m:sSub>
                    <m:r>
                      <a:rPr lang="fi-FI" b="1" i="1">
                        <a:solidFill>
                          <a:sysClr val="windowText" lastClr="000000"/>
                        </a:solidFill>
                        <a:effectLst/>
                        <a:latin typeface="Cambria Math" panose="02040503050406030204" pitchFamily="18" charset="0"/>
                      </a:rPr>
                      <m:t> ,  </m:t>
                    </m:r>
                    <m:r>
                      <a:rPr lang="fi-FI" b="1" i="1">
                        <a:solidFill>
                          <a:sysClr val="windowText" lastClr="000000"/>
                        </a:solidFill>
                        <a:effectLst/>
                        <a:latin typeface="Cambria Math" panose="02040503050406030204" pitchFamily="18" charset="0"/>
                      </a:rPr>
                      <m:t>𝒊</m:t>
                    </m:r>
                    <m:r>
                      <a:rPr lang="fi-FI" b="1" i="1">
                        <a:solidFill>
                          <a:sysClr val="windowText" lastClr="000000"/>
                        </a:solidFill>
                        <a:effectLst/>
                        <a:latin typeface="Cambria Math" panose="02040503050406030204" pitchFamily="18" charset="0"/>
                        <a:ea typeface="Cambria Math" panose="02040503050406030204" pitchFamily="18" charset="0"/>
                      </a:rPr>
                      <m:t>∈</m:t>
                    </m:r>
                    <m:r>
                      <a:rPr lang="fi-FI" b="1" i="1">
                        <a:solidFill>
                          <a:sysClr val="windowText" lastClr="000000"/>
                        </a:solidFill>
                        <a:effectLst/>
                        <a:latin typeface="Cambria Math" panose="02040503050406030204" pitchFamily="18" charset="0"/>
                        <a:ea typeface="Cambria Math" panose="02040503050406030204" pitchFamily="18" charset="0"/>
                      </a:rPr>
                      <m:t>𝑷</m:t>
                    </m:r>
                    <m:r>
                      <a:rPr lang="fi-FI" b="1" i="1">
                        <a:solidFill>
                          <a:sysClr val="windowText" lastClr="000000"/>
                        </a:solidFill>
                        <a:effectLst/>
                        <a:latin typeface="Cambria Math" panose="02040503050406030204" pitchFamily="18" charset="0"/>
                      </a:rPr>
                      <m:t> </m:t>
                    </m:r>
                  </m:oMath>
                </m:oMathPara>
              </a14:m>
              <a:endParaRPr lang="en-US" b="1">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nary>
                      <m:naryPr>
                        <m:chr m:val="∑"/>
                        <m:limLoc m:val="subSup"/>
                        <m:ctrlPr>
                          <a:rPr lang="en-US" sz="1100" b="1" i="1">
                            <a:solidFill>
                              <a:schemeClr val="tx1"/>
                            </a:solidFill>
                            <a:effectLst/>
                            <a:latin typeface="Cambria Math" panose="02040503050406030204" pitchFamily="18" charset="0"/>
                            <a:ea typeface="+mn-ea"/>
                            <a:cs typeface="+mn-cs"/>
                          </a:rPr>
                        </m:ctrlPr>
                      </m:naryPr>
                      <m:sub>
                        <m:r>
                          <m:rPr>
                            <m:brk m:alnAt="1"/>
                          </m:rPr>
                          <a:rPr lang="fi-FI" sz="1100" b="1" i="1">
                            <a:solidFill>
                              <a:schemeClr val="tx1"/>
                            </a:solidFill>
                            <a:effectLst/>
                            <a:latin typeface="Cambria Math" panose="02040503050406030204" pitchFamily="18" charset="0"/>
                            <a:ea typeface="+mn-ea"/>
                            <a:cs typeface="+mn-cs"/>
                          </a:rPr>
                          <m:t>𝒊</m:t>
                        </m:r>
                        <m:r>
                          <a:rPr lang="fi-FI" sz="1100" b="1" i="1">
                            <a:solidFill>
                              <a:schemeClr val="tx1"/>
                            </a:solidFill>
                            <a:effectLst/>
                            <a:latin typeface="Cambria Math" panose="02040503050406030204" pitchFamily="18" charset="0"/>
                            <a:ea typeface="+mn-ea"/>
                            <a:cs typeface="+mn-cs"/>
                          </a:rPr>
                          <m:t>=</m:t>
                        </m:r>
                        <m:r>
                          <a:rPr lang="fi-FI" sz="1100" b="1" i="1">
                            <a:solidFill>
                              <a:schemeClr val="tx1"/>
                            </a:solidFill>
                            <a:effectLst/>
                            <a:latin typeface="Cambria Math" panose="02040503050406030204" pitchFamily="18" charset="0"/>
                            <a:ea typeface="+mn-ea"/>
                            <a:cs typeface="+mn-cs"/>
                          </a:rPr>
                          <m:t>𝟏</m:t>
                        </m:r>
                      </m:sub>
                      <m:sup>
                        <m:r>
                          <a:rPr lang="fi-FI" sz="1100" b="1" i="1">
                            <a:solidFill>
                              <a:schemeClr val="tx1"/>
                            </a:solidFill>
                            <a:effectLst/>
                            <a:latin typeface="Cambria Math" panose="02040503050406030204" pitchFamily="18" charset="0"/>
                            <a:ea typeface="+mn-ea"/>
                            <a:cs typeface="+mn-cs"/>
                          </a:rPr>
                          <m:t>𝟑</m:t>
                        </m:r>
                      </m:sup>
                      <m:e>
                        <m:sSub>
                          <m:sSubPr>
                            <m:ctrlPr>
                              <a:rPr lang="fi-FI" sz="1100" b="1" i="1">
                                <a:solidFill>
                                  <a:schemeClr val="tx1"/>
                                </a:solidFill>
                                <a:effectLst/>
                                <a:latin typeface="Cambria Math" panose="02040503050406030204" pitchFamily="18" charset="0"/>
                                <a:ea typeface="+mn-ea"/>
                                <a:cs typeface="+mn-cs"/>
                              </a:rPr>
                            </m:ctrlPr>
                          </m:sSubPr>
                          <m:e>
                            <m:r>
                              <a:rPr lang="fi-FI" sz="1100" b="1" i="1">
                                <a:solidFill>
                                  <a:schemeClr val="tx1"/>
                                </a:solidFill>
                                <a:effectLst/>
                                <a:latin typeface="Cambria Math" panose="02040503050406030204" pitchFamily="18" charset="0"/>
                                <a:ea typeface="+mn-ea"/>
                                <a:cs typeface="+mn-cs"/>
                              </a:rPr>
                              <m:t>𝒙</m:t>
                            </m:r>
                          </m:e>
                          <m:sub>
                            <m:r>
                              <a:rPr lang="fi-FI" sz="1100" b="1" i="1">
                                <a:solidFill>
                                  <a:schemeClr val="tx1"/>
                                </a:solidFill>
                                <a:effectLst/>
                                <a:latin typeface="Cambria Math" panose="02040503050406030204" pitchFamily="18" charset="0"/>
                                <a:ea typeface="+mn-ea"/>
                                <a:cs typeface="+mn-cs"/>
                              </a:rPr>
                              <m:t>𝒊𝒋</m:t>
                            </m:r>
                          </m:sub>
                        </m:sSub>
                      </m:e>
                    </m:nary>
                    <m:r>
                      <a:rPr lang="fi-FI" sz="1100" b="1" i="1">
                        <a:solidFill>
                          <a:schemeClr val="tx1"/>
                        </a:solidFill>
                        <a:effectLst/>
                        <a:latin typeface="Cambria Math" panose="02040503050406030204" pitchFamily="18" charset="0"/>
                        <a:ea typeface="+mn-ea"/>
                        <a:cs typeface="+mn-cs"/>
                      </a:rPr>
                      <m:t>=</m:t>
                    </m:r>
                    <m:sSub>
                      <m:sSubPr>
                        <m:ctrlPr>
                          <a:rPr lang="fi-FI" sz="1100" b="1" i="1">
                            <a:solidFill>
                              <a:schemeClr val="tx1"/>
                            </a:solidFill>
                            <a:effectLst/>
                            <a:latin typeface="Cambria Math" panose="02040503050406030204" pitchFamily="18" charset="0"/>
                            <a:ea typeface="+mn-ea"/>
                            <a:cs typeface="+mn-cs"/>
                          </a:rPr>
                        </m:ctrlPr>
                      </m:sSubPr>
                      <m:e>
                        <m:r>
                          <a:rPr lang="fi-FI" sz="1100" b="1" i="1">
                            <a:solidFill>
                              <a:schemeClr val="tx1"/>
                            </a:solidFill>
                            <a:effectLst/>
                            <a:latin typeface="Cambria Math" panose="02040503050406030204" pitchFamily="18" charset="0"/>
                            <a:ea typeface="+mn-ea"/>
                            <a:cs typeface="+mn-cs"/>
                          </a:rPr>
                          <m:t>𝒅</m:t>
                        </m:r>
                      </m:e>
                      <m:sub>
                        <m:r>
                          <a:rPr lang="fi-FI" sz="1100" b="1" i="1">
                            <a:solidFill>
                              <a:schemeClr val="tx1"/>
                            </a:solidFill>
                            <a:effectLst/>
                            <a:latin typeface="Cambria Math" panose="02040503050406030204" pitchFamily="18" charset="0"/>
                            <a:ea typeface="+mn-ea"/>
                            <a:cs typeface="+mn-cs"/>
                          </a:rPr>
                          <m:t>𝒋</m:t>
                        </m:r>
                      </m:sub>
                    </m:sSub>
                    <m:r>
                      <a:rPr lang="fi-FI" sz="1100" b="1" i="1">
                        <a:solidFill>
                          <a:schemeClr val="tx1"/>
                        </a:solidFill>
                        <a:effectLst/>
                        <a:latin typeface="Cambria Math" panose="02040503050406030204" pitchFamily="18" charset="0"/>
                        <a:ea typeface="+mn-ea"/>
                        <a:cs typeface="+mn-cs"/>
                      </a:rPr>
                      <m:t> ,  </m:t>
                    </m:r>
                    <m:r>
                      <a:rPr lang="fi-FI" sz="1100" b="1" i="1">
                        <a:solidFill>
                          <a:schemeClr val="tx1"/>
                        </a:solidFill>
                        <a:effectLst/>
                        <a:latin typeface="Cambria Math" panose="02040503050406030204" pitchFamily="18" charset="0"/>
                        <a:ea typeface="+mn-ea"/>
                        <a:cs typeface="+mn-cs"/>
                      </a:rPr>
                      <m:t>𝒋</m:t>
                    </m:r>
                    <m:r>
                      <a:rPr lang="fi-FI" sz="1100" b="1" i="1">
                        <a:solidFill>
                          <a:schemeClr val="tx1"/>
                        </a:solidFill>
                        <a:effectLst/>
                        <a:latin typeface="Cambria Math" panose="02040503050406030204" pitchFamily="18" charset="0"/>
                        <a:ea typeface="+mn-ea"/>
                        <a:cs typeface="+mn-cs"/>
                      </a:rPr>
                      <m:t>∈</m:t>
                    </m:r>
                    <m:r>
                      <a:rPr lang="fi-FI" sz="1100" b="1" i="1">
                        <a:solidFill>
                          <a:schemeClr val="tx1"/>
                        </a:solidFill>
                        <a:effectLst/>
                        <a:latin typeface="Cambria Math" panose="02040503050406030204" pitchFamily="18" charset="0"/>
                        <a:ea typeface="+mn-ea"/>
                        <a:cs typeface="+mn-cs"/>
                      </a:rPr>
                      <m:t>𝑾</m:t>
                    </m:r>
                    <m:r>
                      <a:rPr lang="fi-FI" sz="1100" b="1" i="1">
                        <a:solidFill>
                          <a:schemeClr val="tx1"/>
                        </a:solidFill>
                        <a:effectLst/>
                        <a:latin typeface="Cambria Math" panose="02040503050406030204" pitchFamily="18" charset="0"/>
                        <a:ea typeface="+mn-ea"/>
                        <a:cs typeface="+mn-cs"/>
                      </a:rPr>
                      <m:t> </m:t>
                    </m:r>
                  </m:oMath>
                </m:oMathPara>
              </a14:m>
              <a:endParaRPr lang="fi-FI"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b="0">
                <a:solidFill>
                  <a:sysClr val="windowText" lastClr="000000"/>
                </a:solidFill>
                <a:effectLst/>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b) Implement a spreadsheet model (3p) [HINT: With the current distribution plan the transporation costs would be equal to $200 552]</a:t>
              </a:r>
            </a:p>
            <a:p>
              <a:endParaRPr lang="en-US" sz="1100" b="0" i="0" baseline="0">
                <a:solidFill>
                  <a:schemeClr val="tx1"/>
                </a:solidFill>
                <a:effectLst/>
                <a:latin typeface="+mn-lt"/>
                <a:ea typeface="+mn-ea"/>
                <a:cs typeface="+mn-cs"/>
              </a:endParaRPr>
            </a:p>
            <a:p>
              <a:r>
                <a:rPr kumimoji="0" lang="en-US" sz="1100" b="1" i="0" u="none" strike="noStrike" kern="0" cap="none" spc="0" normalizeH="0" baseline="0">
                  <a:ln>
                    <a:noFill/>
                  </a:ln>
                  <a:solidFill>
                    <a:sysClr val="windowText" lastClr="000000"/>
                  </a:solidFill>
                  <a:effectLst/>
                  <a:uLnTx/>
                  <a:uFillTx/>
                  <a:latin typeface="+mn-lt"/>
                  <a:ea typeface="+mn-ea"/>
                  <a:cs typeface="+mn-cs"/>
                </a:rPr>
                <a:t>Model on the left</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 Solve the model using "GRG nonlinear"-algorithm with the current plan as a starting solution. Report the optimal objective function value. (0.5 p)</a:t>
              </a:r>
            </a:p>
            <a:p>
              <a:endParaRPr lang="en-US" sz="1100" b="0" i="0" baseline="0">
                <a:solidFill>
                  <a:schemeClr val="tx1"/>
                </a:solidFill>
                <a:effectLst/>
                <a:latin typeface="+mn-lt"/>
                <a:ea typeface="+mn-ea"/>
                <a:cs typeface="+mn-cs"/>
              </a:endParaRPr>
            </a:p>
            <a:p>
              <a:r>
                <a:rPr kumimoji="0" lang="en-US" sz="1100" b="1" i="0" u="none" strike="noStrike" kern="0" cap="none" spc="0" normalizeH="0" baseline="0" noProof="0">
                  <a:ln>
                    <a:noFill/>
                  </a:ln>
                  <a:solidFill>
                    <a:sysClr val="windowText" lastClr="000000"/>
                  </a:solidFill>
                  <a:effectLst/>
                  <a:uLnTx/>
                  <a:uFillTx/>
                  <a:latin typeface="+mn-lt"/>
                  <a:ea typeface="+mn-ea"/>
                  <a:cs typeface="+mn-cs"/>
                </a:rPr>
                <a:t>Optimal costs with GRG algorithm: </a:t>
              </a:r>
              <a:r>
                <a:rPr lang="fi-FI" sz="1100" b="1" i="0" u="none" strike="noStrike">
                  <a:solidFill>
                    <a:sysClr val="windowText" lastClr="000000"/>
                  </a:solidFill>
                  <a:effectLst/>
                  <a:latin typeface="+mn-lt"/>
                  <a:ea typeface="+mn-ea"/>
                  <a:cs typeface="+mn-cs"/>
                </a:rPr>
                <a:t>    171 478,85 € </a:t>
              </a:r>
              <a:endParaRPr lang="en-US" sz="1100" b="1" i="0" baseline="0">
                <a:solidFill>
                  <a:sysClr val="windowText" lastClr="000000"/>
                </a:solidFill>
                <a:effectLst/>
                <a:latin typeface="+mn-lt"/>
                <a:ea typeface="+mn-ea"/>
                <a:cs typeface="+mn-cs"/>
              </a:endParaRP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d) Solve the model using "GRG-nonlinear"-algorithm with a starting solution of all zeros. Report optimal objective function value. (0.5 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Optimal costs with GRG algorithm and starting values of zero: </a:t>
              </a:r>
              <a:r>
                <a:rPr lang="fi-FI" sz="1100" b="0" i="0" u="none" strike="noStrike">
                  <a:solidFill>
                    <a:schemeClr val="tx1"/>
                  </a:solidFill>
                  <a:effectLst/>
                  <a:latin typeface="+mn-lt"/>
                  <a:ea typeface="+mn-ea"/>
                  <a:cs typeface="+mn-cs"/>
                </a:rPr>
                <a:t>    </a:t>
              </a:r>
              <a:r>
                <a:rPr lang="fi-FI" sz="1100" b="1" i="0" u="none" strike="noStrike">
                  <a:solidFill>
                    <a:schemeClr val="tx1"/>
                  </a:solidFill>
                  <a:effectLst/>
                  <a:latin typeface="+mn-lt"/>
                  <a:ea typeface="+mn-ea"/>
                  <a:cs typeface="+mn-cs"/>
                </a:rPr>
                <a:t>171 474,73 € </a:t>
              </a:r>
              <a:endParaRPr lang="en-US" sz="1100" b="1" i="0" baseline="0">
                <a:solidFill>
                  <a:sysClr val="windowText" lastClr="000000"/>
                </a:solidFill>
                <a:effectLst/>
                <a:latin typeface="+mn-lt"/>
                <a:ea typeface="+mn-ea"/>
                <a:cs typeface="+mn-cs"/>
              </a:endParaRPr>
            </a:p>
          </xdr:txBody>
        </xdr:sp>
      </mc:Choice>
      <mc:Fallback>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490681" y="622300"/>
              <a:ext cx="8348283" cy="9106807"/>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Transportation problem with non-linear costs </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three canneries and shipped by truck to four warehouses.</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reduce transportation costs. The current monthly distribution of peas, which </a:t>
              </a:r>
              <a:r>
                <a:rPr lang="en-US" sz="1100" b="1" i="0" baseline="0">
                  <a:solidFill>
                    <a:schemeClr val="tx1"/>
                  </a:solidFill>
                  <a:effectLst/>
                  <a:latin typeface="+mn-lt"/>
                  <a:ea typeface="+mn-ea"/>
                  <a:cs typeface="+mn-cs"/>
                </a:rPr>
                <a:t>meets warehouse demands</a:t>
              </a:r>
              <a:r>
                <a:rPr lang="en-US" sz="1100" b="0" i="0" baseline="0">
                  <a:solidFill>
                    <a:schemeClr val="tx1"/>
                  </a:solidFill>
                  <a:effectLst/>
                  <a:latin typeface="+mn-lt"/>
                  <a:ea typeface="+mn-ea"/>
                  <a:cs typeface="+mn-cs"/>
                </a:rPr>
                <a:t> and </a:t>
              </a:r>
              <a:r>
                <a:rPr lang="en-US" sz="1100" b="1" i="0" baseline="0">
                  <a:solidFill>
                    <a:schemeClr val="tx1"/>
                  </a:solidFill>
                  <a:effectLst/>
                  <a:latin typeface="+mn-lt"/>
                  <a:ea typeface="+mn-ea"/>
                  <a:cs typeface="+mn-cs"/>
                </a:rPr>
                <a:t>consumes production capacitie</a:t>
              </a:r>
              <a:r>
                <a:rPr lang="en-US" sz="1100" b="0" i="0" baseline="0">
                  <a:solidFill>
                    <a:schemeClr val="tx1"/>
                  </a:solidFill>
                  <a:effectLst/>
                  <a:latin typeface="+mn-lt"/>
                  <a:ea typeface="+mn-ea"/>
                  <a:cs typeface="+mn-cs"/>
                </a:rPr>
                <a:t>s of canneries,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[𝑐𝑜𝑠𝑡 𝑜𝑓 𝑎 𝑠𝑖𝑛𝑔𝑙𝑒 𝑡𝑟𝑢𝑐𝑘 𝑝𝑒𝑟 𝑘𝑚 ]=𝑎×[# 𝑜𝑓 𝑡𝑟𝑢𝑐𝑘𝑠 𝑜𝑛 𝑡ℎ𝑒 𝑟𝑜𝑢𝑡𝑒]+𝑏 </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r>
                <a:rPr lang="en-US" sz="1100" b="0" i="0" baseline="0">
                  <a:solidFill>
                    <a:schemeClr val="tx1"/>
                  </a:solidFill>
                  <a:effectLst/>
                  <a:latin typeface="Cambria Math" panose="02040503050406030204" pitchFamily="18" charset="0"/>
                  <a:ea typeface="+mn-ea"/>
                  <a:cs typeface="+mn-cs"/>
                </a:rPr>
                <a:t>𝑎</a:t>
              </a:r>
              <a:r>
                <a:rPr lang="en-US" sz="1100" b="0" i="0" baseline="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𝑏</a:t>
              </a:r>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a) Mathematically formulate an NLP model to minimize transportation costs so that demands are satisfied and capacities are not exceeded (2p). [In addition to </a:t>
              </a:r>
              <a:r>
                <a:rPr lang="en-US" sz="1100" b="0" i="0" baseline="0">
                  <a:solidFill>
                    <a:schemeClr val="tx1"/>
                  </a:solidFill>
                  <a:effectLst/>
                  <a:latin typeface="Cambria Math" panose="02040503050406030204" pitchFamily="18" charset="0"/>
                  <a:ea typeface="+mn-ea"/>
                  <a:cs typeface="+mn-cs"/>
                </a:rPr>
                <a:t>𝑎</a:t>
              </a:r>
              <a:r>
                <a:rPr lang="en-US" sz="1100" b="0" i="0" baseline="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𝑏</a:t>
              </a:r>
              <a:r>
                <a:rPr lang="en-US" sz="1100" b="0" i="0" baseline="0">
                  <a:solidFill>
                    <a:schemeClr val="tx1"/>
                  </a:solidFill>
                  <a:effectLst/>
                  <a:latin typeface="+mn-lt"/>
                  <a:ea typeface="+mn-ea"/>
                  <a:cs typeface="+mn-cs"/>
                </a:rPr>
                <a:t>, you can use the following symbols: </a:t>
              </a:r>
              <a:r>
                <a:rPr lang="en-US" sz="110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𝑥_𝑖𝑗</a:t>
              </a:r>
              <a:r>
                <a:rPr lang="en-US" sz="1100" baseline="0">
                  <a:solidFill>
                    <a:schemeClr val="tx1"/>
                  </a:solidFill>
                  <a:effectLst/>
                  <a:latin typeface="+mn-lt"/>
                  <a:ea typeface="+mn-ea"/>
                  <a:cs typeface="+mn-cs"/>
                </a:rPr>
                <a:t> for transportation volumes (in trucks), where </a:t>
              </a:r>
              <a:r>
                <a:rPr lang="en-US" sz="1100" b="0" i="0">
                  <a:solidFill>
                    <a:schemeClr val="tx1"/>
                  </a:solidFill>
                  <a:effectLst/>
                  <a:latin typeface="Cambria Math" panose="02040503050406030204" pitchFamily="18" charset="0"/>
                  <a:ea typeface="+mn-ea"/>
                  <a:cs typeface="+mn-cs"/>
                </a:rPr>
                <a:t>𝑖∈{1,…,3}, 𝑗∈{1,…,4},𝑟_𝑖𝑗</a:t>
              </a:r>
              <a:r>
                <a:rPr lang="en-US" sz="1100" baseline="0">
                  <a:solidFill>
                    <a:schemeClr val="tx1"/>
                  </a:solidFill>
                  <a:effectLst/>
                  <a:latin typeface="+mn-lt"/>
                  <a:ea typeface="+mn-ea"/>
                  <a:cs typeface="+mn-cs"/>
                </a:rPr>
                <a:t> for distances, </a:t>
              </a:r>
              <a:r>
                <a:rPr lang="en-US" sz="1100" b="0" i="0" baseline="0">
                  <a:solidFill>
                    <a:schemeClr val="tx1"/>
                  </a:solidFill>
                  <a:effectLst/>
                  <a:latin typeface="Cambria Math" panose="02040503050406030204" pitchFamily="18" charset="0"/>
                  <a:ea typeface="+mn-ea"/>
                  <a:cs typeface="+mn-cs"/>
                </a:rPr>
                <a:t>𝑠_𝑖</a:t>
              </a:r>
              <a:r>
                <a:rPr lang="en-US" sz="1100" baseline="0">
                  <a:solidFill>
                    <a:schemeClr val="tx1"/>
                  </a:solidFill>
                  <a:effectLst/>
                  <a:latin typeface="+mn-lt"/>
                  <a:ea typeface="+mn-ea"/>
                  <a:cs typeface="+mn-cs"/>
                </a:rPr>
                <a:t> for capacities and </a:t>
              </a:r>
              <a:r>
                <a:rPr lang="en-US" sz="1100" b="0" i="0" baseline="0">
                  <a:solidFill>
                    <a:schemeClr val="tx1"/>
                  </a:solidFill>
                  <a:effectLst/>
                  <a:latin typeface="Cambria Math" panose="02040503050406030204" pitchFamily="18" charset="0"/>
                  <a:ea typeface="+mn-ea"/>
                  <a:cs typeface="+mn-cs"/>
                </a:rPr>
                <a:t>𝑑_𝑗</a:t>
              </a:r>
              <a:r>
                <a:rPr lang="en-US" sz="1100" baseline="0">
                  <a:solidFill>
                    <a:schemeClr val="tx1"/>
                  </a:solidFill>
                  <a:effectLst/>
                  <a:latin typeface="+mn-lt"/>
                  <a:ea typeface="+mn-ea"/>
                  <a:cs typeface="+mn-cs"/>
                </a:rPr>
                <a:t> for demands].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pPr eaLnBrk="1" fontAlgn="auto" latinLnBrk="0" hangingPunct="1"/>
              <a:r>
                <a:rPr lang="fi-FI" sz="1100" b="1" i="0" baseline="0">
                  <a:solidFill>
                    <a:schemeClr val="tx1"/>
                  </a:solidFill>
                  <a:effectLst/>
                  <a:latin typeface="Cambria Math" panose="02040503050406030204" pitchFamily="18" charset="0"/>
                  <a:ea typeface="+mn-ea"/>
                  <a:cs typeface="+mn-cs"/>
                </a:rPr>
                <a:t>𝐏 </a:t>
              </a:r>
              <a:r>
                <a:rPr lang="en-US" sz="1100" b="1" i="0" baseline="0">
                  <a:solidFill>
                    <a:schemeClr val="tx1"/>
                  </a:solidFill>
                  <a:effectLst/>
                  <a:latin typeface="Cambria Math" panose="02040503050406030204" pitchFamily="18" charset="0"/>
                  <a:ea typeface="+mn-ea"/>
                  <a:cs typeface="+mn-cs"/>
                </a:rPr>
                <a:t>={</a:t>
              </a:r>
              <a:r>
                <a:rPr lang="fi-FI" sz="1100" b="1" i="0" baseline="0">
                  <a:solidFill>
                    <a:schemeClr val="tx1"/>
                  </a:solidFill>
                  <a:effectLst/>
                  <a:latin typeface="Cambria Math" panose="02040503050406030204" pitchFamily="18" charset="0"/>
                  <a:ea typeface="+mn-ea"/>
                  <a:cs typeface="+mn-cs"/>
                </a:rPr>
                <a:t>𝟏</a:t>
              </a:r>
              <a:r>
                <a:rPr lang="en-US" sz="1100" b="1" i="0" baseline="0">
                  <a:solidFill>
                    <a:schemeClr val="tx1"/>
                  </a:solidFill>
                  <a:effectLst/>
                  <a:latin typeface="Cambria Math" panose="02040503050406030204" pitchFamily="18" charset="0"/>
                  <a:ea typeface="+mn-ea"/>
                  <a:cs typeface="+mn-cs"/>
                </a:rPr>
                <a:t>,</a:t>
              </a:r>
              <a:r>
                <a:rPr lang="fi-FI" sz="1100" b="1" i="0" baseline="0">
                  <a:solidFill>
                    <a:schemeClr val="tx1"/>
                  </a:solidFill>
                  <a:effectLst/>
                  <a:latin typeface="Cambria Math" panose="02040503050406030204" pitchFamily="18" charset="0"/>
                  <a:ea typeface="+mn-ea"/>
                  <a:cs typeface="+mn-cs"/>
                </a:rPr>
                <a:t>𝟐</a:t>
              </a:r>
              <a:r>
                <a:rPr lang="en-US" sz="1100" b="1" i="0" baseline="0">
                  <a:solidFill>
                    <a:schemeClr val="tx1"/>
                  </a:solidFill>
                  <a:effectLst/>
                  <a:latin typeface="Cambria Math" panose="02040503050406030204" pitchFamily="18" charset="0"/>
                  <a:ea typeface="+mn-ea"/>
                  <a:cs typeface="+mn-cs"/>
                </a:rPr>
                <a:t>,</a:t>
              </a:r>
              <a:r>
                <a:rPr lang="fi-FI" sz="1100" b="1" i="0" baseline="0">
                  <a:solidFill>
                    <a:schemeClr val="tx1"/>
                  </a:solidFill>
                  <a:effectLst/>
                  <a:latin typeface="Cambria Math" panose="02040503050406030204" pitchFamily="18" charset="0"/>
                  <a:ea typeface="+mn-ea"/>
                  <a:cs typeface="+mn-cs"/>
                </a:rPr>
                <a:t>𝟑</a:t>
              </a:r>
              <a:r>
                <a:rPr lang="en-US" sz="1100" b="1" i="0" baseline="0">
                  <a:solidFill>
                    <a:schemeClr val="tx1"/>
                  </a:solidFill>
                  <a:effectLst/>
                  <a:latin typeface="Cambria Math" panose="02040503050406030204" pitchFamily="18" charset="0"/>
                  <a:ea typeface="+mn-ea"/>
                  <a:cs typeface="+mn-cs"/>
                </a:rPr>
                <a:t>}</a:t>
              </a:r>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Plants </a:t>
              </a:r>
              <a:r>
                <a:rPr lang="en-US" sz="1100" b="1">
                  <a:solidFill>
                    <a:schemeClr val="tx1"/>
                  </a:solidFill>
                  <a:effectLst/>
                  <a:latin typeface="+mn-lt"/>
                  <a:ea typeface="+mn-ea"/>
                  <a:cs typeface="+mn-cs"/>
                </a:rPr>
                <a:t> </a:t>
              </a:r>
              <a:endParaRPr lang="fi-FI" b="1">
                <a:effectLst/>
              </a:endParaRPr>
            </a:p>
            <a:p>
              <a:pPr eaLnBrk="1" fontAlgn="auto" latinLnBrk="0" hangingPunct="1"/>
              <a:r>
                <a:rPr lang="en-US" sz="1100" b="1" i="0" baseline="0">
                  <a:solidFill>
                    <a:schemeClr val="tx1"/>
                  </a:solidFill>
                  <a:effectLst/>
                  <a:latin typeface="Cambria Math" panose="02040503050406030204" pitchFamily="18" charset="0"/>
                  <a:ea typeface="+mn-ea"/>
                  <a:cs typeface="+mn-cs"/>
                </a:rPr>
                <a:t>𝑾={𝟎,…,</a:t>
              </a:r>
              <a:r>
                <a:rPr lang="fi-FI" sz="1100" b="1" i="0" baseline="0">
                  <a:solidFill>
                    <a:schemeClr val="tx1"/>
                  </a:solidFill>
                  <a:effectLst/>
                  <a:latin typeface="Cambria Math" panose="02040503050406030204" pitchFamily="18" charset="0"/>
                  <a:ea typeface="+mn-ea"/>
                  <a:cs typeface="+mn-cs"/>
                </a:rPr>
                <a:t>𝟒</a:t>
              </a:r>
              <a:r>
                <a:rPr lang="en-US" sz="1100" b="1" i="0" baseline="0">
                  <a:solidFill>
                    <a:schemeClr val="tx1"/>
                  </a:solidFill>
                  <a:effectLst/>
                  <a:latin typeface="Cambria Math" panose="02040503050406030204" pitchFamily="18" charset="0"/>
                  <a:ea typeface="+mn-ea"/>
                  <a:cs typeface="+mn-cs"/>
                </a:rPr>
                <a:t>}</a:t>
              </a:r>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Warehouses</a:t>
              </a:r>
              <a:r>
                <a:rPr lang="en-US" sz="1100" b="1">
                  <a:solidFill>
                    <a:schemeClr val="tx1"/>
                  </a:solidFill>
                  <a:effectLst/>
                  <a:latin typeface="+mn-lt"/>
                  <a:ea typeface="+mn-ea"/>
                  <a:cs typeface="+mn-cs"/>
                </a:rPr>
                <a:t> </a:t>
              </a:r>
              <a:endParaRPr lang="fi-FI"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ysClr val="windowText" lastClr="000000"/>
                  </a:solidFill>
                  <a:effectLst/>
                  <a:latin typeface="Cambria Math" panose="02040503050406030204" pitchFamily="18" charset="0"/>
                  <a:ea typeface="+mn-ea"/>
                  <a:cs typeface="+mn-cs"/>
                </a:rPr>
                <a:t>〖𝐦𝐢𝐧</a:t>
              </a:r>
              <a:r>
                <a:rPr lang="fi-FI" sz="1100" b="1" i="0">
                  <a:solidFill>
                    <a:sysClr val="windowText" lastClr="000000"/>
                  </a:solidFill>
                  <a:effectLst/>
                  <a:latin typeface="Cambria Math" panose="02040503050406030204" pitchFamily="18" charset="0"/>
                  <a:ea typeface="+mn-ea"/>
                  <a:cs typeface="+mn-cs"/>
                </a:rPr>
                <a:t>.</a:t>
              </a:r>
              <a:r>
                <a:rPr lang="en-US" sz="1100" b="1" i="0">
                  <a:solidFill>
                    <a:sysClr val="windowText" lastClr="000000"/>
                  </a:solidFill>
                  <a:effectLst/>
                  <a:latin typeface="Cambria Math" panose="02040503050406030204" pitchFamily="18" charset="0"/>
                  <a:ea typeface="+mn-ea"/>
                  <a:cs typeface="+mn-cs"/>
                </a:rPr>
                <a:t>〗⁡∑2</a:t>
              </a:r>
              <a:r>
                <a:rPr lang="fi-FI" sz="1100" b="1" i="0">
                  <a:solidFill>
                    <a:sysClr val="windowText" lastClr="000000"/>
                  </a:solidFill>
                  <a:effectLst/>
                  <a:latin typeface="Cambria Math" panose="02040503050406030204" pitchFamily="18" charset="0"/>
                  <a:ea typeface="+mn-ea"/>
                  <a:cs typeface="+mn-cs"/>
                </a:rPr>
                <a:t>_</a:t>
              </a:r>
              <a:r>
                <a:rPr lang="en-US" sz="1100" b="1" i="0">
                  <a:solidFill>
                    <a:sysClr val="windowText" lastClr="000000"/>
                  </a:solidFill>
                  <a:effectLst/>
                  <a:latin typeface="Cambria Math" panose="02040503050406030204" pitchFamily="18" charset="0"/>
                  <a:ea typeface="+mn-ea"/>
                  <a:cs typeface="+mn-cs"/>
                </a:rPr>
                <a:t>(</a:t>
              </a:r>
              <a:r>
                <a:rPr lang="fi-FI" sz="1100" b="1" i="0">
                  <a:solidFill>
                    <a:sysClr val="windowText" lastClr="000000"/>
                  </a:solidFill>
                  <a:effectLst/>
                  <a:latin typeface="Cambria Math" panose="02040503050406030204" pitchFamily="18" charset="0"/>
                  <a:ea typeface="+mn-ea"/>
                  <a:cs typeface="+mn-cs"/>
                </a:rPr>
                <a:t>𝒊=𝟏</a:t>
              </a:r>
              <a:r>
                <a:rPr lang="en-US" sz="1100" b="1" i="0">
                  <a:solidFill>
                    <a:sysClr val="windowText" lastClr="000000"/>
                  </a:solidFill>
                  <a:effectLst/>
                  <a:latin typeface="Cambria Math" panose="02040503050406030204" pitchFamily="18" charset="0"/>
                  <a:ea typeface="+mn-ea"/>
                  <a:cs typeface="+mn-cs"/>
                </a:rPr>
                <a:t>)</a:t>
              </a:r>
              <a:r>
                <a:rPr lang="fi-FI" sz="1100" b="1" i="0">
                  <a:solidFill>
                    <a:sysClr val="windowText" lastClr="000000"/>
                  </a:solidFill>
                  <a:effectLst/>
                  <a:latin typeface="Cambria Math" panose="02040503050406030204" pitchFamily="18" charset="0"/>
                  <a:ea typeface="+mn-ea"/>
                  <a:cs typeface="+mn-cs"/>
                </a:rPr>
                <a:t>^𝟑▒</a:t>
              </a:r>
              <a:r>
                <a:rPr lang="en-US" sz="1100" b="1" i="0">
                  <a:solidFill>
                    <a:sysClr val="windowText" lastClr="000000"/>
                  </a:solidFill>
                  <a:effectLst/>
                  <a:latin typeface="Cambria Math" panose="02040503050406030204" pitchFamily="18" charset="0"/>
                  <a:ea typeface="+mn-ea"/>
                  <a:cs typeface="+mn-cs"/>
                </a:rPr>
                <a:t>∑2</a:t>
              </a:r>
              <a:r>
                <a:rPr lang="fi-FI" sz="1100" b="1" i="0">
                  <a:solidFill>
                    <a:sysClr val="windowText" lastClr="000000"/>
                  </a:solidFill>
                  <a:effectLst/>
                  <a:latin typeface="Cambria Math" panose="02040503050406030204" pitchFamily="18" charset="0"/>
                  <a:ea typeface="+mn-ea"/>
                  <a:cs typeface="+mn-cs"/>
                </a:rPr>
                <a:t>_</a:t>
              </a:r>
              <a:r>
                <a:rPr lang="en-US" sz="1100" b="1" i="0">
                  <a:solidFill>
                    <a:sysClr val="windowText" lastClr="000000"/>
                  </a:solidFill>
                  <a:effectLst/>
                  <a:latin typeface="Cambria Math" panose="02040503050406030204" pitchFamily="18" charset="0"/>
                  <a:ea typeface="+mn-ea"/>
                  <a:cs typeface="+mn-cs"/>
                </a:rPr>
                <a:t>(</a:t>
              </a:r>
              <a:r>
                <a:rPr lang="fi-FI" sz="1100" b="1" i="0">
                  <a:solidFill>
                    <a:sysClr val="windowText" lastClr="000000"/>
                  </a:solidFill>
                  <a:effectLst/>
                  <a:latin typeface="Cambria Math" panose="02040503050406030204" pitchFamily="18" charset="0"/>
                  <a:ea typeface="+mn-ea"/>
                  <a:cs typeface="+mn-cs"/>
                </a:rPr>
                <a:t>𝒋=𝟏</a:t>
              </a:r>
              <a:r>
                <a:rPr lang="en-US" sz="1100" b="1" i="0">
                  <a:solidFill>
                    <a:sysClr val="windowText" lastClr="000000"/>
                  </a:solidFill>
                  <a:effectLst/>
                  <a:latin typeface="Cambria Math" panose="02040503050406030204" pitchFamily="18" charset="0"/>
                  <a:ea typeface="+mn-ea"/>
                  <a:cs typeface="+mn-cs"/>
                </a:rPr>
                <a:t>)</a:t>
              </a:r>
              <a:r>
                <a:rPr lang="fi-FI" sz="1100" b="1" i="0">
                  <a:solidFill>
                    <a:sysClr val="windowText" lastClr="000000"/>
                  </a:solidFill>
                  <a:effectLst/>
                  <a:latin typeface="Cambria Math" panose="02040503050406030204" pitchFamily="18" charset="0"/>
                  <a:ea typeface="+mn-ea"/>
                  <a:cs typeface="+mn-cs"/>
                </a:rPr>
                <a:t>^𝟒▒〖𝒂∗𝒙_𝒊𝒋+𝒃 ∗𝒓_𝒊𝒋∗ </a:t>
              </a:r>
              <a:r>
                <a:rPr lang="fi-FI" sz="1100" b="1" i="0">
                  <a:solidFill>
                    <a:schemeClr val="tx1"/>
                  </a:solidFill>
                  <a:effectLst/>
                  <a:latin typeface="Cambria Math" panose="02040503050406030204" pitchFamily="18" charset="0"/>
                  <a:ea typeface="+mn-ea"/>
                  <a:cs typeface="+mn-cs"/>
                </a:rPr>
                <a:t>𝒙_𝒊𝒋</a:t>
              </a:r>
              <a:r>
                <a:rPr lang="fi-FI" sz="1100" b="1" i="0">
                  <a:solidFill>
                    <a:sysClr val="windowText" lastClr="000000"/>
                  </a:solidFill>
                  <a:effectLst/>
                  <a:latin typeface="Cambria Math" panose="02040503050406030204" pitchFamily="18" charset="0"/>
                  <a:ea typeface="+mn-ea"/>
                  <a:cs typeface="+mn-cs"/>
                </a:rPr>
                <a:t>  〗</a:t>
              </a:r>
              <a:endParaRPr lang="en-US" b="1">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b="1">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a:solidFill>
                    <a:sysClr val="windowText" lastClr="000000"/>
                  </a:solidFill>
                  <a:effectLst/>
                </a:rPr>
                <a:t>S.T.</a:t>
              </a:r>
            </a:p>
            <a:p>
              <a:pPr marL="0" marR="0" lvl="0" indent="0" defTabSz="914400" eaLnBrk="1" fontAlgn="auto" latinLnBrk="0" hangingPunct="1">
                <a:lnSpc>
                  <a:spcPct val="100000"/>
                </a:lnSpc>
                <a:spcBef>
                  <a:spcPts val="0"/>
                </a:spcBef>
                <a:spcAft>
                  <a:spcPts val="0"/>
                </a:spcAft>
                <a:buClrTx/>
                <a:buSzTx/>
                <a:buFontTx/>
                <a:buNone/>
                <a:tabLst/>
                <a:defRPr/>
              </a:pPr>
              <a:endParaRPr lang="en-US" b="1">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i="0">
                  <a:solidFill>
                    <a:sysClr val="windowText" lastClr="000000"/>
                  </a:solidFill>
                  <a:effectLst/>
                  <a:latin typeface="Cambria Math" panose="02040503050406030204" pitchFamily="18" charset="0"/>
                </a:rPr>
                <a:t>∑2</a:t>
              </a:r>
              <a:r>
                <a:rPr lang="fi-FI" b="1" i="0">
                  <a:solidFill>
                    <a:sysClr val="windowText" lastClr="000000"/>
                  </a:solidFill>
                  <a:effectLst/>
                  <a:latin typeface="Cambria Math" panose="02040503050406030204" pitchFamily="18" charset="0"/>
                </a:rPr>
                <a:t>_</a:t>
              </a:r>
              <a:r>
                <a:rPr lang="en-US" b="1" i="0">
                  <a:solidFill>
                    <a:sysClr val="windowText" lastClr="000000"/>
                  </a:solidFill>
                  <a:effectLst/>
                  <a:latin typeface="Cambria Math" panose="02040503050406030204" pitchFamily="18" charset="0"/>
                </a:rPr>
                <a:t>(</a:t>
              </a:r>
              <a:r>
                <a:rPr lang="fi-FI" b="1" i="0">
                  <a:solidFill>
                    <a:sysClr val="windowText" lastClr="000000"/>
                  </a:solidFill>
                  <a:effectLst/>
                  <a:latin typeface="Cambria Math" panose="02040503050406030204" pitchFamily="18" charset="0"/>
                </a:rPr>
                <a:t>𝒋=𝟏</a:t>
              </a:r>
              <a:r>
                <a:rPr lang="en-US" b="1" i="0">
                  <a:solidFill>
                    <a:sysClr val="windowText" lastClr="000000"/>
                  </a:solidFill>
                  <a:effectLst/>
                  <a:latin typeface="Cambria Math" panose="02040503050406030204" pitchFamily="18" charset="0"/>
                </a:rPr>
                <a:t>)</a:t>
              </a:r>
              <a:r>
                <a:rPr lang="fi-FI" b="1" i="0">
                  <a:solidFill>
                    <a:sysClr val="windowText" lastClr="000000"/>
                  </a:solidFill>
                  <a:effectLst/>
                  <a:latin typeface="Cambria Math" panose="02040503050406030204" pitchFamily="18" charset="0"/>
                </a:rPr>
                <a:t>^𝟒</a:t>
              </a:r>
              <a:r>
                <a:rPr lang="fi-FI" sz="1100" b="1" i="0">
                  <a:solidFill>
                    <a:schemeClr val="tx1"/>
                  </a:solidFill>
                  <a:effectLst/>
                  <a:latin typeface="Cambria Math" panose="02040503050406030204" pitchFamily="18" charset="0"/>
                  <a:ea typeface="+mn-ea"/>
                  <a:cs typeface="+mn-cs"/>
                </a:rPr>
                <a:t>▒𝒙_𝒊𝒋 </a:t>
              </a:r>
              <a:r>
                <a:rPr lang="fi-FI" b="1" i="0">
                  <a:solidFill>
                    <a:sysClr val="windowText" lastClr="000000"/>
                  </a:solidFill>
                  <a:effectLst/>
                  <a:latin typeface="Cambria Math" panose="02040503050406030204" pitchFamily="18" charset="0"/>
                </a:rPr>
                <a:t>≤𝒔_𝒊  ,  𝒊</a:t>
              </a:r>
              <a:r>
                <a:rPr lang="fi-FI" b="1" i="0">
                  <a:solidFill>
                    <a:sysClr val="windowText" lastClr="000000"/>
                  </a:solidFill>
                  <a:effectLst/>
                  <a:latin typeface="Cambria Math" panose="02040503050406030204" pitchFamily="18" charset="0"/>
                  <a:ea typeface="Cambria Math" panose="02040503050406030204" pitchFamily="18" charset="0"/>
                </a:rPr>
                <a:t>∈𝑷</a:t>
              </a:r>
              <a:r>
                <a:rPr lang="fi-FI" b="1" i="0">
                  <a:solidFill>
                    <a:sysClr val="windowText" lastClr="000000"/>
                  </a:solidFill>
                  <a:effectLst/>
                  <a:latin typeface="Cambria Math" panose="02040503050406030204" pitchFamily="18" charset="0"/>
                </a:rPr>
                <a:t> </a:t>
              </a:r>
              <a:endParaRPr lang="en-US" b="1">
                <a:solidFill>
                  <a:sysClr val="windowText" lastClr="00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Cambria Math" panose="02040503050406030204" pitchFamily="18" charset="0"/>
                  <a:ea typeface="+mn-ea"/>
                  <a:cs typeface="+mn-cs"/>
                </a:rPr>
                <a:t>∑2</a:t>
              </a:r>
              <a:r>
                <a:rPr lang="fi-FI" sz="1100" b="1" i="0">
                  <a:solidFill>
                    <a:schemeClr val="tx1"/>
                  </a:solidFill>
                  <a:effectLst/>
                  <a:latin typeface="Cambria Math" panose="02040503050406030204" pitchFamily="18" charset="0"/>
                  <a:ea typeface="+mn-ea"/>
                  <a:cs typeface="+mn-cs"/>
                </a:rPr>
                <a:t>_</a:t>
              </a:r>
              <a:r>
                <a:rPr lang="en-US" sz="1100" b="1" i="0">
                  <a:solidFill>
                    <a:schemeClr val="tx1"/>
                  </a:solidFill>
                  <a:effectLst/>
                  <a:latin typeface="Cambria Math" panose="02040503050406030204" pitchFamily="18" charset="0"/>
                  <a:ea typeface="+mn-ea"/>
                  <a:cs typeface="+mn-cs"/>
                </a:rPr>
                <a:t>(</a:t>
              </a:r>
              <a:r>
                <a:rPr lang="fi-FI" sz="1100" b="1" i="0">
                  <a:solidFill>
                    <a:schemeClr val="tx1"/>
                  </a:solidFill>
                  <a:effectLst/>
                  <a:latin typeface="Cambria Math" panose="02040503050406030204" pitchFamily="18" charset="0"/>
                  <a:ea typeface="+mn-ea"/>
                  <a:cs typeface="+mn-cs"/>
                </a:rPr>
                <a:t>𝒊=𝟏</a:t>
              </a:r>
              <a:r>
                <a:rPr lang="en-US" sz="1100" b="1" i="0">
                  <a:solidFill>
                    <a:schemeClr val="tx1"/>
                  </a:solidFill>
                  <a:effectLst/>
                  <a:latin typeface="Cambria Math" panose="02040503050406030204" pitchFamily="18" charset="0"/>
                  <a:ea typeface="+mn-ea"/>
                  <a:cs typeface="+mn-cs"/>
                </a:rPr>
                <a:t>)</a:t>
              </a:r>
              <a:r>
                <a:rPr lang="fi-FI" sz="1100" b="1" i="0">
                  <a:solidFill>
                    <a:schemeClr val="tx1"/>
                  </a:solidFill>
                  <a:effectLst/>
                  <a:latin typeface="Cambria Math" panose="02040503050406030204" pitchFamily="18" charset="0"/>
                  <a:ea typeface="+mn-ea"/>
                  <a:cs typeface="+mn-cs"/>
                </a:rPr>
                <a:t>^𝟑▒𝒙_𝒊𝒋 =𝒅_𝒋  ,  𝒋∈𝑾 </a:t>
              </a:r>
              <a:endParaRPr lang="fi-FI" b="1">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b="0">
                <a:solidFill>
                  <a:sysClr val="windowText" lastClr="000000"/>
                </a:solidFill>
                <a:effectLst/>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b) Implement a spreadsheet model (3p) [HINT: With the current distribution plan the transporation costs would be equal to $200 552]</a:t>
              </a:r>
            </a:p>
            <a:p>
              <a:endParaRPr lang="en-US" sz="1100" b="0" i="0" baseline="0">
                <a:solidFill>
                  <a:schemeClr val="tx1"/>
                </a:solidFill>
                <a:effectLst/>
                <a:latin typeface="+mn-lt"/>
                <a:ea typeface="+mn-ea"/>
                <a:cs typeface="+mn-cs"/>
              </a:endParaRPr>
            </a:p>
            <a:p>
              <a:r>
                <a:rPr kumimoji="0" lang="en-US" sz="1100" b="1" i="0" u="none" strike="noStrike" kern="0" cap="none" spc="0" normalizeH="0" baseline="0">
                  <a:ln>
                    <a:noFill/>
                  </a:ln>
                  <a:solidFill>
                    <a:sysClr val="windowText" lastClr="000000"/>
                  </a:solidFill>
                  <a:effectLst/>
                  <a:uLnTx/>
                  <a:uFillTx/>
                  <a:latin typeface="+mn-lt"/>
                  <a:ea typeface="+mn-ea"/>
                  <a:cs typeface="+mn-cs"/>
                </a:rPr>
                <a:t>Model on the left</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 Solve the model using "GRG nonlinear"-algorithm with the current plan as a starting solution. Report the optimal objective function value. (0.5 p)</a:t>
              </a:r>
            </a:p>
            <a:p>
              <a:endParaRPr lang="en-US" sz="1100" b="0" i="0" baseline="0">
                <a:solidFill>
                  <a:schemeClr val="tx1"/>
                </a:solidFill>
                <a:effectLst/>
                <a:latin typeface="+mn-lt"/>
                <a:ea typeface="+mn-ea"/>
                <a:cs typeface="+mn-cs"/>
              </a:endParaRPr>
            </a:p>
            <a:p>
              <a:r>
                <a:rPr kumimoji="0" lang="en-US" sz="1100" b="1" i="0" u="none" strike="noStrike" kern="0" cap="none" spc="0" normalizeH="0" baseline="0" noProof="0">
                  <a:ln>
                    <a:noFill/>
                  </a:ln>
                  <a:solidFill>
                    <a:sysClr val="windowText" lastClr="000000"/>
                  </a:solidFill>
                  <a:effectLst/>
                  <a:uLnTx/>
                  <a:uFillTx/>
                  <a:latin typeface="+mn-lt"/>
                  <a:ea typeface="+mn-ea"/>
                  <a:cs typeface="+mn-cs"/>
                </a:rPr>
                <a:t>Optimal costs with GRG algorithm: </a:t>
              </a:r>
              <a:r>
                <a:rPr lang="fi-FI" sz="1100" b="1" i="0" u="none" strike="noStrike">
                  <a:solidFill>
                    <a:sysClr val="windowText" lastClr="000000"/>
                  </a:solidFill>
                  <a:effectLst/>
                  <a:latin typeface="+mn-lt"/>
                  <a:ea typeface="+mn-ea"/>
                  <a:cs typeface="+mn-cs"/>
                </a:rPr>
                <a:t>    171 478,85 € </a:t>
              </a:r>
              <a:endParaRPr lang="en-US" sz="1100" b="1" i="0" baseline="0">
                <a:solidFill>
                  <a:sysClr val="windowText" lastClr="000000"/>
                </a:solidFill>
                <a:effectLst/>
                <a:latin typeface="+mn-lt"/>
                <a:ea typeface="+mn-ea"/>
                <a:cs typeface="+mn-cs"/>
              </a:endParaRP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d) Solve the model using "GRG-nonlinear"-algorithm with a starting solution of all zeros. Report optimal objective function value. (0.5 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Optimal costs with GRG algorithm and starting values of zero: </a:t>
              </a:r>
              <a:r>
                <a:rPr lang="fi-FI" sz="1100" b="0" i="0" u="none" strike="noStrike">
                  <a:solidFill>
                    <a:schemeClr val="tx1"/>
                  </a:solidFill>
                  <a:effectLst/>
                  <a:latin typeface="+mn-lt"/>
                  <a:ea typeface="+mn-ea"/>
                  <a:cs typeface="+mn-cs"/>
                </a:rPr>
                <a:t>    </a:t>
              </a:r>
              <a:r>
                <a:rPr lang="fi-FI" sz="1100" b="1" i="0" u="none" strike="noStrike">
                  <a:solidFill>
                    <a:schemeClr val="tx1"/>
                  </a:solidFill>
                  <a:effectLst/>
                  <a:latin typeface="+mn-lt"/>
                  <a:ea typeface="+mn-ea"/>
                  <a:cs typeface="+mn-cs"/>
                </a:rPr>
                <a:t>171 474,73 € </a:t>
              </a:r>
              <a:endParaRPr lang="en-US" sz="1100" b="1" i="0" baseline="0">
                <a:solidFill>
                  <a:sysClr val="windowText" lastClr="000000"/>
                </a:solidFill>
                <a:effectLst/>
                <a:latin typeface="+mn-lt"/>
                <a:ea typeface="+mn-ea"/>
                <a:cs typeface="+mn-cs"/>
              </a:endParaRP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13</xdr:col>
      <xdr:colOff>117232</xdr:colOff>
      <xdr:row>1</xdr:row>
      <xdr:rowOff>142439</xdr:rowOff>
    </xdr:from>
    <xdr:ext cx="7664694" cy="9030136"/>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9180636" y="479477"/>
              <a:ext cx="7664694" cy="903013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a:t>
              </a: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both</a:t>
              </a:r>
              <a:r>
                <a:rPr lang="en-US" sz="1100" b="0" i="0" u="none" strike="noStrike" baseline="0">
                  <a:solidFill>
                    <a:srgbClr val="FF0000"/>
                  </a:solidFill>
                  <a:effectLst/>
                  <a:latin typeface="+mn-lt"/>
                  <a:ea typeface="+mn-ea"/>
                  <a:cs typeface="+mn-cs"/>
                </a:rPr>
                <a:t>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Mathematically</a:t>
              </a:r>
              <a:r>
                <a:rPr lang="en-US" sz="1100" b="0" i="0" u="none" strike="noStrike" baseline="0">
                  <a:solidFill>
                    <a:schemeClr val="tx1"/>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pPr eaLnBrk="1" fontAlgn="auto" latinLnBrk="0" hangingPunct="1"/>
              <a:r>
                <a:rPr lang="fi-FI" sz="1100" b="1" baseline="0">
                  <a:solidFill>
                    <a:schemeClr val="tx1"/>
                  </a:solidFill>
                  <a:effectLst/>
                  <a:ea typeface="+mn-ea"/>
                  <a:cs typeface="+mn-cs"/>
                </a:rPr>
                <a:t>R</a:t>
              </a:r>
              <a14:m>
                <m:oMath xmlns:m="http://schemas.openxmlformats.org/officeDocument/2006/math">
                  <m:r>
                    <a:rPr lang="fi-FI" sz="1100" b="1" i="0" baseline="0">
                      <a:solidFill>
                        <a:schemeClr val="tx1"/>
                      </a:solidFill>
                      <a:effectLst/>
                      <a:latin typeface="Cambria Math" panose="02040503050406030204" pitchFamily="18" charset="0"/>
                      <a:ea typeface="+mn-ea"/>
                      <a:cs typeface="+mn-cs"/>
                    </a:rPr>
                    <m:t> </m:t>
                  </m:r>
                  <m:r>
                    <a:rPr lang="en-US"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𝟑</m:t>
                  </m:r>
                  <m:r>
                    <a:rPr lang="en-US"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m:t>
                  </m:r>
                  <m:r>
                    <a:rPr lang="en-US"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𝟖</m:t>
                  </m:r>
                  <m:r>
                    <a:rPr lang="en-US" sz="1100" b="1" i="1" baseline="0">
                      <a:solidFill>
                        <a:schemeClr val="tx1"/>
                      </a:solidFill>
                      <a:effectLst/>
                      <a:latin typeface="Cambria Math" panose="02040503050406030204" pitchFamily="18" charset="0"/>
                      <a:ea typeface="+mn-ea"/>
                      <a:cs typeface="+mn-cs"/>
                    </a:rPr>
                    <m:t>}</m:t>
                  </m:r>
                </m:oMath>
              </a14:m>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Rigs  </a:t>
              </a:r>
              <a:r>
                <a:rPr lang="en-US" sz="1100" b="1">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fi-FI" sz="1100" b="1" i="0" baseline="0">
                  <a:solidFill>
                    <a:schemeClr val="tx1"/>
                  </a:solidFill>
                  <a:effectLst/>
                  <a:latin typeface="+mn-lt"/>
                  <a:ea typeface="+mn-ea"/>
                  <a:cs typeface="+mn-cs"/>
                </a:rPr>
                <a:t>B</a:t>
              </a:r>
              <a14:m>
                <m:oMath xmlns:m="http://schemas.openxmlformats.org/officeDocument/2006/math">
                  <m:r>
                    <a:rPr lang="fi-FI" sz="1100" b="1" i="0" baseline="0">
                      <a:solidFill>
                        <a:schemeClr val="tx1"/>
                      </a:solidFill>
                      <a:effectLst/>
                      <a:latin typeface="Cambria Math" panose="02040503050406030204" pitchFamily="18" charset="0"/>
                      <a:ea typeface="+mn-ea"/>
                      <a:cs typeface="+mn-cs"/>
                    </a:rPr>
                    <m:t> </m:t>
                  </m:r>
                  <m:r>
                    <a:rPr lang="en-US"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𝟏</m:t>
                  </m:r>
                  <m:r>
                    <a:rPr lang="en-US"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𝟐</m:t>
                  </m:r>
                  <m:r>
                    <a:rPr lang="en-US" sz="1100" b="1" i="1" baseline="0">
                      <a:solidFill>
                        <a:schemeClr val="tx1"/>
                      </a:solidFill>
                      <a:effectLst/>
                      <a:latin typeface="Cambria Math" panose="02040503050406030204" pitchFamily="18" charset="0"/>
                      <a:ea typeface="+mn-ea"/>
                      <a:cs typeface="+mn-cs"/>
                    </a:rPr>
                    <m:t>}</m:t>
                  </m:r>
                </m:oMath>
              </a14:m>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Bases  </a:t>
              </a:r>
              <a:r>
                <a:rPr lang="en-US" sz="1100" b="1">
                  <a:solidFill>
                    <a:schemeClr val="tx1"/>
                  </a:solidFill>
                  <a:effectLst/>
                  <a:latin typeface="+mn-lt"/>
                  <a:ea typeface="+mn-ea"/>
                  <a:cs typeface="+mn-cs"/>
                </a:rPr>
                <a:t> </a:t>
              </a:r>
              <a:endParaRPr lang="fi-FI">
                <a:effectLst/>
              </a:endParaRPr>
            </a:p>
            <a:p>
              <a:pPr eaLnBrk="1" fontAlgn="auto" latinLnBrk="0" hangingPunct="1"/>
              <a:endParaRPr lang="fi-FI">
                <a:effectLst/>
              </a:endParaRPr>
            </a:p>
            <a:p>
              <a:r>
                <a:rPr lang="en-US" sz="1100" b="1" i="0" u="none" strike="noStrike" baseline="0">
                  <a:solidFill>
                    <a:schemeClr val="tx1"/>
                  </a:solidFill>
                  <a:effectLst/>
                  <a:latin typeface="+mn-lt"/>
                  <a:ea typeface="+mn-ea"/>
                  <a:cs typeface="+mn-cs"/>
                </a:rPr>
                <a:t>t = No. of trips</a:t>
              </a:r>
            </a:p>
            <a:p>
              <a:r>
                <a:rPr lang="en-US" sz="1100" b="1" i="0" u="none" strike="noStrike" baseline="0">
                  <a:solidFill>
                    <a:schemeClr val="tx1"/>
                  </a:solidFill>
                  <a:effectLst/>
                  <a:latin typeface="+mn-lt"/>
                  <a:ea typeface="+mn-ea"/>
                  <a:cs typeface="+mn-cs"/>
                </a:rPr>
                <a:t>c = Cost per kilometer</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pPr/>
              <a14:m>
                <m:oMathPara xmlns:m="http://schemas.openxmlformats.org/officeDocument/2006/math">
                  <m:oMathParaPr>
                    <m:jc m:val="left"/>
                  </m:oMathParaPr>
                  <m:oMath xmlns:m="http://schemas.openxmlformats.org/officeDocument/2006/math">
                    <m:func>
                      <m:funcPr>
                        <m:ctrlPr>
                          <a:rPr lang="en-US" sz="1100" b="1" i="1">
                            <a:solidFill>
                              <a:sysClr val="windowText" lastClr="000000"/>
                            </a:solidFill>
                            <a:effectLst/>
                            <a:latin typeface="Cambria Math" panose="02040503050406030204" pitchFamily="18" charset="0"/>
                            <a:ea typeface="+mn-ea"/>
                            <a:cs typeface="+mn-cs"/>
                          </a:rPr>
                        </m:ctrlPr>
                      </m:funcPr>
                      <m:fName>
                        <m:r>
                          <a:rPr lang="en-US" sz="1100" b="1" i="0">
                            <a:solidFill>
                              <a:sysClr val="windowText" lastClr="000000"/>
                            </a:solidFill>
                            <a:effectLst/>
                            <a:latin typeface="Cambria Math" panose="02040503050406030204" pitchFamily="18" charset="0"/>
                            <a:ea typeface="+mn-ea"/>
                            <a:cs typeface="+mn-cs"/>
                          </a:rPr>
                          <m:t>𝐦𝐢𝐧</m:t>
                        </m:r>
                        <m:r>
                          <a:rPr lang="fi-FI" sz="1100" b="1" i="0">
                            <a:solidFill>
                              <a:sysClr val="windowText" lastClr="000000"/>
                            </a:solidFill>
                            <a:effectLst/>
                            <a:latin typeface="Cambria Math" panose="02040503050406030204" pitchFamily="18" charset="0"/>
                            <a:ea typeface="+mn-ea"/>
                            <a:cs typeface="+mn-cs"/>
                          </a:rPr>
                          <m:t>.</m:t>
                        </m:r>
                      </m:fName>
                      <m:e>
                        <m:nary>
                          <m:naryPr>
                            <m:chr m:val="∑"/>
                            <m:limLoc m:val="subSup"/>
                            <m:supHide m:val="on"/>
                            <m:ctrlPr>
                              <a:rPr lang="en-US" sz="1100" b="1" i="1">
                                <a:solidFill>
                                  <a:sysClr val="windowText" lastClr="000000"/>
                                </a:solidFill>
                                <a:effectLst/>
                                <a:latin typeface="Cambria Math" panose="02040503050406030204" pitchFamily="18" charset="0"/>
                                <a:ea typeface="+mn-ea"/>
                                <a:cs typeface="+mn-cs"/>
                              </a:rPr>
                            </m:ctrlPr>
                          </m:naryPr>
                          <m:sub>
                            <m:r>
                              <m:rPr>
                                <m:brk m:alnAt="9"/>
                              </m:rPr>
                              <a:rPr lang="fi-FI" sz="1100" b="1" i="1">
                                <a:solidFill>
                                  <a:sysClr val="windowText" lastClr="000000"/>
                                </a:solidFill>
                                <a:effectLst/>
                                <a:latin typeface="Cambria Math" panose="02040503050406030204" pitchFamily="18" charset="0"/>
                                <a:ea typeface="+mn-ea"/>
                                <a:cs typeface="+mn-cs"/>
                              </a:rPr>
                              <m:t>𝒊</m:t>
                            </m:r>
                            <m:r>
                              <a:rPr lang="fi-FI" sz="1100" b="1" i="1">
                                <a:solidFill>
                                  <a:sysClr val="windowText" lastClr="000000"/>
                                </a:solidFill>
                                <a:effectLst/>
                                <a:latin typeface="Cambria Math" panose="02040503050406030204" pitchFamily="18" charset="0"/>
                                <a:ea typeface="Cambria Math" panose="02040503050406030204" pitchFamily="18" charset="0"/>
                                <a:cs typeface="+mn-cs"/>
                              </a:rPr>
                              <m:t>∈</m:t>
                            </m:r>
                            <m:r>
                              <a:rPr lang="fi-FI" sz="1100" b="1" i="1">
                                <a:solidFill>
                                  <a:sysClr val="windowText" lastClr="000000"/>
                                </a:solidFill>
                                <a:effectLst/>
                                <a:latin typeface="Cambria Math" panose="02040503050406030204" pitchFamily="18" charset="0"/>
                                <a:ea typeface="Cambria Math" panose="02040503050406030204" pitchFamily="18" charset="0"/>
                                <a:cs typeface="+mn-cs"/>
                              </a:rPr>
                              <m:t>𝑹</m:t>
                            </m:r>
                          </m:sub>
                          <m:sup/>
                          <m:e>
                            <m:sSub>
                              <m:sSubPr>
                                <m:ctrlPr>
                                  <a:rPr lang="en-US" sz="1100" b="1" i="1">
                                    <a:solidFill>
                                      <a:sysClr val="windowText" lastClr="000000"/>
                                    </a:solidFill>
                                    <a:effectLst/>
                                    <a:latin typeface="Cambria Math" panose="02040503050406030204" pitchFamily="18" charset="0"/>
                                    <a:ea typeface="+mn-ea"/>
                                    <a:cs typeface="+mn-cs"/>
                                  </a:rPr>
                                </m:ctrlPr>
                              </m:sSubPr>
                              <m:e>
                                <m:r>
                                  <a:rPr lang="fi-FI" sz="1100" b="1" i="1">
                                    <a:solidFill>
                                      <a:sysClr val="windowText" lastClr="000000"/>
                                    </a:solidFill>
                                    <a:effectLst/>
                                    <a:latin typeface="Cambria Math" panose="02040503050406030204" pitchFamily="18" charset="0"/>
                                    <a:ea typeface="+mn-ea"/>
                                    <a:cs typeface="+mn-cs"/>
                                  </a:rPr>
                                  <m:t>𝒕</m:t>
                                </m:r>
                              </m:e>
                              <m:sub>
                                <m:r>
                                  <a:rPr lang="fi-FI" sz="1100" b="1" i="1">
                                    <a:solidFill>
                                      <a:sysClr val="windowText" lastClr="000000"/>
                                    </a:solidFill>
                                    <a:effectLst/>
                                    <a:latin typeface="Cambria Math" panose="02040503050406030204" pitchFamily="18" charset="0"/>
                                    <a:ea typeface="+mn-ea"/>
                                    <a:cs typeface="+mn-cs"/>
                                  </a:rPr>
                                  <m:t>𝒊</m:t>
                                </m:r>
                              </m:sub>
                            </m:sSub>
                            <m:r>
                              <a:rPr lang="fi-FI" sz="1100" b="1" i="1">
                                <a:solidFill>
                                  <a:sysClr val="windowText" lastClr="000000"/>
                                </a:solidFill>
                                <a:effectLst/>
                                <a:latin typeface="Cambria Math" panose="02040503050406030204" pitchFamily="18" charset="0"/>
                                <a:ea typeface="+mn-ea"/>
                                <a:cs typeface="+mn-cs"/>
                              </a:rPr>
                              <m:t>∗</m:t>
                            </m:r>
                            <m:r>
                              <a:rPr lang="fi-FI" sz="1100" b="1" i="1">
                                <a:solidFill>
                                  <a:sysClr val="windowText" lastClr="000000"/>
                                </a:solidFill>
                                <a:effectLst/>
                                <a:latin typeface="Cambria Math" panose="02040503050406030204" pitchFamily="18" charset="0"/>
                                <a:ea typeface="+mn-ea"/>
                                <a:cs typeface="+mn-cs"/>
                              </a:rPr>
                              <m:t>𝒄</m:t>
                            </m:r>
                            <m:r>
                              <a:rPr lang="fi-FI" sz="1100" b="1" i="1">
                                <a:solidFill>
                                  <a:sysClr val="windowText" lastClr="000000"/>
                                </a:solidFill>
                                <a:effectLst/>
                                <a:latin typeface="Cambria Math" panose="02040503050406030204" pitchFamily="18" charset="0"/>
                                <a:ea typeface="+mn-ea"/>
                                <a:cs typeface="+mn-cs"/>
                              </a:rPr>
                              <m:t>∗</m:t>
                            </m:r>
                            <m:rad>
                              <m:radPr>
                                <m:degHide m:val="on"/>
                                <m:ctrlPr>
                                  <a:rPr lang="fi-FI" sz="1100" b="1" i="1">
                                    <a:solidFill>
                                      <a:sysClr val="windowText" lastClr="000000"/>
                                    </a:solidFill>
                                    <a:effectLst/>
                                    <a:latin typeface="Cambria Math" panose="02040503050406030204" pitchFamily="18" charset="0"/>
                                    <a:ea typeface="Cambria Math" panose="02040503050406030204" pitchFamily="18" charset="0"/>
                                    <a:cs typeface="+mn-cs"/>
                                  </a:rPr>
                                </m:ctrlPr>
                              </m:radPr>
                              <m:deg/>
                              <m:e>
                                <m:sSup>
                                  <m:sSupPr>
                                    <m:ctrlPr>
                                      <a:rPr lang="fi-FI" sz="1100" b="1" i="1">
                                        <a:solidFill>
                                          <a:sysClr val="windowText" lastClr="000000"/>
                                        </a:solidFill>
                                        <a:effectLst/>
                                        <a:latin typeface="Cambria Math" panose="02040503050406030204" pitchFamily="18" charset="0"/>
                                        <a:ea typeface="+mn-ea"/>
                                        <a:cs typeface="+mn-cs"/>
                                      </a:rPr>
                                    </m:ctrlPr>
                                  </m:sSupPr>
                                  <m:e>
                                    <m:d>
                                      <m:dPr>
                                        <m:ctrlPr>
                                          <a:rPr lang="fi-FI" sz="1100" b="1" i="1">
                                            <a:solidFill>
                                              <a:schemeClr val="tx1"/>
                                            </a:solidFill>
                                            <a:effectLst/>
                                            <a:latin typeface="Cambria Math" panose="02040503050406030204" pitchFamily="18" charset="0"/>
                                            <a:ea typeface="+mn-ea"/>
                                            <a:cs typeface="+mn-cs"/>
                                          </a:rPr>
                                        </m:ctrlPr>
                                      </m:dPr>
                                      <m:e>
                                        <m:r>
                                          <a:rPr lang="fi-FI" sz="1100" b="1" i="1">
                                            <a:solidFill>
                                              <a:schemeClr val="tx1"/>
                                            </a:solidFill>
                                            <a:effectLst/>
                                            <a:latin typeface="Cambria Math" panose="02040503050406030204" pitchFamily="18" charset="0"/>
                                            <a:ea typeface="+mn-ea"/>
                                            <a:cs typeface="+mn-cs"/>
                                          </a:rPr>
                                          <m:t>𝒙</m:t>
                                        </m:r>
                                        <m:r>
                                          <a:rPr lang="fi-FI" sz="1100" b="1" i="1">
                                            <a:solidFill>
                                              <a:schemeClr val="tx1"/>
                                            </a:solidFill>
                                            <a:effectLst/>
                                            <a:latin typeface="Cambria Math" panose="02040503050406030204" pitchFamily="18" charset="0"/>
                                            <a:ea typeface="+mn-ea"/>
                                            <a:cs typeface="+mn-cs"/>
                                          </a:rPr>
                                          <m:t>−</m:t>
                                        </m:r>
                                        <m:sSub>
                                          <m:sSubPr>
                                            <m:ctrlPr>
                                              <a:rPr lang="fi-FI" sz="1100" b="1" i="1">
                                                <a:solidFill>
                                                  <a:schemeClr val="tx1"/>
                                                </a:solidFill>
                                                <a:effectLst/>
                                                <a:latin typeface="Cambria Math" panose="02040503050406030204" pitchFamily="18" charset="0"/>
                                                <a:ea typeface="+mn-ea"/>
                                                <a:cs typeface="+mn-cs"/>
                                              </a:rPr>
                                            </m:ctrlPr>
                                          </m:sSubPr>
                                          <m:e>
                                            <m:r>
                                              <a:rPr lang="fi-FI" sz="1100" b="1" i="1">
                                                <a:solidFill>
                                                  <a:schemeClr val="tx1"/>
                                                </a:solidFill>
                                                <a:effectLst/>
                                                <a:latin typeface="Cambria Math" panose="02040503050406030204" pitchFamily="18" charset="0"/>
                                                <a:ea typeface="+mn-ea"/>
                                                <a:cs typeface="+mn-cs"/>
                                              </a:rPr>
                                              <m:t>𝒙</m:t>
                                            </m:r>
                                          </m:e>
                                          <m:sub>
                                            <m:r>
                                              <a:rPr lang="fi-FI" sz="1100" b="1" i="1">
                                                <a:solidFill>
                                                  <a:schemeClr val="tx1"/>
                                                </a:solidFill>
                                                <a:effectLst/>
                                                <a:latin typeface="Cambria Math" panose="02040503050406030204" pitchFamily="18" charset="0"/>
                                                <a:ea typeface="+mn-ea"/>
                                                <a:cs typeface="+mn-cs"/>
                                              </a:rPr>
                                              <m:t>𝒊</m:t>
                                            </m:r>
                                          </m:sub>
                                        </m:sSub>
                                      </m:e>
                                    </m:d>
                                  </m:e>
                                  <m:sup>
                                    <m:r>
                                      <a:rPr lang="fi-FI" sz="1100" b="1" i="1">
                                        <a:solidFill>
                                          <a:sysClr val="windowText" lastClr="000000"/>
                                        </a:solidFill>
                                        <a:effectLst/>
                                        <a:latin typeface="Cambria Math" panose="02040503050406030204" pitchFamily="18" charset="0"/>
                                        <a:ea typeface="+mn-ea"/>
                                        <a:cs typeface="+mn-cs"/>
                                      </a:rPr>
                                      <m:t>𝟐</m:t>
                                    </m:r>
                                  </m:sup>
                                </m:sSup>
                                <m:r>
                                  <a:rPr lang="fi-FI" sz="1100" b="1" i="1">
                                    <a:solidFill>
                                      <a:sysClr val="windowText" lastClr="000000"/>
                                    </a:solidFill>
                                    <a:effectLst/>
                                    <a:latin typeface="Cambria Math" panose="02040503050406030204" pitchFamily="18" charset="0"/>
                                    <a:ea typeface="+mn-ea"/>
                                    <a:cs typeface="+mn-cs"/>
                                  </a:rPr>
                                  <m:t>+</m:t>
                                </m:r>
                                <m:sSup>
                                  <m:sSupPr>
                                    <m:ctrlPr>
                                      <a:rPr lang="fi-FI" sz="1100" b="1" i="1">
                                        <a:solidFill>
                                          <a:schemeClr val="tx1"/>
                                        </a:solidFill>
                                        <a:effectLst/>
                                        <a:latin typeface="Cambria Math" panose="02040503050406030204" pitchFamily="18" charset="0"/>
                                        <a:ea typeface="+mn-ea"/>
                                        <a:cs typeface="+mn-cs"/>
                                      </a:rPr>
                                    </m:ctrlPr>
                                  </m:sSupPr>
                                  <m:e>
                                    <m:d>
                                      <m:dPr>
                                        <m:ctrlPr>
                                          <a:rPr lang="fi-FI" sz="1100" b="1" i="1">
                                            <a:solidFill>
                                              <a:schemeClr val="tx1"/>
                                            </a:solidFill>
                                            <a:effectLst/>
                                            <a:latin typeface="Cambria Math" panose="02040503050406030204" pitchFamily="18" charset="0"/>
                                            <a:ea typeface="+mn-ea"/>
                                            <a:cs typeface="+mn-cs"/>
                                          </a:rPr>
                                        </m:ctrlPr>
                                      </m:dPr>
                                      <m:e>
                                        <m:r>
                                          <a:rPr lang="fi-FI" sz="1100" b="1" i="1">
                                            <a:solidFill>
                                              <a:schemeClr val="tx1"/>
                                            </a:solidFill>
                                            <a:effectLst/>
                                            <a:latin typeface="Cambria Math" panose="02040503050406030204" pitchFamily="18" charset="0"/>
                                            <a:ea typeface="+mn-ea"/>
                                            <a:cs typeface="+mn-cs"/>
                                          </a:rPr>
                                          <m:t>𝒚</m:t>
                                        </m:r>
                                        <m:r>
                                          <a:rPr lang="fi-FI" sz="1100" b="1" i="1">
                                            <a:solidFill>
                                              <a:schemeClr val="tx1"/>
                                            </a:solidFill>
                                            <a:effectLst/>
                                            <a:latin typeface="Cambria Math" panose="02040503050406030204" pitchFamily="18" charset="0"/>
                                            <a:ea typeface="+mn-ea"/>
                                            <a:cs typeface="+mn-cs"/>
                                          </a:rPr>
                                          <m:t>−</m:t>
                                        </m:r>
                                        <m:sSub>
                                          <m:sSubPr>
                                            <m:ctrlPr>
                                              <a:rPr lang="fi-FI" sz="1100" b="1" i="1">
                                                <a:solidFill>
                                                  <a:schemeClr val="tx1"/>
                                                </a:solidFill>
                                                <a:effectLst/>
                                                <a:latin typeface="Cambria Math" panose="02040503050406030204" pitchFamily="18" charset="0"/>
                                                <a:ea typeface="+mn-ea"/>
                                                <a:cs typeface="+mn-cs"/>
                                              </a:rPr>
                                            </m:ctrlPr>
                                          </m:sSubPr>
                                          <m:e>
                                            <m:r>
                                              <a:rPr lang="fi-FI" sz="1100" b="1" i="1">
                                                <a:solidFill>
                                                  <a:schemeClr val="tx1"/>
                                                </a:solidFill>
                                                <a:effectLst/>
                                                <a:latin typeface="Cambria Math" panose="02040503050406030204" pitchFamily="18" charset="0"/>
                                                <a:ea typeface="+mn-ea"/>
                                                <a:cs typeface="+mn-cs"/>
                                              </a:rPr>
                                              <m:t>𝒚</m:t>
                                            </m:r>
                                          </m:e>
                                          <m:sub>
                                            <m:r>
                                              <a:rPr lang="fi-FI" sz="1100" b="1" i="1">
                                                <a:solidFill>
                                                  <a:schemeClr val="tx1"/>
                                                </a:solidFill>
                                                <a:effectLst/>
                                                <a:latin typeface="Cambria Math" panose="02040503050406030204" pitchFamily="18" charset="0"/>
                                                <a:ea typeface="+mn-ea"/>
                                                <a:cs typeface="+mn-cs"/>
                                              </a:rPr>
                                              <m:t>𝒊</m:t>
                                            </m:r>
                                          </m:sub>
                                        </m:sSub>
                                      </m:e>
                                    </m:d>
                                  </m:e>
                                  <m:sup>
                                    <m:r>
                                      <a:rPr lang="fi-FI" sz="1100" b="1" i="1">
                                        <a:solidFill>
                                          <a:schemeClr val="tx1"/>
                                        </a:solidFill>
                                        <a:effectLst/>
                                        <a:latin typeface="Cambria Math" panose="02040503050406030204" pitchFamily="18" charset="0"/>
                                        <a:ea typeface="+mn-ea"/>
                                        <a:cs typeface="+mn-cs"/>
                                      </a:rPr>
                                      <m:t>𝟐</m:t>
                                    </m:r>
                                  </m:sup>
                                </m:sSup>
                              </m:e>
                            </m:rad>
                          </m:e>
                        </m:nary>
                      </m:e>
                    </m:func>
                  </m:oMath>
                </m:oMathPara>
              </a14:m>
              <a:endParaRPr lang="en-US" sz="1100" b="1" i="0" u="none" strike="noStrike" baseline="0">
                <a:solidFill>
                  <a:sysClr val="windowText" lastClr="000000"/>
                </a:solidFill>
                <a:effectLst/>
                <a:latin typeface="+mn-lt"/>
                <a:ea typeface="+mn-ea"/>
                <a:cs typeface="+mn-cs"/>
              </a:endParaRPr>
            </a:p>
            <a:p>
              <a:endParaRPr lang="en-US" sz="1100" b="1" i="0" u="none" strike="noStrike" baseline="0">
                <a:solidFill>
                  <a:sysClr val="windowText" lastClr="000000"/>
                </a:solidFill>
                <a:effectLst/>
                <a:latin typeface="+mn-lt"/>
                <a:ea typeface="+mn-ea"/>
                <a:cs typeface="+mn-cs"/>
              </a:endParaRPr>
            </a:p>
            <a:p>
              <a:r>
                <a:rPr lang="en-US" sz="1100" b="1" i="0" u="none" strike="noStrike" baseline="0">
                  <a:solidFill>
                    <a:sysClr val="windowText" lastClr="000000"/>
                  </a:solidFill>
                  <a:effectLst/>
                  <a:latin typeface="+mn-lt"/>
                  <a:ea typeface="+mn-ea"/>
                  <a:cs typeface="+mn-cs"/>
                </a:rPr>
                <a:t>S.T.</a:t>
              </a:r>
            </a:p>
            <a:p>
              <a:endParaRPr lang="en-US" sz="1100" b="1" i="0" u="none" strike="noStrike" baseline="0">
                <a:solidFill>
                  <a:sysClr val="windowText" lastClr="000000"/>
                </a:solidFill>
                <a:effectLst/>
                <a:latin typeface="+mn-lt"/>
                <a:ea typeface="+mn-ea"/>
                <a:cs typeface="+mn-cs"/>
              </a:endParaRPr>
            </a:p>
            <a:p>
              <a14:m>
                <m:oMath xmlns:m="http://schemas.openxmlformats.org/officeDocument/2006/math">
                  <m:rad>
                    <m:radPr>
                      <m:degHide m:val="on"/>
                      <m:ctrlPr>
                        <a:rPr lang="fi-FI" sz="1100" b="1" i="1">
                          <a:solidFill>
                            <a:schemeClr val="tx1"/>
                          </a:solidFill>
                          <a:effectLst/>
                          <a:latin typeface="Cambria Math" panose="02040503050406030204" pitchFamily="18" charset="0"/>
                          <a:ea typeface="+mn-ea"/>
                          <a:cs typeface="+mn-cs"/>
                        </a:rPr>
                      </m:ctrlPr>
                    </m:radPr>
                    <m:deg/>
                    <m:e>
                      <m:sSup>
                        <m:sSupPr>
                          <m:ctrlPr>
                            <a:rPr lang="fi-FI" sz="1100" b="1" i="1">
                              <a:solidFill>
                                <a:schemeClr val="tx1"/>
                              </a:solidFill>
                              <a:effectLst/>
                              <a:latin typeface="Cambria Math" panose="02040503050406030204" pitchFamily="18" charset="0"/>
                              <a:ea typeface="+mn-ea"/>
                              <a:cs typeface="+mn-cs"/>
                            </a:rPr>
                          </m:ctrlPr>
                        </m:sSupPr>
                        <m:e>
                          <m:d>
                            <m:dPr>
                              <m:ctrlPr>
                                <a:rPr lang="fi-FI" sz="1100" b="1" i="1">
                                  <a:solidFill>
                                    <a:schemeClr val="tx1"/>
                                  </a:solidFill>
                                  <a:effectLst/>
                                  <a:latin typeface="Cambria Math" panose="02040503050406030204" pitchFamily="18" charset="0"/>
                                  <a:ea typeface="+mn-ea"/>
                                  <a:cs typeface="+mn-cs"/>
                                </a:rPr>
                              </m:ctrlPr>
                            </m:dPr>
                            <m:e>
                              <m:r>
                                <a:rPr lang="fi-FI" sz="1100" b="1" i="1">
                                  <a:solidFill>
                                    <a:schemeClr val="tx1"/>
                                  </a:solidFill>
                                  <a:effectLst/>
                                  <a:latin typeface="Cambria Math" panose="02040503050406030204" pitchFamily="18" charset="0"/>
                                  <a:ea typeface="+mn-ea"/>
                                  <a:cs typeface="+mn-cs"/>
                                </a:rPr>
                                <m:t>𝒙</m:t>
                              </m:r>
                              <m:r>
                                <a:rPr lang="fi-FI" sz="1100" b="1" i="1">
                                  <a:solidFill>
                                    <a:schemeClr val="tx1"/>
                                  </a:solidFill>
                                  <a:effectLst/>
                                  <a:latin typeface="Cambria Math" panose="02040503050406030204" pitchFamily="18" charset="0"/>
                                  <a:ea typeface="+mn-ea"/>
                                  <a:cs typeface="+mn-cs"/>
                                </a:rPr>
                                <m:t>−</m:t>
                              </m:r>
                              <m:sSub>
                                <m:sSubPr>
                                  <m:ctrlPr>
                                    <a:rPr lang="fi-FI" sz="1100" b="1" i="1">
                                      <a:solidFill>
                                        <a:schemeClr val="tx1"/>
                                      </a:solidFill>
                                      <a:effectLst/>
                                      <a:latin typeface="Cambria Math" panose="02040503050406030204" pitchFamily="18" charset="0"/>
                                      <a:ea typeface="+mn-ea"/>
                                      <a:cs typeface="+mn-cs"/>
                                    </a:rPr>
                                  </m:ctrlPr>
                                </m:sSubPr>
                                <m:e>
                                  <m:r>
                                    <a:rPr lang="fi-FI" sz="1100" b="1" i="1">
                                      <a:solidFill>
                                        <a:schemeClr val="tx1"/>
                                      </a:solidFill>
                                      <a:effectLst/>
                                      <a:latin typeface="Cambria Math" panose="02040503050406030204" pitchFamily="18" charset="0"/>
                                      <a:ea typeface="+mn-ea"/>
                                      <a:cs typeface="+mn-cs"/>
                                    </a:rPr>
                                    <m:t>𝒙</m:t>
                                  </m:r>
                                </m:e>
                                <m:sub>
                                  <m:r>
                                    <a:rPr lang="fi-FI" sz="1100" b="1" i="1">
                                      <a:solidFill>
                                        <a:schemeClr val="tx1"/>
                                      </a:solidFill>
                                      <a:effectLst/>
                                      <a:latin typeface="Cambria Math" panose="02040503050406030204" pitchFamily="18" charset="0"/>
                                      <a:ea typeface="+mn-ea"/>
                                      <a:cs typeface="+mn-cs"/>
                                    </a:rPr>
                                    <m:t>𝒊</m:t>
                                  </m:r>
                                </m:sub>
                              </m:sSub>
                            </m:e>
                          </m:d>
                        </m:e>
                        <m:sup>
                          <m:r>
                            <a:rPr lang="fi-FI" sz="1100" b="1" i="1">
                              <a:solidFill>
                                <a:schemeClr val="tx1"/>
                              </a:solidFill>
                              <a:effectLst/>
                              <a:latin typeface="Cambria Math" panose="02040503050406030204" pitchFamily="18" charset="0"/>
                              <a:ea typeface="+mn-ea"/>
                              <a:cs typeface="+mn-cs"/>
                            </a:rPr>
                            <m:t>𝟐</m:t>
                          </m:r>
                        </m:sup>
                      </m:sSup>
                      <m:r>
                        <a:rPr lang="fi-FI" sz="1100" b="1" i="1">
                          <a:solidFill>
                            <a:schemeClr val="tx1"/>
                          </a:solidFill>
                          <a:effectLst/>
                          <a:latin typeface="Cambria Math" panose="02040503050406030204" pitchFamily="18" charset="0"/>
                          <a:ea typeface="+mn-ea"/>
                          <a:cs typeface="+mn-cs"/>
                        </a:rPr>
                        <m:t>+</m:t>
                      </m:r>
                      <m:sSup>
                        <m:sSupPr>
                          <m:ctrlPr>
                            <a:rPr lang="fi-FI" sz="1100" b="1" i="1">
                              <a:solidFill>
                                <a:schemeClr val="tx1"/>
                              </a:solidFill>
                              <a:effectLst/>
                              <a:latin typeface="Cambria Math" panose="02040503050406030204" pitchFamily="18" charset="0"/>
                              <a:ea typeface="+mn-ea"/>
                              <a:cs typeface="+mn-cs"/>
                            </a:rPr>
                          </m:ctrlPr>
                        </m:sSupPr>
                        <m:e>
                          <m:d>
                            <m:dPr>
                              <m:ctrlPr>
                                <a:rPr lang="fi-FI" sz="1100" b="1" i="1">
                                  <a:solidFill>
                                    <a:schemeClr val="tx1"/>
                                  </a:solidFill>
                                  <a:effectLst/>
                                  <a:latin typeface="Cambria Math" panose="02040503050406030204" pitchFamily="18" charset="0"/>
                                  <a:ea typeface="+mn-ea"/>
                                  <a:cs typeface="+mn-cs"/>
                                </a:rPr>
                              </m:ctrlPr>
                            </m:dPr>
                            <m:e>
                              <m:r>
                                <a:rPr lang="fi-FI" sz="1100" b="1" i="1">
                                  <a:solidFill>
                                    <a:schemeClr val="tx1"/>
                                  </a:solidFill>
                                  <a:effectLst/>
                                  <a:latin typeface="Cambria Math" panose="02040503050406030204" pitchFamily="18" charset="0"/>
                                  <a:ea typeface="+mn-ea"/>
                                  <a:cs typeface="+mn-cs"/>
                                </a:rPr>
                                <m:t>𝒚</m:t>
                              </m:r>
                              <m:r>
                                <a:rPr lang="fi-FI" sz="1100" b="1" i="1">
                                  <a:solidFill>
                                    <a:schemeClr val="tx1"/>
                                  </a:solidFill>
                                  <a:effectLst/>
                                  <a:latin typeface="Cambria Math" panose="02040503050406030204" pitchFamily="18" charset="0"/>
                                  <a:ea typeface="+mn-ea"/>
                                  <a:cs typeface="+mn-cs"/>
                                </a:rPr>
                                <m:t>−</m:t>
                              </m:r>
                              <m:sSub>
                                <m:sSubPr>
                                  <m:ctrlPr>
                                    <a:rPr lang="fi-FI" sz="1100" b="1" i="1">
                                      <a:solidFill>
                                        <a:schemeClr val="tx1"/>
                                      </a:solidFill>
                                      <a:effectLst/>
                                      <a:latin typeface="Cambria Math" panose="02040503050406030204" pitchFamily="18" charset="0"/>
                                      <a:ea typeface="+mn-ea"/>
                                      <a:cs typeface="+mn-cs"/>
                                    </a:rPr>
                                  </m:ctrlPr>
                                </m:sSubPr>
                                <m:e>
                                  <m:r>
                                    <a:rPr lang="fi-FI" sz="1100" b="1" i="1">
                                      <a:solidFill>
                                        <a:schemeClr val="tx1"/>
                                      </a:solidFill>
                                      <a:effectLst/>
                                      <a:latin typeface="Cambria Math" panose="02040503050406030204" pitchFamily="18" charset="0"/>
                                      <a:ea typeface="+mn-ea"/>
                                      <a:cs typeface="+mn-cs"/>
                                    </a:rPr>
                                    <m:t>𝒚</m:t>
                                  </m:r>
                                </m:e>
                                <m:sub>
                                  <m:r>
                                    <a:rPr lang="fi-FI" sz="1100" b="1" i="1">
                                      <a:solidFill>
                                        <a:schemeClr val="tx1"/>
                                      </a:solidFill>
                                      <a:effectLst/>
                                      <a:latin typeface="Cambria Math" panose="02040503050406030204" pitchFamily="18" charset="0"/>
                                      <a:ea typeface="+mn-ea"/>
                                      <a:cs typeface="+mn-cs"/>
                                    </a:rPr>
                                    <m:t>𝒊</m:t>
                                  </m:r>
                                </m:sub>
                              </m:sSub>
                            </m:e>
                          </m:d>
                        </m:e>
                        <m:sup>
                          <m:r>
                            <a:rPr lang="fi-FI" sz="1100" b="1" i="1">
                              <a:solidFill>
                                <a:schemeClr val="tx1"/>
                              </a:solidFill>
                              <a:effectLst/>
                              <a:latin typeface="Cambria Math" panose="02040503050406030204" pitchFamily="18" charset="0"/>
                              <a:ea typeface="+mn-ea"/>
                              <a:cs typeface="+mn-cs"/>
                            </a:rPr>
                            <m:t>𝟐</m:t>
                          </m:r>
                        </m:sup>
                      </m:sSup>
                    </m:e>
                  </m:rad>
                  <m:r>
                    <a:rPr lang="fi-FI" sz="1100" b="1" i="1">
                      <a:solidFill>
                        <a:schemeClr val="tx1"/>
                      </a:solidFill>
                      <a:effectLst/>
                      <a:latin typeface="Cambria Math" panose="02040503050406030204" pitchFamily="18" charset="0"/>
                      <a:ea typeface="+mn-ea"/>
                      <a:cs typeface="+mn-cs"/>
                    </a:rPr>
                    <m:t>≤</m:t>
                  </m:r>
                  <m:r>
                    <a:rPr lang="fi-FI" sz="1100" b="1" i="1">
                      <a:solidFill>
                        <a:schemeClr val="tx1"/>
                      </a:solidFill>
                      <a:effectLst/>
                      <a:latin typeface="Cambria Math" panose="02040503050406030204" pitchFamily="18" charset="0"/>
                      <a:ea typeface="+mn-ea"/>
                      <a:cs typeface="+mn-cs"/>
                    </a:rPr>
                    <m:t>𝟖𝟎</m:t>
                  </m:r>
                  <m:r>
                    <a:rPr lang="fi-FI" sz="1100" b="1" i="1">
                      <a:solidFill>
                        <a:schemeClr val="tx1"/>
                      </a:solidFill>
                      <a:effectLst/>
                      <a:latin typeface="Cambria Math" panose="02040503050406030204" pitchFamily="18" charset="0"/>
                      <a:ea typeface="+mn-ea"/>
                      <a:cs typeface="+mn-cs"/>
                    </a:rPr>
                    <m:t>,  </m:t>
                  </m:r>
                  <m:r>
                    <a:rPr lang="fi-FI" sz="1100" b="1" i="1">
                      <a:solidFill>
                        <a:schemeClr val="tx1"/>
                      </a:solidFill>
                      <a:effectLst/>
                      <a:latin typeface="Cambria Math" panose="02040503050406030204" pitchFamily="18" charset="0"/>
                      <a:ea typeface="+mn-ea"/>
                      <a:cs typeface="+mn-cs"/>
                    </a:rPr>
                    <m:t>𝒊</m:t>
                  </m:r>
                  <m:r>
                    <a:rPr lang="fi-FI" sz="1100" b="1" i="1">
                      <a:solidFill>
                        <a:schemeClr val="tx1"/>
                      </a:solidFill>
                      <a:effectLst/>
                      <a:latin typeface="Cambria Math" panose="02040503050406030204" pitchFamily="18" charset="0"/>
                      <a:ea typeface="Cambria Math" panose="02040503050406030204" pitchFamily="18" charset="0"/>
                      <a:cs typeface="+mn-cs"/>
                    </a:rPr>
                    <m:t>∈</m:t>
                  </m:r>
                  <m:r>
                    <a:rPr lang="fi-FI" sz="1100" b="1" i="1">
                      <a:solidFill>
                        <a:schemeClr val="tx1"/>
                      </a:solidFill>
                      <a:effectLst/>
                      <a:latin typeface="Cambria Math" panose="02040503050406030204" pitchFamily="18" charset="0"/>
                      <a:ea typeface="Cambria Math" panose="02040503050406030204" pitchFamily="18" charset="0"/>
                      <a:cs typeface="+mn-cs"/>
                    </a:rPr>
                    <m:t>𝑩</m:t>
                  </m:r>
                </m:oMath>
              </a14:m>
              <a:r>
                <a:rPr lang="en-US" sz="1100" b="1" i="0" u="none" strike="noStrike" baseline="0">
                  <a:solidFill>
                    <a:sysClr val="windowText" lastClr="000000"/>
                  </a:solidFill>
                  <a:effectLst/>
                  <a:latin typeface="+mn-lt"/>
                  <a:ea typeface="+mn-ea"/>
                  <a:cs typeface="+mn-cs"/>
                </a:rPr>
                <a:t> </a:t>
              </a:r>
            </a:p>
            <a:p>
              <a:endParaRPr lang="en-US" sz="1100" b="1" i="0" u="none" strike="noStrike" baseline="0">
                <a:solidFill>
                  <a:sysClr val="windowText" lastClr="000000"/>
                </a:solidFill>
                <a:effectLst/>
                <a:latin typeface="+mn-lt"/>
                <a:ea typeface="+mn-ea"/>
                <a:cs typeface="+mn-cs"/>
              </a:endParaRPr>
            </a:p>
            <a:p>
              <a:pPr/>
              <a14:m>
                <m:oMathPara xmlns:m="http://schemas.openxmlformats.org/officeDocument/2006/math">
                  <m:oMathParaPr>
                    <m:jc m:val="left"/>
                  </m:oMathParaPr>
                  <m:oMath xmlns:m="http://schemas.openxmlformats.org/officeDocument/2006/math">
                    <m:r>
                      <a:rPr lang="fi-FI" sz="1100" b="1" i="1" u="none" strike="noStrike" baseline="0">
                        <a:solidFill>
                          <a:sysClr val="windowText" lastClr="000000"/>
                        </a:solidFill>
                        <a:effectLst/>
                        <a:latin typeface="Cambria Math" panose="02040503050406030204" pitchFamily="18" charset="0"/>
                        <a:ea typeface="+mn-ea"/>
                        <a:cs typeface="+mn-cs"/>
                      </a:rPr>
                      <m:t>𝒙</m:t>
                    </m:r>
                    <m:r>
                      <a:rPr lang="fi-FI" sz="1100" b="1" i="1" u="none" strike="noStrike" baseline="0">
                        <a:solidFill>
                          <a:sysClr val="windowText" lastClr="000000"/>
                        </a:solidFill>
                        <a:effectLst/>
                        <a:latin typeface="Cambria Math" panose="02040503050406030204" pitchFamily="18" charset="0"/>
                        <a:ea typeface="+mn-ea"/>
                        <a:cs typeface="+mn-cs"/>
                      </a:rPr>
                      <m:t>≥</m:t>
                    </m:r>
                    <m:r>
                      <a:rPr lang="fi-FI" sz="1100" b="1" i="1" u="none" strike="noStrike" baseline="0">
                        <a:solidFill>
                          <a:sysClr val="windowText" lastClr="000000"/>
                        </a:solidFill>
                        <a:effectLst/>
                        <a:latin typeface="Cambria Math" panose="02040503050406030204" pitchFamily="18" charset="0"/>
                        <a:ea typeface="+mn-ea"/>
                        <a:cs typeface="+mn-cs"/>
                      </a:rPr>
                      <m:t>𝟎</m:t>
                    </m:r>
                  </m:oMath>
                </m:oMathPara>
              </a14:m>
              <a:endParaRPr lang="fi-FI" sz="1100" b="1" i="1" u="none" strike="noStrike" baseline="0">
                <a:solidFill>
                  <a:sysClr val="windowText" lastClr="000000"/>
                </a:solidFill>
                <a:effectLst/>
                <a:latin typeface="Cambria Math" panose="02040503050406030204" pitchFamily="18" charset="0"/>
                <a:ea typeface="+mn-ea"/>
                <a:cs typeface="+mn-cs"/>
              </a:endParaRPr>
            </a:p>
            <a:p>
              <a:pPr/>
              <a14:m>
                <m:oMathPara xmlns:m="http://schemas.openxmlformats.org/officeDocument/2006/math">
                  <m:oMathParaPr>
                    <m:jc m:val="left"/>
                  </m:oMathParaPr>
                  <m:oMath xmlns:m="http://schemas.openxmlformats.org/officeDocument/2006/math">
                    <m:r>
                      <a:rPr lang="fi-FI" sz="1100" b="1" i="1" u="none" strike="noStrike" baseline="0">
                        <a:solidFill>
                          <a:sysClr val="windowText" lastClr="000000"/>
                        </a:solidFill>
                        <a:effectLst/>
                        <a:latin typeface="Cambria Math" panose="02040503050406030204" pitchFamily="18" charset="0"/>
                        <a:ea typeface="+mn-ea"/>
                        <a:cs typeface="+mn-cs"/>
                      </a:rPr>
                      <m:t>𝒚</m:t>
                    </m:r>
                    <m:r>
                      <a:rPr lang="fi-FI" sz="1100" b="1" i="1" u="none" strike="noStrike" baseline="0">
                        <a:solidFill>
                          <a:sysClr val="windowText" lastClr="000000"/>
                        </a:solidFill>
                        <a:effectLst/>
                        <a:latin typeface="Cambria Math" panose="02040503050406030204" pitchFamily="18" charset="0"/>
                        <a:ea typeface="+mn-ea"/>
                        <a:cs typeface="+mn-cs"/>
                      </a:rPr>
                      <m:t>≥</m:t>
                    </m:r>
                    <m:r>
                      <a:rPr lang="fi-FI" sz="1100" b="1" i="1" u="none" strike="noStrike" baseline="0">
                        <a:solidFill>
                          <a:sysClr val="windowText" lastClr="000000"/>
                        </a:solidFill>
                        <a:effectLst/>
                        <a:latin typeface="Cambria Math" panose="02040503050406030204" pitchFamily="18" charset="0"/>
                        <a:ea typeface="+mn-ea"/>
                        <a:cs typeface="+mn-cs"/>
                      </a:rPr>
                      <m:t>𝟎</m:t>
                    </m:r>
                    <m:r>
                      <a:rPr lang="fi-FI" sz="1100" b="1" i="1" u="none" strike="noStrike" baseline="0">
                        <a:solidFill>
                          <a:sysClr val="windowText" lastClr="000000"/>
                        </a:solidFill>
                        <a:effectLst/>
                        <a:latin typeface="Cambria Math" panose="02040503050406030204" pitchFamily="18" charset="0"/>
                        <a:ea typeface="+mn-ea"/>
                        <a:cs typeface="+mn-cs"/>
                      </a:rPr>
                      <m:t> </m:t>
                    </m:r>
                  </m:oMath>
                </m:oMathPara>
              </a14:m>
              <a:endParaRPr lang="en-US" sz="1100" b="1" i="0" u="none"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fi-FI" sz="1100" b="1" i="1" baseline="0">
                        <a:solidFill>
                          <a:schemeClr val="tx1"/>
                        </a:solidFill>
                        <a:effectLst/>
                        <a:latin typeface="Cambria Math" panose="02040503050406030204" pitchFamily="18" charset="0"/>
                        <a:ea typeface="+mn-ea"/>
                        <a:cs typeface="+mn-cs"/>
                      </a:rPr>
                      <m:t>𝒙</m:t>
                    </m:r>
                    <m:r>
                      <a:rPr lang="fi-FI"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𝟑𝟎𝟎</m:t>
                    </m:r>
                  </m:oMath>
                </m:oMathPara>
              </a14:m>
              <a:endParaRPr lang="fi-FI" sz="1100" b="1" i="1" baseline="0">
                <a:solidFill>
                  <a:schemeClr val="tx1"/>
                </a:solidFill>
                <a:effectLst/>
                <a:latin typeface="Cambria Math" panose="02040503050406030204"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r>
                      <a:rPr lang="fi-FI" sz="1100" b="1" i="1" baseline="0">
                        <a:solidFill>
                          <a:schemeClr val="tx1"/>
                        </a:solidFill>
                        <a:effectLst/>
                        <a:latin typeface="Cambria Math" panose="02040503050406030204" pitchFamily="18" charset="0"/>
                        <a:ea typeface="+mn-ea"/>
                        <a:cs typeface="+mn-cs"/>
                      </a:rPr>
                      <m:t>𝒚</m:t>
                    </m:r>
                    <m:r>
                      <a:rPr lang="fi-FI"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𝟑𝟓𝟎</m:t>
                    </m:r>
                    <m:r>
                      <a:rPr lang="fi-FI" sz="1100" b="1" i="1" baseline="0">
                        <a:solidFill>
                          <a:schemeClr val="tx1"/>
                        </a:solidFill>
                        <a:effectLst/>
                        <a:latin typeface="Cambria Math" panose="02040503050406030204" pitchFamily="18" charset="0"/>
                        <a:ea typeface="+mn-ea"/>
                        <a:cs typeface="+mn-cs"/>
                      </a:rPr>
                      <m:t> </m:t>
                    </m:r>
                  </m:oMath>
                </m:oMathPara>
              </a14:m>
              <a:endParaRPr lang="fi-FI">
                <a:effectLst/>
              </a:endParaRPr>
            </a:p>
            <a:p>
              <a:endParaRPr lang="en-US" sz="1100" b="1" i="0" u="none" strike="noStrike" baseline="0">
                <a:solidFill>
                  <a:sysClr val="windowText" lastClr="000000"/>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1" i="0" u="none" strike="noStrike" baseline="0">
                  <a:solidFill>
                    <a:sysClr val="windowText" lastClr="000000"/>
                  </a:solidFill>
                  <a:effectLst/>
                  <a:latin typeface="+mn-lt"/>
                  <a:ea typeface="+mn-ea"/>
                  <a:cs typeface="+mn-cs"/>
                </a:rPr>
                <a:t>Total cost with GRG nonlinear algorithm: </a:t>
              </a:r>
              <a:r>
                <a:rPr lang="fi-FI" sz="1100" b="1" i="0" u="none" strike="noStrike">
                  <a:solidFill>
                    <a:sysClr val="windowText" lastClr="000000"/>
                  </a:solidFill>
                  <a:effectLst/>
                  <a:latin typeface="+mn-lt"/>
                  <a:ea typeface="+mn-ea"/>
                  <a:cs typeface="+mn-cs"/>
                </a:rPr>
                <a:t>              768 297,08 € </a:t>
              </a:r>
              <a:endParaRPr lang="en-US" sz="1100" b="1" i="0" u="none" strike="noStrike" baseline="0">
                <a:solidFill>
                  <a:sysClr val="windowText" lastClr="000000"/>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d) </a:t>
              </a:r>
              <a:r>
                <a:rPr lang="en-US" sz="1100" b="0" i="0" baseline="0">
                  <a:solidFill>
                    <a:schemeClr val="tx1"/>
                  </a:solidFill>
                  <a:effectLst/>
                  <a:latin typeface="+mn-lt"/>
                  <a:ea typeface="+mn-ea"/>
                  <a:cs typeface="+mn-cs"/>
                </a:rPr>
                <a:t>Solve the NLP model with "Evolutionary"-algorithm, report the optimal objective function value and draw the optimal solution to the map (0.5p)</a:t>
              </a:r>
            </a:p>
            <a:p>
              <a:endParaRPr lang="en-US" sz="1100" b="0" i="0" baseline="0">
                <a:solidFill>
                  <a:schemeClr val="tx1"/>
                </a:solidFill>
                <a:effectLst/>
                <a:latin typeface="+mn-lt"/>
                <a:ea typeface="+mn-ea"/>
                <a:cs typeface="+mn-cs"/>
              </a:endParaRPr>
            </a:p>
            <a:p>
              <a:r>
                <a:rPr lang="en-US" sz="1100" b="1" i="0" u="none" strike="noStrike" baseline="0">
                  <a:solidFill>
                    <a:sysClr val="windowText" lastClr="000000"/>
                  </a:solidFill>
                  <a:effectLst/>
                  <a:latin typeface="+mn-lt"/>
                  <a:ea typeface="+mn-ea"/>
                  <a:cs typeface="+mn-cs"/>
                </a:rPr>
                <a:t>Total cost with Evolutionary algorithm: </a:t>
              </a:r>
              <a:r>
                <a:rPr lang="fi-FI" sz="1100" b="1" i="0" u="none" strike="noStrike" baseline="0">
                  <a:solidFill>
                    <a:sysClr val="windowText" lastClr="000000"/>
                  </a:solidFill>
                  <a:effectLst/>
                  <a:latin typeface="+mn-lt"/>
                  <a:ea typeface="+mn-ea"/>
                  <a:cs typeface="+mn-cs"/>
                </a:rPr>
                <a:t>     768 298,87 € </a:t>
              </a:r>
              <a:endParaRPr lang="en-US" sz="1100" b="1" i="0" u="none" strike="noStrike" baseline="0">
                <a:solidFill>
                  <a:sysClr val="windowText" lastClr="000000"/>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9180636" y="479477"/>
              <a:ext cx="7664694" cy="903013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a:t>
              </a: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both</a:t>
              </a:r>
              <a:r>
                <a:rPr lang="en-US" sz="1100" b="0" i="0" u="none" strike="noStrike" baseline="0">
                  <a:solidFill>
                    <a:srgbClr val="FF0000"/>
                  </a:solidFill>
                  <a:effectLst/>
                  <a:latin typeface="+mn-lt"/>
                  <a:ea typeface="+mn-ea"/>
                  <a:cs typeface="+mn-cs"/>
                </a:rPr>
                <a:t>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Mathematically</a:t>
              </a:r>
              <a:r>
                <a:rPr lang="en-US" sz="1100" b="0" i="0" u="none" strike="noStrike" baseline="0">
                  <a:solidFill>
                    <a:schemeClr val="tx1"/>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pPr eaLnBrk="1" fontAlgn="auto" latinLnBrk="0" hangingPunct="1"/>
              <a:r>
                <a:rPr lang="fi-FI" sz="1100" b="1" baseline="0">
                  <a:solidFill>
                    <a:schemeClr val="tx1"/>
                  </a:solidFill>
                  <a:effectLst/>
                  <a:ea typeface="+mn-ea"/>
                  <a:cs typeface="+mn-cs"/>
                </a:rPr>
                <a:t>R</a:t>
              </a:r>
              <a:r>
                <a:rPr lang="fi-FI" sz="1100" b="1" i="0" baseline="0">
                  <a:solidFill>
                    <a:schemeClr val="tx1"/>
                  </a:solidFill>
                  <a:effectLst/>
                  <a:latin typeface="Cambria Math" panose="02040503050406030204" pitchFamily="18" charset="0"/>
                  <a:ea typeface="+mn-ea"/>
                  <a:cs typeface="+mn-cs"/>
                </a:rPr>
                <a:t> </a:t>
              </a:r>
              <a:r>
                <a:rPr lang="en-US" sz="1100" b="1" i="0" baseline="0">
                  <a:solidFill>
                    <a:schemeClr val="tx1"/>
                  </a:solidFill>
                  <a:effectLst/>
                  <a:latin typeface="Cambria Math" panose="02040503050406030204" pitchFamily="18" charset="0"/>
                  <a:ea typeface="+mn-ea"/>
                  <a:cs typeface="+mn-cs"/>
                </a:rPr>
                <a:t>={</a:t>
              </a:r>
              <a:r>
                <a:rPr lang="fi-FI" sz="1100" b="1" i="0" baseline="0">
                  <a:solidFill>
                    <a:schemeClr val="tx1"/>
                  </a:solidFill>
                  <a:effectLst/>
                  <a:latin typeface="Cambria Math" panose="02040503050406030204" pitchFamily="18" charset="0"/>
                  <a:ea typeface="+mn-ea"/>
                  <a:cs typeface="+mn-cs"/>
                </a:rPr>
                <a:t>𝟑</a:t>
              </a:r>
              <a:r>
                <a:rPr lang="en-US" sz="1100" b="1" i="0" baseline="0">
                  <a:solidFill>
                    <a:schemeClr val="tx1"/>
                  </a:solidFill>
                  <a:effectLst/>
                  <a:latin typeface="Cambria Math" panose="02040503050406030204" pitchFamily="18" charset="0"/>
                  <a:ea typeface="+mn-ea"/>
                  <a:cs typeface="+mn-cs"/>
                </a:rPr>
                <a:t>,</a:t>
              </a:r>
              <a:r>
                <a:rPr lang="fi-FI" sz="1100" b="1" i="0" baseline="0">
                  <a:solidFill>
                    <a:schemeClr val="tx1"/>
                  </a:solidFill>
                  <a:effectLst/>
                  <a:latin typeface="Cambria Math" panose="02040503050406030204" pitchFamily="18" charset="0"/>
                  <a:ea typeface="+mn-ea"/>
                  <a:cs typeface="+mn-cs"/>
                </a:rPr>
                <a:t>…</a:t>
              </a:r>
              <a:r>
                <a:rPr lang="en-US" sz="1100" b="1" i="0" baseline="0">
                  <a:solidFill>
                    <a:schemeClr val="tx1"/>
                  </a:solidFill>
                  <a:effectLst/>
                  <a:latin typeface="Cambria Math" panose="02040503050406030204" pitchFamily="18" charset="0"/>
                  <a:ea typeface="+mn-ea"/>
                  <a:cs typeface="+mn-cs"/>
                </a:rPr>
                <a:t>,</a:t>
              </a:r>
              <a:r>
                <a:rPr lang="fi-FI" sz="1100" b="1" i="0" baseline="0">
                  <a:solidFill>
                    <a:schemeClr val="tx1"/>
                  </a:solidFill>
                  <a:effectLst/>
                  <a:latin typeface="Cambria Math" panose="02040503050406030204" pitchFamily="18" charset="0"/>
                  <a:ea typeface="+mn-ea"/>
                  <a:cs typeface="+mn-cs"/>
                </a:rPr>
                <a:t>𝟖</a:t>
              </a:r>
              <a:r>
                <a:rPr lang="en-US" sz="1100" b="1" i="0" baseline="0">
                  <a:solidFill>
                    <a:schemeClr val="tx1"/>
                  </a:solidFill>
                  <a:effectLst/>
                  <a:latin typeface="Cambria Math" panose="02040503050406030204" pitchFamily="18" charset="0"/>
                  <a:ea typeface="+mn-ea"/>
                  <a:cs typeface="+mn-cs"/>
                </a:rPr>
                <a:t>}</a:t>
              </a:r>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Rigs  </a:t>
              </a:r>
              <a:r>
                <a:rPr lang="en-US" sz="1100" b="1">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fi-FI" sz="1100" b="1" i="0" baseline="0">
                  <a:solidFill>
                    <a:schemeClr val="tx1"/>
                  </a:solidFill>
                  <a:effectLst/>
                  <a:latin typeface="+mn-lt"/>
                  <a:ea typeface="+mn-ea"/>
                  <a:cs typeface="+mn-cs"/>
                </a:rPr>
                <a:t>B</a:t>
              </a:r>
              <a:r>
                <a:rPr lang="fi-FI" sz="1100" b="1" i="0" baseline="0">
                  <a:solidFill>
                    <a:schemeClr val="tx1"/>
                  </a:solidFill>
                  <a:effectLst/>
                  <a:latin typeface="Cambria Math" panose="02040503050406030204" pitchFamily="18" charset="0"/>
                  <a:ea typeface="+mn-ea"/>
                  <a:cs typeface="+mn-cs"/>
                </a:rPr>
                <a:t> </a:t>
              </a:r>
              <a:r>
                <a:rPr lang="en-US" sz="1100" b="1" i="0" baseline="0">
                  <a:solidFill>
                    <a:schemeClr val="tx1"/>
                  </a:solidFill>
                  <a:effectLst/>
                  <a:latin typeface="Cambria Math" panose="02040503050406030204" pitchFamily="18" charset="0"/>
                  <a:ea typeface="+mn-ea"/>
                  <a:cs typeface="+mn-cs"/>
                </a:rPr>
                <a:t>={</a:t>
              </a:r>
              <a:r>
                <a:rPr lang="fi-FI" sz="1100" b="1" i="0" baseline="0">
                  <a:solidFill>
                    <a:schemeClr val="tx1"/>
                  </a:solidFill>
                  <a:effectLst/>
                  <a:latin typeface="Cambria Math" panose="02040503050406030204" pitchFamily="18" charset="0"/>
                  <a:ea typeface="+mn-ea"/>
                  <a:cs typeface="+mn-cs"/>
                </a:rPr>
                <a:t>𝟏</a:t>
              </a:r>
              <a:r>
                <a:rPr lang="en-US" sz="1100" b="1" i="0" baseline="0">
                  <a:solidFill>
                    <a:schemeClr val="tx1"/>
                  </a:solidFill>
                  <a:effectLst/>
                  <a:latin typeface="Cambria Math" panose="02040503050406030204" pitchFamily="18" charset="0"/>
                  <a:ea typeface="+mn-ea"/>
                  <a:cs typeface="+mn-cs"/>
                </a:rPr>
                <a:t>,</a:t>
              </a:r>
              <a:r>
                <a:rPr lang="fi-FI" sz="1100" b="1" i="0" baseline="0">
                  <a:solidFill>
                    <a:schemeClr val="tx1"/>
                  </a:solidFill>
                  <a:effectLst/>
                  <a:latin typeface="Cambria Math" panose="02040503050406030204" pitchFamily="18" charset="0"/>
                  <a:ea typeface="+mn-ea"/>
                  <a:cs typeface="+mn-cs"/>
                </a:rPr>
                <a:t>𝟐</a:t>
              </a:r>
              <a:r>
                <a:rPr lang="en-US" sz="1100" b="1" i="0" baseline="0">
                  <a:solidFill>
                    <a:schemeClr val="tx1"/>
                  </a:solidFill>
                  <a:effectLst/>
                  <a:latin typeface="Cambria Math" panose="02040503050406030204" pitchFamily="18" charset="0"/>
                  <a:ea typeface="+mn-ea"/>
                  <a:cs typeface="+mn-cs"/>
                </a:rPr>
                <a:t>}</a:t>
              </a:r>
              <a:r>
                <a:rPr lang="en-US" sz="1100" b="1">
                  <a:solidFill>
                    <a:schemeClr val="tx1"/>
                  </a:solidFill>
                  <a:effectLst/>
                  <a:latin typeface="+mn-lt"/>
                  <a:ea typeface="+mn-ea"/>
                  <a:cs typeface="+mn-cs"/>
                </a:rPr>
                <a:t>:</a:t>
              </a:r>
              <a:r>
                <a:rPr lang="en-US" sz="1100" b="1" baseline="0">
                  <a:solidFill>
                    <a:schemeClr val="tx1"/>
                  </a:solidFill>
                  <a:effectLst/>
                  <a:latin typeface="+mn-lt"/>
                  <a:ea typeface="+mn-ea"/>
                  <a:cs typeface="+mn-cs"/>
                </a:rPr>
                <a:t> Bases  </a:t>
              </a:r>
              <a:r>
                <a:rPr lang="en-US" sz="1100" b="1">
                  <a:solidFill>
                    <a:schemeClr val="tx1"/>
                  </a:solidFill>
                  <a:effectLst/>
                  <a:latin typeface="+mn-lt"/>
                  <a:ea typeface="+mn-ea"/>
                  <a:cs typeface="+mn-cs"/>
                </a:rPr>
                <a:t> </a:t>
              </a:r>
              <a:endParaRPr lang="fi-FI">
                <a:effectLst/>
              </a:endParaRPr>
            </a:p>
            <a:p>
              <a:pPr eaLnBrk="1" fontAlgn="auto" latinLnBrk="0" hangingPunct="1"/>
              <a:endParaRPr lang="fi-FI">
                <a:effectLst/>
              </a:endParaRPr>
            </a:p>
            <a:p>
              <a:r>
                <a:rPr lang="en-US" sz="1100" b="1" i="0" u="none" strike="noStrike" baseline="0">
                  <a:solidFill>
                    <a:schemeClr val="tx1"/>
                  </a:solidFill>
                  <a:effectLst/>
                  <a:latin typeface="+mn-lt"/>
                  <a:ea typeface="+mn-ea"/>
                  <a:cs typeface="+mn-cs"/>
                </a:rPr>
                <a:t>t = No. of trips</a:t>
              </a:r>
            </a:p>
            <a:p>
              <a:r>
                <a:rPr lang="en-US" sz="1100" b="1" i="0" u="none" strike="noStrike" baseline="0">
                  <a:solidFill>
                    <a:schemeClr val="tx1"/>
                  </a:solidFill>
                  <a:effectLst/>
                  <a:latin typeface="+mn-lt"/>
                  <a:ea typeface="+mn-ea"/>
                  <a:cs typeface="+mn-cs"/>
                </a:rPr>
                <a:t>c = Cost per kilometer</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pPr/>
              <a:r>
                <a:rPr lang="en-US" sz="1100" b="1" i="0">
                  <a:solidFill>
                    <a:sysClr val="windowText" lastClr="000000"/>
                  </a:solidFill>
                  <a:effectLst/>
                  <a:latin typeface="Cambria Math" panose="02040503050406030204" pitchFamily="18" charset="0"/>
                  <a:ea typeface="+mn-ea"/>
                  <a:cs typeface="+mn-cs"/>
                </a:rPr>
                <a:t>〖𝐦𝐢𝐧</a:t>
              </a:r>
              <a:r>
                <a:rPr lang="fi-FI" sz="1100" b="1" i="0">
                  <a:solidFill>
                    <a:sysClr val="windowText" lastClr="000000"/>
                  </a:solidFill>
                  <a:effectLst/>
                  <a:latin typeface="Cambria Math" panose="02040503050406030204" pitchFamily="18" charset="0"/>
                  <a:ea typeface="+mn-ea"/>
                  <a:cs typeface="+mn-cs"/>
                </a:rPr>
                <a:t>.</a:t>
              </a:r>
              <a:r>
                <a:rPr lang="en-US" sz="1100" b="1" i="0">
                  <a:solidFill>
                    <a:sysClr val="windowText" lastClr="000000"/>
                  </a:solidFill>
                  <a:effectLst/>
                  <a:latin typeface="Cambria Math" panose="02040503050406030204" pitchFamily="18" charset="0"/>
                  <a:ea typeface="+mn-ea"/>
                  <a:cs typeface="+mn-cs"/>
                </a:rPr>
                <a:t>〗⁡∑2</a:t>
              </a:r>
              <a:r>
                <a:rPr lang="fi-FI" sz="1100" b="1" i="0">
                  <a:solidFill>
                    <a:sysClr val="windowText" lastClr="000000"/>
                  </a:solidFill>
                  <a:effectLst/>
                  <a:latin typeface="Cambria Math" panose="02040503050406030204" pitchFamily="18" charset="0"/>
                  <a:ea typeface="Cambria Math" panose="02040503050406030204" pitchFamily="18" charset="0"/>
                  <a:cs typeface="+mn-cs"/>
                </a:rPr>
                <a:t>_</a:t>
              </a:r>
              <a:r>
                <a:rPr lang="en-US" sz="1100" b="1" i="0">
                  <a:solidFill>
                    <a:sysClr val="windowText" lastClr="000000"/>
                  </a:solidFill>
                  <a:effectLst/>
                  <a:latin typeface="Cambria Math" panose="02040503050406030204" pitchFamily="18" charset="0"/>
                  <a:ea typeface="+mn-ea"/>
                  <a:cs typeface="+mn-cs"/>
                </a:rPr>
                <a:t>(</a:t>
              </a:r>
              <a:r>
                <a:rPr lang="fi-FI" sz="1100" b="1" i="0">
                  <a:solidFill>
                    <a:sysClr val="windowText" lastClr="000000"/>
                  </a:solidFill>
                  <a:effectLst/>
                  <a:latin typeface="Cambria Math" panose="02040503050406030204" pitchFamily="18" charset="0"/>
                  <a:ea typeface="+mn-ea"/>
                  <a:cs typeface="+mn-cs"/>
                </a:rPr>
                <a:t>𝒊</a:t>
              </a:r>
              <a:r>
                <a:rPr lang="fi-FI" sz="1100" b="1" i="0">
                  <a:solidFill>
                    <a:sysClr val="windowText" lastClr="000000"/>
                  </a:solidFill>
                  <a:effectLst/>
                  <a:latin typeface="Cambria Math" panose="02040503050406030204" pitchFamily="18" charset="0"/>
                  <a:ea typeface="Cambria Math" panose="02040503050406030204" pitchFamily="18" charset="0"/>
                  <a:cs typeface="+mn-cs"/>
                </a:rPr>
                <a:t>∈𝑹</a:t>
              </a:r>
              <a:r>
                <a:rPr lang="en-US" sz="1100" b="1" i="0">
                  <a:solidFill>
                    <a:sysClr val="windowText" lastClr="000000"/>
                  </a:solidFill>
                  <a:effectLst/>
                  <a:latin typeface="Cambria Math" panose="02040503050406030204" pitchFamily="18" charset="0"/>
                  <a:ea typeface="+mn-ea"/>
                  <a:cs typeface="+mn-cs"/>
                </a:rPr>
                <a:t>)</a:t>
              </a:r>
              <a:r>
                <a:rPr lang="fi-FI" sz="1100" b="1" i="0">
                  <a:solidFill>
                    <a:schemeClr val="tx1"/>
                  </a:solidFill>
                  <a:effectLst/>
                  <a:latin typeface="Cambria Math" panose="02040503050406030204" pitchFamily="18" charset="0"/>
                  <a:ea typeface="+mn-ea"/>
                  <a:cs typeface="+mn-cs"/>
                </a:rPr>
                <a:t>▒</a:t>
              </a:r>
              <a:r>
                <a:rPr lang="en-US" sz="1100" b="1" i="0">
                  <a:solidFill>
                    <a:sysClr val="windowText" lastClr="000000"/>
                  </a:solidFill>
                  <a:effectLst/>
                  <a:latin typeface="Cambria Math" panose="02040503050406030204" pitchFamily="18" charset="0"/>
                  <a:ea typeface="+mn-ea"/>
                  <a:cs typeface="+mn-cs"/>
                </a:rPr>
                <a:t>〖</a:t>
              </a:r>
              <a:r>
                <a:rPr lang="fi-FI" sz="1100" b="1" i="0">
                  <a:solidFill>
                    <a:sysClr val="windowText" lastClr="000000"/>
                  </a:solidFill>
                  <a:effectLst/>
                  <a:latin typeface="Cambria Math" panose="02040503050406030204" pitchFamily="18" charset="0"/>
                  <a:ea typeface="+mn-ea"/>
                  <a:cs typeface="+mn-cs"/>
                </a:rPr>
                <a:t>𝒕</a:t>
              </a:r>
              <a:r>
                <a:rPr lang="en-US" sz="1100" b="1" i="0">
                  <a:solidFill>
                    <a:sysClr val="windowText" lastClr="000000"/>
                  </a:solidFill>
                  <a:effectLst/>
                  <a:latin typeface="Cambria Math" panose="02040503050406030204" pitchFamily="18" charset="0"/>
                  <a:ea typeface="+mn-ea"/>
                  <a:cs typeface="+mn-cs"/>
                </a:rPr>
                <a:t>_</a:t>
              </a:r>
              <a:r>
                <a:rPr lang="fi-FI" sz="1100" b="1" i="0">
                  <a:solidFill>
                    <a:sysClr val="windowText" lastClr="000000"/>
                  </a:solidFill>
                  <a:effectLst/>
                  <a:latin typeface="Cambria Math" panose="02040503050406030204" pitchFamily="18" charset="0"/>
                  <a:ea typeface="+mn-ea"/>
                  <a:cs typeface="+mn-cs"/>
                </a:rPr>
                <a:t>𝒊∗𝒄∗</a:t>
              </a:r>
              <a:r>
                <a:rPr lang="fi-FI" sz="1100" b="1" i="0">
                  <a:solidFill>
                    <a:sysClr val="windowText" lastClr="000000"/>
                  </a:solidFill>
                  <a:effectLst/>
                  <a:latin typeface="Cambria Math" panose="02040503050406030204" pitchFamily="18" charset="0"/>
                  <a:ea typeface="Cambria Math" panose="02040503050406030204" pitchFamily="18" charset="0"/>
                  <a:cs typeface="+mn-cs"/>
                </a:rPr>
                <a:t>√(</a:t>
              </a:r>
              <a:r>
                <a:rPr lang="fi-FI" sz="1100" b="1" i="0">
                  <a:solidFill>
                    <a:schemeClr val="tx1"/>
                  </a:solidFill>
                  <a:effectLst/>
                  <a:latin typeface="Cambria Math" panose="02040503050406030204" pitchFamily="18" charset="0"/>
                  <a:ea typeface="+mn-ea"/>
                  <a:cs typeface="+mn-cs"/>
                </a:rPr>
                <a:t>(𝒙−𝒙_𝒊 )</a:t>
              </a:r>
              <a:r>
                <a:rPr lang="fi-FI" sz="1100" b="1" i="0">
                  <a:solidFill>
                    <a:sysClr val="windowText" lastClr="000000"/>
                  </a:solidFill>
                  <a:effectLst/>
                  <a:latin typeface="Cambria Math" panose="02040503050406030204" pitchFamily="18" charset="0"/>
                  <a:ea typeface="+mn-ea"/>
                  <a:cs typeface="+mn-cs"/>
                </a:rPr>
                <a:t>^𝟐+</a:t>
              </a:r>
              <a:r>
                <a:rPr lang="fi-FI" sz="1100" b="1" i="0">
                  <a:solidFill>
                    <a:schemeClr val="tx1"/>
                  </a:solidFill>
                  <a:effectLst/>
                  <a:latin typeface="Cambria Math" panose="02040503050406030204" pitchFamily="18" charset="0"/>
                  <a:ea typeface="+mn-ea"/>
                  <a:cs typeface="+mn-cs"/>
                </a:rPr>
                <a:t>(𝒚−𝒚_𝒊 )^𝟐 </a:t>
              </a:r>
              <a:r>
                <a:rPr lang="fi-FI" sz="1100" b="1" i="0">
                  <a:solidFill>
                    <a:sysClr val="windowText" lastClr="000000"/>
                  </a:solidFill>
                  <a:effectLst/>
                  <a:latin typeface="Cambria Math" panose="02040503050406030204" pitchFamily="18" charset="0"/>
                  <a:ea typeface="Cambria Math" panose="02040503050406030204" pitchFamily="18" charset="0"/>
                  <a:cs typeface="+mn-cs"/>
                </a:rPr>
                <a:t>)</a:t>
              </a:r>
              <a:r>
                <a:rPr lang="en-US" sz="1100" b="1" i="0">
                  <a:solidFill>
                    <a:sysClr val="windowText" lastClr="000000"/>
                  </a:solidFill>
                  <a:effectLst/>
                  <a:latin typeface="Cambria Math" panose="02040503050406030204" pitchFamily="18" charset="0"/>
                  <a:ea typeface="+mn-ea"/>
                  <a:cs typeface="+mn-cs"/>
                </a:rPr>
                <a:t>〗</a:t>
              </a:r>
              <a:endParaRPr lang="en-US" sz="1100" b="1" i="0" u="none" strike="noStrike" baseline="0">
                <a:solidFill>
                  <a:sysClr val="windowText" lastClr="000000"/>
                </a:solidFill>
                <a:effectLst/>
                <a:latin typeface="+mn-lt"/>
                <a:ea typeface="+mn-ea"/>
                <a:cs typeface="+mn-cs"/>
              </a:endParaRPr>
            </a:p>
            <a:p>
              <a:endParaRPr lang="en-US" sz="1100" b="1" i="0" u="none" strike="noStrike" baseline="0">
                <a:solidFill>
                  <a:sysClr val="windowText" lastClr="000000"/>
                </a:solidFill>
                <a:effectLst/>
                <a:latin typeface="+mn-lt"/>
                <a:ea typeface="+mn-ea"/>
                <a:cs typeface="+mn-cs"/>
              </a:endParaRPr>
            </a:p>
            <a:p>
              <a:r>
                <a:rPr lang="en-US" sz="1100" b="1" i="0" u="none" strike="noStrike" baseline="0">
                  <a:solidFill>
                    <a:sysClr val="windowText" lastClr="000000"/>
                  </a:solidFill>
                  <a:effectLst/>
                  <a:latin typeface="+mn-lt"/>
                  <a:ea typeface="+mn-ea"/>
                  <a:cs typeface="+mn-cs"/>
                </a:rPr>
                <a:t>S.T.</a:t>
              </a:r>
            </a:p>
            <a:p>
              <a:endParaRPr lang="en-US" sz="1100" b="1" i="0" u="none" strike="noStrike" baseline="0">
                <a:solidFill>
                  <a:sysClr val="windowText" lastClr="000000"/>
                </a:solidFill>
                <a:effectLst/>
                <a:latin typeface="+mn-lt"/>
                <a:ea typeface="+mn-ea"/>
                <a:cs typeface="+mn-cs"/>
              </a:endParaRPr>
            </a:p>
            <a:p>
              <a:r>
                <a:rPr lang="fi-FI" sz="1100" b="1" i="0">
                  <a:solidFill>
                    <a:schemeClr val="tx1"/>
                  </a:solidFill>
                  <a:effectLst/>
                  <a:latin typeface="Cambria Math" panose="02040503050406030204" pitchFamily="18" charset="0"/>
                  <a:ea typeface="+mn-ea"/>
                  <a:cs typeface="+mn-cs"/>
                </a:rPr>
                <a:t>√((𝒙−𝒙_𝒊 )^𝟐+(𝒚−𝒚_𝒊 )^𝟐 )≤𝟖𝟎,  𝒊</a:t>
              </a:r>
              <a:r>
                <a:rPr lang="fi-FI" sz="1100" b="1" i="0">
                  <a:solidFill>
                    <a:schemeClr val="tx1"/>
                  </a:solidFill>
                  <a:effectLst/>
                  <a:latin typeface="Cambria Math" panose="02040503050406030204" pitchFamily="18" charset="0"/>
                  <a:ea typeface="Cambria Math" panose="02040503050406030204" pitchFamily="18" charset="0"/>
                  <a:cs typeface="+mn-cs"/>
                </a:rPr>
                <a:t>∈𝑩</a:t>
              </a:r>
              <a:r>
                <a:rPr lang="en-US" sz="1100" b="1" i="0" u="none" strike="noStrike" baseline="0">
                  <a:solidFill>
                    <a:sysClr val="windowText" lastClr="000000"/>
                  </a:solidFill>
                  <a:effectLst/>
                  <a:latin typeface="+mn-lt"/>
                  <a:ea typeface="+mn-ea"/>
                  <a:cs typeface="+mn-cs"/>
                </a:rPr>
                <a:t> </a:t>
              </a:r>
            </a:p>
            <a:p>
              <a:endParaRPr lang="en-US" sz="1100" b="1" i="0" u="none" strike="noStrike" baseline="0">
                <a:solidFill>
                  <a:sysClr val="windowText" lastClr="000000"/>
                </a:solidFill>
                <a:effectLst/>
                <a:latin typeface="+mn-lt"/>
                <a:ea typeface="+mn-ea"/>
                <a:cs typeface="+mn-cs"/>
              </a:endParaRPr>
            </a:p>
            <a:p>
              <a:pPr/>
              <a:r>
                <a:rPr lang="fi-FI" sz="1100" b="1" i="0" u="none" strike="noStrike" baseline="0">
                  <a:solidFill>
                    <a:sysClr val="windowText" lastClr="000000"/>
                  </a:solidFill>
                  <a:effectLst/>
                  <a:latin typeface="Cambria Math" panose="02040503050406030204" pitchFamily="18" charset="0"/>
                  <a:ea typeface="+mn-ea"/>
                  <a:cs typeface="+mn-cs"/>
                </a:rPr>
                <a:t>𝒙≥𝟎</a:t>
              </a:r>
              <a:endParaRPr lang="fi-FI" sz="1100" b="1" i="1" u="none" strike="noStrike" baseline="0">
                <a:solidFill>
                  <a:sysClr val="windowText" lastClr="000000"/>
                </a:solidFill>
                <a:effectLst/>
                <a:latin typeface="Cambria Math" panose="02040503050406030204" pitchFamily="18" charset="0"/>
                <a:ea typeface="+mn-ea"/>
                <a:cs typeface="+mn-cs"/>
              </a:endParaRPr>
            </a:p>
            <a:p>
              <a:pPr/>
              <a:r>
                <a:rPr lang="fi-FI" sz="1100" b="1" i="0" u="none" strike="noStrike" baseline="0">
                  <a:solidFill>
                    <a:sysClr val="windowText" lastClr="000000"/>
                  </a:solidFill>
                  <a:effectLst/>
                  <a:latin typeface="Cambria Math" panose="02040503050406030204" pitchFamily="18" charset="0"/>
                  <a:ea typeface="+mn-ea"/>
                  <a:cs typeface="+mn-cs"/>
                </a:rPr>
                <a:t>𝒚≥𝟎 </a:t>
              </a:r>
              <a:endParaRPr lang="en-US" sz="1100" b="1" i="0" u="none"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baseline="0">
                  <a:solidFill>
                    <a:schemeClr val="tx1"/>
                  </a:solidFill>
                  <a:effectLst/>
                  <a:latin typeface="Cambria Math" panose="02040503050406030204" pitchFamily="18" charset="0"/>
                  <a:ea typeface="+mn-ea"/>
                  <a:cs typeface="+mn-cs"/>
                </a:rPr>
                <a:t>𝒙≤𝟑𝟎𝟎</a:t>
              </a:r>
              <a:endParaRPr lang="fi-FI" sz="1100" b="1" i="1" baseline="0">
                <a:solidFill>
                  <a:schemeClr val="tx1"/>
                </a:solidFill>
                <a:effectLst/>
                <a:latin typeface="Cambria Math" panose="02040503050406030204" pitchFamily="18"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baseline="0">
                  <a:solidFill>
                    <a:schemeClr val="tx1"/>
                  </a:solidFill>
                  <a:effectLst/>
                  <a:latin typeface="Cambria Math" panose="02040503050406030204" pitchFamily="18" charset="0"/>
                  <a:ea typeface="+mn-ea"/>
                  <a:cs typeface="+mn-cs"/>
                </a:rPr>
                <a:t>𝒚≤𝟑𝟓𝟎 </a:t>
              </a:r>
              <a:endParaRPr lang="fi-FI">
                <a:effectLst/>
              </a:endParaRPr>
            </a:p>
            <a:p>
              <a:endParaRPr lang="en-US" sz="1100" b="1" i="0" u="none" strike="noStrike" baseline="0">
                <a:solidFill>
                  <a:sysClr val="windowText" lastClr="000000"/>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1" i="0" u="none" strike="noStrike" baseline="0">
                  <a:solidFill>
                    <a:sysClr val="windowText" lastClr="000000"/>
                  </a:solidFill>
                  <a:effectLst/>
                  <a:latin typeface="+mn-lt"/>
                  <a:ea typeface="+mn-ea"/>
                  <a:cs typeface="+mn-cs"/>
                </a:rPr>
                <a:t>Total cost with GRG nonlinear algorithm: </a:t>
              </a:r>
              <a:r>
                <a:rPr lang="fi-FI" sz="1100" b="1" i="0" u="none" strike="noStrike">
                  <a:solidFill>
                    <a:sysClr val="windowText" lastClr="000000"/>
                  </a:solidFill>
                  <a:effectLst/>
                  <a:latin typeface="+mn-lt"/>
                  <a:ea typeface="+mn-ea"/>
                  <a:cs typeface="+mn-cs"/>
                </a:rPr>
                <a:t>              768 297,08 € </a:t>
              </a:r>
              <a:endParaRPr lang="en-US" sz="1100" b="1" i="0" u="none" strike="noStrike" baseline="0">
                <a:solidFill>
                  <a:sysClr val="windowText" lastClr="000000"/>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d) </a:t>
              </a:r>
              <a:r>
                <a:rPr lang="en-US" sz="1100" b="0" i="0" baseline="0">
                  <a:solidFill>
                    <a:schemeClr val="tx1"/>
                  </a:solidFill>
                  <a:effectLst/>
                  <a:latin typeface="+mn-lt"/>
                  <a:ea typeface="+mn-ea"/>
                  <a:cs typeface="+mn-cs"/>
                </a:rPr>
                <a:t>Solve the NLP model with "Evolutionary"-algorithm, report the optimal objective function value and draw the optimal solution to the map (0.5p)</a:t>
              </a:r>
            </a:p>
            <a:p>
              <a:endParaRPr lang="en-US" sz="1100" b="0" i="0" baseline="0">
                <a:solidFill>
                  <a:schemeClr val="tx1"/>
                </a:solidFill>
                <a:effectLst/>
                <a:latin typeface="+mn-lt"/>
                <a:ea typeface="+mn-ea"/>
                <a:cs typeface="+mn-cs"/>
              </a:endParaRPr>
            </a:p>
            <a:p>
              <a:r>
                <a:rPr lang="en-US" sz="1100" b="1" i="0" u="none" strike="noStrike" baseline="0">
                  <a:solidFill>
                    <a:sysClr val="windowText" lastClr="000000"/>
                  </a:solidFill>
                  <a:effectLst/>
                  <a:latin typeface="+mn-lt"/>
                  <a:ea typeface="+mn-ea"/>
                  <a:cs typeface="+mn-cs"/>
                </a:rPr>
                <a:t>Total cost with Evolutionary algorithm: </a:t>
              </a:r>
              <a:r>
                <a:rPr lang="fi-FI" sz="1100" b="1" i="0" u="none" strike="noStrike" baseline="0">
                  <a:solidFill>
                    <a:sysClr val="windowText" lastClr="000000"/>
                  </a:solidFill>
                  <a:effectLst/>
                  <a:latin typeface="+mn-lt"/>
                  <a:ea typeface="+mn-ea"/>
                  <a:cs typeface="+mn-cs"/>
                </a:rPr>
                <a:t>     768 298,87 € </a:t>
              </a:r>
              <a:endParaRPr lang="en-US" sz="1100" b="1" i="0" u="none" strike="noStrike" baseline="0">
                <a:solidFill>
                  <a:sysClr val="windowText" lastClr="000000"/>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twoCellAnchor>
    <xdr:from>
      <xdr:col>0</xdr:col>
      <xdr:colOff>126164</xdr:colOff>
      <xdr:row>1</xdr:row>
      <xdr:rowOff>111611</xdr:rowOff>
    </xdr:from>
    <xdr:to>
      <xdr:col>11</xdr:col>
      <xdr:colOff>781050</xdr:colOff>
      <xdr:row>25</xdr:row>
      <xdr:rowOff>180975</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126164" y="448649"/>
          <a:ext cx="8344492" cy="5388711"/>
          <a:chOff x="7691438" y="4667250"/>
          <a:chExt cx="4370774" cy="4841875"/>
        </a:xfrm>
      </xdr:grpSpPr>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7691438" y="4667250"/>
            <a:ext cx="4370774" cy="4841875"/>
          </a:xfrm>
          <a:prstGeom prst="rect">
            <a:avLst/>
          </a:prstGeom>
        </xdr:spPr>
      </xdr:pic>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7790656" y="4714875"/>
          <a:ext cx="4187032" cy="475456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47624</xdr:colOff>
      <xdr:row>1</xdr:row>
      <xdr:rowOff>75408</xdr:rowOff>
    </xdr:from>
    <xdr:ext cx="8029576" cy="7344568"/>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7624" y="408783"/>
              <a:ext cx="8029576" cy="734456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14:m>
                <m:oMath xmlns:m="http://schemas.openxmlformats.org/officeDocument/2006/math">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oMath>
              </a14:m>
              <a:r>
                <a:rPr lang="en-US" baseline="0"/>
                <a:t>) and the resulting increase in new customers </a:t>
              </a:r>
              <a14:m>
                <m:oMath xmlns:m="http://schemas.openxmlformats.org/officeDocument/2006/math">
                  <m:r>
                    <a:rPr lang="en-US" b="0" i="1" baseline="0">
                      <a:latin typeface="Cambria Math" panose="02040503050406030204" pitchFamily="18" charset="0"/>
                    </a:rPr>
                    <m:t>(</m:t>
                  </m:r>
                  <m:sSub>
                    <m:sSubPr>
                      <m:ctrlPr>
                        <a:rPr lang="en-US" b="0" i="1" baseline="0">
                          <a:latin typeface="Cambria Math" panose="02040503050406030204" pitchFamily="18" charset="0"/>
                        </a:rPr>
                      </m:ctrlPr>
                    </m:sSubPr>
                    <m:e>
                      <m:r>
                        <a:rPr lang="en-US" b="0" i="1" baseline="0">
                          <a:latin typeface="Cambria Math" panose="02040503050406030204" pitchFamily="18" charset="0"/>
                        </a:rPr>
                        <m:t>𝐶</m:t>
                      </m:r>
                    </m:e>
                    <m:sub>
                      <m:r>
                        <a:rPr lang="en-US" b="0" i="1" baseline="0">
                          <a:latin typeface="Cambria Math" panose="02040503050406030204" pitchFamily="18" charset="0"/>
                        </a:rPr>
                        <m:t>𝑖</m:t>
                      </m:r>
                    </m:sub>
                  </m:sSub>
                  <m:d>
                    <m:dPr>
                      <m:ctrlPr>
                        <a:rPr lang="en-US" b="0" i="1" baseline="0">
                          <a:latin typeface="Cambria Math" panose="02040503050406030204" pitchFamily="18" charset="0"/>
                        </a:rPr>
                      </m:ctrlPr>
                    </m:dPr>
                    <m:e>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e>
                  </m:d>
                  <m:r>
                    <a:rPr lang="en-US" b="0" i="1" baseline="0">
                      <a:latin typeface="Cambria Math" panose="02040503050406030204" pitchFamily="18" charset="0"/>
                    </a:rPr>
                    <m:t>)</m:t>
                  </m:r>
                </m:oMath>
              </a14:m>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US" sz="1100" b="0" i="1">
                        <a:solidFill>
                          <a:srgbClr val="FF0000"/>
                        </a:solidFill>
                        <a:effectLst/>
                        <a:latin typeface="Cambria Math" panose="02040503050406030204" pitchFamily="18" charset="0"/>
                        <a:ea typeface="+mn-ea"/>
                        <a:cs typeface="+mn-cs"/>
                      </a:rPr>
                      <m:t>𝐶</m:t>
                    </m:r>
                    <m:d>
                      <m:dPr>
                        <m:ctrlPr>
                          <a:rPr lang="en-US" sz="1100" b="0" i="1">
                            <a:solidFill>
                              <a:srgbClr val="FF0000"/>
                            </a:solidFill>
                            <a:effectLst/>
                            <a:latin typeface="Cambria Math" panose="02040503050406030204" pitchFamily="18" charset="0"/>
                            <a:ea typeface="+mn-ea"/>
                            <a:cs typeface="+mn-cs"/>
                          </a:rPr>
                        </m:ctrlPr>
                      </m:d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𝑖</m:t>
                            </m:r>
                          </m:sub>
                        </m:sSub>
                      </m:e>
                    </m:d>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𝑎</m:t>
                        </m:r>
                      </m:e>
                      <m:sub>
                        <m:r>
                          <a:rPr lang="en-US" sz="1100" b="0" i="1">
                            <a:solidFill>
                              <a:srgbClr val="FF0000"/>
                            </a:solidFill>
                            <a:effectLst/>
                            <a:latin typeface="Cambria Math" panose="02040503050406030204" pitchFamily="18" charset="0"/>
                            <a:ea typeface="+mn-ea"/>
                            <a:cs typeface="+mn-cs"/>
                          </a:rPr>
                          <m:t>𝑖</m:t>
                        </m:r>
                      </m:sub>
                    </m:sSub>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𝑏</m:t>
                        </m:r>
                      </m:e>
                      <m:sub>
                        <m:r>
                          <a:rPr lang="en-US" sz="1100" b="0" i="1">
                            <a:solidFill>
                              <a:srgbClr val="FF0000"/>
                            </a:solidFill>
                            <a:effectLst/>
                            <a:latin typeface="Cambria Math" panose="02040503050406030204" pitchFamily="18" charset="0"/>
                            <a:ea typeface="+mn-ea"/>
                            <a:cs typeface="+mn-cs"/>
                          </a:rPr>
                          <m:t>𝑖</m:t>
                        </m:r>
                      </m:sub>
                    </m:sSub>
                    <m:f>
                      <m:fPr>
                        <m:ctrlPr>
                          <a:rPr lang="en-US" sz="1100" b="0" i="1">
                            <a:solidFill>
                              <a:srgbClr val="FF0000"/>
                            </a:solidFill>
                            <a:effectLst/>
                            <a:latin typeface="Cambria Math" panose="02040503050406030204" pitchFamily="18" charset="0"/>
                            <a:ea typeface="+mn-ea"/>
                            <a:cs typeface="+mn-cs"/>
                          </a:rPr>
                        </m:ctrlPr>
                      </m:fPr>
                      <m:num>
                        <m:r>
                          <m:rPr>
                            <m:sty m:val="p"/>
                          </m:rPr>
                          <a:rPr lang="en-US" sz="1100" b="0" i="0">
                            <a:solidFill>
                              <a:srgbClr val="FF0000"/>
                            </a:solidFill>
                            <a:effectLst/>
                            <a:latin typeface="Cambria Math" panose="02040503050406030204" pitchFamily="18" charset="0"/>
                            <a:ea typeface="+mn-ea"/>
                            <a:cs typeface="+mn-cs"/>
                          </a:rPr>
                          <m:t>exp</m:t>
                        </m:r>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𝑐</m:t>
                            </m:r>
                          </m:e>
                          <m:sub>
                            <m:r>
                              <a:rPr lang="en-US" sz="1100" b="0" i="1">
                                <a:solidFill>
                                  <a:srgbClr val="FF0000"/>
                                </a:solidFill>
                                <a:effectLst/>
                                <a:latin typeface="Cambria Math" panose="02040503050406030204" pitchFamily="18" charset="0"/>
                                <a:ea typeface="+mn-ea"/>
                                <a:cs typeface="+mn-cs"/>
                              </a:rPr>
                              <m:t>𝑖</m:t>
                            </m:r>
                          </m:sub>
                        </m:sSub>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𝑖</m:t>
                            </m:r>
                          </m:sub>
                        </m:sSub>
                        <m:r>
                          <a:rPr lang="en-US" sz="1100" b="0" i="1">
                            <a:solidFill>
                              <a:srgbClr val="FF0000"/>
                            </a:solidFill>
                            <a:effectLst/>
                            <a:latin typeface="Cambria Math" panose="02040503050406030204" pitchFamily="18" charset="0"/>
                            <a:ea typeface="+mn-ea"/>
                            <a:cs typeface="+mn-cs"/>
                          </a:rPr>
                          <m:t>)</m:t>
                        </m:r>
                      </m:num>
                      <m:den>
                        <m:r>
                          <a:rPr lang="en-US" sz="1100" b="0" i="1">
                            <a:solidFill>
                              <a:srgbClr val="FF0000"/>
                            </a:solidFill>
                            <a:effectLst/>
                            <a:latin typeface="Cambria Math" panose="02040503050406030204" pitchFamily="18" charset="0"/>
                            <a:ea typeface="+mn-ea"/>
                            <a:cs typeface="+mn-cs"/>
                          </a:rPr>
                          <m:t>1+ </m:t>
                        </m:r>
                        <m:r>
                          <m:rPr>
                            <m:sty m:val="p"/>
                          </m:rPr>
                          <a:rPr lang="en-US" sz="1100" b="0" i="0">
                            <a:solidFill>
                              <a:srgbClr val="FF0000"/>
                            </a:solidFill>
                            <a:effectLst/>
                            <a:latin typeface="Cambria Math" panose="02040503050406030204" pitchFamily="18" charset="0"/>
                            <a:ea typeface="+mn-ea"/>
                            <a:cs typeface="+mn-cs"/>
                          </a:rPr>
                          <m:t>exp</m:t>
                        </m:r>
                        <m:r>
                          <a:rPr lang="en-US" sz="1100" b="0" i="1">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𝑐</m:t>
                            </m:r>
                          </m:e>
                          <m:sub>
                            <m:r>
                              <a:rPr lang="en-US" sz="1100" b="0" i="1">
                                <a:solidFill>
                                  <a:srgbClr val="FF0000"/>
                                </a:solidFill>
                                <a:effectLst/>
                                <a:latin typeface="Cambria Math" panose="02040503050406030204" pitchFamily="18" charset="0"/>
                                <a:ea typeface="+mn-ea"/>
                                <a:cs typeface="+mn-cs"/>
                              </a:rPr>
                              <m:t>𝑖</m:t>
                            </m:r>
                          </m:sub>
                        </m:sSub>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𝑖</m:t>
                            </m:r>
                          </m:sub>
                        </m:sSub>
                        <m:r>
                          <a:rPr lang="en-US" sz="1100" b="0" i="1">
                            <a:solidFill>
                              <a:srgbClr val="FF0000"/>
                            </a:solidFill>
                            <a:effectLst/>
                            <a:latin typeface="Cambria Math" panose="02040503050406030204" pitchFamily="18" charset="0"/>
                            <a:ea typeface="+mn-ea"/>
                            <a:cs typeface="+mn-cs"/>
                          </a:rPr>
                          <m:t>)</m:t>
                        </m:r>
                      </m:den>
                    </m:f>
                    <m:r>
                      <a:rPr lang="en-US" sz="1100" b="0" i="1">
                        <a:solidFill>
                          <a:srgbClr val="FF0000"/>
                        </a:solidFill>
                        <a:effectLst/>
                        <a:latin typeface="Cambria Math" panose="02040503050406030204" pitchFamily="18" charset="0"/>
                        <a:ea typeface="+mn-ea"/>
                        <a:cs typeface="+mn-cs"/>
                      </a:rPr>
                      <m:t>,</m:t>
                    </m:r>
                  </m:oMath>
                </m:oMathPara>
              </a14:m>
              <a:endParaRPr lang="en-US" sz="1100" b="0" i="0" u="none" strike="noStrike">
                <a:solidFill>
                  <a:srgbClr val="FF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𝑎</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𝑏</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and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𝑐</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Develop</a:t>
              </a:r>
              <a:r>
                <a:rPr lang="en-US" sz="1100" b="0" i="0" u="none" strike="noStrike" baseline="0">
                  <a:solidFill>
                    <a:schemeClr val="tx1"/>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baseline="0">
                <a:solidFill>
                  <a:schemeClr val="tx1"/>
                </a:solidFill>
                <a:effectLst/>
                <a:latin typeface="+mn-lt"/>
                <a:ea typeface="+mn-ea"/>
                <a:cs typeface="+mn-cs"/>
              </a:endParaRPr>
            </a:p>
            <a:p>
              <a:r>
                <a:rPr lang="en-US" sz="1100" b="1" i="0" u="none" strike="noStrike" baseline="0">
                  <a:solidFill>
                    <a:schemeClr val="tx1"/>
                  </a:solidFill>
                  <a:effectLst/>
                  <a:latin typeface="+mn-lt"/>
                  <a:ea typeface="+mn-ea"/>
                  <a:cs typeface="+mn-cs"/>
                </a:rPr>
                <a:t>Figure below</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b)</a:t>
              </a:r>
              <a:r>
                <a:rPr lang="en-US" sz="1100" b="0" i="0" u="none" strike="noStrike" baseline="0">
                  <a:solidFill>
                    <a:schemeClr val="tx1"/>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chemeClr val="tx1"/>
                  </a:solidFill>
                  <a:effectLst/>
                  <a:latin typeface="+mn-lt"/>
                  <a:ea typeface="+mn-ea"/>
                  <a:cs typeface="+mn-cs"/>
                </a:rPr>
                <a:t>(2p) </a:t>
              </a:r>
              <a:r>
                <a:rPr lang="en-US" sz="1100" b="0" i="0" u="none" strike="noStrike" baseline="0">
                  <a:solidFill>
                    <a:schemeClr val="tx1"/>
                  </a:solidFill>
                  <a:effectLst/>
                  <a:latin typeface="+mn-lt"/>
                  <a:ea typeface="+mn-ea"/>
                  <a:cs typeface="+mn-cs"/>
                </a:rPr>
                <a:t> [HINT: You can use the symbols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𝑎</m:t>
                      </m:r>
                    </m:e>
                    <m:sub>
                      <m:r>
                        <a:rPr lang="en-US" sz="1100" b="0" i="1">
                          <a:solidFill>
                            <a:schemeClr val="tx1"/>
                          </a:solidFill>
                          <a:effectLst/>
                          <a:latin typeface="Cambria Math" panose="02040503050406030204" pitchFamily="18" charset="0"/>
                          <a:ea typeface="+mn-ea"/>
                          <a:cs typeface="+mn-cs"/>
                        </a:rPr>
                        <m:t>𝑖</m:t>
                      </m:r>
                    </m:sub>
                  </m:sSub>
                  <m:r>
                    <a:rPr lang="en-US" sz="1100" b="0" i="0">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𝑖</m:t>
                      </m:r>
                    </m:sub>
                  </m:sSub>
                  <m:r>
                    <a:rPr lang="en-US" sz="1100" b="0" i="0">
                      <a:solidFill>
                        <a:schemeClr val="tx1"/>
                      </a:solidFill>
                      <a:effectLst/>
                      <a:latin typeface="Cambria Math" panose="02040503050406030204" pitchFamily="18" charset="0"/>
                      <a:ea typeface="+mn-ea"/>
                      <a:cs typeface="+mn-cs"/>
                    </a:rPr>
                    <m:t>,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oMath>
              </a14:m>
              <a:r>
                <a:rPr lang="en-US" sz="1100" b="0" i="0" u="none" strike="noStrike" baseline="0">
                  <a:solidFill>
                    <a:schemeClr val="tx1"/>
                  </a:solidFill>
                  <a:effectLst/>
                  <a:latin typeface="+mn-lt"/>
                  <a:ea typeface="+mn-ea"/>
                  <a:cs typeface="+mn-cs"/>
                </a:rPr>
                <a:t> to make the formulation more compact. WARNING: </a:t>
              </a:r>
              <a14:m>
                <m:oMath xmlns:m="http://schemas.openxmlformats.org/officeDocument/2006/math">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/1000</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r>
                    <a:rPr lang="en-US" sz="1100" b="0" i="1">
                      <a:solidFill>
                        <a:schemeClr val="tx1"/>
                      </a:solidFill>
                      <a:effectLst/>
                      <a:latin typeface="Cambria Math" panose="02040503050406030204" pitchFamily="18" charset="0"/>
                      <a:ea typeface="+mn-ea"/>
                      <a:cs typeface="+mn-cs"/>
                    </a:rPr>
                    <m:t>/1000</m:t>
                  </m:r>
                </m:oMath>
              </a14:m>
              <a:r>
                <a:rPr lang="en-US" sz="1100" b="0" i="0" u="none" strike="noStrike" baseline="0">
                  <a:solidFill>
                    <a:schemeClr val="tx1"/>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func>
                    <m:funcPr>
                      <m:ctrlPr>
                        <a:rPr kumimoji="0" lang="en-US"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funcPr>
                    <m:fName>
                      <m:r>
                        <a:rPr kumimoji="0" lang="en-US"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𝐦𝐚𝐱</m:t>
                      </m:r>
                    </m:fName>
                    <m:e>
                      <m:nary>
                        <m:naryPr>
                          <m:chr m:val="∑"/>
                          <m:ctrlPr>
                            <a:rPr kumimoji="0" lang="en-US"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naryPr>
                        <m:sub>
                          <m:r>
                            <m:rPr>
                              <m:brk m:alnAt="23"/>
                            </m:rPr>
                            <a:rPr kumimoji="0" lang="fi-FI"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𝒊</m:t>
                          </m:r>
                          <m:r>
                            <a:rPr kumimoji="0" lang="fi-FI"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m:t>
                          </m:r>
                          <m:r>
                            <a:rPr kumimoji="0" lang="fi-FI"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𝟏</m:t>
                          </m:r>
                        </m:sub>
                        <m:sup>
                          <m:r>
                            <a:rPr kumimoji="0" lang="fi-FI"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𝟒</m:t>
                          </m:r>
                        </m:sup>
                        <m:e>
                          <m:sSub>
                            <m:sSubPr>
                              <m:ctrlPr>
                                <a:rPr lang="en-US"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𝒂</m:t>
                              </m:r>
                            </m:e>
                            <m:sub>
                              <m:r>
                                <a:rPr lang="en-US" sz="1100" b="1" i="1">
                                  <a:solidFill>
                                    <a:schemeClr val="tx1"/>
                                  </a:solidFill>
                                  <a:effectLst/>
                                  <a:latin typeface="Cambria Math" panose="02040503050406030204" pitchFamily="18" charset="0"/>
                                  <a:ea typeface="+mn-ea"/>
                                  <a:cs typeface="+mn-cs"/>
                                </a:rPr>
                                <m:t>𝒊</m:t>
                              </m:r>
                            </m:sub>
                          </m:sSub>
                          <m:r>
                            <a:rPr lang="en-US" sz="1100" b="1" i="1">
                              <a:solidFill>
                                <a:schemeClr val="tx1"/>
                              </a:solidFill>
                              <a:effectLst/>
                              <a:latin typeface="Cambria Math" panose="02040503050406030204" pitchFamily="18" charset="0"/>
                              <a:ea typeface="+mn-ea"/>
                              <a:cs typeface="+mn-cs"/>
                            </a:rPr>
                            <m:t>+</m:t>
                          </m:r>
                          <m:sSub>
                            <m:sSubPr>
                              <m:ctrlPr>
                                <a:rPr lang="en-US"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𝒃</m:t>
                              </m:r>
                            </m:e>
                            <m:sub>
                              <m:r>
                                <a:rPr lang="en-US" sz="1100" b="1" i="1">
                                  <a:solidFill>
                                    <a:schemeClr val="tx1"/>
                                  </a:solidFill>
                                  <a:effectLst/>
                                  <a:latin typeface="Cambria Math" panose="02040503050406030204" pitchFamily="18" charset="0"/>
                                  <a:ea typeface="+mn-ea"/>
                                  <a:cs typeface="+mn-cs"/>
                                </a:rPr>
                                <m:t>𝒊</m:t>
                              </m:r>
                            </m:sub>
                          </m:sSub>
                          <m:f>
                            <m:fPr>
                              <m:ctrlPr>
                                <a:rPr lang="en-US" sz="1100" b="1" i="1">
                                  <a:solidFill>
                                    <a:schemeClr val="tx1"/>
                                  </a:solidFill>
                                  <a:effectLst/>
                                  <a:latin typeface="Cambria Math" panose="02040503050406030204" pitchFamily="18" charset="0"/>
                                  <a:ea typeface="+mn-ea"/>
                                  <a:cs typeface="+mn-cs"/>
                                </a:rPr>
                              </m:ctrlPr>
                            </m:fPr>
                            <m:num>
                              <m:r>
                                <a:rPr lang="en-US" sz="1100" b="1" i="0">
                                  <a:solidFill>
                                    <a:schemeClr val="tx1"/>
                                  </a:solidFill>
                                  <a:effectLst/>
                                  <a:latin typeface="Cambria Math" panose="02040503050406030204" pitchFamily="18" charset="0"/>
                                  <a:ea typeface="+mn-ea"/>
                                  <a:cs typeface="+mn-cs"/>
                                </a:rPr>
                                <m:t>𝐞𝐱𝐩</m:t>
                              </m:r>
                              <m:r>
                                <a:rPr lang="en-US" sz="1100" b="1" i="1">
                                  <a:solidFill>
                                    <a:schemeClr val="tx1"/>
                                  </a:solidFill>
                                  <a:effectLst/>
                                  <a:latin typeface="Cambria Math" panose="02040503050406030204" pitchFamily="18" charset="0"/>
                                  <a:ea typeface="+mn-ea"/>
                                  <a:cs typeface="+mn-cs"/>
                                </a:rPr>
                                <m:t>(</m:t>
                              </m:r>
                              <m:sSub>
                                <m:sSubPr>
                                  <m:ctrlPr>
                                    <a:rPr lang="en-US"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𝒄</m:t>
                                  </m:r>
                                </m:e>
                                <m:sub>
                                  <m:r>
                                    <a:rPr lang="en-US" sz="1100" b="1" i="1">
                                      <a:solidFill>
                                        <a:schemeClr val="tx1"/>
                                      </a:solidFill>
                                      <a:effectLst/>
                                      <a:latin typeface="Cambria Math" panose="02040503050406030204" pitchFamily="18" charset="0"/>
                                      <a:ea typeface="+mn-ea"/>
                                      <a:cs typeface="+mn-cs"/>
                                    </a:rPr>
                                    <m:t>𝒊</m:t>
                                  </m:r>
                                </m:sub>
                              </m:sSub>
                              <m:sSub>
                                <m:sSubPr>
                                  <m:ctrlPr>
                                    <a:rPr lang="en-US"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𝒙</m:t>
                                  </m:r>
                                </m:e>
                                <m:sub>
                                  <m:r>
                                    <a:rPr lang="en-US" sz="1100" b="1" i="1">
                                      <a:solidFill>
                                        <a:schemeClr val="tx1"/>
                                      </a:solidFill>
                                      <a:effectLst/>
                                      <a:latin typeface="Cambria Math" panose="02040503050406030204" pitchFamily="18" charset="0"/>
                                      <a:ea typeface="+mn-ea"/>
                                      <a:cs typeface="+mn-cs"/>
                                    </a:rPr>
                                    <m:t>𝒊</m:t>
                                  </m:r>
                                </m:sub>
                              </m:sSub>
                              <m:r>
                                <a:rPr lang="en-US" sz="1100" b="1" i="1">
                                  <a:solidFill>
                                    <a:schemeClr val="tx1"/>
                                  </a:solidFill>
                                  <a:effectLst/>
                                  <a:latin typeface="Cambria Math" panose="02040503050406030204" pitchFamily="18" charset="0"/>
                                  <a:ea typeface="+mn-ea"/>
                                  <a:cs typeface="+mn-cs"/>
                                </a:rPr>
                                <m:t>)</m:t>
                              </m:r>
                            </m:num>
                            <m:den>
                              <m:r>
                                <a:rPr lang="en-US" sz="1100" b="1" i="1">
                                  <a:solidFill>
                                    <a:schemeClr val="tx1"/>
                                  </a:solidFill>
                                  <a:effectLst/>
                                  <a:latin typeface="Cambria Math" panose="02040503050406030204" pitchFamily="18" charset="0"/>
                                  <a:ea typeface="+mn-ea"/>
                                  <a:cs typeface="+mn-cs"/>
                                </a:rPr>
                                <m:t>𝟏</m:t>
                              </m:r>
                              <m:r>
                                <a:rPr lang="en-US" sz="1100" b="1" i="1">
                                  <a:solidFill>
                                    <a:schemeClr val="tx1"/>
                                  </a:solidFill>
                                  <a:effectLst/>
                                  <a:latin typeface="Cambria Math" panose="02040503050406030204" pitchFamily="18" charset="0"/>
                                  <a:ea typeface="+mn-ea"/>
                                  <a:cs typeface="+mn-cs"/>
                                </a:rPr>
                                <m:t>+ </m:t>
                              </m:r>
                              <m:r>
                                <a:rPr lang="en-US" sz="1100" b="1" i="0">
                                  <a:solidFill>
                                    <a:schemeClr val="tx1"/>
                                  </a:solidFill>
                                  <a:effectLst/>
                                  <a:latin typeface="Cambria Math" panose="02040503050406030204" pitchFamily="18" charset="0"/>
                                  <a:ea typeface="+mn-ea"/>
                                  <a:cs typeface="+mn-cs"/>
                                </a:rPr>
                                <m:t>𝐞𝐱𝐩</m:t>
                              </m:r>
                              <m:r>
                                <a:rPr lang="en-US" sz="1100" b="1" i="1">
                                  <a:solidFill>
                                    <a:schemeClr val="tx1"/>
                                  </a:solidFill>
                                  <a:effectLst/>
                                  <a:latin typeface="Cambria Math" panose="02040503050406030204" pitchFamily="18" charset="0"/>
                                  <a:ea typeface="+mn-ea"/>
                                  <a:cs typeface="+mn-cs"/>
                                </a:rPr>
                                <m:t>(</m:t>
                              </m:r>
                              <m:sSub>
                                <m:sSubPr>
                                  <m:ctrlPr>
                                    <a:rPr lang="en-US"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𝒄</m:t>
                                  </m:r>
                                </m:e>
                                <m:sub>
                                  <m:r>
                                    <a:rPr lang="en-US" sz="1100" b="1" i="1">
                                      <a:solidFill>
                                        <a:schemeClr val="tx1"/>
                                      </a:solidFill>
                                      <a:effectLst/>
                                      <a:latin typeface="Cambria Math" panose="02040503050406030204" pitchFamily="18" charset="0"/>
                                      <a:ea typeface="+mn-ea"/>
                                      <a:cs typeface="+mn-cs"/>
                                    </a:rPr>
                                    <m:t>𝒊</m:t>
                                  </m:r>
                                </m:sub>
                              </m:sSub>
                              <m:sSub>
                                <m:sSubPr>
                                  <m:ctrlPr>
                                    <a:rPr lang="en-US" sz="1100" b="1" i="1">
                                      <a:solidFill>
                                        <a:schemeClr val="tx1"/>
                                      </a:solidFill>
                                      <a:effectLst/>
                                      <a:latin typeface="Cambria Math" panose="02040503050406030204" pitchFamily="18" charset="0"/>
                                      <a:ea typeface="+mn-ea"/>
                                      <a:cs typeface="+mn-cs"/>
                                    </a:rPr>
                                  </m:ctrlPr>
                                </m:sSubPr>
                                <m:e>
                                  <m:r>
                                    <a:rPr lang="en-US" sz="1100" b="1" i="1">
                                      <a:solidFill>
                                        <a:schemeClr val="tx1"/>
                                      </a:solidFill>
                                      <a:effectLst/>
                                      <a:latin typeface="Cambria Math" panose="02040503050406030204" pitchFamily="18" charset="0"/>
                                      <a:ea typeface="+mn-ea"/>
                                      <a:cs typeface="+mn-cs"/>
                                    </a:rPr>
                                    <m:t>𝒙</m:t>
                                  </m:r>
                                </m:e>
                                <m:sub>
                                  <m:r>
                                    <a:rPr lang="en-US" sz="1100" b="1" i="1">
                                      <a:solidFill>
                                        <a:schemeClr val="tx1"/>
                                      </a:solidFill>
                                      <a:effectLst/>
                                      <a:latin typeface="Cambria Math" panose="02040503050406030204" pitchFamily="18" charset="0"/>
                                      <a:ea typeface="+mn-ea"/>
                                      <a:cs typeface="+mn-cs"/>
                                    </a:rPr>
                                    <m:t>𝒊</m:t>
                                  </m:r>
                                </m:sub>
                              </m:sSub>
                              <m:r>
                                <a:rPr lang="en-US" sz="1100" b="1" i="1">
                                  <a:solidFill>
                                    <a:schemeClr val="tx1"/>
                                  </a:solidFill>
                                  <a:effectLst/>
                                  <a:latin typeface="Cambria Math" panose="02040503050406030204" pitchFamily="18" charset="0"/>
                                  <a:ea typeface="+mn-ea"/>
                                  <a:cs typeface="+mn-cs"/>
                                </a:rPr>
                                <m:t>)</m:t>
                              </m:r>
                            </m:den>
                          </m:f>
                        </m:e>
                      </m:nary>
                    </m:e>
                  </m:func>
                </m:oMath>
              </a14:m>
              <a:r>
                <a:rPr kumimoji="0" lang="en-US" sz="1100" b="1"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mn-ea"/>
                  <a:cs typeface="+mn-cs"/>
                </a:rPr>
                <a:t>S.T.</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kumimoji="0" lang="en-US"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ctrlPr>
                    </m:sSubPr>
                    <m:e>
                      <m:r>
                        <a:rPr kumimoji="0" lang="fi-FI"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𝒙</m:t>
                      </m:r>
                    </m:e>
                    <m:sub>
                      <m:r>
                        <a:rPr kumimoji="0" lang="fi-FI"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𝟐</m:t>
                      </m:r>
                    </m:sub>
                  </m:sSub>
                  <m:r>
                    <a:rPr kumimoji="0" lang="fi-FI" sz="1100" b="1" i="1"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m:t>+</m:t>
                  </m:r>
                  <m:sSub>
                    <m:sSubPr>
                      <m:ctrlPr>
                        <a:rPr lang="en-US" sz="1100" b="1" i="1" baseline="0">
                          <a:solidFill>
                            <a:schemeClr val="tx1"/>
                          </a:solidFill>
                          <a:effectLst/>
                          <a:latin typeface="Cambria Math" panose="02040503050406030204" pitchFamily="18" charset="0"/>
                          <a:ea typeface="+mn-ea"/>
                          <a:cs typeface="+mn-cs"/>
                        </a:rPr>
                      </m:ctrlPr>
                    </m:sSubPr>
                    <m:e>
                      <m:r>
                        <a:rPr lang="fi-FI" sz="1100" b="1" i="1" baseline="0">
                          <a:solidFill>
                            <a:schemeClr val="tx1"/>
                          </a:solidFill>
                          <a:effectLst/>
                          <a:latin typeface="Cambria Math" panose="02040503050406030204" pitchFamily="18" charset="0"/>
                          <a:ea typeface="+mn-ea"/>
                          <a:cs typeface="+mn-cs"/>
                        </a:rPr>
                        <m:t>𝒙</m:t>
                      </m:r>
                    </m:e>
                    <m:sub>
                      <m:r>
                        <a:rPr lang="fi-FI" sz="1100" b="1" i="1" baseline="0">
                          <a:solidFill>
                            <a:schemeClr val="tx1"/>
                          </a:solidFill>
                          <a:effectLst/>
                          <a:latin typeface="Cambria Math" panose="02040503050406030204" pitchFamily="18" charset="0"/>
                          <a:ea typeface="+mn-ea"/>
                          <a:cs typeface="+mn-cs"/>
                        </a:rPr>
                        <m:t>𝟒</m:t>
                      </m:r>
                    </m:sub>
                  </m:sSub>
                  <m:r>
                    <a:rPr lang="fi-FI" sz="1100" b="1" i="1" baseline="0">
                      <a:solidFill>
                        <a:schemeClr val="tx1"/>
                      </a:solidFill>
                      <a:effectLst/>
                      <a:latin typeface="Cambria Math" panose="02040503050406030204" pitchFamily="18" charset="0"/>
                      <a:ea typeface="+mn-ea"/>
                      <a:cs typeface="+mn-cs"/>
                    </a:rPr>
                    <m:t>≥ </m:t>
                  </m:r>
                  <m:sSub>
                    <m:sSubPr>
                      <m:ctrlPr>
                        <a:rPr lang="en-US" sz="1100" b="1" i="1" baseline="0">
                          <a:solidFill>
                            <a:schemeClr val="tx1"/>
                          </a:solidFill>
                          <a:effectLst/>
                          <a:latin typeface="Cambria Math" panose="02040503050406030204" pitchFamily="18" charset="0"/>
                          <a:ea typeface="+mn-ea"/>
                          <a:cs typeface="+mn-cs"/>
                        </a:rPr>
                      </m:ctrlPr>
                    </m:sSubPr>
                    <m:e>
                      <m:r>
                        <a:rPr lang="fi-FI" sz="1100" b="1" i="1" baseline="0">
                          <a:solidFill>
                            <a:schemeClr val="tx1"/>
                          </a:solidFill>
                          <a:effectLst/>
                          <a:latin typeface="Cambria Math" panose="02040503050406030204" pitchFamily="18" charset="0"/>
                          <a:ea typeface="+mn-ea"/>
                          <a:cs typeface="+mn-cs"/>
                        </a:rPr>
                        <m:t>𝒙</m:t>
                      </m:r>
                    </m:e>
                    <m:sub>
                      <m:r>
                        <a:rPr lang="fi-FI" sz="1100" b="1" i="1" baseline="0">
                          <a:solidFill>
                            <a:schemeClr val="tx1"/>
                          </a:solidFill>
                          <a:effectLst/>
                          <a:latin typeface="Cambria Math" panose="02040503050406030204" pitchFamily="18" charset="0"/>
                          <a:ea typeface="+mn-ea"/>
                          <a:cs typeface="+mn-cs"/>
                        </a:rPr>
                        <m:t>𝟏</m:t>
                      </m:r>
                    </m:sub>
                  </m:sSub>
                </m:oMath>
              </a14:m>
              <a:r>
                <a:rPr kumimoji="0" lang="en-US" sz="1100" b="1" i="0" u="none" strike="noStrike" kern="0" cap="none" spc="0" normalizeH="0" baseline="0" noProof="0">
                  <a:ln>
                    <a:noFill/>
                  </a:ln>
                  <a:solidFill>
                    <a:sysClr val="windowText" lastClr="000000"/>
                  </a:solidFill>
                  <a:effectLst/>
                  <a:uLnTx/>
                  <a:uFillTx/>
                  <a:latin typeface="+mn-lt"/>
                  <a:ea typeface="+mn-ea"/>
                  <a:cs typeface="+mn-cs"/>
                </a:rPr>
                <a:t>+</a:t>
              </a:r>
              <a14:m>
                <m:oMath xmlns:m="http://schemas.openxmlformats.org/officeDocument/2006/math">
                  <m:sSub>
                    <m:sSubPr>
                      <m:ctrlPr>
                        <a:rPr lang="en-US" sz="1100" b="1" i="1" baseline="0">
                          <a:solidFill>
                            <a:schemeClr val="tx1"/>
                          </a:solidFill>
                          <a:effectLst/>
                          <a:latin typeface="Cambria Math" panose="02040503050406030204" pitchFamily="18" charset="0"/>
                          <a:ea typeface="+mn-ea"/>
                          <a:cs typeface="+mn-cs"/>
                        </a:rPr>
                      </m:ctrlPr>
                    </m:sSubPr>
                    <m:e>
                      <m:r>
                        <a:rPr lang="fi-FI" sz="1100" b="1" i="1" baseline="0">
                          <a:solidFill>
                            <a:schemeClr val="tx1"/>
                          </a:solidFill>
                          <a:effectLst/>
                          <a:latin typeface="Cambria Math" panose="02040503050406030204" pitchFamily="18" charset="0"/>
                          <a:ea typeface="+mn-ea"/>
                          <a:cs typeface="+mn-cs"/>
                        </a:rPr>
                        <m:t>𝒙</m:t>
                      </m:r>
                    </m:e>
                    <m:sub>
                      <m:r>
                        <a:rPr lang="fi-FI" sz="1100" b="1" i="1" baseline="0">
                          <a:solidFill>
                            <a:schemeClr val="tx1"/>
                          </a:solidFill>
                          <a:effectLst/>
                          <a:latin typeface="Cambria Math" panose="02040503050406030204" pitchFamily="18" charset="0"/>
                          <a:ea typeface="+mn-ea"/>
                          <a:cs typeface="+mn-cs"/>
                        </a:rPr>
                        <m:t>𝟑</m:t>
                      </m:r>
                    </m:sub>
                  </m:sSub>
                </m:oMath>
              </a14:m>
              <a:endParaRPr kumimoji="0" lang="en-US" sz="11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left"/>
                  </m:oMathParaPr>
                  <m:oMath xmlns:m="http://schemas.openxmlformats.org/officeDocument/2006/math">
                    <m:sSub>
                      <m:sSubPr>
                        <m:ctrlPr>
                          <a:rPr lang="en-US" sz="1100" b="1" i="1" baseline="0">
                            <a:solidFill>
                              <a:schemeClr val="tx1"/>
                            </a:solidFill>
                            <a:effectLst/>
                            <a:latin typeface="Cambria Math" panose="02040503050406030204" pitchFamily="18" charset="0"/>
                            <a:ea typeface="+mn-ea"/>
                            <a:cs typeface="+mn-cs"/>
                          </a:rPr>
                        </m:ctrlPr>
                      </m:sSubPr>
                      <m:e>
                        <m:r>
                          <a:rPr lang="fi-FI" sz="1100" b="1" i="1" baseline="0">
                            <a:solidFill>
                              <a:schemeClr val="tx1"/>
                            </a:solidFill>
                            <a:effectLst/>
                            <a:latin typeface="Cambria Math" panose="02040503050406030204" pitchFamily="18" charset="0"/>
                            <a:ea typeface="+mn-ea"/>
                            <a:cs typeface="+mn-cs"/>
                          </a:rPr>
                          <m:t>𝒙</m:t>
                        </m:r>
                      </m:e>
                      <m:sub>
                        <m:r>
                          <a:rPr lang="fi-FI" sz="1100" b="1" i="1" baseline="0">
                            <a:solidFill>
                              <a:schemeClr val="tx1"/>
                            </a:solidFill>
                            <a:effectLst/>
                            <a:latin typeface="Cambria Math" panose="02040503050406030204" pitchFamily="18" charset="0"/>
                            <a:ea typeface="+mn-ea"/>
                            <a:cs typeface="+mn-cs"/>
                          </a:rPr>
                          <m:t>𝟏</m:t>
                        </m:r>
                      </m:sub>
                    </m:sSub>
                    <m:r>
                      <a:rPr lang="fi-FI"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𝟑𝟎</m:t>
                    </m:r>
                    <m:r>
                      <a:rPr lang="fi-FI" sz="1100" b="1" i="1" baseline="0">
                        <a:solidFill>
                          <a:schemeClr val="tx1"/>
                        </a:solidFill>
                        <a:effectLst/>
                        <a:latin typeface="Cambria Math" panose="02040503050406030204" pitchFamily="18" charset="0"/>
                        <a:ea typeface="+mn-ea"/>
                        <a:cs typeface="+mn-cs"/>
                      </a:rPr>
                      <m:t> </m:t>
                    </m:r>
                    <m:r>
                      <a:rPr lang="fi-FI" sz="1100" b="1" i="1" baseline="0">
                        <a:solidFill>
                          <a:schemeClr val="tx1"/>
                        </a:solidFill>
                        <a:effectLst/>
                        <a:latin typeface="Cambria Math" panose="02040503050406030204" pitchFamily="18" charset="0"/>
                        <a:ea typeface="+mn-ea"/>
                        <a:cs typeface="+mn-cs"/>
                      </a:rPr>
                      <m:t>𝟎𝟎𝟎</m:t>
                    </m:r>
                  </m:oMath>
                </m:oMathPara>
              </a14:m>
              <a:endParaRPr kumimoji="0" lang="en-US" sz="11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1" i="1" baseline="0">
                          <a:solidFill>
                            <a:schemeClr val="tx1"/>
                          </a:solidFill>
                          <a:effectLst/>
                          <a:latin typeface="Cambria Math" panose="02040503050406030204" pitchFamily="18" charset="0"/>
                          <a:ea typeface="+mn-ea"/>
                          <a:cs typeface="+mn-cs"/>
                        </a:rPr>
                      </m:ctrlPr>
                    </m:sSubPr>
                    <m:e>
                      <m:r>
                        <a:rPr lang="fi-FI" sz="1100" b="1" i="1" baseline="0">
                          <a:solidFill>
                            <a:schemeClr val="tx1"/>
                          </a:solidFill>
                          <a:effectLst/>
                          <a:latin typeface="Cambria Math" panose="02040503050406030204" pitchFamily="18" charset="0"/>
                          <a:ea typeface="+mn-ea"/>
                          <a:cs typeface="+mn-cs"/>
                        </a:rPr>
                        <m:t>𝒙</m:t>
                      </m:r>
                    </m:e>
                    <m:sub>
                      <m:r>
                        <a:rPr lang="fi-FI" sz="1100" b="1" i="1" baseline="0">
                          <a:solidFill>
                            <a:schemeClr val="tx1"/>
                          </a:solidFill>
                          <a:effectLst/>
                          <a:latin typeface="Cambria Math" panose="02040503050406030204" pitchFamily="18" charset="0"/>
                          <a:ea typeface="+mn-ea"/>
                          <a:cs typeface="+mn-cs"/>
                        </a:rPr>
                        <m:t>𝟏</m:t>
                      </m:r>
                    </m:sub>
                  </m:sSub>
                </m:oMath>
              </a14:m>
              <a:r>
                <a:rPr kumimoji="0" lang="en-US" sz="1100" b="1" i="0" u="none" strike="noStrike" kern="0" cap="none" spc="0" normalizeH="0" baseline="0" noProof="0">
                  <a:ln>
                    <a:noFill/>
                  </a:ln>
                  <a:solidFill>
                    <a:sysClr val="windowText" lastClr="000000"/>
                  </a:solidFill>
                  <a:effectLst/>
                  <a:uLnTx/>
                  <a:uFillTx/>
                  <a:latin typeface="+mn-lt"/>
                  <a:ea typeface="+mn-ea"/>
                  <a:cs typeface="+mn-cs"/>
                </a:rPr>
                <a:t>+</a:t>
              </a:r>
              <a14:m>
                <m:oMath xmlns:m="http://schemas.openxmlformats.org/officeDocument/2006/math">
                  <m:sSub>
                    <m:sSubPr>
                      <m:ctrlPr>
                        <a:rPr lang="en-US" sz="1100" b="1" i="1" baseline="0">
                          <a:solidFill>
                            <a:schemeClr val="tx1"/>
                          </a:solidFill>
                          <a:effectLst/>
                          <a:latin typeface="Cambria Math" panose="02040503050406030204" pitchFamily="18" charset="0"/>
                          <a:ea typeface="+mn-ea"/>
                          <a:cs typeface="+mn-cs"/>
                        </a:rPr>
                      </m:ctrlPr>
                    </m:sSubPr>
                    <m:e>
                      <m:r>
                        <a:rPr lang="fi-FI" sz="1100" b="1" i="1" baseline="0">
                          <a:solidFill>
                            <a:schemeClr val="tx1"/>
                          </a:solidFill>
                          <a:effectLst/>
                          <a:latin typeface="Cambria Math" panose="02040503050406030204" pitchFamily="18" charset="0"/>
                          <a:ea typeface="+mn-ea"/>
                          <a:cs typeface="+mn-cs"/>
                        </a:rPr>
                        <m:t>𝒙</m:t>
                      </m:r>
                    </m:e>
                    <m:sub>
                      <m:r>
                        <a:rPr lang="fi-FI" sz="1100" b="1" i="1" baseline="0">
                          <a:solidFill>
                            <a:schemeClr val="tx1"/>
                          </a:solidFill>
                          <a:effectLst/>
                          <a:latin typeface="Cambria Math" panose="02040503050406030204" pitchFamily="18" charset="0"/>
                          <a:ea typeface="+mn-ea"/>
                          <a:cs typeface="+mn-cs"/>
                        </a:rPr>
                        <m:t>𝟐</m:t>
                      </m:r>
                    </m:sub>
                  </m:sSub>
                </m:oMath>
              </a14:m>
              <a:r>
                <a:rPr kumimoji="0" lang="en-US" sz="1100" b="1" i="0" u="none" strike="noStrike" kern="0" cap="none" spc="0" normalizeH="0" baseline="0" noProof="0">
                  <a:ln>
                    <a:noFill/>
                  </a:ln>
                  <a:solidFill>
                    <a:sysClr val="windowText" lastClr="000000"/>
                  </a:solidFill>
                  <a:effectLst/>
                  <a:uLnTx/>
                  <a:uFillTx/>
                  <a:latin typeface="+mn-lt"/>
                  <a:ea typeface="+mn-ea"/>
                  <a:cs typeface="+mn-cs"/>
                </a:rPr>
                <a:t>+</a:t>
              </a:r>
              <a14:m>
                <m:oMath xmlns:m="http://schemas.openxmlformats.org/officeDocument/2006/math">
                  <m:sSub>
                    <m:sSubPr>
                      <m:ctrlPr>
                        <a:rPr lang="en-US" sz="1100" b="1" i="1" baseline="0">
                          <a:solidFill>
                            <a:schemeClr val="tx1"/>
                          </a:solidFill>
                          <a:effectLst/>
                          <a:latin typeface="Cambria Math" panose="02040503050406030204" pitchFamily="18" charset="0"/>
                          <a:ea typeface="+mn-ea"/>
                          <a:cs typeface="+mn-cs"/>
                        </a:rPr>
                      </m:ctrlPr>
                    </m:sSubPr>
                    <m:e>
                      <m:r>
                        <a:rPr lang="fi-FI" sz="1100" b="1" i="1" baseline="0">
                          <a:solidFill>
                            <a:schemeClr val="tx1"/>
                          </a:solidFill>
                          <a:effectLst/>
                          <a:latin typeface="Cambria Math" panose="02040503050406030204" pitchFamily="18" charset="0"/>
                          <a:ea typeface="+mn-ea"/>
                          <a:cs typeface="+mn-cs"/>
                        </a:rPr>
                        <m:t>𝒙</m:t>
                      </m:r>
                    </m:e>
                    <m:sub>
                      <m:r>
                        <a:rPr lang="fi-FI" sz="1100" b="1" i="1" baseline="0">
                          <a:solidFill>
                            <a:schemeClr val="tx1"/>
                          </a:solidFill>
                          <a:effectLst/>
                          <a:latin typeface="Cambria Math" panose="02040503050406030204" pitchFamily="18" charset="0"/>
                          <a:ea typeface="+mn-ea"/>
                          <a:cs typeface="+mn-cs"/>
                        </a:rPr>
                        <m:t>𝟑</m:t>
                      </m:r>
                    </m:sub>
                  </m:sSub>
                </m:oMath>
              </a14:m>
              <a:r>
                <a:rPr kumimoji="0" lang="en-US" sz="1100" b="1" i="0" u="none" strike="noStrike" kern="0" cap="none" spc="0" normalizeH="0" baseline="0" noProof="0">
                  <a:ln>
                    <a:noFill/>
                  </a:ln>
                  <a:solidFill>
                    <a:sysClr val="windowText" lastClr="000000"/>
                  </a:solidFill>
                  <a:effectLst/>
                  <a:uLnTx/>
                  <a:uFillTx/>
                  <a:latin typeface="+mn-lt"/>
                  <a:ea typeface="+mn-ea"/>
                  <a:cs typeface="+mn-cs"/>
                </a:rPr>
                <a:t>+</a:t>
              </a:r>
              <a14:m>
                <m:oMath xmlns:m="http://schemas.openxmlformats.org/officeDocument/2006/math">
                  <m:sSub>
                    <m:sSubPr>
                      <m:ctrlPr>
                        <a:rPr lang="en-US" sz="1100" b="1" i="1" baseline="0">
                          <a:solidFill>
                            <a:schemeClr val="tx1"/>
                          </a:solidFill>
                          <a:effectLst/>
                          <a:latin typeface="Cambria Math" panose="02040503050406030204" pitchFamily="18" charset="0"/>
                          <a:ea typeface="+mn-ea"/>
                          <a:cs typeface="+mn-cs"/>
                        </a:rPr>
                      </m:ctrlPr>
                    </m:sSubPr>
                    <m:e>
                      <m:r>
                        <a:rPr lang="fi-FI" sz="1100" b="1" i="1" baseline="0">
                          <a:solidFill>
                            <a:schemeClr val="tx1"/>
                          </a:solidFill>
                          <a:effectLst/>
                          <a:latin typeface="Cambria Math" panose="02040503050406030204" pitchFamily="18" charset="0"/>
                          <a:ea typeface="+mn-ea"/>
                          <a:cs typeface="+mn-cs"/>
                        </a:rPr>
                        <m:t>𝒙</m:t>
                      </m:r>
                    </m:e>
                    <m:sub>
                      <m:r>
                        <a:rPr lang="fi-FI" sz="1100" b="1" i="1" baseline="0">
                          <a:solidFill>
                            <a:schemeClr val="tx1"/>
                          </a:solidFill>
                          <a:effectLst/>
                          <a:latin typeface="Cambria Math" panose="02040503050406030204" pitchFamily="18" charset="0"/>
                          <a:ea typeface="+mn-ea"/>
                          <a:cs typeface="+mn-cs"/>
                        </a:rPr>
                        <m:t>𝟒</m:t>
                      </m:r>
                    </m:sub>
                  </m:sSub>
                  <m:r>
                    <a:rPr lang="fi-FI" sz="1100" b="1" i="1" baseline="0">
                      <a:solidFill>
                        <a:schemeClr val="tx1"/>
                      </a:solidFill>
                      <a:effectLst/>
                      <a:latin typeface="Cambria Math" panose="02040503050406030204" pitchFamily="18" charset="0"/>
                      <a:ea typeface="+mn-ea"/>
                      <a:cs typeface="+mn-cs"/>
                    </a:rPr>
                    <m:t>≤</m:t>
                  </m:r>
                  <m:r>
                    <a:rPr lang="fi-FI" sz="1100" b="1" i="1" baseline="0">
                      <a:solidFill>
                        <a:schemeClr val="tx1"/>
                      </a:solidFill>
                      <a:effectLst/>
                      <a:latin typeface="Cambria Math" panose="02040503050406030204" pitchFamily="18" charset="0"/>
                      <a:ea typeface="+mn-ea"/>
                      <a:cs typeface="+mn-cs"/>
                    </a:rPr>
                    <m:t>𝟏𝟓𝟎</m:t>
                  </m:r>
                  <m:r>
                    <a:rPr lang="fi-FI" sz="1100" b="1" i="1" baseline="0">
                      <a:solidFill>
                        <a:schemeClr val="tx1"/>
                      </a:solidFill>
                      <a:effectLst/>
                      <a:latin typeface="Cambria Math" panose="02040503050406030204" pitchFamily="18" charset="0"/>
                      <a:ea typeface="+mn-ea"/>
                      <a:cs typeface="+mn-cs"/>
                    </a:rPr>
                    <m:t> </m:t>
                  </m:r>
                  <m:r>
                    <a:rPr lang="fi-FI" sz="1100" b="1" i="1" baseline="0">
                      <a:solidFill>
                        <a:schemeClr val="tx1"/>
                      </a:solidFill>
                      <a:effectLst/>
                      <a:latin typeface="Cambria Math" panose="02040503050406030204" pitchFamily="18" charset="0"/>
                      <a:ea typeface="+mn-ea"/>
                      <a:cs typeface="+mn-cs"/>
                    </a:rPr>
                    <m:t>𝟎𝟎𝟎</m:t>
                  </m:r>
                </m:oMath>
              </a14:m>
              <a:r>
                <a:rPr kumimoji="0" lang="en-US" sz="1100" b="1" i="0" u="none" strike="noStrike" kern="0" cap="none" spc="0" normalizeH="0" baseline="0" noProof="0">
                  <a:ln>
                    <a:noFill/>
                  </a:ln>
                  <a:solidFill>
                    <a:sysClr val="windowText" lastClr="000000"/>
                  </a:solidFill>
                  <a:effectLst/>
                  <a:uLnTx/>
                  <a:uFillTx/>
                  <a:latin typeface="+mn-lt"/>
                  <a:ea typeface="+mn-ea"/>
                  <a:cs typeface="+mn-cs"/>
                </a:rPr>
                <a:t>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Implement the NLP model using spreadsheets, solve it, and report the optimal allocation.  (2p) [HINT: Give a feasible starting solution for the solver]</a:t>
              </a:r>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Optimal</a:t>
              </a:r>
              <a:r>
                <a:rPr lang="en-US" sz="1100" b="1" i="0" u="none" strike="noStrike" baseline="0">
                  <a:solidFill>
                    <a:schemeClr val="tx1"/>
                  </a:solidFill>
                  <a:effectLst/>
                  <a:latin typeface="+mn-lt"/>
                  <a:ea typeface="+mn-ea"/>
                  <a:cs typeface="+mn-cs"/>
                </a:rPr>
                <a:t> allocation:</a:t>
              </a:r>
            </a:p>
            <a:p>
              <a:r>
                <a:rPr lang="en-US" sz="1100" b="1" i="0" u="none" strike="noStrike" baseline="0">
                  <a:solidFill>
                    <a:schemeClr val="tx1"/>
                  </a:solidFill>
                  <a:effectLst/>
                  <a:latin typeface="+mn-lt"/>
                  <a:ea typeface="+mn-ea"/>
                  <a:cs typeface="+mn-cs"/>
                </a:rPr>
                <a:t>x1 = 45790,4</a:t>
              </a:r>
            </a:p>
            <a:p>
              <a:r>
                <a:rPr lang="en-US" sz="1100" b="1" i="0" u="none" strike="noStrike" baseline="0">
                  <a:solidFill>
                    <a:schemeClr val="tx1"/>
                  </a:solidFill>
                  <a:effectLst/>
                  <a:latin typeface="+mn-lt"/>
                  <a:ea typeface="+mn-ea"/>
                  <a:cs typeface="+mn-cs"/>
                </a:rPr>
                <a:t>x2 = 37314,8</a:t>
              </a:r>
            </a:p>
            <a:p>
              <a:r>
                <a:rPr lang="en-US" sz="1100" b="1" i="0" u="none" strike="noStrike" baseline="0">
                  <a:solidFill>
                    <a:schemeClr val="tx1"/>
                  </a:solidFill>
                  <a:effectLst/>
                  <a:latin typeface="+mn-lt"/>
                  <a:ea typeface="+mn-ea"/>
                  <a:cs typeface="+mn-cs"/>
                </a:rPr>
                <a:t>x3 = 20691,5</a:t>
              </a:r>
            </a:p>
            <a:p>
              <a:r>
                <a:rPr lang="en-US" sz="1100" b="1" i="0" u="none" strike="noStrike" baseline="0">
                  <a:solidFill>
                    <a:schemeClr val="tx1"/>
                  </a:solidFill>
                  <a:effectLst/>
                  <a:latin typeface="+mn-lt"/>
                  <a:ea typeface="+mn-ea"/>
                  <a:cs typeface="+mn-cs"/>
                </a:rPr>
                <a:t>x4 = 46203,3</a:t>
              </a:r>
            </a:p>
            <a:p>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sz="1400" b="1"/>
                <a:t> </a:t>
              </a:r>
              <a:r>
                <a:rPr lang="en-US" sz="1100" b="1" i="0" u="none" strike="noStrike">
                  <a:solidFill>
                    <a:schemeClr val="tx1"/>
                  </a:solidFill>
                  <a:effectLst/>
                  <a:latin typeface="+mn-lt"/>
                  <a:ea typeface="+mn-ea"/>
                  <a:cs typeface="+mn-cs"/>
                </a:rPr>
                <a:t> </a:t>
              </a:r>
            </a:p>
          </xdr:txBody>
        </xdr:sp>
      </mc:Choice>
      <mc:Fallback xmlns="">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47624" y="408783"/>
              <a:ext cx="8029576" cy="734456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r>
                <a:rPr lang="en-US" b="0" i="0" baseline="0">
                  <a:latin typeface="Cambria Math" panose="02040503050406030204" pitchFamily="18" charset="0"/>
                </a:rPr>
                <a:t>𝑥_𝑖</a:t>
              </a:r>
              <a:r>
                <a:rPr lang="en-US" baseline="0"/>
                <a:t>) and the resulting increase in new customers </a:t>
              </a:r>
              <a:r>
                <a:rPr lang="en-US" b="0" i="0" baseline="0">
                  <a:latin typeface="Cambria Math" panose="02040503050406030204" pitchFamily="18" charset="0"/>
                </a:rPr>
                <a:t>(𝐶_𝑖 (𝑥_𝑖 ))</a:t>
              </a:r>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r>
                <a:rPr lang="en-US" sz="1100" b="0" i="0">
                  <a:solidFill>
                    <a:srgbClr val="FF0000"/>
                  </a:solidFill>
                  <a:effectLst/>
                  <a:latin typeface="Cambria Math" panose="02040503050406030204" pitchFamily="18" charset="0"/>
                  <a:ea typeface="+mn-ea"/>
                  <a:cs typeface="+mn-cs"/>
                </a:rPr>
                <a:t>𝐶(𝑥_𝑖 )=𝑎_𝑖+𝑏_𝑖  (exp⁡(𝑐_𝑖 𝑥_𝑖))/(1+ exp(𝑐_𝑖 𝑥_𝑖)),</a:t>
              </a:r>
              <a:endParaRPr lang="en-US" sz="1100" b="0" i="0" u="none" strike="noStrike">
                <a:solidFill>
                  <a:srgbClr val="FF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r>
                <a:rPr lang="en-US" sz="1100" b="0" i="0" u="none" strike="noStrike">
                  <a:solidFill>
                    <a:schemeClr val="tx1"/>
                  </a:solidFill>
                  <a:effectLst/>
                  <a:latin typeface="Cambria Math" panose="02040503050406030204" pitchFamily="18" charset="0"/>
                  <a:ea typeface="+mn-ea"/>
                  <a:cs typeface="+mn-cs"/>
                </a:rPr>
                <a:t>𝑎_𝑖</a:t>
              </a:r>
              <a:r>
                <a:rPr lang="en-US" sz="1100" b="0" i="0" u="none" strike="noStrike">
                  <a:solidFill>
                    <a:schemeClr val="tx1"/>
                  </a:solidFill>
                  <a:effectLst/>
                  <a:latin typeface="+mn-lt"/>
                  <a:ea typeface="+mn-ea"/>
                  <a:cs typeface="+mn-cs"/>
                </a:rPr>
                <a:t>, </a:t>
              </a:r>
              <a:r>
                <a:rPr lang="en-US" sz="1100" b="0" i="0" u="none" strike="noStrike">
                  <a:solidFill>
                    <a:schemeClr val="tx1"/>
                  </a:solidFill>
                  <a:effectLst/>
                  <a:latin typeface="Cambria Math" panose="02040503050406030204" pitchFamily="18" charset="0"/>
                  <a:ea typeface="+mn-ea"/>
                  <a:cs typeface="+mn-cs"/>
                </a:rPr>
                <a:t>𝑏_𝑖</a:t>
              </a:r>
              <a:r>
                <a:rPr lang="en-US" sz="1100" b="0" i="0" u="none" strike="noStrike">
                  <a:solidFill>
                    <a:schemeClr val="tx1"/>
                  </a:solidFill>
                  <a:effectLst/>
                  <a:latin typeface="+mn-lt"/>
                  <a:ea typeface="+mn-ea"/>
                  <a:cs typeface="+mn-cs"/>
                </a:rPr>
                <a:t> and </a:t>
              </a:r>
              <a:r>
                <a:rPr lang="en-US" sz="1100" b="0" i="0" u="none" strike="noStrike">
                  <a:solidFill>
                    <a:schemeClr val="tx1"/>
                  </a:solidFill>
                  <a:effectLst/>
                  <a:latin typeface="Cambria Math" panose="02040503050406030204" pitchFamily="18" charset="0"/>
                  <a:ea typeface="+mn-ea"/>
                  <a:cs typeface="+mn-cs"/>
                </a:rPr>
                <a:t>𝑐_𝑖</a:t>
              </a:r>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 Develop</a:t>
              </a:r>
              <a:r>
                <a:rPr lang="en-US" sz="1100" b="0" i="0" u="none" strike="noStrike" baseline="0">
                  <a:solidFill>
                    <a:schemeClr val="tx1"/>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baseline="0">
                <a:solidFill>
                  <a:schemeClr val="tx1"/>
                </a:solidFill>
                <a:effectLst/>
                <a:latin typeface="+mn-lt"/>
                <a:ea typeface="+mn-ea"/>
                <a:cs typeface="+mn-cs"/>
              </a:endParaRPr>
            </a:p>
            <a:p>
              <a:r>
                <a:rPr lang="en-US" sz="1100" b="1" i="0" u="none" strike="noStrike" baseline="0">
                  <a:solidFill>
                    <a:schemeClr val="tx1"/>
                  </a:solidFill>
                  <a:effectLst/>
                  <a:latin typeface="+mn-lt"/>
                  <a:ea typeface="+mn-ea"/>
                  <a:cs typeface="+mn-cs"/>
                </a:rPr>
                <a:t>Figure below</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b)</a:t>
              </a:r>
              <a:r>
                <a:rPr lang="en-US" sz="1100" b="0" i="0" u="none" strike="noStrike" baseline="0">
                  <a:solidFill>
                    <a:schemeClr val="tx1"/>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chemeClr val="tx1"/>
                  </a:solidFill>
                  <a:effectLst/>
                  <a:latin typeface="+mn-lt"/>
                  <a:ea typeface="+mn-ea"/>
                  <a:cs typeface="+mn-cs"/>
                </a:rPr>
                <a:t>(2p) </a:t>
              </a:r>
              <a:r>
                <a:rPr lang="en-US" sz="1100" b="0" i="0" u="none" strike="noStrike" baseline="0">
                  <a:solidFill>
                    <a:schemeClr val="tx1"/>
                  </a:solidFill>
                  <a:effectLst/>
                  <a:latin typeface="+mn-lt"/>
                  <a:ea typeface="+mn-ea"/>
                  <a:cs typeface="+mn-cs"/>
                </a:rPr>
                <a:t> [HINT: You can use the symbols </a:t>
              </a:r>
              <a:r>
                <a:rPr lang="en-US" sz="1100" b="0" i="0">
                  <a:solidFill>
                    <a:schemeClr val="tx1"/>
                  </a:solidFill>
                  <a:effectLst/>
                  <a:latin typeface="Cambria Math" panose="02040503050406030204" pitchFamily="18" charset="0"/>
                  <a:ea typeface="+mn-ea"/>
                  <a:cs typeface="+mn-cs"/>
                </a:rPr>
                <a:t>𝑎_𝑖,𝑏_𝑖, 𝑐_𝑖, 𝑥_𝑖</a:t>
              </a:r>
              <a:r>
                <a:rPr lang="en-US" sz="1100" b="0" i="0" u="none" strike="noStrike" baseline="0">
                  <a:solidFill>
                    <a:schemeClr val="tx1"/>
                  </a:solidFill>
                  <a:effectLst/>
                  <a:latin typeface="+mn-lt"/>
                  <a:ea typeface="+mn-ea"/>
                  <a:cs typeface="+mn-cs"/>
                </a:rPr>
                <a:t> to make the formulation more compact. WARNING: </a:t>
              </a:r>
              <a:r>
                <a:rPr lang="en-US" sz="1100" b="0" i="0">
                  <a:solidFill>
                    <a:schemeClr val="tx1"/>
                  </a:solidFill>
                  <a:effectLst/>
                  <a:latin typeface="Cambria Math" panose="02040503050406030204" pitchFamily="18" charset="0"/>
                  <a:ea typeface="+mn-ea"/>
                  <a:cs typeface="+mn-cs"/>
                </a:rPr>
                <a:t>𝐶(𝑥_𝑖/1000)≠𝐶(𝑥_𝑖 )/1000</a:t>
              </a:r>
              <a:r>
                <a:rPr lang="en-US" sz="1100" b="0" i="0" u="none" strike="noStrike" baseline="0">
                  <a:solidFill>
                    <a:schemeClr val="tx1"/>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𝐦𝐚𝐱⁡∑24_(</a:t>
              </a:r>
              <a:r>
                <a:rPr kumimoji="0" lang="fi-FI"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𝒊=𝟏</a:t>
              </a:r>
              <a:r>
                <a:rPr kumimoji="0" lang="en-US"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fi-FI"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𝟒</a:t>
              </a:r>
              <a:r>
                <a:rPr kumimoji="0" lang="en-US"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lang="en-US" sz="1100" b="1" i="0">
                  <a:solidFill>
                    <a:schemeClr val="tx1"/>
                  </a:solidFill>
                  <a:effectLst/>
                  <a:latin typeface="+mn-lt"/>
                  <a:ea typeface="+mn-ea"/>
                  <a:cs typeface="+mn-cs"/>
                </a:rPr>
                <a:t>𝒂_𝒊+𝒃_𝒊  (𝐞𝐱𝐩(𝒄_𝒊 𝒙_𝒊))/(𝟏+ 𝐞𝐱𝐩(𝒄_𝒊 𝒙_𝒊))</a:t>
              </a:r>
              <a:r>
                <a:rPr kumimoji="0" lang="en-US"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a:t>
              </a:r>
              <a:r>
                <a:rPr kumimoji="0" lang="en-US" sz="1100" b="1" i="0" u="none" strike="noStrike" kern="0" cap="none" spc="0" normalizeH="0" baseline="0" noProof="0">
                  <a:ln>
                    <a:noFill/>
                  </a:ln>
                  <a:solidFill>
                    <a:sysClr val="windowText" lastClr="000000"/>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mn-ea"/>
                  <a:cs typeface="+mn-cs"/>
                </a:rPr>
                <a:t>S.T.</a:t>
              </a:r>
            </a:p>
            <a:p>
              <a:pPr marL="0" marR="0" lvl="0" indent="0" defTabSz="914400" eaLnBrk="1" fontAlgn="auto" latinLnBrk="0" hangingPunct="1">
                <a:lnSpc>
                  <a:spcPct val="100000"/>
                </a:lnSpc>
                <a:spcBef>
                  <a:spcPts val="0"/>
                </a:spcBef>
                <a:spcAft>
                  <a:spcPts val="0"/>
                </a:spcAft>
                <a:buClrTx/>
                <a:buSzTx/>
                <a:buFontTx/>
                <a:buNone/>
                <a:tabLst/>
                <a:defRPr/>
              </a:pPr>
              <a:r>
                <a:rPr kumimoji="0" lang="fi-FI"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𝒙</a:t>
              </a:r>
              <a:r>
                <a:rPr kumimoji="0" lang="en-US"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_</a:t>
              </a:r>
              <a:r>
                <a:rPr kumimoji="0" lang="fi-FI" sz="1100" b="1" i="0" u="none" strike="noStrike" kern="0" cap="none" spc="0" normalizeH="0" baseline="0" noProof="0">
                  <a:ln>
                    <a:noFill/>
                  </a:ln>
                  <a:solidFill>
                    <a:sysClr val="windowText" lastClr="000000"/>
                  </a:solidFill>
                  <a:effectLst/>
                  <a:uLnTx/>
                  <a:uFillTx/>
                  <a:latin typeface="Cambria Math" panose="02040503050406030204" pitchFamily="18" charset="0"/>
                  <a:ea typeface="+mn-ea"/>
                  <a:cs typeface="+mn-cs"/>
                </a:rPr>
                <a:t>𝟐+</a:t>
              </a:r>
              <a:r>
                <a:rPr lang="fi-FI" sz="1100" b="1" i="0" baseline="0">
                  <a:solidFill>
                    <a:schemeClr val="tx1"/>
                  </a:solidFill>
                  <a:effectLst/>
                  <a:latin typeface="Cambria Math" panose="02040503050406030204" pitchFamily="18" charset="0"/>
                  <a:ea typeface="+mn-ea"/>
                  <a:cs typeface="+mn-cs"/>
                </a:rPr>
                <a:t>𝒙</a:t>
              </a:r>
              <a:r>
                <a:rPr lang="en-US" sz="1100" b="1" i="0" baseline="0">
                  <a:solidFill>
                    <a:schemeClr val="tx1"/>
                  </a:solidFill>
                  <a:effectLst/>
                  <a:latin typeface="+mn-lt"/>
                  <a:ea typeface="+mn-ea"/>
                  <a:cs typeface="+mn-cs"/>
                </a:rPr>
                <a:t>_</a:t>
              </a:r>
              <a:r>
                <a:rPr lang="fi-FI" sz="1100" b="1" i="0" baseline="0">
                  <a:solidFill>
                    <a:schemeClr val="tx1"/>
                  </a:solidFill>
                  <a:effectLst/>
                  <a:latin typeface="Cambria Math" panose="02040503050406030204" pitchFamily="18" charset="0"/>
                  <a:ea typeface="+mn-ea"/>
                  <a:cs typeface="+mn-cs"/>
                </a:rPr>
                <a:t>𝟒≥ 𝒙</a:t>
              </a:r>
              <a:r>
                <a:rPr lang="en-US" sz="1100" b="1" i="0" baseline="0">
                  <a:solidFill>
                    <a:schemeClr val="tx1"/>
                  </a:solidFill>
                  <a:effectLst/>
                  <a:latin typeface="+mn-lt"/>
                  <a:ea typeface="+mn-ea"/>
                  <a:cs typeface="+mn-cs"/>
                </a:rPr>
                <a:t>_</a:t>
              </a:r>
              <a:r>
                <a:rPr lang="fi-FI" sz="1100" b="1" i="0" baseline="0">
                  <a:solidFill>
                    <a:schemeClr val="tx1"/>
                  </a:solidFill>
                  <a:effectLst/>
                  <a:latin typeface="Cambria Math" panose="02040503050406030204" pitchFamily="18" charset="0"/>
                  <a:ea typeface="+mn-ea"/>
                  <a:cs typeface="+mn-cs"/>
                </a:rPr>
                <a:t>𝟏</a:t>
              </a:r>
              <a:r>
                <a:rPr kumimoji="0" lang="en-US" sz="1100" b="1" i="0" u="none" strike="noStrike" kern="0" cap="none" spc="0" normalizeH="0" baseline="0" noProof="0">
                  <a:ln>
                    <a:noFill/>
                  </a:ln>
                  <a:solidFill>
                    <a:sysClr val="windowText" lastClr="000000"/>
                  </a:solidFill>
                  <a:effectLst/>
                  <a:uLnTx/>
                  <a:uFillTx/>
                  <a:latin typeface="+mn-lt"/>
                  <a:ea typeface="+mn-ea"/>
                  <a:cs typeface="+mn-cs"/>
                </a:rPr>
                <a:t>+</a:t>
              </a:r>
              <a:r>
                <a:rPr lang="fi-FI" sz="1100" b="1" i="0" baseline="0">
                  <a:solidFill>
                    <a:schemeClr val="tx1"/>
                  </a:solidFill>
                  <a:effectLst/>
                  <a:latin typeface="Cambria Math" panose="02040503050406030204" pitchFamily="18" charset="0"/>
                  <a:ea typeface="+mn-ea"/>
                  <a:cs typeface="+mn-cs"/>
                </a:rPr>
                <a:t>𝒙</a:t>
              </a:r>
              <a:r>
                <a:rPr lang="en-US" sz="1100" b="1" i="0" baseline="0">
                  <a:solidFill>
                    <a:schemeClr val="tx1"/>
                  </a:solidFill>
                  <a:effectLst/>
                  <a:latin typeface="+mn-lt"/>
                  <a:ea typeface="+mn-ea"/>
                  <a:cs typeface="+mn-cs"/>
                </a:rPr>
                <a:t>_</a:t>
              </a:r>
              <a:r>
                <a:rPr lang="fi-FI" sz="1100" b="1" i="0" baseline="0">
                  <a:solidFill>
                    <a:schemeClr val="tx1"/>
                  </a:solidFill>
                  <a:effectLst/>
                  <a:latin typeface="Cambria Math" panose="02040503050406030204" pitchFamily="18" charset="0"/>
                  <a:ea typeface="+mn-ea"/>
                  <a:cs typeface="+mn-cs"/>
                </a:rPr>
                <a:t>𝟑</a:t>
              </a:r>
              <a:endParaRPr kumimoji="0" lang="en-US" sz="11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baseline="0">
                  <a:solidFill>
                    <a:schemeClr val="tx1"/>
                  </a:solidFill>
                  <a:effectLst/>
                  <a:latin typeface="Cambria Math" panose="02040503050406030204" pitchFamily="18" charset="0"/>
                  <a:ea typeface="+mn-ea"/>
                  <a:cs typeface="+mn-cs"/>
                </a:rPr>
                <a:t>𝒙</a:t>
              </a:r>
              <a:r>
                <a:rPr lang="en-US" sz="1100" b="1" i="0" baseline="0">
                  <a:solidFill>
                    <a:schemeClr val="tx1"/>
                  </a:solidFill>
                  <a:effectLst/>
                  <a:latin typeface="+mn-lt"/>
                  <a:ea typeface="+mn-ea"/>
                  <a:cs typeface="+mn-cs"/>
                </a:rPr>
                <a:t>_</a:t>
              </a:r>
              <a:r>
                <a:rPr lang="fi-FI" sz="1100" b="1" i="0" baseline="0">
                  <a:solidFill>
                    <a:schemeClr val="tx1"/>
                  </a:solidFill>
                  <a:effectLst/>
                  <a:latin typeface="Cambria Math" panose="02040503050406030204" pitchFamily="18" charset="0"/>
                  <a:ea typeface="+mn-ea"/>
                  <a:cs typeface="+mn-cs"/>
                </a:rPr>
                <a:t>𝟏≥𝟑𝟎 𝟎𝟎𝟎</a:t>
              </a:r>
              <a:endParaRPr kumimoji="0" lang="en-US" sz="1100" b="1"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baseline="0">
                  <a:solidFill>
                    <a:schemeClr val="tx1"/>
                  </a:solidFill>
                  <a:effectLst/>
                  <a:latin typeface="Cambria Math" panose="02040503050406030204" pitchFamily="18" charset="0"/>
                  <a:ea typeface="+mn-ea"/>
                  <a:cs typeface="+mn-cs"/>
                </a:rPr>
                <a:t>𝒙</a:t>
              </a:r>
              <a:r>
                <a:rPr lang="en-US" sz="1100" b="1" i="0" baseline="0">
                  <a:solidFill>
                    <a:schemeClr val="tx1"/>
                  </a:solidFill>
                  <a:effectLst/>
                  <a:latin typeface="+mn-lt"/>
                  <a:ea typeface="+mn-ea"/>
                  <a:cs typeface="+mn-cs"/>
                </a:rPr>
                <a:t>_</a:t>
              </a:r>
              <a:r>
                <a:rPr lang="fi-FI" sz="1100" b="1" i="0" baseline="0">
                  <a:solidFill>
                    <a:schemeClr val="tx1"/>
                  </a:solidFill>
                  <a:effectLst/>
                  <a:latin typeface="Cambria Math" panose="02040503050406030204" pitchFamily="18" charset="0"/>
                  <a:ea typeface="+mn-ea"/>
                  <a:cs typeface="+mn-cs"/>
                </a:rPr>
                <a:t>𝟏</a:t>
              </a:r>
              <a:r>
                <a:rPr kumimoji="0" lang="en-US" sz="1100" b="1" i="0" u="none" strike="noStrike" kern="0" cap="none" spc="0" normalizeH="0" baseline="0" noProof="0">
                  <a:ln>
                    <a:noFill/>
                  </a:ln>
                  <a:solidFill>
                    <a:sysClr val="windowText" lastClr="000000"/>
                  </a:solidFill>
                  <a:effectLst/>
                  <a:uLnTx/>
                  <a:uFillTx/>
                  <a:latin typeface="+mn-lt"/>
                  <a:ea typeface="+mn-ea"/>
                  <a:cs typeface="+mn-cs"/>
                </a:rPr>
                <a:t>+</a:t>
              </a:r>
              <a:r>
                <a:rPr lang="fi-FI" sz="1100" b="1" i="0" baseline="0">
                  <a:solidFill>
                    <a:schemeClr val="tx1"/>
                  </a:solidFill>
                  <a:effectLst/>
                  <a:latin typeface="Cambria Math" panose="02040503050406030204" pitchFamily="18" charset="0"/>
                  <a:ea typeface="+mn-ea"/>
                  <a:cs typeface="+mn-cs"/>
                </a:rPr>
                <a:t>𝒙</a:t>
              </a:r>
              <a:r>
                <a:rPr lang="en-US" sz="1100" b="1" i="0" baseline="0">
                  <a:solidFill>
                    <a:schemeClr val="tx1"/>
                  </a:solidFill>
                  <a:effectLst/>
                  <a:latin typeface="+mn-lt"/>
                  <a:ea typeface="+mn-ea"/>
                  <a:cs typeface="+mn-cs"/>
                </a:rPr>
                <a:t>_</a:t>
              </a:r>
              <a:r>
                <a:rPr lang="fi-FI" sz="1100" b="1" i="0" baseline="0">
                  <a:solidFill>
                    <a:schemeClr val="tx1"/>
                  </a:solidFill>
                  <a:effectLst/>
                  <a:latin typeface="Cambria Math" panose="02040503050406030204" pitchFamily="18" charset="0"/>
                  <a:ea typeface="+mn-ea"/>
                  <a:cs typeface="+mn-cs"/>
                </a:rPr>
                <a:t>𝟐</a:t>
              </a:r>
              <a:r>
                <a:rPr kumimoji="0" lang="en-US" sz="1100" b="1" i="0" u="none" strike="noStrike" kern="0" cap="none" spc="0" normalizeH="0" baseline="0" noProof="0">
                  <a:ln>
                    <a:noFill/>
                  </a:ln>
                  <a:solidFill>
                    <a:sysClr val="windowText" lastClr="000000"/>
                  </a:solidFill>
                  <a:effectLst/>
                  <a:uLnTx/>
                  <a:uFillTx/>
                  <a:latin typeface="+mn-lt"/>
                  <a:ea typeface="+mn-ea"/>
                  <a:cs typeface="+mn-cs"/>
                </a:rPr>
                <a:t>+</a:t>
              </a:r>
              <a:r>
                <a:rPr lang="fi-FI" sz="1100" b="1" i="0" baseline="0">
                  <a:solidFill>
                    <a:schemeClr val="tx1"/>
                  </a:solidFill>
                  <a:effectLst/>
                  <a:latin typeface="Cambria Math" panose="02040503050406030204" pitchFamily="18" charset="0"/>
                  <a:ea typeface="+mn-ea"/>
                  <a:cs typeface="+mn-cs"/>
                </a:rPr>
                <a:t>𝒙</a:t>
              </a:r>
              <a:r>
                <a:rPr lang="en-US" sz="1100" b="1" i="0" baseline="0">
                  <a:solidFill>
                    <a:schemeClr val="tx1"/>
                  </a:solidFill>
                  <a:effectLst/>
                  <a:latin typeface="+mn-lt"/>
                  <a:ea typeface="+mn-ea"/>
                  <a:cs typeface="+mn-cs"/>
                </a:rPr>
                <a:t>_</a:t>
              </a:r>
              <a:r>
                <a:rPr lang="fi-FI" sz="1100" b="1" i="0" baseline="0">
                  <a:solidFill>
                    <a:schemeClr val="tx1"/>
                  </a:solidFill>
                  <a:effectLst/>
                  <a:latin typeface="Cambria Math" panose="02040503050406030204" pitchFamily="18" charset="0"/>
                  <a:ea typeface="+mn-ea"/>
                  <a:cs typeface="+mn-cs"/>
                </a:rPr>
                <a:t>𝟑</a:t>
              </a:r>
              <a:r>
                <a:rPr kumimoji="0" lang="en-US" sz="1100" b="1" i="0" u="none" strike="noStrike" kern="0" cap="none" spc="0" normalizeH="0" baseline="0" noProof="0">
                  <a:ln>
                    <a:noFill/>
                  </a:ln>
                  <a:solidFill>
                    <a:sysClr val="windowText" lastClr="000000"/>
                  </a:solidFill>
                  <a:effectLst/>
                  <a:uLnTx/>
                  <a:uFillTx/>
                  <a:latin typeface="+mn-lt"/>
                  <a:ea typeface="+mn-ea"/>
                  <a:cs typeface="+mn-cs"/>
                </a:rPr>
                <a:t>+</a:t>
              </a:r>
              <a:r>
                <a:rPr lang="fi-FI" sz="1100" b="1" i="0" baseline="0">
                  <a:solidFill>
                    <a:schemeClr val="tx1"/>
                  </a:solidFill>
                  <a:effectLst/>
                  <a:latin typeface="Cambria Math" panose="02040503050406030204" pitchFamily="18" charset="0"/>
                  <a:ea typeface="+mn-ea"/>
                  <a:cs typeface="+mn-cs"/>
                </a:rPr>
                <a:t>𝒙</a:t>
              </a:r>
              <a:r>
                <a:rPr lang="en-US" sz="1100" b="1" i="0" baseline="0">
                  <a:solidFill>
                    <a:schemeClr val="tx1"/>
                  </a:solidFill>
                  <a:effectLst/>
                  <a:latin typeface="+mn-lt"/>
                  <a:ea typeface="+mn-ea"/>
                  <a:cs typeface="+mn-cs"/>
                </a:rPr>
                <a:t>_</a:t>
              </a:r>
              <a:r>
                <a:rPr lang="fi-FI" sz="1100" b="1" i="0" baseline="0">
                  <a:solidFill>
                    <a:schemeClr val="tx1"/>
                  </a:solidFill>
                  <a:effectLst/>
                  <a:latin typeface="Cambria Math" panose="02040503050406030204" pitchFamily="18" charset="0"/>
                  <a:ea typeface="+mn-ea"/>
                  <a:cs typeface="+mn-cs"/>
                </a:rPr>
                <a:t>𝟒≤𝟏𝟓𝟎 𝟎𝟎𝟎</a:t>
              </a:r>
              <a:r>
                <a:rPr kumimoji="0" lang="en-US" sz="1100" b="1" i="0" u="none" strike="noStrike" kern="0" cap="none" spc="0" normalizeH="0" baseline="0" noProof="0">
                  <a:ln>
                    <a:noFill/>
                  </a:ln>
                  <a:solidFill>
                    <a:sysClr val="windowText" lastClr="000000"/>
                  </a:solidFill>
                  <a:effectLst/>
                  <a:uLnTx/>
                  <a:uFillTx/>
                  <a:latin typeface="+mn-lt"/>
                  <a:ea typeface="+mn-ea"/>
                  <a:cs typeface="+mn-cs"/>
                </a:rPr>
                <a:t>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c) Implement the NLP model using spreadsheets, solve it, and report the optimal allocation.  (2p) [HINT: Give a feasible starting solution for the solver]</a:t>
              </a:r>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Optimal</a:t>
              </a:r>
              <a:r>
                <a:rPr lang="en-US" sz="1100" b="1" i="0" u="none" strike="noStrike" baseline="0">
                  <a:solidFill>
                    <a:schemeClr val="tx1"/>
                  </a:solidFill>
                  <a:effectLst/>
                  <a:latin typeface="+mn-lt"/>
                  <a:ea typeface="+mn-ea"/>
                  <a:cs typeface="+mn-cs"/>
                </a:rPr>
                <a:t> allocation:</a:t>
              </a:r>
            </a:p>
            <a:p>
              <a:r>
                <a:rPr lang="en-US" sz="1100" b="1" i="0" u="none" strike="noStrike" baseline="0">
                  <a:solidFill>
                    <a:schemeClr val="tx1"/>
                  </a:solidFill>
                  <a:effectLst/>
                  <a:latin typeface="+mn-lt"/>
                  <a:ea typeface="+mn-ea"/>
                  <a:cs typeface="+mn-cs"/>
                </a:rPr>
                <a:t>x1 = 45790,4</a:t>
              </a:r>
            </a:p>
            <a:p>
              <a:r>
                <a:rPr lang="en-US" sz="1100" b="1" i="0" u="none" strike="noStrike" baseline="0">
                  <a:solidFill>
                    <a:schemeClr val="tx1"/>
                  </a:solidFill>
                  <a:effectLst/>
                  <a:latin typeface="+mn-lt"/>
                  <a:ea typeface="+mn-ea"/>
                  <a:cs typeface="+mn-cs"/>
                </a:rPr>
                <a:t>x2 = 37314,8</a:t>
              </a:r>
            </a:p>
            <a:p>
              <a:r>
                <a:rPr lang="en-US" sz="1100" b="1" i="0" u="none" strike="noStrike" baseline="0">
                  <a:solidFill>
                    <a:schemeClr val="tx1"/>
                  </a:solidFill>
                  <a:effectLst/>
                  <a:latin typeface="+mn-lt"/>
                  <a:ea typeface="+mn-ea"/>
                  <a:cs typeface="+mn-cs"/>
                </a:rPr>
                <a:t>x3 = 20691,5</a:t>
              </a:r>
            </a:p>
            <a:p>
              <a:r>
                <a:rPr lang="en-US" sz="1100" b="1" i="0" u="none" strike="noStrike" baseline="0">
                  <a:solidFill>
                    <a:schemeClr val="tx1"/>
                  </a:solidFill>
                  <a:effectLst/>
                  <a:latin typeface="+mn-lt"/>
                  <a:ea typeface="+mn-ea"/>
                  <a:cs typeface="+mn-cs"/>
                </a:rPr>
                <a:t>x4 = 46203,3</a:t>
              </a:r>
            </a:p>
            <a:p>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b="1"/>
                <a:t> </a:t>
              </a:r>
              <a:r>
                <a:rPr lang="en-US" sz="1100" b="1" i="0" u="none" strike="noStrike">
                  <a:solidFill>
                    <a:schemeClr val="tx1"/>
                  </a:solidFill>
                  <a:effectLst/>
                  <a:latin typeface="+mn-lt"/>
                  <a:ea typeface="+mn-ea"/>
                  <a:cs typeface="+mn-cs"/>
                </a:rPr>
                <a:t> </a:t>
              </a:r>
              <a:r>
                <a:rPr lang="en-US" sz="1400" b="1"/>
                <a:t> </a:t>
              </a:r>
              <a:r>
                <a:rPr lang="en-US" sz="1100" b="1" i="0" u="none" strike="noStrike">
                  <a:solidFill>
                    <a:schemeClr val="tx1"/>
                  </a:solidFill>
                  <a:effectLst/>
                  <a:latin typeface="+mn-lt"/>
                  <a:ea typeface="+mn-ea"/>
                  <a:cs typeface="+mn-cs"/>
                </a:rPr>
                <a:t> </a:t>
              </a:r>
            </a:p>
          </xdr:txBody>
        </xdr:sp>
      </mc:Fallback>
    </mc:AlternateContent>
    <xdr:clientData/>
  </xdr:oneCellAnchor>
  <xdr:oneCellAnchor>
    <xdr:from>
      <xdr:col>9</xdr:col>
      <xdr:colOff>123749</xdr:colOff>
      <xdr:row>1</xdr:row>
      <xdr:rowOff>47625</xdr:rowOff>
    </xdr:from>
    <xdr:ext cx="6191326" cy="2257425"/>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8200949" y="381000"/>
          <a:ext cx="6191326" cy="225742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a:t>
          </a:r>
          <a:r>
            <a:rPr lang="en-US" sz="1100" b="0" i="1" baseline="0">
              <a:solidFill>
                <a:schemeClr val="tx1"/>
              </a:solidFill>
              <a:effectLst/>
              <a:latin typeface="+mn-lt"/>
              <a:ea typeface="+mn-ea"/>
              <a:cs typeface="+mn-cs"/>
            </a:rPr>
            <a:t>Is the visualization appropriate (</a:t>
          </a:r>
          <a:r>
            <a:rPr lang="en-US" sz="1100" b="0" i="0" baseline="0">
              <a:solidFill>
                <a:schemeClr val="tx1"/>
              </a:solidFill>
              <a:effectLst/>
              <a:latin typeface="+mn-lt"/>
              <a:ea typeface="+mn-ea"/>
              <a:cs typeface="+mn-cs"/>
            </a:rPr>
            <a:t>0-1pts)</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b="0" i="1" baseline="0">
              <a:solidFill>
                <a:schemeClr val="tx1"/>
              </a:solidFill>
              <a:effectLst/>
              <a:latin typeface="+mn-lt"/>
              <a:ea typeface="+mn-ea"/>
              <a:cs typeface="+mn-cs"/>
            </a:rPr>
            <a:t>Does the spreadsheet implementation work?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Solver set up. 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(1pt)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(0.5pt)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xdr:txBody>
    </xdr:sp>
    <xdr:clientData/>
  </xdr:oneCellAnchor>
  <xdr:twoCellAnchor>
    <xdr:from>
      <xdr:col>9</xdr:col>
      <xdr:colOff>631624</xdr:colOff>
      <xdr:row>26</xdr:row>
      <xdr:rowOff>136921</xdr:rowOff>
    </xdr:from>
    <xdr:to>
      <xdr:col>16</xdr:col>
      <xdr:colOff>41413</xdr:colOff>
      <xdr:row>52</xdr:row>
      <xdr:rowOff>173934</xdr:rowOff>
    </xdr:to>
    <xdr:graphicFrame macro="">
      <xdr:nvGraphicFramePr>
        <xdr:cNvPr id="2" name="Chart 1">
          <a:extLst>
            <a:ext uri="{FF2B5EF4-FFF2-40B4-BE49-F238E27FC236}">
              <a16:creationId xmlns:a16="http://schemas.microsoft.com/office/drawing/2014/main" id="{6FAE691C-ED4F-D980-9563-26F8E628A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54</xdr:row>
      <xdr:rowOff>178594</xdr:rowOff>
    </xdr:from>
    <xdr:to>
      <xdr:col>18</xdr:col>
      <xdr:colOff>559594</xdr:colOff>
      <xdr:row>57</xdr:row>
      <xdr:rowOff>41672</xdr:rowOff>
    </xdr:to>
    <xdr:sp macro="" textlink="">
      <xdr:nvSpPr>
        <xdr:cNvPr id="5" name="TextBox 4">
          <a:extLst>
            <a:ext uri="{FF2B5EF4-FFF2-40B4-BE49-F238E27FC236}">
              <a16:creationId xmlns:a16="http://schemas.microsoft.com/office/drawing/2014/main" id="{FE6D906A-C892-44F2-D943-CF0B3E4DB4CB}"/>
            </a:ext>
          </a:extLst>
        </xdr:cNvPr>
        <xdr:cNvSpPr txBox="1"/>
      </xdr:nvSpPr>
      <xdr:spPr>
        <a:xfrm>
          <a:off x="0" y="11620500"/>
          <a:ext cx="13079016" cy="43457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i-FI" sz="1800"/>
            <a:t>NLP model</a:t>
          </a:r>
        </a:p>
      </xdr:txBody>
    </xdr:sp>
    <xdr:clientData/>
  </xdr:twoCellAnchor>
  <xdr:twoCellAnchor>
    <xdr:from>
      <xdr:col>11</xdr:col>
      <xdr:colOff>351234</xdr:colOff>
      <xdr:row>58</xdr:row>
      <xdr:rowOff>136921</xdr:rowOff>
    </xdr:from>
    <xdr:to>
      <xdr:col>15</xdr:col>
      <xdr:colOff>625079</xdr:colOff>
      <xdr:row>61</xdr:row>
      <xdr:rowOff>101203</xdr:rowOff>
    </xdr:to>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654CAD47-1ADD-93B7-9AC3-FDBA62C39E63}"/>
                </a:ext>
              </a:extLst>
            </xdr:cNvPr>
            <xdr:cNvSpPr txBox="1"/>
          </xdr:nvSpPr>
          <xdr:spPr>
            <a:xfrm>
              <a:off x="9370218" y="12340827"/>
              <a:ext cx="4738689" cy="5953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solidFill>
                          <a:schemeClr val="dk1"/>
                        </a:solidFill>
                        <a:effectLst/>
                        <a:latin typeface="Cambria Math" panose="02040503050406030204" pitchFamily="18" charset="0"/>
                        <a:ea typeface="+mn-ea"/>
                        <a:cs typeface="+mn-cs"/>
                      </a:rPr>
                      <m:t>𝐶</m:t>
                    </m:r>
                    <m:d>
                      <m:dPr>
                        <m:ctrlPr>
                          <a:rPr lang="en-US" sz="1100" b="0" i="1">
                            <a:solidFill>
                              <a:schemeClr val="dk1"/>
                            </a:solidFill>
                            <a:effectLst/>
                            <a:latin typeface="Cambria Math" panose="02040503050406030204" pitchFamily="18" charset="0"/>
                            <a:ea typeface="+mn-ea"/>
                            <a:cs typeface="+mn-cs"/>
                          </a:rPr>
                        </m:ctrlPr>
                      </m:dPr>
                      <m:e>
                        <m:r>
                          <a:rPr lang="fi-FI" sz="1100" b="0" i="1">
                            <a:solidFill>
                              <a:schemeClr val="dk1"/>
                            </a:solidFill>
                            <a:effectLst/>
                            <a:latin typeface="Cambria Math" panose="02040503050406030204" pitchFamily="18" charset="0"/>
                            <a:ea typeface="+mn-ea"/>
                            <a:cs typeface="+mn-cs"/>
                          </a:rPr>
                          <m:t>𝑥</m:t>
                        </m:r>
                      </m:e>
                    </m:d>
                    <m:r>
                      <a:rPr lang="en-US" sz="1100" b="0" i="1">
                        <a:solidFill>
                          <a:schemeClr val="dk1"/>
                        </a:solidFill>
                        <a:effectLst/>
                        <a:latin typeface="Cambria Math" panose="02040503050406030204" pitchFamily="18" charset="0"/>
                        <a:ea typeface="+mn-ea"/>
                        <a:cs typeface="+mn-cs"/>
                      </a:rPr>
                      <m:t>=</m:t>
                    </m:r>
                    <m:sSub>
                      <m:sSubPr>
                        <m:ctrlPr>
                          <a:rPr lang="en-US" sz="1100" b="0" i="1">
                            <a:solidFill>
                              <a:schemeClr val="dk1"/>
                            </a:solidFill>
                            <a:effectLst/>
                            <a:latin typeface="Cambria Math" panose="02040503050406030204" pitchFamily="18" charset="0"/>
                            <a:ea typeface="+mn-ea"/>
                            <a:cs typeface="+mn-cs"/>
                          </a:rPr>
                        </m:ctrlPr>
                      </m:sSubPr>
                      <m:e>
                        <m:r>
                          <a:rPr lang="en-US" sz="1100" b="0" i="1">
                            <a:solidFill>
                              <a:schemeClr val="dk1"/>
                            </a:solidFill>
                            <a:effectLst/>
                            <a:latin typeface="Cambria Math" panose="02040503050406030204" pitchFamily="18" charset="0"/>
                            <a:ea typeface="+mn-ea"/>
                            <a:cs typeface="+mn-cs"/>
                          </a:rPr>
                          <m:t>𝑎</m:t>
                        </m:r>
                      </m:e>
                      <m:sub>
                        <m:r>
                          <a:rPr lang="en-US" sz="1100" b="0" i="1">
                            <a:solidFill>
                              <a:schemeClr val="dk1"/>
                            </a:solidFill>
                            <a:effectLst/>
                            <a:latin typeface="Cambria Math" panose="02040503050406030204" pitchFamily="18" charset="0"/>
                            <a:ea typeface="+mn-ea"/>
                            <a:cs typeface="+mn-cs"/>
                          </a:rPr>
                          <m:t>𝑖</m:t>
                        </m:r>
                      </m:sub>
                    </m:sSub>
                    <m:r>
                      <a:rPr lang="en-US" sz="1100" b="0" i="1">
                        <a:solidFill>
                          <a:schemeClr val="dk1"/>
                        </a:solidFill>
                        <a:effectLst/>
                        <a:latin typeface="Cambria Math" panose="02040503050406030204" pitchFamily="18" charset="0"/>
                        <a:ea typeface="+mn-ea"/>
                        <a:cs typeface="+mn-cs"/>
                      </a:rPr>
                      <m:t>+</m:t>
                    </m:r>
                    <m:sSub>
                      <m:sSubPr>
                        <m:ctrlPr>
                          <a:rPr lang="en-US" sz="1100" b="0" i="1">
                            <a:solidFill>
                              <a:schemeClr val="dk1"/>
                            </a:solidFill>
                            <a:effectLst/>
                            <a:latin typeface="Cambria Math" panose="02040503050406030204" pitchFamily="18" charset="0"/>
                            <a:ea typeface="+mn-ea"/>
                            <a:cs typeface="+mn-cs"/>
                          </a:rPr>
                        </m:ctrlPr>
                      </m:sSubPr>
                      <m:e>
                        <m:r>
                          <a:rPr lang="en-US" sz="1100" b="0" i="1">
                            <a:solidFill>
                              <a:schemeClr val="dk1"/>
                            </a:solidFill>
                            <a:effectLst/>
                            <a:latin typeface="Cambria Math" panose="02040503050406030204" pitchFamily="18" charset="0"/>
                            <a:ea typeface="+mn-ea"/>
                            <a:cs typeface="+mn-cs"/>
                          </a:rPr>
                          <m:t>𝑏</m:t>
                        </m:r>
                      </m:e>
                      <m:sub>
                        <m:r>
                          <a:rPr lang="en-US" sz="1100" b="0" i="1">
                            <a:solidFill>
                              <a:schemeClr val="dk1"/>
                            </a:solidFill>
                            <a:effectLst/>
                            <a:latin typeface="Cambria Math" panose="02040503050406030204" pitchFamily="18" charset="0"/>
                            <a:ea typeface="+mn-ea"/>
                            <a:cs typeface="+mn-cs"/>
                          </a:rPr>
                          <m:t>𝑖</m:t>
                        </m:r>
                      </m:sub>
                    </m:sSub>
                    <m:f>
                      <m:fPr>
                        <m:ctrlPr>
                          <a:rPr lang="en-US" sz="1100" b="0" i="1">
                            <a:solidFill>
                              <a:schemeClr val="dk1"/>
                            </a:solidFill>
                            <a:effectLst/>
                            <a:latin typeface="Cambria Math" panose="02040503050406030204" pitchFamily="18" charset="0"/>
                            <a:ea typeface="+mn-ea"/>
                            <a:cs typeface="+mn-cs"/>
                          </a:rPr>
                        </m:ctrlPr>
                      </m:fPr>
                      <m:num>
                        <m:r>
                          <m:rPr>
                            <m:sty m:val="p"/>
                          </m:rPr>
                          <a:rPr lang="en-US" sz="1100" b="0" i="0">
                            <a:solidFill>
                              <a:schemeClr val="dk1"/>
                            </a:solidFill>
                            <a:effectLst/>
                            <a:latin typeface="Cambria Math" panose="02040503050406030204" pitchFamily="18" charset="0"/>
                            <a:ea typeface="+mn-ea"/>
                            <a:cs typeface="+mn-cs"/>
                          </a:rPr>
                          <m:t>exp</m:t>
                        </m:r>
                        <m:r>
                          <a:rPr lang="en-US" sz="1100" b="0" i="1">
                            <a:solidFill>
                              <a:schemeClr val="dk1"/>
                            </a:solidFill>
                            <a:effectLst/>
                            <a:latin typeface="Cambria Math" panose="02040503050406030204" pitchFamily="18" charset="0"/>
                            <a:ea typeface="+mn-ea"/>
                            <a:cs typeface="+mn-cs"/>
                          </a:rPr>
                          <m:t>(</m:t>
                        </m:r>
                        <m:sSub>
                          <m:sSubPr>
                            <m:ctrlPr>
                              <a:rPr lang="en-US" sz="1100" b="0" i="1">
                                <a:solidFill>
                                  <a:schemeClr val="dk1"/>
                                </a:solidFill>
                                <a:effectLst/>
                                <a:latin typeface="Cambria Math" panose="02040503050406030204" pitchFamily="18" charset="0"/>
                                <a:ea typeface="+mn-ea"/>
                                <a:cs typeface="+mn-cs"/>
                              </a:rPr>
                            </m:ctrlPr>
                          </m:sSubPr>
                          <m:e>
                            <m:r>
                              <a:rPr lang="en-US" sz="1100" b="0" i="1">
                                <a:solidFill>
                                  <a:schemeClr val="dk1"/>
                                </a:solidFill>
                                <a:effectLst/>
                                <a:latin typeface="Cambria Math" panose="02040503050406030204" pitchFamily="18" charset="0"/>
                                <a:ea typeface="+mn-ea"/>
                                <a:cs typeface="+mn-cs"/>
                              </a:rPr>
                              <m:t>𝑐</m:t>
                            </m:r>
                          </m:e>
                          <m:sub>
                            <m:r>
                              <a:rPr lang="en-US" sz="1100" b="0" i="1">
                                <a:solidFill>
                                  <a:schemeClr val="dk1"/>
                                </a:solidFill>
                                <a:effectLst/>
                                <a:latin typeface="Cambria Math" panose="02040503050406030204" pitchFamily="18" charset="0"/>
                                <a:ea typeface="+mn-ea"/>
                                <a:cs typeface="+mn-cs"/>
                              </a:rPr>
                              <m:t>𝑖</m:t>
                            </m:r>
                          </m:sub>
                        </m:sSub>
                        <m:sSub>
                          <m:sSubPr>
                            <m:ctrlPr>
                              <a:rPr lang="en-US" sz="1100" b="0" i="1">
                                <a:solidFill>
                                  <a:schemeClr val="dk1"/>
                                </a:solidFill>
                                <a:effectLst/>
                                <a:latin typeface="Cambria Math" panose="02040503050406030204" pitchFamily="18" charset="0"/>
                                <a:ea typeface="+mn-ea"/>
                                <a:cs typeface="+mn-cs"/>
                              </a:rPr>
                            </m:ctrlPr>
                          </m:sSubPr>
                          <m:e>
                            <m:r>
                              <a:rPr lang="en-US" sz="1100" b="0" i="1">
                                <a:solidFill>
                                  <a:schemeClr val="dk1"/>
                                </a:solidFill>
                                <a:effectLst/>
                                <a:latin typeface="Cambria Math" panose="02040503050406030204" pitchFamily="18" charset="0"/>
                                <a:ea typeface="+mn-ea"/>
                                <a:cs typeface="+mn-cs"/>
                              </a:rPr>
                              <m:t>𝑥</m:t>
                            </m:r>
                          </m:e>
                          <m:sub>
                            <m:r>
                              <a:rPr lang="en-US" sz="1100" b="0" i="1">
                                <a:solidFill>
                                  <a:schemeClr val="dk1"/>
                                </a:solidFill>
                                <a:effectLst/>
                                <a:latin typeface="Cambria Math" panose="02040503050406030204" pitchFamily="18" charset="0"/>
                                <a:ea typeface="+mn-ea"/>
                                <a:cs typeface="+mn-cs"/>
                              </a:rPr>
                              <m:t>𝑖</m:t>
                            </m:r>
                          </m:sub>
                        </m:sSub>
                        <m:r>
                          <a:rPr lang="en-US" sz="1100" b="0" i="1">
                            <a:solidFill>
                              <a:schemeClr val="dk1"/>
                            </a:solidFill>
                            <a:effectLst/>
                            <a:latin typeface="Cambria Math" panose="02040503050406030204" pitchFamily="18" charset="0"/>
                            <a:ea typeface="+mn-ea"/>
                            <a:cs typeface="+mn-cs"/>
                          </a:rPr>
                          <m:t>)</m:t>
                        </m:r>
                      </m:num>
                      <m:den>
                        <m:r>
                          <a:rPr lang="en-US" sz="1100" b="0" i="1">
                            <a:solidFill>
                              <a:schemeClr val="dk1"/>
                            </a:solidFill>
                            <a:effectLst/>
                            <a:latin typeface="Cambria Math" panose="02040503050406030204" pitchFamily="18" charset="0"/>
                            <a:ea typeface="+mn-ea"/>
                            <a:cs typeface="+mn-cs"/>
                          </a:rPr>
                          <m:t>1+ </m:t>
                        </m:r>
                        <m:r>
                          <m:rPr>
                            <m:sty m:val="p"/>
                          </m:rPr>
                          <a:rPr lang="en-US" sz="1100" b="0" i="0">
                            <a:solidFill>
                              <a:schemeClr val="dk1"/>
                            </a:solidFill>
                            <a:effectLst/>
                            <a:latin typeface="Cambria Math" panose="02040503050406030204" pitchFamily="18" charset="0"/>
                            <a:ea typeface="+mn-ea"/>
                            <a:cs typeface="+mn-cs"/>
                          </a:rPr>
                          <m:t>exp</m:t>
                        </m:r>
                        <m:r>
                          <a:rPr lang="en-US" sz="1100" b="0" i="1">
                            <a:solidFill>
                              <a:schemeClr val="dk1"/>
                            </a:solidFill>
                            <a:effectLst/>
                            <a:latin typeface="Cambria Math" panose="02040503050406030204" pitchFamily="18" charset="0"/>
                            <a:ea typeface="+mn-ea"/>
                            <a:cs typeface="+mn-cs"/>
                          </a:rPr>
                          <m:t>(</m:t>
                        </m:r>
                        <m:sSub>
                          <m:sSubPr>
                            <m:ctrlPr>
                              <a:rPr lang="en-US" sz="1100" b="0" i="1">
                                <a:solidFill>
                                  <a:schemeClr val="dk1"/>
                                </a:solidFill>
                                <a:effectLst/>
                                <a:latin typeface="Cambria Math" panose="02040503050406030204" pitchFamily="18" charset="0"/>
                                <a:ea typeface="+mn-ea"/>
                                <a:cs typeface="+mn-cs"/>
                              </a:rPr>
                            </m:ctrlPr>
                          </m:sSubPr>
                          <m:e>
                            <m:r>
                              <a:rPr lang="en-US" sz="1100" b="0" i="1">
                                <a:solidFill>
                                  <a:schemeClr val="dk1"/>
                                </a:solidFill>
                                <a:effectLst/>
                                <a:latin typeface="Cambria Math" panose="02040503050406030204" pitchFamily="18" charset="0"/>
                                <a:ea typeface="+mn-ea"/>
                                <a:cs typeface="+mn-cs"/>
                              </a:rPr>
                              <m:t>𝑐</m:t>
                            </m:r>
                          </m:e>
                          <m:sub>
                            <m:r>
                              <a:rPr lang="en-US" sz="1100" b="0" i="1">
                                <a:solidFill>
                                  <a:schemeClr val="dk1"/>
                                </a:solidFill>
                                <a:effectLst/>
                                <a:latin typeface="Cambria Math" panose="02040503050406030204" pitchFamily="18" charset="0"/>
                                <a:ea typeface="+mn-ea"/>
                                <a:cs typeface="+mn-cs"/>
                              </a:rPr>
                              <m:t>𝑖</m:t>
                            </m:r>
                          </m:sub>
                        </m:sSub>
                        <m:sSub>
                          <m:sSubPr>
                            <m:ctrlPr>
                              <a:rPr lang="en-US" sz="1100" b="0" i="1">
                                <a:solidFill>
                                  <a:schemeClr val="dk1"/>
                                </a:solidFill>
                                <a:effectLst/>
                                <a:latin typeface="Cambria Math" panose="02040503050406030204" pitchFamily="18" charset="0"/>
                                <a:ea typeface="+mn-ea"/>
                                <a:cs typeface="+mn-cs"/>
                              </a:rPr>
                            </m:ctrlPr>
                          </m:sSubPr>
                          <m:e>
                            <m:r>
                              <a:rPr lang="en-US" sz="1100" b="0" i="1">
                                <a:solidFill>
                                  <a:schemeClr val="dk1"/>
                                </a:solidFill>
                                <a:effectLst/>
                                <a:latin typeface="Cambria Math" panose="02040503050406030204" pitchFamily="18" charset="0"/>
                                <a:ea typeface="+mn-ea"/>
                                <a:cs typeface="+mn-cs"/>
                              </a:rPr>
                              <m:t>𝑥</m:t>
                            </m:r>
                          </m:e>
                          <m:sub>
                            <m:r>
                              <a:rPr lang="en-US" sz="1100" b="0" i="1">
                                <a:solidFill>
                                  <a:schemeClr val="dk1"/>
                                </a:solidFill>
                                <a:effectLst/>
                                <a:latin typeface="Cambria Math" panose="02040503050406030204" pitchFamily="18" charset="0"/>
                                <a:ea typeface="+mn-ea"/>
                                <a:cs typeface="+mn-cs"/>
                              </a:rPr>
                              <m:t>𝑖</m:t>
                            </m:r>
                          </m:sub>
                        </m:sSub>
                        <m:r>
                          <a:rPr lang="en-US" sz="1100" b="0" i="1">
                            <a:solidFill>
                              <a:schemeClr val="dk1"/>
                            </a:solidFill>
                            <a:effectLst/>
                            <a:latin typeface="Cambria Math" panose="02040503050406030204" pitchFamily="18" charset="0"/>
                            <a:ea typeface="+mn-ea"/>
                            <a:cs typeface="+mn-cs"/>
                          </a:rPr>
                          <m:t>)</m:t>
                        </m:r>
                      </m:den>
                    </m:f>
                    <m:r>
                      <a:rPr lang="en-US" sz="1100" b="0" i="1">
                        <a:solidFill>
                          <a:schemeClr val="dk1"/>
                        </a:solidFill>
                        <a:effectLst/>
                        <a:latin typeface="Cambria Math" panose="02040503050406030204" pitchFamily="18" charset="0"/>
                        <a:ea typeface="+mn-ea"/>
                        <a:cs typeface="+mn-cs"/>
                      </a:rPr>
                      <m:t>,</m:t>
                    </m:r>
                  </m:oMath>
                </m:oMathPara>
              </a14:m>
              <a:endParaRPr lang="fi-FI">
                <a:effectLst/>
              </a:endParaRPr>
            </a:p>
            <a:p>
              <a:endParaRPr lang="fi-FI" sz="1100"/>
            </a:p>
          </xdr:txBody>
        </xdr:sp>
      </mc:Choice>
      <mc:Fallback xmlns="">
        <xdr:sp macro="" textlink="">
          <xdr:nvSpPr>
            <xdr:cNvPr id="6" name="TextBox 5">
              <a:extLst>
                <a:ext uri="{FF2B5EF4-FFF2-40B4-BE49-F238E27FC236}">
                  <a16:creationId xmlns:a16="http://schemas.microsoft.com/office/drawing/2014/main" id="{654CAD47-1ADD-93B7-9AC3-FDBA62C39E63}"/>
                </a:ext>
              </a:extLst>
            </xdr:cNvPr>
            <xdr:cNvSpPr txBox="1"/>
          </xdr:nvSpPr>
          <xdr:spPr>
            <a:xfrm>
              <a:off x="9370218" y="12340827"/>
              <a:ext cx="4738689" cy="5953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𝐶(</a:t>
              </a:r>
              <a:r>
                <a:rPr lang="fi-FI" sz="1100" b="0" i="0">
                  <a:solidFill>
                    <a:schemeClr val="dk1"/>
                  </a:solidFill>
                  <a:effectLst/>
                  <a:latin typeface="Cambria Math" panose="02040503050406030204" pitchFamily="18" charset="0"/>
                  <a:ea typeface="+mn-ea"/>
                  <a:cs typeface="+mn-cs"/>
                </a:rPr>
                <a:t>𝑥</a:t>
              </a:r>
              <a:r>
                <a:rPr lang="en-US" sz="1100" b="0" i="0">
                  <a:solidFill>
                    <a:schemeClr val="dk1"/>
                  </a:solidFill>
                  <a:effectLst/>
                  <a:latin typeface="+mn-lt"/>
                  <a:ea typeface="+mn-ea"/>
                  <a:cs typeface="+mn-cs"/>
                </a:rPr>
                <a:t>)=𝑎_𝑖+𝑏_𝑖  (exp(𝑐_𝑖 𝑥_𝑖))/(1+ exp(𝑐_𝑖 𝑥_𝑖)),</a:t>
              </a:r>
              <a:endParaRPr lang="fi-FI">
                <a:effectLst/>
              </a:endParaRPr>
            </a:p>
            <a:p>
              <a:endParaRPr lang="fi-FI" sz="1100"/>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oneCellAnchor>
    <xdr:from>
      <xdr:col>0</xdr:col>
      <xdr:colOff>77787</xdr:colOff>
      <xdr:row>1</xdr:row>
      <xdr:rowOff>150812</xdr:rowOff>
    </xdr:from>
    <xdr:ext cx="8987674" cy="6754813"/>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7787" y="484187"/>
          <a:ext cx="8987674" cy="675481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portfolio optimization problem (7 pts)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Wealthy industrialist H.E. Pennypacker is restructuring her investment portfolio and has decided to allocate capital across  12 industry funds: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1.       NoDur:  Consumer NonDurables -- Food, Tobacco, Textiles, Apparel, Leather, Toys        </a:t>
          </a:r>
        </a:p>
        <a:p>
          <a:r>
            <a:rPr lang="en-US" sz="1100" b="0" i="0" u="none" strike="noStrike">
              <a:solidFill>
                <a:schemeClr val="tx1"/>
              </a:solidFill>
              <a:effectLst/>
              <a:latin typeface="+mn-lt"/>
              <a:ea typeface="+mn-ea"/>
              <a:cs typeface="+mn-cs"/>
            </a:rPr>
            <a:t>2.       Durbl:  Consumer Durables -- Cars, TV's, Furniture, Household Appliances</a:t>
          </a:r>
        </a:p>
        <a:p>
          <a:r>
            <a:rPr lang="en-US" sz="1100" b="0" i="0" u="none" strike="noStrike">
              <a:solidFill>
                <a:schemeClr val="tx1"/>
              </a:solidFill>
              <a:effectLst/>
              <a:latin typeface="+mn-lt"/>
              <a:ea typeface="+mn-ea"/>
              <a:cs typeface="+mn-cs"/>
            </a:rPr>
            <a:t>3.       Manuf:  Manufacturing -- Machinery, Trucks, Planes, Off Furn, Paper, Com Printing</a:t>
          </a:r>
        </a:p>
        <a:p>
          <a:r>
            <a:rPr lang="en-US" sz="1100" b="0" i="0" u="none" strike="noStrike">
              <a:solidFill>
                <a:schemeClr val="tx1"/>
              </a:solidFill>
              <a:effectLst/>
              <a:latin typeface="+mn-lt"/>
              <a:ea typeface="+mn-ea"/>
              <a:cs typeface="+mn-cs"/>
            </a:rPr>
            <a:t>4.       Enrgy: Oil, Gas, and Coal Extraction and Products</a:t>
          </a:r>
        </a:p>
        <a:p>
          <a:r>
            <a:rPr lang="en-US" sz="1100" b="0" i="0" u="none" strike="noStrike">
              <a:solidFill>
                <a:schemeClr val="tx1"/>
              </a:solidFill>
              <a:effectLst/>
              <a:latin typeface="+mn-lt"/>
              <a:ea typeface="+mn-ea"/>
              <a:cs typeface="+mn-cs"/>
            </a:rPr>
            <a:t>5.       Chems:  Chemicals and Allied Products</a:t>
          </a:r>
        </a:p>
        <a:p>
          <a:r>
            <a:rPr lang="en-US" sz="1100" b="0" i="0" u="none" strike="noStrike">
              <a:solidFill>
                <a:schemeClr val="tx1"/>
              </a:solidFill>
              <a:effectLst/>
              <a:latin typeface="+mn-lt"/>
              <a:ea typeface="+mn-ea"/>
              <a:cs typeface="+mn-cs"/>
            </a:rPr>
            <a:t>6.       BusEq:  Business Equipment -- Computers, Software, and Electronic Equipment</a:t>
          </a:r>
        </a:p>
        <a:p>
          <a:r>
            <a:rPr lang="en-US" sz="1100" b="0" i="0" u="none" strike="noStrike">
              <a:solidFill>
                <a:schemeClr val="tx1"/>
              </a:solidFill>
              <a:effectLst/>
              <a:latin typeface="+mn-lt"/>
              <a:ea typeface="+mn-ea"/>
              <a:cs typeface="+mn-cs"/>
            </a:rPr>
            <a:t>7.       Telcm:  Telephone and Television Transmission</a:t>
          </a:r>
        </a:p>
        <a:p>
          <a:r>
            <a:rPr lang="en-US" sz="1100" b="0" i="0" u="none" strike="noStrike">
              <a:solidFill>
                <a:schemeClr val="tx1"/>
              </a:solidFill>
              <a:effectLst/>
              <a:latin typeface="+mn-lt"/>
              <a:ea typeface="+mn-ea"/>
              <a:cs typeface="+mn-cs"/>
            </a:rPr>
            <a:t>8.       Utils:  Utilities</a:t>
          </a:r>
        </a:p>
        <a:p>
          <a:r>
            <a:rPr lang="en-US" sz="1100" b="0" i="0" u="none" strike="noStrike">
              <a:solidFill>
                <a:schemeClr val="tx1"/>
              </a:solidFill>
              <a:effectLst/>
              <a:latin typeface="+mn-lt"/>
              <a:ea typeface="+mn-ea"/>
              <a:cs typeface="+mn-cs"/>
            </a:rPr>
            <a:t>9.       Shops:  Wholesale, Retail, and Some Services (Laundries, Repair Shops)</a:t>
          </a:r>
        </a:p>
        <a:p>
          <a:r>
            <a:rPr lang="en-US" sz="1100" b="0" i="0" u="none" strike="noStrike">
              <a:solidFill>
                <a:schemeClr val="tx1"/>
              </a:solidFill>
              <a:effectLst/>
              <a:latin typeface="+mn-lt"/>
              <a:ea typeface="+mn-ea"/>
              <a:cs typeface="+mn-cs"/>
            </a:rPr>
            <a:t>10.   Hlth:   Healthcare, Medical Equipment, and Drugs</a:t>
          </a:r>
        </a:p>
        <a:p>
          <a:r>
            <a:rPr lang="en-US" sz="1100" b="0" i="0" u="none" strike="noStrike">
              <a:solidFill>
                <a:schemeClr val="tx1"/>
              </a:solidFill>
              <a:effectLst/>
              <a:latin typeface="+mn-lt"/>
              <a:ea typeface="+mn-ea"/>
              <a:cs typeface="+mn-cs"/>
            </a:rPr>
            <a:t>11.   Money:  Finance</a:t>
          </a:r>
        </a:p>
        <a:p>
          <a:r>
            <a:rPr lang="en-US" sz="1100" b="0" i="0" u="none" strike="noStrike">
              <a:solidFill>
                <a:schemeClr val="tx1"/>
              </a:solidFill>
              <a:effectLst/>
              <a:latin typeface="+mn-lt"/>
              <a:ea typeface="+mn-ea"/>
              <a:cs typeface="+mn-cs"/>
            </a:rPr>
            <a:t>12.   Other: Mines, Constr, BldMt, Trans, Hotels, Bus Serv, Entertainment</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She has hired you</a:t>
          </a:r>
          <a:r>
            <a:rPr lang="en-US" sz="1100" b="0" i="0" u="none" strike="noStrike" baseline="0">
              <a:solidFill>
                <a:schemeClr val="tx1"/>
              </a:solidFill>
              <a:effectLst/>
              <a:latin typeface="+mn-lt"/>
              <a:ea typeface="+mn-ea"/>
              <a:cs typeface="+mn-cs"/>
            </a:rPr>
            <a:t> for</a:t>
          </a:r>
          <a:r>
            <a:rPr lang="en-US" sz="1100" b="0" i="0" u="none" strike="noStrike">
              <a:solidFill>
                <a:schemeClr val="tx1"/>
              </a:solidFill>
              <a:effectLst/>
              <a:latin typeface="+mn-lt"/>
              <a:ea typeface="+mn-ea"/>
              <a:cs typeface="+mn-cs"/>
            </a:rPr>
            <a:t> support the decision</a:t>
          </a:r>
          <a:r>
            <a:rPr lang="en-US" sz="1100" b="0" i="0" u="none" strike="noStrike" baseline="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making, and asks you to construct a Markowitz model to identify an allocation with minimal risk (in terms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monthly returns), and a monthly expected return of at least 1%. Furthermore, at most 1% of the capital can be allocated to NoDur fund and at most 2% to Enrgy fund, since H.E. Pennypacker does not want to appear as a supporter of the Tobacco and Oil &amp; Gas industries. At least </a:t>
          </a:r>
        </a:p>
        <a:p>
          <a:r>
            <a:rPr lang="en-US" sz="1100" b="0" i="0" u="none" strike="noStrike">
              <a:solidFill>
                <a:schemeClr val="tx1"/>
              </a:solidFill>
              <a:effectLst/>
              <a:latin typeface="+mn-lt"/>
              <a:ea typeface="+mn-ea"/>
              <a:cs typeface="+mn-cs"/>
            </a:rPr>
            <a:t>7% of the capital should be invested in Health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 The planning horizon is one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month and the model should use data on monthly historical returns of the industry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funds (Table 1).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Build the NLP model using spreadsheets and solve the optimal allocation.</a:t>
          </a:r>
          <a:r>
            <a:rPr lang="en-US" sz="1100" b="0" i="0">
              <a:solidFill>
                <a:schemeClr val="tx1"/>
              </a:solidFill>
              <a:effectLst/>
              <a:latin typeface="+mn-lt"/>
              <a:ea typeface="+mn-ea"/>
              <a:cs typeface="+mn-cs"/>
            </a:rPr>
            <a:t> Shorting of the funds is not allowed, i.e., fund weights must be non-negative. (3p) [HINT: To check the correctness of your implementation, make sure that if you invest in only one fund, then the expected return and risk given by your model match those in the historical data].</a:t>
          </a:r>
          <a:endParaRPr lang="en-US">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b) </a:t>
          </a:r>
          <a:r>
            <a:rPr lang="en-US" sz="1100" b="0" i="0">
              <a:solidFill>
                <a:schemeClr val="tx1"/>
              </a:solidFill>
              <a:effectLst/>
              <a:latin typeface="+mn-lt"/>
              <a:ea typeface="+mn-ea"/>
              <a:cs typeface="+mn-cs"/>
            </a:rPr>
            <a:t>To which funds should H.E. Pennypacker allocate capital and how much? </a:t>
          </a:r>
          <a:r>
            <a:rPr lang="en-US" sz="1100" b="0" i="0" u="none" strike="noStrike">
              <a:solidFill>
                <a:schemeClr val="tx1"/>
              </a:solidFill>
              <a:effectLst/>
              <a:latin typeface="+mn-lt"/>
              <a:ea typeface="+mn-ea"/>
              <a:cs typeface="+mn-cs"/>
            </a:rPr>
            <a:t>What is the expected return and standard deviation of returns of the optimal allocation? (1p)</a:t>
          </a:r>
        </a:p>
        <a:p>
          <a:endParaRPr lang="en-US" sz="1100" b="0" i="0" u="none" strike="noStrike">
            <a:solidFill>
              <a:schemeClr val="tx1"/>
            </a:solidFill>
            <a:effectLst/>
            <a:latin typeface="+mn-lt"/>
            <a:ea typeface="+mn-ea"/>
            <a:cs typeface="+mn-cs"/>
          </a:endParaRPr>
        </a:p>
        <a:p>
          <a:r>
            <a:rPr lang="en-US" sz="1100" b="1" i="0" u="none" strike="noStrike">
              <a:solidFill>
                <a:sysClr val="windowText" lastClr="000000"/>
              </a:solidFill>
              <a:effectLst/>
              <a:latin typeface="+mn-lt"/>
              <a:ea typeface="+mn-ea"/>
              <a:cs typeface="+mn-cs"/>
            </a:rPr>
            <a:t>Portfolio allocations:</a:t>
          </a:r>
        </a:p>
        <a:p>
          <a:r>
            <a:rPr lang="en-US" sz="1100" b="1" i="0" u="none" strike="noStrike">
              <a:solidFill>
                <a:sysClr val="windowText" lastClr="000000"/>
              </a:solidFill>
              <a:effectLst/>
              <a:latin typeface="+mn-lt"/>
              <a:ea typeface="+mn-ea"/>
              <a:cs typeface="+mn-cs"/>
            </a:rPr>
            <a:t>Hlth</a:t>
          </a:r>
          <a:r>
            <a:rPr lang="en-US" sz="1100" b="1" i="0" u="none" strike="noStrike" baseline="0">
              <a:solidFill>
                <a:sysClr val="windowText" lastClr="000000"/>
              </a:solidFill>
              <a:effectLst/>
              <a:latin typeface="+mn-lt"/>
              <a:ea typeface="+mn-ea"/>
              <a:cs typeface="+mn-cs"/>
            </a:rPr>
            <a:t>: 83%</a:t>
          </a:r>
        </a:p>
        <a:p>
          <a:r>
            <a:rPr lang="en-US" sz="1100" b="1" i="0" u="none" strike="noStrike" baseline="0">
              <a:solidFill>
                <a:sysClr val="windowText" lastClr="000000"/>
              </a:solidFill>
              <a:effectLst/>
              <a:latin typeface="+mn-lt"/>
              <a:ea typeface="+mn-ea"/>
              <a:cs typeface="+mn-cs"/>
            </a:rPr>
            <a:t>BusEq: 17%</a:t>
          </a:r>
          <a:endParaRPr lang="en-US" sz="1100" b="1"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a:t>
          </a:r>
          <a:r>
            <a:rPr lang="en-US" sz="1100" b="0" i="0" u="none" strike="noStrike">
              <a:solidFill>
                <a:schemeClr val="tx1"/>
              </a:solidFill>
              <a:effectLst/>
              <a:latin typeface="+mn-lt"/>
              <a:ea typeface="+mn-ea"/>
              <a:cs typeface="+mn-cs"/>
            </a:rPr>
            <a:t> After seeing the results H.E. Pennypacker wants you to analyze the tradeoff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between risk and expected returns more closely. Solve the model for a range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different values for the expected return requirement and produce a graph showing</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returns as a function of the expected returns.</a:t>
          </a:r>
          <a:r>
            <a:rPr lang="en-US" sz="1100" b="0" i="0" u="none" strike="noStrike" baseline="0">
              <a:solidFill>
                <a:schemeClr val="tx1"/>
              </a:solidFill>
              <a:effectLst/>
              <a:latin typeface="+mn-lt"/>
              <a:ea typeface="+mn-ea"/>
              <a:cs typeface="+mn-cs"/>
            </a:rPr>
            <a:t> R</a:t>
          </a:r>
          <a:r>
            <a:rPr lang="en-US" sz="1100" b="0" i="0" u="none" strike="noStrike">
              <a:solidFill>
                <a:schemeClr val="tx1"/>
              </a:solidFill>
              <a:effectLst/>
              <a:latin typeface="+mn-lt"/>
              <a:ea typeface="+mn-ea"/>
              <a:cs typeface="+mn-cs"/>
            </a:rPr>
            <a:t>ange of 5-10 values suffices, i.e., no use of macros is required.</a:t>
          </a:r>
          <a:r>
            <a:rPr lang="en-US" sz="1100" b="0" i="0" u="none" strike="noStrike" baseline="0">
              <a:solidFill>
                <a:schemeClr val="tx1"/>
              </a:solidFill>
              <a:effectLst/>
              <a:latin typeface="+mn-lt"/>
              <a:ea typeface="+mn-ea"/>
              <a:cs typeface="+mn-cs"/>
            </a:rPr>
            <a:t> M</a:t>
          </a:r>
          <a:r>
            <a:rPr lang="en-US" sz="1100" b="0" i="0" u="none" strike="noStrike">
              <a:solidFill>
                <a:schemeClr val="tx1"/>
              </a:solidFill>
              <a:effectLst/>
              <a:latin typeface="+mn-lt"/>
              <a:ea typeface="+mn-ea"/>
              <a:cs typeface="+mn-cs"/>
            </a:rPr>
            <a:t>ake sure that this</a:t>
          </a:r>
          <a:r>
            <a:rPr lang="en-US" sz="1100" b="0" i="0" u="none" strike="noStrike" baseline="0">
              <a:solidFill>
                <a:schemeClr val="tx1"/>
              </a:solidFill>
              <a:effectLst/>
              <a:latin typeface="+mn-lt"/>
              <a:ea typeface="+mn-ea"/>
              <a:cs typeface="+mn-cs"/>
            </a:rPr>
            <a:t> range includes the maximum </a:t>
          </a:r>
          <a:r>
            <a:rPr lang="en-US" sz="1100" b="0" i="0" u="none" strike="noStrike">
              <a:solidFill>
                <a:schemeClr val="tx1"/>
              </a:solidFill>
              <a:effectLst/>
              <a:latin typeface="+mn-lt"/>
              <a:ea typeface="+mn-ea"/>
              <a:cs typeface="+mn-cs"/>
            </a:rPr>
            <a:t>return</a:t>
          </a:r>
          <a:r>
            <a:rPr lang="en-US" sz="1100" b="0" i="0" u="none" strike="noStrike" baseline="0">
              <a:solidFill>
                <a:schemeClr val="tx1"/>
              </a:solidFill>
              <a:effectLst/>
              <a:latin typeface="+mn-lt"/>
              <a:ea typeface="+mn-ea"/>
              <a:cs typeface="+mn-cs"/>
            </a:rPr>
            <a:t> and minimum risk portfolios</a:t>
          </a:r>
          <a:r>
            <a:rPr lang="en-US" sz="1100" b="0" i="0" u="none" strike="noStrike">
              <a:solidFill>
                <a:schemeClr val="tx1"/>
              </a:solidFill>
              <a:effectLst/>
              <a:latin typeface="+mn-lt"/>
              <a:ea typeface="+mn-ea"/>
              <a:cs typeface="+mn-cs"/>
            </a:rPr>
            <a: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(3p)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66FD7D-0FF7-41A9-BC8E-28C2D2D84C3C}" name="Table1" displayName="Table1" ref="K10:P25" totalsRowShown="0">
  <tableColumns count="6">
    <tableColumn id="1" xr3:uid="{21A84F5B-D254-47D4-BFB9-514C031ABA2E}" name="Index"/>
    <tableColumn id="2" xr3:uid="{68D05D15-5BE9-4DA4-8581-4182081839FD}" name="Expenditure"/>
    <tableColumn id="3" xr3:uid="{CAF6EF77-50D5-4442-8011-3509DF1D829A}" name="TV">
      <calculatedColumnFormula>T$12+T$13*(EXP(T$14*$L11)/(1+EXP(T$14*$L11)))</calculatedColumnFormula>
    </tableColumn>
    <tableColumn id="4" xr3:uid="{291F1035-5286-46B1-97B5-43C73525C59F}" name="Podcasts">
      <calculatedColumnFormula>U$12+U$13*(EXP(U$14*$L11)/(1+EXP(U$14*$L11)))</calculatedColumnFormula>
    </tableColumn>
    <tableColumn id="5" xr3:uid="{A5DFE0E7-878E-4F7B-BF57-971EF9CFB335}" name="Radio ">
      <calculatedColumnFormula>V$12+V$13*(EXP(V$14*$L11)/(1+EXP(V$14*$L11)))</calculatedColumnFormula>
    </tableColumn>
    <tableColumn id="6" xr3:uid="{111B051D-9362-4251-A262-9A61334D4F61}" name="Social media">
      <calculatedColumnFormula>W$12+W$13*(EXP(W$14*$L11)/(1+EXP(W$14*$L11)))</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676BBE-557F-40C1-AC7D-DD2718B0E94F}" name="Table2" displayName="Table2" ref="S10:W14" totalsRowShown="0" headerRowDxfId="9" dataDxfId="7" headerRowBorderDxfId="8" tableBorderDxfId="6" totalsRowBorderDxfId="5">
  <tableColumns count="5">
    <tableColumn id="1" xr3:uid="{6A51D9CC-A673-4A0C-997E-E4D3C89DC5EE}" name="Column1" dataDxfId="4"/>
    <tableColumn id="2" xr3:uid="{ED7F1DAE-CA46-4CBD-A38B-8A7C615DE74D}" name="TV" dataDxfId="3"/>
    <tableColumn id="3" xr3:uid="{744CB972-A062-42E4-B53F-AC97B09D1547}" name="Podcasts" dataDxfId="2"/>
    <tableColumn id="4" xr3:uid="{D5E1C38A-3576-4A83-9895-D32DA8FAC2A2}" name="Radio" dataDxfId="1"/>
    <tableColumn id="5" xr3:uid="{EE53AAC5-BD8E-4C27-9254-273417325BDE}" name="Social media"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4D0CB-AED9-4394-A50C-5E7AB8F0DF06}">
  <sheetPr codeName="Sheet1"/>
  <dimension ref="A1"/>
  <sheetViews>
    <sheetView tabSelected="1" workbookViewId="0">
      <selection activeCell="A4" sqref="A4"/>
    </sheetView>
  </sheetViews>
  <sheetFormatPr defaultColWidth="8.85546875" defaultRowHeight="15" x14ac:dyDescent="0.25"/>
  <sheetData>
    <row r="1" spans="1:1" s="42" customFormat="1" ht="26.25" x14ac:dyDescent="0.4">
      <c r="A1"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90"/>
  <sheetViews>
    <sheetView topLeftCell="A2" zoomScaleNormal="100" workbookViewId="0">
      <selection activeCell="J43" sqref="J43"/>
    </sheetView>
  </sheetViews>
  <sheetFormatPr defaultColWidth="8.85546875" defaultRowHeight="15" x14ac:dyDescent="0.25"/>
  <cols>
    <col min="1" max="1" width="17" customWidth="1"/>
    <col min="2" max="2" width="15.28515625" customWidth="1"/>
    <col min="3" max="3" width="29.42578125" bestFit="1" customWidth="1"/>
    <col min="4" max="4" width="13.7109375" bestFit="1" customWidth="1"/>
    <col min="5" max="5" width="13.42578125" bestFit="1" customWidth="1"/>
    <col min="6" max="6" width="11.85546875" bestFit="1" customWidth="1"/>
    <col min="7" max="7" width="12.28515625" bestFit="1" customWidth="1"/>
    <col min="8" max="8" width="14.28515625" bestFit="1" customWidth="1"/>
    <col min="11" max="11" width="18.7109375" customWidth="1"/>
    <col min="12" max="12" width="28.7109375" bestFit="1" customWidth="1"/>
    <col min="13" max="13" width="29.42578125" bestFit="1" customWidth="1"/>
    <col min="14" max="14" width="13.7109375" bestFit="1" customWidth="1"/>
    <col min="15" max="15" width="13.42578125" bestFit="1" customWidth="1"/>
    <col min="16" max="16" width="8.140625" bestFit="1" customWidth="1"/>
    <col min="17" max="17" width="5.5703125" bestFit="1" customWidth="1"/>
  </cols>
  <sheetData>
    <row r="1" spans="1:18" s="1" customFormat="1" ht="26.25" x14ac:dyDescent="0.4">
      <c r="A1" s="2" t="s">
        <v>52</v>
      </c>
    </row>
    <row r="2" spans="1:18" ht="80.25" customHeight="1" x14ac:dyDescent="0.25"/>
    <row r="3" spans="1:18" x14ac:dyDescent="0.25">
      <c r="R3" s="3"/>
    </row>
    <row r="4" spans="1:18" x14ac:dyDescent="0.25">
      <c r="R4" s="3"/>
    </row>
    <row r="6" spans="1:18" ht="15.75" thickBot="1" x14ac:dyDescent="0.3">
      <c r="B6" s="18" t="s">
        <v>13</v>
      </c>
    </row>
    <row r="7" spans="1:18" ht="34.5" thickBot="1" x14ac:dyDescent="0.3">
      <c r="B7" s="45" t="s">
        <v>16</v>
      </c>
      <c r="C7" s="46"/>
      <c r="D7" s="169" t="s">
        <v>0</v>
      </c>
      <c r="E7" s="169"/>
      <c r="F7" s="169"/>
      <c r="G7" s="170"/>
    </row>
    <row r="8" spans="1:18" x14ac:dyDescent="0.25">
      <c r="B8" s="47"/>
      <c r="C8" s="48"/>
      <c r="D8" s="4" t="s">
        <v>1</v>
      </c>
      <c r="E8" s="4" t="s">
        <v>2</v>
      </c>
      <c r="F8" s="4" t="s">
        <v>3</v>
      </c>
      <c r="G8" s="4" t="s">
        <v>4</v>
      </c>
      <c r="H8" s="56" t="s">
        <v>54</v>
      </c>
    </row>
    <row r="9" spans="1:18" x14ac:dyDescent="0.25">
      <c r="B9" s="43" t="s">
        <v>5</v>
      </c>
      <c r="C9" s="4" t="s">
        <v>6</v>
      </c>
      <c r="D9" s="5">
        <v>75</v>
      </c>
      <c r="E9" s="5"/>
      <c r="F9" s="5"/>
      <c r="G9" s="5"/>
      <c r="H9" s="57">
        <f>SUM(D9:G9)</f>
        <v>75</v>
      </c>
    </row>
    <row r="10" spans="1:18" x14ac:dyDescent="0.25">
      <c r="B10" s="43"/>
      <c r="C10" s="4" t="s">
        <v>7</v>
      </c>
      <c r="D10" s="5">
        <v>5</v>
      </c>
      <c r="E10" s="34">
        <v>60</v>
      </c>
      <c r="F10" s="34">
        <v>60</v>
      </c>
      <c r="G10" s="5"/>
      <c r="H10" s="57">
        <f t="shared" ref="H10:H11" si="0">SUM(D10:G10)</f>
        <v>125</v>
      </c>
    </row>
    <row r="11" spans="1:18" ht="15.75" thickBot="1" x14ac:dyDescent="0.3">
      <c r="B11" s="44"/>
      <c r="C11" s="4" t="s">
        <v>8</v>
      </c>
      <c r="D11" s="5"/>
      <c r="E11" s="5"/>
      <c r="F11" s="5">
        <v>15</v>
      </c>
      <c r="G11" s="5">
        <v>85</v>
      </c>
      <c r="H11" s="58">
        <f t="shared" si="0"/>
        <v>100</v>
      </c>
    </row>
    <row r="12" spans="1:18" ht="15.75" thickBot="1" x14ac:dyDescent="0.3">
      <c r="B12" s="4"/>
      <c r="C12" s="54" t="s">
        <v>53</v>
      </c>
      <c r="D12" s="55">
        <f>SUM(D9:D11)</f>
        <v>80</v>
      </c>
      <c r="E12" s="55">
        <f t="shared" ref="E12:G12" si="1">SUM(E9:E11)</f>
        <v>60</v>
      </c>
      <c r="F12" s="55">
        <f t="shared" si="1"/>
        <v>75</v>
      </c>
      <c r="G12" s="55">
        <f t="shared" si="1"/>
        <v>85</v>
      </c>
      <c r="H12" s="59">
        <f>SUM(H9:H11)</f>
        <v>300</v>
      </c>
    </row>
    <row r="13" spans="1:18" x14ac:dyDescent="0.25">
      <c r="B13" s="4"/>
      <c r="C13" s="5"/>
      <c r="D13" s="5" t="s">
        <v>55</v>
      </c>
      <c r="E13" s="5"/>
      <c r="F13" s="5"/>
      <c r="G13" s="5"/>
      <c r="H13" s="5"/>
    </row>
    <row r="14" spans="1:18" ht="15.75" thickBot="1" x14ac:dyDescent="0.3">
      <c r="B14" s="18" t="s">
        <v>14</v>
      </c>
    </row>
    <row r="15" spans="1:18" x14ac:dyDescent="0.25">
      <c r="B15" s="45" t="s">
        <v>9</v>
      </c>
      <c r="C15" s="46"/>
      <c r="D15" s="169" t="s">
        <v>0</v>
      </c>
      <c r="E15" s="169"/>
      <c r="F15" s="169"/>
      <c r="G15" s="170"/>
    </row>
    <row r="16" spans="1:18" x14ac:dyDescent="0.25">
      <c r="B16" s="47"/>
      <c r="C16" s="48"/>
      <c r="D16" s="4" t="s">
        <v>1</v>
      </c>
      <c r="E16" s="4" t="s">
        <v>2</v>
      </c>
      <c r="F16" s="4" t="s">
        <v>3</v>
      </c>
      <c r="G16" s="6" t="s">
        <v>4</v>
      </c>
      <c r="L16" s="5"/>
    </row>
    <row r="17" spans="2:9" x14ac:dyDescent="0.25">
      <c r="B17" s="43" t="s">
        <v>5</v>
      </c>
      <c r="C17" s="4" t="s">
        <v>6</v>
      </c>
      <c r="D17" s="5">
        <v>1339</v>
      </c>
      <c r="E17" s="5">
        <v>1481</v>
      </c>
      <c r="F17" s="5">
        <v>1887</v>
      </c>
      <c r="G17" s="7">
        <v>2502</v>
      </c>
    </row>
    <row r="18" spans="2:9" x14ac:dyDescent="0.25">
      <c r="B18" s="43"/>
      <c r="C18" s="4" t="s">
        <v>7</v>
      </c>
      <c r="D18" s="5">
        <v>1016</v>
      </c>
      <c r="E18" s="5">
        <v>1201</v>
      </c>
      <c r="F18" s="5">
        <v>1991</v>
      </c>
      <c r="G18" s="7">
        <v>2283</v>
      </c>
    </row>
    <row r="19" spans="2:9" ht="15.75" thickBot="1" x14ac:dyDescent="0.3">
      <c r="B19" s="44"/>
      <c r="C19" s="8" t="s">
        <v>8</v>
      </c>
      <c r="D19" s="9">
        <v>2872</v>
      </c>
      <c r="E19" s="9">
        <v>1968</v>
      </c>
      <c r="F19" s="9">
        <v>1120</v>
      </c>
      <c r="G19" s="10">
        <v>1977</v>
      </c>
    </row>
    <row r="20" spans="2:9" ht="15.75" thickBot="1" x14ac:dyDescent="0.3">
      <c r="B20" s="4"/>
      <c r="C20" s="5"/>
      <c r="D20" s="5"/>
      <c r="E20" s="5"/>
      <c r="F20" s="5"/>
    </row>
    <row r="21" spans="2:9" ht="15.75" thickBot="1" x14ac:dyDescent="0.3">
      <c r="B21" s="19" t="s">
        <v>15</v>
      </c>
      <c r="H21" s="171" t="s">
        <v>322</v>
      </c>
      <c r="I21" s="172" t="s">
        <v>323</v>
      </c>
    </row>
    <row r="22" spans="2:9" ht="30" x14ac:dyDescent="0.25">
      <c r="B22" s="11" t="s">
        <v>10</v>
      </c>
      <c r="C22" s="12"/>
      <c r="D22" s="53" t="s">
        <v>58</v>
      </c>
      <c r="H22" s="173" t="s">
        <v>61</v>
      </c>
      <c r="I22" s="174"/>
    </row>
    <row r="23" spans="2:9" ht="30" x14ac:dyDescent="0.25">
      <c r="B23" s="13" t="s">
        <v>11</v>
      </c>
      <c r="C23" s="15">
        <v>1E-3</v>
      </c>
      <c r="D23" s="53">
        <v>300</v>
      </c>
      <c r="H23" s="173" t="s">
        <v>324</v>
      </c>
      <c r="I23" s="164"/>
    </row>
    <row r="24" spans="2:9" ht="30.75" thickBot="1" x14ac:dyDescent="0.3">
      <c r="B24" s="16" t="s">
        <v>12</v>
      </c>
      <c r="C24" s="17">
        <v>0.34649999999999997</v>
      </c>
      <c r="D24" s="14"/>
      <c r="H24" s="173" t="s">
        <v>56</v>
      </c>
      <c r="I24" s="146"/>
    </row>
    <row r="25" spans="2:9" ht="15.75" thickBot="1" x14ac:dyDescent="0.3">
      <c r="H25" s="175" t="s">
        <v>325</v>
      </c>
      <c r="I25" s="156"/>
    </row>
    <row r="27" spans="2:9" ht="15.75" customHeight="1" x14ac:dyDescent="0.25">
      <c r="C27" s="50" t="s">
        <v>57</v>
      </c>
      <c r="D27" s="50" t="s">
        <v>1</v>
      </c>
      <c r="E27" s="50" t="s">
        <v>2</v>
      </c>
      <c r="F27" s="50" t="s">
        <v>3</v>
      </c>
      <c r="G27" s="50" t="s">
        <v>4</v>
      </c>
      <c r="H27" s="63" t="s">
        <v>61</v>
      </c>
      <c r="I27" s="63"/>
    </row>
    <row r="28" spans="2:9" x14ac:dyDescent="0.25">
      <c r="C28" s="50" t="s">
        <v>6</v>
      </c>
      <c r="D28" s="61">
        <f t="shared" ref="D28:G30" si="2">D17*($C$23*D34+$C$24)</f>
        <v>495.13644944500163</v>
      </c>
      <c r="E28" s="61">
        <f t="shared" si="2"/>
        <v>542.47011303406009</v>
      </c>
      <c r="F28" s="61">
        <f t="shared" si="2"/>
        <v>672.14348136363481</v>
      </c>
      <c r="G28" s="61">
        <f t="shared" si="2"/>
        <v>922.57746786654025</v>
      </c>
      <c r="H28" s="65">
        <f>SUMPRODUCT(D28:G30,D34:G36)</f>
        <v>171474.72552074486</v>
      </c>
      <c r="I28" s="65"/>
    </row>
    <row r="29" spans="2:9" x14ac:dyDescent="0.25">
      <c r="C29" s="50" t="s">
        <v>7</v>
      </c>
      <c r="D29" s="61">
        <f t="shared" si="2"/>
        <v>409.67073888265742</v>
      </c>
      <c r="E29" s="61">
        <f t="shared" si="2"/>
        <v>464.44307038898972</v>
      </c>
      <c r="F29" s="61">
        <f t="shared" si="2"/>
        <v>689.88149999999996</v>
      </c>
      <c r="G29" s="61">
        <f t="shared" si="2"/>
        <v>855.13677647479619</v>
      </c>
    </row>
    <row r="30" spans="2:9" x14ac:dyDescent="0.25">
      <c r="C30" s="50" t="s">
        <v>8</v>
      </c>
      <c r="D30" s="61">
        <f t="shared" si="2"/>
        <v>995.14799999999991</v>
      </c>
      <c r="E30" s="61">
        <f t="shared" si="2"/>
        <v>681.91199999999992</v>
      </c>
      <c r="F30" s="61">
        <f t="shared" si="2"/>
        <v>461.21951291612561</v>
      </c>
      <c r="G30" s="61">
        <f t="shared" si="2"/>
        <v>753.62619907573173</v>
      </c>
    </row>
    <row r="33" spans="1:18" x14ac:dyDescent="0.25">
      <c r="C33" s="52" t="s">
        <v>56</v>
      </c>
      <c r="D33" s="50" t="s">
        <v>1</v>
      </c>
      <c r="E33" s="50" t="s">
        <v>2</v>
      </c>
      <c r="F33" s="50" t="s">
        <v>3</v>
      </c>
      <c r="G33" s="50" t="s">
        <v>4</v>
      </c>
    </row>
    <row r="34" spans="1:18" x14ac:dyDescent="0.25">
      <c r="C34" s="50" t="s">
        <v>6</v>
      </c>
      <c r="D34" s="82">
        <v>23.280768816282027</v>
      </c>
      <c r="E34" s="82">
        <v>19.786369368035203</v>
      </c>
      <c r="F34" s="82">
        <v>9.6968634677450023</v>
      </c>
      <c r="G34" s="82">
        <v>22.235998347937773</v>
      </c>
      <c r="H34" s="61">
        <f>SUM(D34:G34)</f>
        <v>75</v>
      </c>
      <c r="I34" s="49" t="s">
        <v>59</v>
      </c>
      <c r="J34" s="62">
        <v>75</v>
      </c>
    </row>
    <row r="35" spans="1:18" x14ac:dyDescent="0.25">
      <c r="C35" s="50" t="s">
        <v>7</v>
      </c>
      <c r="D35" s="82">
        <v>56.719231183717966</v>
      </c>
      <c r="E35" s="82">
        <v>40.213630631964818</v>
      </c>
      <c r="F35" s="82">
        <v>0</v>
      </c>
      <c r="G35" s="82">
        <v>28.067138184317244</v>
      </c>
      <c r="H35" s="61">
        <f t="shared" ref="H35:H36" si="3">SUM(D35:G35)</f>
        <v>125.00000000000003</v>
      </c>
      <c r="I35" s="49" t="s">
        <v>59</v>
      </c>
      <c r="J35" s="62">
        <v>125</v>
      </c>
    </row>
    <row r="36" spans="1:18" x14ac:dyDescent="0.25">
      <c r="C36" s="50" t="s">
        <v>8</v>
      </c>
      <c r="D36" s="82">
        <v>0</v>
      </c>
      <c r="E36" s="82">
        <v>0</v>
      </c>
      <c r="F36" s="82">
        <v>65.303136532255039</v>
      </c>
      <c r="G36" s="82">
        <v>34.696863467744997</v>
      </c>
      <c r="H36" s="61">
        <f t="shared" si="3"/>
        <v>100.00000000000003</v>
      </c>
      <c r="I36" s="49" t="s">
        <v>59</v>
      </c>
      <c r="J36" s="62">
        <v>100</v>
      </c>
    </row>
    <row r="37" spans="1:18" x14ac:dyDescent="0.25">
      <c r="D37" s="61">
        <f>SUM(D34:D36)</f>
        <v>80</v>
      </c>
      <c r="E37" s="64">
        <f t="shared" ref="E37:G37" si="4">SUM(E34:E36)</f>
        <v>60.000000000000021</v>
      </c>
      <c r="F37" s="61">
        <f t="shared" si="4"/>
        <v>75.000000000000043</v>
      </c>
      <c r="G37" s="61">
        <f t="shared" si="4"/>
        <v>85.000000000000014</v>
      </c>
    </row>
    <row r="38" spans="1:18" x14ac:dyDescent="0.25">
      <c r="D38" s="49" t="s">
        <v>60</v>
      </c>
      <c r="E38" s="49" t="s">
        <v>60</v>
      </c>
      <c r="F38" s="49" t="s">
        <v>60</v>
      </c>
      <c r="G38" s="49" t="s">
        <v>60</v>
      </c>
    </row>
    <row r="39" spans="1:18" x14ac:dyDescent="0.25">
      <c r="D39" s="62">
        <v>80</v>
      </c>
      <c r="E39" s="62">
        <v>60</v>
      </c>
      <c r="F39" s="62">
        <v>75</v>
      </c>
      <c r="G39" s="62">
        <v>85</v>
      </c>
    </row>
    <row r="46" spans="1:18" ht="15.75" thickBot="1" x14ac:dyDescent="0.3"/>
    <row r="47" spans="1:18" x14ac:dyDescent="0.25">
      <c r="A47" s="73" t="s">
        <v>62</v>
      </c>
      <c r="B47" s="74"/>
      <c r="C47" s="74"/>
      <c r="D47" s="74"/>
      <c r="E47" s="74"/>
      <c r="F47" s="74"/>
      <c r="G47" s="74"/>
      <c r="H47" s="75"/>
      <c r="K47" s="73" t="s">
        <v>62</v>
      </c>
      <c r="L47" s="74"/>
      <c r="M47" s="74"/>
      <c r="N47" s="74"/>
      <c r="O47" s="74"/>
      <c r="P47" s="74"/>
      <c r="Q47" s="74"/>
      <c r="R47" s="75"/>
    </row>
    <row r="48" spans="1:18" x14ac:dyDescent="0.25">
      <c r="A48" s="76" t="s">
        <v>63</v>
      </c>
      <c r="B48" s="60"/>
      <c r="C48" s="60"/>
      <c r="D48" s="60"/>
      <c r="E48" s="60"/>
      <c r="F48" s="60"/>
      <c r="G48" s="60"/>
      <c r="H48" s="77"/>
      <c r="K48" s="76" t="s">
        <v>63</v>
      </c>
      <c r="L48" s="60"/>
      <c r="M48" s="60"/>
      <c r="N48" s="60"/>
      <c r="O48" s="60"/>
      <c r="P48" s="60"/>
      <c r="Q48" s="60"/>
      <c r="R48" s="77"/>
    </row>
    <row r="49" spans="1:18" x14ac:dyDescent="0.25">
      <c r="A49" s="76" t="s">
        <v>64</v>
      </c>
      <c r="B49" s="60"/>
      <c r="C49" s="60"/>
      <c r="D49" s="60"/>
      <c r="E49" s="60"/>
      <c r="F49" s="60"/>
      <c r="G49" s="60"/>
      <c r="H49" s="77"/>
      <c r="K49" s="76" t="s">
        <v>128</v>
      </c>
      <c r="L49" s="60"/>
      <c r="M49" s="60"/>
      <c r="N49" s="60"/>
      <c r="O49" s="60"/>
      <c r="P49" s="60"/>
      <c r="Q49" s="60"/>
      <c r="R49" s="77"/>
    </row>
    <row r="50" spans="1:18" x14ac:dyDescent="0.25">
      <c r="A50" s="76" t="s">
        <v>65</v>
      </c>
      <c r="B50" s="60"/>
      <c r="C50" s="60"/>
      <c r="D50" s="60"/>
      <c r="E50" s="60"/>
      <c r="F50" s="60"/>
      <c r="G50" s="60"/>
      <c r="H50" s="77"/>
      <c r="K50" s="76" t="s">
        <v>65</v>
      </c>
      <c r="L50" s="60"/>
      <c r="M50" s="60"/>
      <c r="N50" s="60"/>
      <c r="O50" s="60"/>
      <c r="P50" s="60"/>
      <c r="Q50" s="60"/>
      <c r="R50" s="77"/>
    </row>
    <row r="51" spans="1:18" x14ac:dyDescent="0.25">
      <c r="A51" s="76" t="s">
        <v>66</v>
      </c>
      <c r="B51" s="60"/>
      <c r="C51" s="60"/>
      <c r="D51" s="60"/>
      <c r="E51" s="60"/>
      <c r="F51" s="60"/>
      <c r="G51" s="60"/>
      <c r="H51" s="77"/>
      <c r="K51" s="76" t="s">
        <v>66</v>
      </c>
      <c r="L51" s="60"/>
      <c r="M51" s="60"/>
      <c r="N51" s="60"/>
      <c r="O51" s="60"/>
      <c r="P51" s="60"/>
      <c r="Q51" s="60"/>
      <c r="R51" s="77"/>
    </row>
    <row r="52" spans="1:18" x14ac:dyDescent="0.25">
      <c r="A52" s="76"/>
      <c r="B52" s="60" t="s">
        <v>67</v>
      </c>
      <c r="C52" s="60"/>
      <c r="D52" s="60"/>
      <c r="E52" s="60"/>
      <c r="F52" s="60"/>
      <c r="G52" s="60"/>
      <c r="H52" s="77"/>
      <c r="K52" s="76"/>
      <c r="L52" s="60" t="s">
        <v>67</v>
      </c>
      <c r="M52" s="60"/>
      <c r="N52" s="60"/>
      <c r="O52" s="60"/>
      <c r="P52" s="60"/>
      <c r="Q52" s="60"/>
      <c r="R52" s="77"/>
    </row>
    <row r="53" spans="1:18" x14ac:dyDescent="0.25">
      <c r="A53" s="76"/>
      <c r="B53" s="60" t="s">
        <v>68</v>
      </c>
      <c r="C53" s="60"/>
      <c r="D53" s="60"/>
      <c r="E53" s="60"/>
      <c r="F53" s="60"/>
      <c r="G53" s="60"/>
      <c r="H53" s="77"/>
      <c r="K53" s="76"/>
      <c r="L53" s="60" t="s">
        <v>129</v>
      </c>
      <c r="M53" s="60"/>
      <c r="N53" s="60"/>
      <c r="O53" s="60"/>
      <c r="P53" s="60"/>
      <c r="Q53" s="60"/>
      <c r="R53" s="77"/>
    </row>
    <row r="54" spans="1:18" x14ac:dyDescent="0.25">
      <c r="A54" s="76"/>
      <c r="B54" s="60" t="s">
        <v>69</v>
      </c>
      <c r="C54" s="60"/>
      <c r="D54" s="60"/>
      <c r="E54" s="60"/>
      <c r="F54" s="60"/>
      <c r="G54" s="60"/>
      <c r="H54" s="77"/>
      <c r="K54" s="76"/>
      <c r="L54" s="60" t="s">
        <v>130</v>
      </c>
      <c r="M54" s="60"/>
      <c r="N54" s="60"/>
      <c r="O54" s="60"/>
      <c r="P54" s="60"/>
      <c r="Q54" s="60"/>
      <c r="R54" s="77"/>
    </row>
    <row r="55" spans="1:18" x14ac:dyDescent="0.25">
      <c r="A55" s="76"/>
      <c r="B55" s="60"/>
      <c r="C55" s="60"/>
      <c r="D55" s="60"/>
      <c r="E55" s="60"/>
      <c r="F55" s="60"/>
      <c r="G55" s="60"/>
      <c r="H55" s="77"/>
      <c r="K55" s="76"/>
      <c r="L55" s="60"/>
      <c r="M55" s="60"/>
      <c r="N55" s="60"/>
      <c r="O55" s="60"/>
      <c r="P55" s="60"/>
      <c r="Q55" s="60"/>
      <c r="R55" s="77"/>
    </row>
    <row r="56" spans="1:18" x14ac:dyDescent="0.25">
      <c r="A56" s="78"/>
      <c r="B56" s="60"/>
      <c r="C56" s="60"/>
      <c r="D56" s="60"/>
      <c r="E56" s="60"/>
      <c r="F56" s="60"/>
      <c r="G56" s="60"/>
      <c r="H56" s="77"/>
      <c r="K56" s="78"/>
      <c r="L56" s="60"/>
      <c r="M56" s="60"/>
      <c r="N56" s="60"/>
      <c r="O56" s="60"/>
      <c r="P56" s="60"/>
      <c r="Q56" s="60"/>
      <c r="R56" s="77"/>
    </row>
    <row r="57" spans="1:18" x14ac:dyDescent="0.25">
      <c r="A57" s="78"/>
      <c r="B57" s="60"/>
      <c r="C57" s="60"/>
      <c r="D57" s="60"/>
      <c r="E57" s="60"/>
      <c r="F57" s="60"/>
      <c r="G57" s="60"/>
      <c r="H57" s="77"/>
      <c r="K57" s="78"/>
      <c r="L57" s="60"/>
      <c r="M57" s="60"/>
      <c r="N57" s="60"/>
      <c r="O57" s="60"/>
      <c r="P57" s="60"/>
      <c r="Q57" s="60"/>
      <c r="R57" s="77"/>
    </row>
    <row r="58" spans="1:18" x14ac:dyDescent="0.25">
      <c r="A58" s="78"/>
      <c r="B58" s="60"/>
      <c r="C58" s="60"/>
      <c r="D58" s="60"/>
      <c r="E58" s="60"/>
      <c r="F58" s="60"/>
      <c r="G58" s="60"/>
      <c r="H58" s="77"/>
      <c r="K58" s="78"/>
      <c r="L58" s="60"/>
      <c r="M58" s="60"/>
      <c r="N58" s="60"/>
      <c r="O58" s="60"/>
      <c r="P58" s="60"/>
      <c r="Q58" s="60"/>
      <c r="R58" s="77"/>
    </row>
    <row r="59" spans="1:18" x14ac:dyDescent="0.25">
      <c r="A59" s="78"/>
      <c r="B59" s="60"/>
      <c r="C59" s="60"/>
      <c r="D59" s="60"/>
      <c r="E59" s="60"/>
      <c r="F59" s="60"/>
      <c r="G59" s="60"/>
      <c r="H59" s="77"/>
      <c r="K59" s="78"/>
      <c r="L59" s="60"/>
      <c r="M59" s="60"/>
      <c r="N59" s="60"/>
      <c r="O59" s="60"/>
      <c r="P59" s="60"/>
      <c r="Q59" s="60"/>
      <c r="R59" s="77"/>
    </row>
    <row r="60" spans="1:18" ht="15.75" thickBot="1" x14ac:dyDescent="0.3">
      <c r="A60" s="78" t="s">
        <v>71</v>
      </c>
      <c r="B60" s="60"/>
      <c r="C60" s="60"/>
      <c r="D60" s="60"/>
      <c r="E60" s="60"/>
      <c r="F60" s="60"/>
      <c r="G60" s="60"/>
      <c r="H60" s="77"/>
      <c r="K60" s="78" t="s">
        <v>71</v>
      </c>
      <c r="L60" s="60"/>
      <c r="M60" s="60"/>
      <c r="N60" s="60"/>
      <c r="O60" s="60"/>
      <c r="P60" s="60"/>
      <c r="Q60" s="60"/>
      <c r="R60" s="77"/>
    </row>
    <row r="61" spans="1:18" ht="15.75" thickBot="1" x14ac:dyDescent="0.3">
      <c r="A61" s="78"/>
      <c r="B61" s="67" t="s">
        <v>72</v>
      </c>
      <c r="C61" s="67" t="s">
        <v>73</v>
      </c>
      <c r="D61" s="67" t="s">
        <v>74</v>
      </c>
      <c r="E61" s="67" t="s">
        <v>75</v>
      </c>
      <c r="F61" s="60"/>
      <c r="G61" s="60"/>
      <c r="H61" s="77"/>
      <c r="K61" s="78"/>
      <c r="L61" s="67" t="s">
        <v>72</v>
      </c>
      <c r="M61" s="67" t="s">
        <v>73</v>
      </c>
      <c r="N61" s="67" t="s">
        <v>74</v>
      </c>
      <c r="O61" s="67" t="s">
        <v>75</v>
      </c>
      <c r="P61" s="60"/>
      <c r="Q61" s="60"/>
      <c r="R61" s="77"/>
    </row>
    <row r="62" spans="1:18" ht="15.75" thickBot="1" x14ac:dyDescent="0.3">
      <c r="A62" s="78"/>
      <c r="B62" s="68" t="s">
        <v>83</v>
      </c>
      <c r="C62" s="68" t="s">
        <v>84</v>
      </c>
      <c r="D62" s="69">
        <v>200552.255</v>
      </c>
      <c r="E62" s="69">
        <v>171478.8456</v>
      </c>
      <c r="F62" s="60"/>
      <c r="G62" s="60"/>
      <c r="H62" s="77"/>
      <c r="K62" s="78"/>
      <c r="L62" s="68" t="s">
        <v>83</v>
      </c>
      <c r="M62" s="68" t="s">
        <v>84</v>
      </c>
      <c r="N62" s="69">
        <v>0</v>
      </c>
      <c r="O62" s="69">
        <v>171474.7255</v>
      </c>
      <c r="P62" s="60"/>
      <c r="Q62" s="60"/>
      <c r="R62" s="77"/>
    </row>
    <row r="63" spans="1:18" x14ac:dyDescent="0.25">
      <c r="A63" s="78"/>
      <c r="B63" s="60"/>
      <c r="C63" s="60"/>
      <c r="D63" s="60"/>
      <c r="E63" s="60"/>
      <c r="F63" s="60"/>
      <c r="G63" s="60"/>
      <c r="H63" s="77"/>
      <c r="K63" s="78"/>
      <c r="L63" s="60"/>
      <c r="M63" s="60"/>
      <c r="N63" s="60"/>
      <c r="O63" s="60"/>
      <c r="P63" s="60"/>
      <c r="Q63" s="60"/>
      <c r="R63" s="77"/>
    </row>
    <row r="64" spans="1:18" x14ac:dyDescent="0.25">
      <c r="A64" s="78"/>
      <c r="B64" s="60"/>
      <c r="C64" s="60"/>
      <c r="D64" s="60"/>
      <c r="E64" s="60"/>
      <c r="F64" s="60"/>
      <c r="G64" s="60"/>
      <c r="H64" s="77"/>
      <c r="K64" s="78"/>
      <c r="L64" s="60"/>
      <c r="M64" s="60"/>
      <c r="N64" s="60"/>
      <c r="O64" s="60"/>
      <c r="P64" s="60"/>
      <c r="Q64" s="60"/>
      <c r="R64" s="77"/>
    </row>
    <row r="65" spans="1:18" ht="15.75" thickBot="1" x14ac:dyDescent="0.3">
      <c r="A65" s="78" t="s">
        <v>76</v>
      </c>
      <c r="B65" s="60"/>
      <c r="C65" s="60"/>
      <c r="D65" s="60"/>
      <c r="E65" s="60"/>
      <c r="F65" s="60"/>
      <c r="G65" s="60"/>
      <c r="H65" s="77"/>
      <c r="K65" s="78" t="s">
        <v>76</v>
      </c>
      <c r="L65" s="60"/>
      <c r="M65" s="60"/>
      <c r="N65" s="60"/>
      <c r="O65" s="60"/>
      <c r="P65" s="60"/>
      <c r="Q65" s="60"/>
      <c r="R65" s="77"/>
    </row>
    <row r="66" spans="1:18" ht="15.75" thickBot="1" x14ac:dyDescent="0.3">
      <c r="A66" s="78"/>
      <c r="B66" s="67" t="s">
        <v>72</v>
      </c>
      <c r="C66" s="67" t="s">
        <v>73</v>
      </c>
      <c r="D66" s="67" t="s">
        <v>74</v>
      </c>
      <c r="E66" s="67" t="s">
        <v>75</v>
      </c>
      <c r="F66" s="67" t="s">
        <v>77</v>
      </c>
      <c r="G66" s="60"/>
      <c r="H66" s="77"/>
      <c r="K66" s="78"/>
      <c r="L66" s="67" t="s">
        <v>72</v>
      </c>
      <c r="M66" s="67" t="s">
        <v>73</v>
      </c>
      <c r="N66" s="67" t="s">
        <v>74</v>
      </c>
      <c r="O66" s="67" t="s">
        <v>75</v>
      </c>
      <c r="P66" s="67" t="s">
        <v>77</v>
      </c>
      <c r="Q66" s="60"/>
      <c r="R66" s="77"/>
    </row>
    <row r="67" spans="1:18" x14ac:dyDescent="0.25">
      <c r="A67" s="78"/>
      <c r="B67" s="70" t="s">
        <v>85</v>
      </c>
      <c r="C67" s="70" t="s">
        <v>86</v>
      </c>
      <c r="D67" s="71">
        <v>75</v>
      </c>
      <c r="E67" s="71">
        <v>23.18992983660338</v>
      </c>
      <c r="F67" s="70" t="s">
        <v>87</v>
      </c>
      <c r="G67" s="60"/>
      <c r="H67" s="77"/>
      <c r="K67" s="78"/>
      <c r="L67" s="70" t="s">
        <v>85</v>
      </c>
      <c r="M67" s="70" t="s">
        <v>86</v>
      </c>
      <c r="N67" s="71">
        <v>0</v>
      </c>
      <c r="O67" s="71">
        <v>23.280768816282027</v>
      </c>
      <c r="P67" s="70" t="s">
        <v>87</v>
      </c>
      <c r="Q67" s="60"/>
      <c r="R67" s="77"/>
    </row>
    <row r="68" spans="1:18" x14ac:dyDescent="0.25">
      <c r="A68" s="78"/>
      <c r="B68" s="70" t="s">
        <v>88</v>
      </c>
      <c r="C68" s="70" t="s">
        <v>89</v>
      </c>
      <c r="D68" s="71">
        <v>0</v>
      </c>
      <c r="E68" s="71">
        <v>20.53832370878348</v>
      </c>
      <c r="F68" s="70" t="s">
        <v>87</v>
      </c>
      <c r="G68" s="60"/>
      <c r="H68" s="77"/>
      <c r="K68" s="78"/>
      <c r="L68" s="70" t="s">
        <v>88</v>
      </c>
      <c r="M68" s="70" t="s">
        <v>89</v>
      </c>
      <c r="N68" s="71">
        <v>0</v>
      </c>
      <c r="O68" s="71">
        <v>19.786369368035203</v>
      </c>
      <c r="P68" s="70" t="s">
        <v>87</v>
      </c>
      <c r="Q68" s="60"/>
      <c r="R68" s="77"/>
    </row>
    <row r="69" spans="1:18" x14ac:dyDescent="0.25">
      <c r="A69" s="78"/>
      <c r="B69" s="70" t="s">
        <v>90</v>
      </c>
      <c r="C69" s="70" t="s">
        <v>91</v>
      </c>
      <c r="D69" s="71">
        <v>0</v>
      </c>
      <c r="E69" s="71">
        <v>9.807255487991128</v>
      </c>
      <c r="F69" s="70" t="s">
        <v>87</v>
      </c>
      <c r="G69" s="60"/>
      <c r="H69" s="77"/>
      <c r="K69" s="78"/>
      <c r="L69" s="70" t="s">
        <v>90</v>
      </c>
      <c r="M69" s="70" t="s">
        <v>91</v>
      </c>
      <c r="N69" s="71">
        <v>0</v>
      </c>
      <c r="O69" s="71">
        <v>9.6968634677450023</v>
      </c>
      <c r="P69" s="70" t="s">
        <v>87</v>
      </c>
      <c r="Q69" s="60"/>
      <c r="R69" s="77"/>
    </row>
    <row r="70" spans="1:18" x14ac:dyDescent="0.25">
      <c r="A70" s="78"/>
      <c r="B70" s="70" t="s">
        <v>92</v>
      </c>
      <c r="C70" s="70" t="s">
        <v>93</v>
      </c>
      <c r="D70" s="71">
        <v>0</v>
      </c>
      <c r="E70" s="71">
        <v>21.464491264866176</v>
      </c>
      <c r="F70" s="70" t="s">
        <v>87</v>
      </c>
      <c r="G70" s="60"/>
      <c r="H70" s="77"/>
      <c r="K70" s="78"/>
      <c r="L70" s="70" t="s">
        <v>92</v>
      </c>
      <c r="M70" s="70" t="s">
        <v>93</v>
      </c>
      <c r="N70" s="71">
        <v>0</v>
      </c>
      <c r="O70" s="71">
        <v>22.235998347937773</v>
      </c>
      <c r="P70" s="70" t="s">
        <v>87</v>
      </c>
      <c r="Q70" s="60"/>
      <c r="R70" s="77"/>
    </row>
    <row r="71" spans="1:18" x14ac:dyDescent="0.25">
      <c r="A71" s="78"/>
      <c r="B71" s="70" t="s">
        <v>94</v>
      </c>
      <c r="C71" s="70" t="s">
        <v>95</v>
      </c>
      <c r="D71" s="71">
        <v>5</v>
      </c>
      <c r="E71" s="71">
        <v>56.810070163396645</v>
      </c>
      <c r="F71" s="70" t="s">
        <v>87</v>
      </c>
      <c r="G71" s="60"/>
      <c r="H71" s="77"/>
      <c r="K71" s="78"/>
      <c r="L71" s="70" t="s">
        <v>94</v>
      </c>
      <c r="M71" s="70" t="s">
        <v>95</v>
      </c>
      <c r="N71" s="71">
        <v>0</v>
      </c>
      <c r="O71" s="71">
        <v>56.719231183717966</v>
      </c>
      <c r="P71" s="70" t="s">
        <v>87</v>
      </c>
      <c r="Q71" s="60"/>
      <c r="R71" s="77"/>
    </row>
    <row r="72" spans="1:18" x14ac:dyDescent="0.25">
      <c r="A72" s="78"/>
      <c r="B72" s="70" t="s">
        <v>96</v>
      </c>
      <c r="C72" s="70" t="s">
        <v>97</v>
      </c>
      <c r="D72" s="71">
        <v>60</v>
      </c>
      <c r="E72" s="71">
        <v>39.461676818637962</v>
      </c>
      <c r="F72" s="70" t="s">
        <v>87</v>
      </c>
      <c r="G72" s="60"/>
      <c r="H72" s="77"/>
      <c r="K72" s="78"/>
      <c r="L72" s="70" t="s">
        <v>96</v>
      </c>
      <c r="M72" s="70" t="s">
        <v>97</v>
      </c>
      <c r="N72" s="71">
        <v>0</v>
      </c>
      <c r="O72" s="71">
        <v>40.213630631964818</v>
      </c>
      <c r="P72" s="70" t="s">
        <v>87</v>
      </c>
      <c r="Q72" s="60"/>
      <c r="R72" s="77"/>
    </row>
    <row r="73" spans="1:18" x14ac:dyDescent="0.25">
      <c r="A73" s="78"/>
      <c r="B73" s="70" t="s">
        <v>98</v>
      </c>
      <c r="C73" s="70" t="s">
        <v>99</v>
      </c>
      <c r="D73" s="71">
        <v>60</v>
      </c>
      <c r="E73" s="71">
        <v>0</v>
      </c>
      <c r="F73" s="70" t="s">
        <v>87</v>
      </c>
      <c r="G73" s="60"/>
      <c r="H73" s="77"/>
      <c r="K73" s="78"/>
      <c r="L73" s="70" t="s">
        <v>98</v>
      </c>
      <c r="M73" s="70" t="s">
        <v>99</v>
      </c>
      <c r="N73" s="71">
        <v>0</v>
      </c>
      <c r="O73" s="71">
        <v>0</v>
      </c>
      <c r="P73" s="70" t="s">
        <v>87</v>
      </c>
      <c r="Q73" s="60"/>
      <c r="R73" s="77"/>
    </row>
    <row r="74" spans="1:18" x14ac:dyDescent="0.25">
      <c r="A74" s="78"/>
      <c r="B74" s="70" t="s">
        <v>100</v>
      </c>
      <c r="C74" s="70" t="s">
        <v>101</v>
      </c>
      <c r="D74" s="71">
        <v>0</v>
      </c>
      <c r="E74" s="71">
        <v>28.728253224476294</v>
      </c>
      <c r="F74" s="70" t="s">
        <v>87</v>
      </c>
      <c r="G74" s="60"/>
      <c r="H74" s="77"/>
      <c r="K74" s="78"/>
      <c r="L74" s="70" t="s">
        <v>100</v>
      </c>
      <c r="M74" s="70" t="s">
        <v>101</v>
      </c>
      <c r="N74" s="71">
        <v>0</v>
      </c>
      <c r="O74" s="71">
        <v>28.067138184317244</v>
      </c>
      <c r="P74" s="70" t="s">
        <v>87</v>
      </c>
      <c r="Q74" s="60"/>
      <c r="R74" s="77"/>
    </row>
    <row r="75" spans="1:18" x14ac:dyDescent="0.25">
      <c r="A75" s="78"/>
      <c r="B75" s="70" t="s">
        <v>102</v>
      </c>
      <c r="C75" s="70" t="s">
        <v>103</v>
      </c>
      <c r="D75" s="71">
        <v>0</v>
      </c>
      <c r="E75" s="71">
        <v>0</v>
      </c>
      <c r="F75" s="70" t="s">
        <v>87</v>
      </c>
      <c r="G75" s="60"/>
      <c r="H75" s="77"/>
      <c r="K75" s="78"/>
      <c r="L75" s="70" t="s">
        <v>102</v>
      </c>
      <c r="M75" s="70" t="s">
        <v>103</v>
      </c>
      <c r="N75" s="71">
        <v>0</v>
      </c>
      <c r="O75" s="71">
        <v>0</v>
      </c>
      <c r="P75" s="70" t="s">
        <v>87</v>
      </c>
      <c r="Q75" s="60"/>
      <c r="R75" s="77"/>
    </row>
    <row r="76" spans="1:18" x14ac:dyDescent="0.25">
      <c r="A76" s="78"/>
      <c r="B76" s="70" t="s">
        <v>104</v>
      </c>
      <c r="C76" s="70" t="s">
        <v>105</v>
      </c>
      <c r="D76" s="71">
        <v>0</v>
      </c>
      <c r="E76" s="71">
        <v>0</v>
      </c>
      <c r="F76" s="70" t="s">
        <v>87</v>
      </c>
      <c r="G76" s="60"/>
      <c r="H76" s="77"/>
      <c r="K76" s="78"/>
      <c r="L76" s="70" t="s">
        <v>104</v>
      </c>
      <c r="M76" s="70" t="s">
        <v>105</v>
      </c>
      <c r="N76" s="71">
        <v>0</v>
      </c>
      <c r="O76" s="71">
        <v>0</v>
      </c>
      <c r="P76" s="70" t="s">
        <v>87</v>
      </c>
      <c r="Q76" s="60"/>
      <c r="R76" s="77"/>
    </row>
    <row r="77" spans="1:18" x14ac:dyDescent="0.25">
      <c r="A77" s="78"/>
      <c r="B77" s="70" t="s">
        <v>106</v>
      </c>
      <c r="C77" s="70" t="s">
        <v>107</v>
      </c>
      <c r="D77" s="71">
        <v>15</v>
      </c>
      <c r="E77" s="71">
        <v>65.192744521499918</v>
      </c>
      <c r="F77" s="70" t="s">
        <v>87</v>
      </c>
      <c r="G77" s="60"/>
      <c r="H77" s="77"/>
      <c r="K77" s="78"/>
      <c r="L77" s="70" t="s">
        <v>106</v>
      </c>
      <c r="M77" s="70" t="s">
        <v>107</v>
      </c>
      <c r="N77" s="71">
        <v>0</v>
      </c>
      <c r="O77" s="71">
        <v>65.303136532255039</v>
      </c>
      <c r="P77" s="70" t="s">
        <v>87</v>
      </c>
      <c r="Q77" s="60"/>
      <c r="R77" s="77"/>
    </row>
    <row r="78" spans="1:18" ht="15.75" thickBot="1" x14ac:dyDescent="0.3">
      <c r="A78" s="78"/>
      <c r="B78" s="68" t="s">
        <v>108</v>
      </c>
      <c r="C78" s="68" t="s">
        <v>109</v>
      </c>
      <c r="D78" s="72">
        <v>85</v>
      </c>
      <c r="E78" s="72">
        <v>34.807255430748839</v>
      </c>
      <c r="F78" s="68" t="s">
        <v>87</v>
      </c>
      <c r="G78" s="60"/>
      <c r="H78" s="77"/>
      <c r="K78" s="78"/>
      <c r="L78" s="68" t="s">
        <v>108</v>
      </c>
      <c r="M78" s="68" t="s">
        <v>109</v>
      </c>
      <c r="N78" s="72">
        <v>0</v>
      </c>
      <c r="O78" s="72">
        <v>34.696863467744997</v>
      </c>
      <c r="P78" s="68" t="s">
        <v>87</v>
      </c>
      <c r="Q78" s="60"/>
      <c r="R78" s="77"/>
    </row>
    <row r="79" spans="1:18" x14ac:dyDescent="0.25">
      <c r="A79" s="78"/>
      <c r="B79" s="60"/>
      <c r="C79" s="60"/>
      <c r="D79" s="60"/>
      <c r="E79" s="60"/>
      <c r="F79" s="60"/>
      <c r="G79" s="60"/>
      <c r="H79" s="77"/>
      <c r="K79" s="78"/>
      <c r="L79" s="60"/>
      <c r="M79" s="60"/>
      <c r="N79" s="60"/>
      <c r="O79" s="60"/>
      <c r="P79" s="60"/>
      <c r="Q79" s="60"/>
      <c r="R79" s="77"/>
    </row>
    <row r="80" spans="1:18" x14ac:dyDescent="0.25">
      <c r="A80" s="78"/>
      <c r="B80" s="60"/>
      <c r="C80" s="60"/>
      <c r="D80" s="60"/>
      <c r="E80" s="60"/>
      <c r="F80" s="60"/>
      <c r="G80" s="60"/>
      <c r="H80" s="77"/>
      <c r="K80" s="78"/>
      <c r="L80" s="60"/>
      <c r="M80" s="60"/>
      <c r="N80" s="60"/>
      <c r="O80" s="60"/>
      <c r="P80" s="60"/>
      <c r="Q80" s="60"/>
      <c r="R80" s="77"/>
    </row>
    <row r="81" spans="1:18" ht="15.75" thickBot="1" x14ac:dyDescent="0.3">
      <c r="A81" s="78" t="s">
        <v>78</v>
      </c>
      <c r="B81" s="60"/>
      <c r="C81" s="60"/>
      <c r="D81" s="60"/>
      <c r="E81" s="60"/>
      <c r="F81" s="60"/>
      <c r="G81" s="60"/>
      <c r="H81" s="77"/>
      <c r="K81" s="78" t="s">
        <v>78</v>
      </c>
      <c r="L81" s="60"/>
      <c r="M81" s="60"/>
      <c r="N81" s="60"/>
      <c r="O81" s="60"/>
      <c r="P81" s="60"/>
      <c r="Q81" s="60"/>
      <c r="R81" s="77"/>
    </row>
    <row r="82" spans="1:18" ht="15.75" thickBot="1" x14ac:dyDescent="0.3">
      <c r="A82" s="78"/>
      <c r="B82" s="67" t="s">
        <v>72</v>
      </c>
      <c r="C82" s="67" t="s">
        <v>73</v>
      </c>
      <c r="D82" s="67" t="s">
        <v>79</v>
      </c>
      <c r="E82" s="67" t="s">
        <v>80</v>
      </c>
      <c r="F82" s="67" t="s">
        <v>81</v>
      </c>
      <c r="G82" s="67" t="s">
        <v>82</v>
      </c>
      <c r="H82" s="77"/>
      <c r="K82" s="78"/>
      <c r="L82" s="67" t="s">
        <v>72</v>
      </c>
      <c r="M82" s="67" t="s">
        <v>73</v>
      </c>
      <c r="N82" s="67" t="s">
        <v>79</v>
      </c>
      <c r="O82" s="67" t="s">
        <v>80</v>
      </c>
      <c r="P82" s="67" t="s">
        <v>81</v>
      </c>
      <c r="Q82" s="67" t="s">
        <v>82</v>
      </c>
      <c r="R82" s="77"/>
    </row>
    <row r="83" spans="1:18" x14ac:dyDescent="0.25">
      <c r="A83" s="78"/>
      <c r="B83" s="70" t="s">
        <v>110</v>
      </c>
      <c r="C83" s="70" t="s">
        <v>1</v>
      </c>
      <c r="D83" s="70">
        <v>80.000000000000028</v>
      </c>
      <c r="E83" s="70" t="s">
        <v>111</v>
      </c>
      <c r="F83" s="70" t="s">
        <v>112</v>
      </c>
      <c r="G83" s="70">
        <v>0</v>
      </c>
      <c r="H83" s="77"/>
      <c r="K83" s="78"/>
      <c r="L83" s="70" t="s">
        <v>110</v>
      </c>
      <c r="M83" s="70" t="s">
        <v>1</v>
      </c>
      <c r="N83" s="70">
        <v>80</v>
      </c>
      <c r="O83" s="70" t="s">
        <v>111</v>
      </c>
      <c r="P83" s="70" t="s">
        <v>112</v>
      </c>
      <c r="Q83" s="70">
        <v>0</v>
      </c>
      <c r="R83" s="77"/>
    </row>
    <row r="84" spans="1:18" x14ac:dyDescent="0.25">
      <c r="A84" s="78"/>
      <c r="B84" s="70" t="s">
        <v>113</v>
      </c>
      <c r="C84" s="70" t="s">
        <v>2</v>
      </c>
      <c r="D84" s="71">
        <v>60.000000527421442</v>
      </c>
      <c r="E84" s="70" t="s">
        <v>114</v>
      </c>
      <c r="F84" s="70" t="s">
        <v>112</v>
      </c>
      <c r="G84" s="70">
        <v>0</v>
      </c>
      <c r="H84" s="77"/>
      <c r="K84" s="78"/>
      <c r="L84" s="70" t="s">
        <v>113</v>
      </c>
      <c r="M84" s="70" t="s">
        <v>2</v>
      </c>
      <c r="N84" s="71">
        <v>60.000000000000021</v>
      </c>
      <c r="O84" s="70" t="s">
        <v>114</v>
      </c>
      <c r="P84" s="70" t="s">
        <v>112</v>
      </c>
      <c r="Q84" s="70">
        <v>0</v>
      </c>
      <c r="R84" s="77"/>
    </row>
    <row r="85" spans="1:18" x14ac:dyDescent="0.25">
      <c r="A85" s="78"/>
      <c r="B85" s="70" t="s">
        <v>115</v>
      </c>
      <c r="C85" s="70" t="s">
        <v>3</v>
      </c>
      <c r="D85" s="70">
        <v>75.000000009491046</v>
      </c>
      <c r="E85" s="70" t="s">
        <v>116</v>
      </c>
      <c r="F85" s="70" t="s">
        <v>112</v>
      </c>
      <c r="G85" s="70">
        <v>0</v>
      </c>
      <c r="H85" s="77"/>
      <c r="K85" s="78"/>
      <c r="L85" s="70" t="s">
        <v>115</v>
      </c>
      <c r="M85" s="70" t="s">
        <v>3</v>
      </c>
      <c r="N85" s="70">
        <v>75.000000000000043</v>
      </c>
      <c r="O85" s="70" t="s">
        <v>116</v>
      </c>
      <c r="P85" s="70" t="s">
        <v>112</v>
      </c>
      <c r="Q85" s="70">
        <v>0</v>
      </c>
      <c r="R85" s="77"/>
    </row>
    <row r="86" spans="1:18" x14ac:dyDescent="0.25">
      <c r="A86" s="78"/>
      <c r="B86" s="70" t="s">
        <v>117</v>
      </c>
      <c r="C86" s="70" t="s">
        <v>4</v>
      </c>
      <c r="D86" s="70">
        <v>84.999999920091312</v>
      </c>
      <c r="E86" s="70" t="s">
        <v>118</v>
      </c>
      <c r="F86" s="70" t="s">
        <v>112</v>
      </c>
      <c r="G86" s="70">
        <v>0</v>
      </c>
      <c r="H86" s="77"/>
      <c r="K86" s="78"/>
      <c r="L86" s="70" t="s">
        <v>117</v>
      </c>
      <c r="M86" s="70" t="s">
        <v>4</v>
      </c>
      <c r="N86" s="70">
        <v>85.000000000000014</v>
      </c>
      <c r="O86" s="70" t="s">
        <v>118</v>
      </c>
      <c r="P86" s="70" t="s">
        <v>112</v>
      </c>
      <c r="Q86" s="70">
        <v>0</v>
      </c>
      <c r="R86" s="77"/>
    </row>
    <row r="87" spans="1:18" x14ac:dyDescent="0.25">
      <c r="A87" s="78"/>
      <c r="B87" s="70" t="s">
        <v>119</v>
      </c>
      <c r="C87" s="70" t="s">
        <v>84</v>
      </c>
      <c r="D87" s="70">
        <v>75.000000298244174</v>
      </c>
      <c r="E87" s="70" t="s">
        <v>120</v>
      </c>
      <c r="F87" s="70" t="s">
        <v>112</v>
      </c>
      <c r="G87" s="70">
        <v>0</v>
      </c>
      <c r="H87" s="77"/>
      <c r="K87" s="78"/>
      <c r="L87" s="70" t="s">
        <v>119</v>
      </c>
      <c r="M87" s="70" t="s">
        <v>84</v>
      </c>
      <c r="N87" s="70">
        <v>75</v>
      </c>
      <c r="O87" s="70" t="s">
        <v>120</v>
      </c>
      <c r="P87" s="70" t="s">
        <v>112</v>
      </c>
      <c r="Q87" s="70">
        <v>0</v>
      </c>
      <c r="R87" s="77"/>
    </row>
    <row r="88" spans="1:18" x14ac:dyDescent="0.25">
      <c r="A88" s="78"/>
      <c r="B88" s="70" t="s">
        <v>121</v>
      </c>
      <c r="C88" s="70" t="s">
        <v>122</v>
      </c>
      <c r="D88" s="70">
        <v>125.0000002065109</v>
      </c>
      <c r="E88" s="70" t="s">
        <v>123</v>
      </c>
      <c r="F88" s="70" t="s">
        <v>112</v>
      </c>
      <c r="G88" s="70">
        <v>0</v>
      </c>
      <c r="H88" s="77"/>
      <c r="K88" s="78"/>
      <c r="L88" s="70" t="s">
        <v>121</v>
      </c>
      <c r="M88" s="70" t="s">
        <v>122</v>
      </c>
      <c r="N88" s="70">
        <v>125.00000000000003</v>
      </c>
      <c r="O88" s="70" t="s">
        <v>123</v>
      </c>
      <c r="P88" s="70" t="s">
        <v>112</v>
      </c>
      <c r="Q88" s="70">
        <v>0</v>
      </c>
      <c r="R88" s="77"/>
    </row>
    <row r="89" spans="1:18" ht="15.75" thickBot="1" x14ac:dyDescent="0.3">
      <c r="A89" s="78"/>
      <c r="B89" s="68" t="s">
        <v>124</v>
      </c>
      <c r="C89" s="68" t="s">
        <v>125</v>
      </c>
      <c r="D89" s="68">
        <v>99.999999952248757</v>
      </c>
      <c r="E89" s="68" t="s">
        <v>126</v>
      </c>
      <c r="F89" s="68" t="s">
        <v>127</v>
      </c>
      <c r="G89" s="68">
        <v>4.7751242959748197E-8</v>
      </c>
      <c r="H89" s="77"/>
      <c r="K89" s="78"/>
      <c r="L89" s="68" t="s">
        <v>124</v>
      </c>
      <c r="M89" s="68" t="s">
        <v>125</v>
      </c>
      <c r="N89" s="68">
        <v>100.00000000000003</v>
      </c>
      <c r="O89" s="68" t="s">
        <v>126</v>
      </c>
      <c r="P89" s="68" t="s">
        <v>112</v>
      </c>
      <c r="Q89" s="68">
        <v>0</v>
      </c>
      <c r="R89" s="77"/>
    </row>
    <row r="90" spans="1:18" ht="15.75" thickBot="1" x14ac:dyDescent="0.3">
      <c r="A90" s="79"/>
      <c r="B90" s="80"/>
      <c r="C90" s="80"/>
      <c r="D90" s="80"/>
      <c r="E90" s="80"/>
      <c r="F90" s="80"/>
      <c r="G90" s="80"/>
      <c r="H90" s="81"/>
      <c r="K90" s="79"/>
      <c r="L90" s="80"/>
      <c r="M90" s="80"/>
      <c r="N90" s="80"/>
      <c r="O90" s="80"/>
      <c r="P90" s="80"/>
      <c r="Q90" s="80"/>
      <c r="R90" s="81"/>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A94"/>
  <sheetViews>
    <sheetView zoomScale="130" zoomScaleNormal="130" workbookViewId="0"/>
  </sheetViews>
  <sheetFormatPr defaultColWidth="8.85546875" defaultRowHeight="15" x14ac:dyDescent="0.25"/>
  <cols>
    <col min="1" max="1" width="2.42578125" customWidth="1"/>
    <col min="2" max="2" width="5" customWidth="1"/>
    <col min="6" max="6" width="16.42578125" customWidth="1"/>
    <col min="7" max="7" width="17.5703125" customWidth="1"/>
    <col min="10" max="10" width="13.28515625" bestFit="1" customWidth="1"/>
    <col min="11" max="11" width="18.140625" bestFit="1" customWidth="1"/>
    <col min="12" max="12" width="9.5703125" customWidth="1"/>
    <col min="15" max="15" width="15.28515625" bestFit="1" customWidth="1"/>
    <col min="16" max="16" width="13.7109375" bestFit="1" customWidth="1"/>
    <col min="17" max="17" width="17.42578125" customWidth="1"/>
    <col min="18" max="18" width="19" customWidth="1"/>
    <col min="19" max="19" width="11.28515625" customWidth="1"/>
  </cols>
  <sheetData>
    <row r="1" spans="1:2" s="1" customFormat="1" ht="26.25" x14ac:dyDescent="0.4">
      <c r="A1" s="2"/>
      <c r="B1" s="2"/>
    </row>
    <row r="2" spans="1:2" ht="54.75" customHeight="1" x14ac:dyDescent="0.25"/>
    <row r="3" spans="1:2" ht="33.75" customHeight="1" x14ac:dyDescent="0.25"/>
    <row r="27" spans="2:17" ht="15.75" thickBot="1" x14ac:dyDescent="0.3">
      <c r="B27" s="32" t="s">
        <v>13</v>
      </c>
    </row>
    <row r="28" spans="2:17" x14ac:dyDescent="0.25">
      <c r="B28" s="28"/>
      <c r="C28" s="24"/>
      <c r="D28" s="24"/>
      <c r="E28" s="182" t="s">
        <v>35</v>
      </c>
      <c r="F28" s="183"/>
      <c r="G28" s="183"/>
      <c r="H28" s="183"/>
      <c r="I28" s="183"/>
      <c r="J28" s="183"/>
      <c r="K28" s="183"/>
      <c r="L28" s="184"/>
    </row>
    <row r="29" spans="2:17" ht="15.75" thickBot="1" x14ac:dyDescent="0.3">
      <c r="B29" s="31"/>
      <c r="C29" s="25" t="s">
        <v>31</v>
      </c>
      <c r="D29" s="25" t="s">
        <v>32</v>
      </c>
      <c r="E29" s="27" t="s">
        <v>25</v>
      </c>
      <c r="F29" s="25" t="s">
        <v>26</v>
      </c>
      <c r="G29" s="25" t="s">
        <v>27</v>
      </c>
      <c r="H29" s="25" t="s">
        <v>28</v>
      </c>
      <c r="I29" s="25" t="s">
        <v>29</v>
      </c>
      <c r="J29" s="25" t="s">
        <v>171</v>
      </c>
      <c r="K29" s="25" t="s">
        <v>174</v>
      </c>
      <c r="L29" s="17" t="s">
        <v>175</v>
      </c>
    </row>
    <row r="30" spans="2:17" x14ac:dyDescent="0.25">
      <c r="B30" s="29" t="s">
        <v>21</v>
      </c>
      <c r="C30" s="23">
        <v>1</v>
      </c>
      <c r="D30" s="23">
        <v>2</v>
      </c>
      <c r="E30" s="109">
        <v>3</v>
      </c>
      <c r="F30" s="110">
        <v>4</v>
      </c>
      <c r="G30" s="110">
        <v>5</v>
      </c>
      <c r="H30" s="110">
        <v>6</v>
      </c>
      <c r="I30" s="110">
        <v>7</v>
      </c>
      <c r="J30" s="110">
        <v>8</v>
      </c>
      <c r="K30" s="110">
        <v>9</v>
      </c>
      <c r="L30" s="111">
        <v>10</v>
      </c>
    </row>
    <row r="31" spans="2:17" x14ac:dyDescent="0.25">
      <c r="B31" s="29" t="s">
        <v>33</v>
      </c>
      <c r="C31" s="14">
        <v>204</v>
      </c>
      <c r="D31" s="14">
        <v>281</v>
      </c>
      <c r="E31" s="26">
        <v>234</v>
      </c>
      <c r="F31" s="14">
        <v>224</v>
      </c>
      <c r="G31" s="14">
        <v>243</v>
      </c>
      <c r="H31" s="14">
        <v>189</v>
      </c>
      <c r="I31" s="14">
        <v>220</v>
      </c>
      <c r="J31" s="14">
        <v>128</v>
      </c>
      <c r="K31" s="14">
        <f>E52</f>
        <v>209.46327561910431</v>
      </c>
      <c r="L31" s="15">
        <v>209.46397438579521</v>
      </c>
    </row>
    <row r="32" spans="2:17" ht="15.75" thickBot="1" x14ac:dyDescent="0.3">
      <c r="B32" s="30" t="s">
        <v>34</v>
      </c>
      <c r="C32" s="25">
        <v>25</v>
      </c>
      <c r="D32" s="25">
        <v>69</v>
      </c>
      <c r="E32" s="27">
        <v>322</v>
      </c>
      <c r="F32" s="25">
        <v>220</v>
      </c>
      <c r="G32" s="25">
        <v>186</v>
      </c>
      <c r="H32" s="25">
        <v>185</v>
      </c>
      <c r="I32" s="25">
        <v>123</v>
      </c>
      <c r="J32" s="25">
        <v>72</v>
      </c>
      <c r="K32" s="25">
        <f>F52</f>
        <v>104.81174833288435</v>
      </c>
      <c r="L32" s="17">
        <v>104.81313236391426</v>
      </c>
      <c r="P32" s="23"/>
      <c r="Q32" s="23"/>
    </row>
    <row r="33" spans="3:17" x14ac:dyDescent="0.25">
      <c r="P33" s="14"/>
      <c r="Q33" s="14"/>
    </row>
    <row r="34" spans="3:17" ht="15.75" thickBot="1" x14ac:dyDescent="0.3">
      <c r="K34" s="22"/>
      <c r="L34" s="22"/>
      <c r="M34" s="22"/>
      <c r="N34" s="22"/>
      <c r="O34" s="22"/>
      <c r="P34" s="14"/>
      <c r="Q34" s="14"/>
    </row>
    <row r="35" spans="3:17" x14ac:dyDescent="0.25">
      <c r="C35" s="51" t="s">
        <v>137</v>
      </c>
      <c r="D35" s="89" t="s">
        <v>21</v>
      </c>
      <c r="E35" s="89" t="s">
        <v>33</v>
      </c>
      <c r="F35" s="89" t="s">
        <v>34</v>
      </c>
      <c r="G35" s="92" t="s">
        <v>138</v>
      </c>
      <c r="H35" s="14"/>
      <c r="K35" s="171" t="s">
        <v>322</v>
      </c>
      <c r="L35" s="172" t="s">
        <v>323</v>
      </c>
      <c r="M35" s="21"/>
      <c r="N35" s="21"/>
      <c r="O35" s="21"/>
      <c r="P35" s="21"/>
    </row>
    <row r="36" spans="3:17" x14ac:dyDescent="0.25">
      <c r="C36" s="88" t="s">
        <v>31</v>
      </c>
      <c r="D36" s="91">
        <v>1</v>
      </c>
      <c r="E36" s="90">
        <v>204</v>
      </c>
      <c r="F36" s="90">
        <v>25</v>
      </c>
      <c r="G36" s="97">
        <f>SQRT(($E$52-E36)^2+($F$52-F36)^2)</f>
        <v>79.998515938997059</v>
      </c>
      <c r="H36" s="99" t="s">
        <v>59</v>
      </c>
      <c r="I36" s="62">
        <v>80</v>
      </c>
      <c r="K36" s="173" t="s">
        <v>61</v>
      </c>
      <c r="L36" s="174"/>
      <c r="M36" s="21"/>
      <c r="N36" s="21"/>
      <c r="O36" s="21"/>
      <c r="P36" s="21"/>
    </row>
    <row r="37" spans="3:17" ht="30" x14ac:dyDescent="0.25">
      <c r="C37" s="88" t="s">
        <v>32</v>
      </c>
      <c r="D37" s="91">
        <v>2</v>
      </c>
      <c r="E37" s="90">
        <v>281</v>
      </c>
      <c r="F37" s="90">
        <v>69</v>
      </c>
      <c r="G37" s="97">
        <f>SQRT(($E$52-E37)^2+($F$52-F37)^2)</f>
        <v>79.99990158622748</v>
      </c>
      <c r="H37" s="99" t="s">
        <v>59</v>
      </c>
      <c r="I37" s="62">
        <v>80</v>
      </c>
      <c r="K37" s="173" t="s">
        <v>324</v>
      </c>
      <c r="L37" s="179"/>
    </row>
    <row r="38" spans="3:17" x14ac:dyDescent="0.25">
      <c r="H38" s="21"/>
      <c r="I38" s="192"/>
      <c r="J38" s="192"/>
      <c r="K38" s="173" t="s">
        <v>56</v>
      </c>
      <c r="L38" s="146"/>
    </row>
    <row r="39" spans="3:17" ht="15.75" thickBot="1" x14ac:dyDescent="0.3">
      <c r="K39" s="175" t="s">
        <v>325</v>
      </c>
      <c r="L39" s="156"/>
    </row>
    <row r="40" spans="3:17" x14ac:dyDescent="0.25">
      <c r="H40" s="21"/>
    </row>
    <row r="41" spans="3:17" x14ac:dyDescent="0.25">
      <c r="H41" s="21"/>
    </row>
    <row r="42" spans="3:17" x14ac:dyDescent="0.25">
      <c r="C42" s="51" t="s">
        <v>137</v>
      </c>
      <c r="D42" s="89" t="s">
        <v>21</v>
      </c>
      <c r="E42" s="89" t="s">
        <v>33</v>
      </c>
      <c r="F42" s="89" t="s">
        <v>34</v>
      </c>
      <c r="G42" s="88" t="s">
        <v>138</v>
      </c>
      <c r="H42" s="88" t="s">
        <v>135</v>
      </c>
      <c r="I42" s="89" t="s">
        <v>136</v>
      </c>
      <c r="J42" s="89" t="s">
        <v>139</v>
      </c>
    </row>
    <row r="43" spans="3:17" x14ac:dyDescent="0.25">
      <c r="C43" s="88" t="s">
        <v>25</v>
      </c>
      <c r="D43" s="91">
        <v>3</v>
      </c>
      <c r="E43" s="90">
        <v>234</v>
      </c>
      <c r="F43" s="90">
        <v>322</v>
      </c>
      <c r="G43" s="97">
        <f t="shared" ref="G43:G48" si="0">SQRT(($E$52-E43)^2+($F$52-F43)^2)</f>
        <v>218.56986870463734</v>
      </c>
      <c r="H43" s="95">
        <v>100</v>
      </c>
      <c r="I43" s="95">
        <v>5</v>
      </c>
      <c r="J43" s="97">
        <f>H43*I43*G43</f>
        <v>109284.93435231867</v>
      </c>
    </row>
    <row r="44" spans="3:17" x14ac:dyDescent="0.25">
      <c r="C44" s="88" t="s">
        <v>26</v>
      </c>
      <c r="D44" s="91">
        <v>4</v>
      </c>
      <c r="E44" s="90">
        <v>224</v>
      </c>
      <c r="F44" s="90">
        <v>220</v>
      </c>
      <c r="G44" s="97">
        <f t="shared" si="0"/>
        <v>116.1018935153639</v>
      </c>
      <c r="H44" s="95">
        <v>200</v>
      </c>
      <c r="I44" s="95">
        <v>5</v>
      </c>
      <c r="J44" s="97">
        <f t="shared" ref="J44:J48" si="1">H44*I44*G44</f>
        <v>116101.8935153639</v>
      </c>
    </row>
    <row r="45" spans="3:17" x14ac:dyDescent="0.25">
      <c r="C45" s="88" t="s">
        <v>27</v>
      </c>
      <c r="D45" s="91">
        <v>5</v>
      </c>
      <c r="E45" s="90">
        <v>243</v>
      </c>
      <c r="F45" s="90">
        <v>186</v>
      </c>
      <c r="G45" s="97">
        <f t="shared" si="0"/>
        <v>87.842154407568302</v>
      </c>
      <c r="H45" s="95">
        <v>200</v>
      </c>
      <c r="I45" s="95">
        <v>5</v>
      </c>
      <c r="J45" s="97">
        <f t="shared" si="1"/>
        <v>87842.154407568305</v>
      </c>
    </row>
    <row r="46" spans="3:17" x14ac:dyDescent="0.25">
      <c r="C46" s="88" t="s">
        <v>28</v>
      </c>
      <c r="D46" s="91">
        <v>6</v>
      </c>
      <c r="E46" s="90">
        <v>189</v>
      </c>
      <c r="F46" s="90">
        <v>185</v>
      </c>
      <c r="G46" s="97">
        <f t="shared" si="0"/>
        <v>82.758089359845087</v>
      </c>
      <c r="H46" s="95">
        <v>200</v>
      </c>
      <c r="I46" s="95">
        <v>5</v>
      </c>
      <c r="J46" s="97">
        <f t="shared" si="1"/>
        <v>82758.089359845093</v>
      </c>
    </row>
    <row r="47" spans="3:17" x14ac:dyDescent="0.25">
      <c r="C47" s="88" t="s">
        <v>29</v>
      </c>
      <c r="D47" s="91">
        <v>7</v>
      </c>
      <c r="E47" s="90">
        <v>220</v>
      </c>
      <c r="F47" s="90">
        <v>123</v>
      </c>
      <c r="G47" s="97">
        <f t="shared" si="0"/>
        <v>21.019872963110338</v>
      </c>
      <c r="H47" s="95">
        <v>200</v>
      </c>
      <c r="I47" s="95">
        <v>5</v>
      </c>
      <c r="J47" s="98">
        <f t="shared" si="1"/>
        <v>21019.872963110338</v>
      </c>
      <c r="K47" s="193" t="s">
        <v>140</v>
      </c>
      <c r="L47" s="193"/>
    </row>
    <row r="48" spans="3:17" x14ac:dyDescent="0.25">
      <c r="C48" s="88" t="s">
        <v>30</v>
      </c>
      <c r="D48" s="93">
        <v>8</v>
      </c>
      <c r="E48" s="94">
        <v>128</v>
      </c>
      <c r="F48" s="94">
        <v>72</v>
      </c>
      <c r="G48" s="97">
        <f t="shared" si="0"/>
        <v>87.822981634960982</v>
      </c>
      <c r="H48" s="95">
        <v>800</v>
      </c>
      <c r="I48" s="95">
        <v>5</v>
      </c>
      <c r="J48" s="98">
        <f t="shared" si="1"/>
        <v>351291.9265398439</v>
      </c>
      <c r="K48" s="185">
        <f>SUM(J43:J48)</f>
        <v>768298.87113805022</v>
      </c>
      <c r="L48" s="185"/>
    </row>
    <row r="49" spans="3:27" ht="15.75" thickBot="1" x14ac:dyDescent="0.3"/>
    <row r="50" spans="3:27" x14ac:dyDescent="0.25">
      <c r="C50" s="186" t="s">
        <v>170</v>
      </c>
      <c r="D50" s="187"/>
      <c r="E50" s="101">
        <v>0</v>
      </c>
      <c r="F50" s="102">
        <v>0</v>
      </c>
    </row>
    <row r="51" spans="3:27" x14ac:dyDescent="0.25">
      <c r="C51" s="188"/>
      <c r="D51" s="189"/>
      <c r="E51" s="49" t="s">
        <v>169</v>
      </c>
      <c r="F51" s="103" t="s">
        <v>169</v>
      </c>
    </row>
    <row r="52" spans="3:27" x14ac:dyDescent="0.25">
      <c r="C52" s="188"/>
      <c r="D52" s="189"/>
      <c r="E52" s="106">
        <v>209.46327561910431</v>
      </c>
      <c r="F52" s="107">
        <v>104.81174833288435</v>
      </c>
    </row>
    <row r="53" spans="3:27" x14ac:dyDescent="0.25">
      <c r="C53" s="188"/>
      <c r="D53" s="189"/>
      <c r="E53" s="49" t="s">
        <v>59</v>
      </c>
      <c r="F53" s="103" t="s">
        <v>59</v>
      </c>
    </row>
    <row r="54" spans="3:27" ht="15.75" thickBot="1" x14ac:dyDescent="0.3">
      <c r="C54" s="190"/>
      <c r="D54" s="191"/>
      <c r="E54" s="104">
        <v>300</v>
      </c>
      <c r="F54" s="105">
        <v>350</v>
      </c>
    </row>
    <row r="62" spans="3:27" x14ac:dyDescent="0.25">
      <c r="C62" s="180" t="s">
        <v>172</v>
      </c>
      <c r="D62" s="180"/>
      <c r="E62" s="180"/>
      <c r="F62" s="180"/>
      <c r="G62" s="180"/>
      <c r="H62" s="180"/>
      <c r="I62" s="180"/>
      <c r="J62" s="180"/>
      <c r="K62" s="181"/>
      <c r="L62" s="180" t="s">
        <v>173</v>
      </c>
      <c r="M62" s="180"/>
      <c r="N62" s="180"/>
      <c r="O62" s="180"/>
      <c r="P62" s="180"/>
      <c r="Q62" s="180"/>
      <c r="R62" s="180"/>
      <c r="S62" s="180"/>
      <c r="T62" s="180"/>
      <c r="U62" s="180"/>
      <c r="V62" s="180"/>
      <c r="Y62" s="181"/>
      <c r="Z62" s="181"/>
      <c r="AA62" s="181"/>
    </row>
    <row r="63" spans="3:27" x14ac:dyDescent="0.25">
      <c r="C63" s="66" t="s">
        <v>62</v>
      </c>
      <c r="D63" s="60"/>
      <c r="E63" s="60"/>
      <c r="F63" s="60"/>
      <c r="G63" s="60"/>
      <c r="H63" s="60"/>
      <c r="I63" s="60"/>
      <c r="J63" s="60"/>
      <c r="L63" s="66" t="s">
        <v>62</v>
      </c>
      <c r="M63" s="60"/>
      <c r="N63" s="60"/>
      <c r="O63" s="60"/>
      <c r="P63" s="60"/>
      <c r="Q63" s="60"/>
      <c r="R63" s="60"/>
      <c r="S63" s="60"/>
      <c r="T63" s="60"/>
      <c r="U63" s="60"/>
      <c r="V63" s="60"/>
    </row>
    <row r="64" spans="3:27" x14ac:dyDescent="0.25">
      <c r="C64" s="66" t="s">
        <v>141</v>
      </c>
      <c r="D64" s="60"/>
      <c r="E64" s="60"/>
      <c r="F64" s="60"/>
      <c r="G64" s="60"/>
      <c r="H64" s="60"/>
      <c r="I64" s="60"/>
      <c r="J64" s="60"/>
      <c r="L64" s="66" t="s">
        <v>141</v>
      </c>
      <c r="M64" s="60"/>
      <c r="N64" s="60"/>
      <c r="O64" s="60"/>
      <c r="P64" s="60"/>
      <c r="Q64" s="60"/>
      <c r="R64" s="60"/>
      <c r="S64" s="60"/>
      <c r="T64" s="60"/>
      <c r="U64" s="60"/>
      <c r="V64" s="60"/>
    </row>
    <row r="65" spans="3:22" x14ac:dyDescent="0.25">
      <c r="C65" s="66" t="s">
        <v>153</v>
      </c>
      <c r="D65" s="60"/>
      <c r="E65" s="60"/>
      <c r="F65" s="60"/>
      <c r="G65" s="60"/>
      <c r="H65" s="60"/>
      <c r="I65" s="60"/>
      <c r="J65" s="60"/>
      <c r="L65" s="66" t="s">
        <v>163</v>
      </c>
      <c r="M65" s="60"/>
      <c r="N65" s="60"/>
      <c r="O65" s="60"/>
      <c r="P65" s="60"/>
      <c r="Q65" s="60"/>
      <c r="R65" s="60"/>
      <c r="S65" s="60"/>
      <c r="T65" s="60"/>
      <c r="U65" s="60"/>
      <c r="V65" s="60"/>
    </row>
    <row r="66" spans="3:22" x14ac:dyDescent="0.25">
      <c r="C66" s="66" t="s">
        <v>65</v>
      </c>
      <c r="D66" s="60"/>
      <c r="E66" s="60"/>
      <c r="F66" s="60"/>
      <c r="G66" s="60"/>
      <c r="H66" s="60"/>
      <c r="I66" s="60"/>
      <c r="J66" s="60"/>
      <c r="L66" s="66" t="s">
        <v>164</v>
      </c>
      <c r="M66" s="60"/>
      <c r="N66" s="60"/>
      <c r="O66" s="60"/>
      <c r="P66" s="60"/>
      <c r="Q66" s="60"/>
      <c r="R66" s="60"/>
      <c r="S66" s="60"/>
      <c r="T66" s="60"/>
      <c r="U66" s="60"/>
      <c r="V66" s="60"/>
    </row>
    <row r="67" spans="3:22" x14ac:dyDescent="0.25">
      <c r="C67" s="66" t="s">
        <v>66</v>
      </c>
      <c r="D67" s="60"/>
      <c r="E67" s="60"/>
      <c r="F67" s="60"/>
      <c r="G67" s="60"/>
      <c r="H67" s="60"/>
      <c r="I67" s="60"/>
      <c r="J67" s="60"/>
      <c r="L67" s="66" t="s">
        <v>66</v>
      </c>
      <c r="M67" s="60"/>
      <c r="N67" s="60"/>
      <c r="O67" s="60"/>
      <c r="P67" s="60"/>
      <c r="Q67" s="60"/>
      <c r="R67" s="60"/>
      <c r="S67" s="60"/>
      <c r="T67" s="60"/>
      <c r="U67" s="60"/>
      <c r="V67" s="60"/>
    </row>
    <row r="68" spans="3:22" x14ac:dyDescent="0.25">
      <c r="C68" s="66"/>
      <c r="D68" s="108" t="s">
        <v>67</v>
      </c>
      <c r="E68" s="60"/>
      <c r="F68" s="60"/>
      <c r="G68" s="60"/>
      <c r="H68" s="60"/>
      <c r="I68" s="60"/>
      <c r="J68" s="60"/>
      <c r="L68" s="66"/>
      <c r="M68" s="108" t="s">
        <v>165</v>
      </c>
      <c r="N68" s="60"/>
      <c r="O68" s="60"/>
      <c r="P68" s="60"/>
      <c r="Q68" s="60"/>
      <c r="R68" s="60"/>
      <c r="S68" s="60"/>
      <c r="T68" s="60"/>
      <c r="U68" s="60"/>
      <c r="V68" s="60"/>
    </row>
    <row r="69" spans="3:22" x14ac:dyDescent="0.25">
      <c r="C69" s="66"/>
      <c r="D69" s="60" t="s">
        <v>154</v>
      </c>
      <c r="E69" s="60"/>
      <c r="F69" s="60"/>
      <c r="G69" s="60"/>
      <c r="H69" s="60"/>
      <c r="I69" s="60"/>
      <c r="J69" s="60"/>
      <c r="L69" s="66"/>
      <c r="M69" s="60" t="s">
        <v>166</v>
      </c>
      <c r="N69" s="60"/>
      <c r="O69" s="60"/>
      <c r="P69" s="60"/>
      <c r="Q69" s="60"/>
      <c r="R69" s="60"/>
      <c r="S69" s="60"/>
      <c r="T69" s="60"/>
      <c r="U69" s="60"/>
      <c r="V69" s="60"/>
    </row>
    <row r="70" spans="3:22" x14ac:dyDescent="0.25">
      <c r="C70" s="66"/>
      <c r="D70" s="60" t="s">
        <v>155</v>
      </c>
      <c r="E70" s="60"/>
      <c r="F70" s="60"/>
      <c r="G70" s="60"/>
      <c r="H70" s="60"/>
      <c r="I70" s="60"/>
      <c r="J70" s="60"/>
      <c r="L70" s="66"/>
      <c r="M70" s="60" t="s">
        <v>167</v>
      </c>
      <c r="N70" s="60"/>
      <c r="O70" s="60"/>
      <c r="P70" s="60"/>
      <c r="Q70" s="60"/>
      <c r="R70" s="60"/>
      <c r="S70" s="60"/>
      <c r="T70" s="60"/>
      <c r="U70" s="60"/>
      <c r="V70" s="60"/>
    </row>
    <row r="71" spans="3:22" x14ac:dyDescent="0.25">
      <c r="C71" s="66" t="s">
        <v>70</v>
      </c>
      <c r="D71" s="60"/>
      <c r="E71" s="60"/>
      <c r="F71" s="60"/>
      <c r="G71" s="60"/>
      <c r="H71" s="60"/>
      <c r="I71" s="60"/>
      <c r="J71" s="60"/>
      <c r="L71" s="66" t="s">
        <v>70</v>
      </c>
      <c r="M71" s="60"/>
      <c r="N71" s="60"/>
      <c r="O71" s="60"/>
      <c r="P71" s="60"/>
      <c r="Q71" s="60"/>
      <c r="R71" s="60"/>
      <c r="S71" s="60"/>
      <c r="T71" s="60"/>
      <c r="U71" s="60"/>
      <c r="V71" s="60"/>
    </row>
    <row r="72" spans="3:22" x14ac:dyDescent="0.25">
      <c r="C72" s="60"/>
      <c r="D72" s="60" t="s">
        <v>142</v>
      </c>
      <c r="E72" s="60"/>
      <c r="F72" s="60"/>
      <c r="G72" s="60"/>
      <c r="H72" s="60"/>
      <c r="I72" s="60"/>
      <c r="J72" s="60"/>
      <c r="L72" s="60"/>
      <c r="M72" s="60" t="s">
        <v>142</v>
      </c>
      <c r="N72" s="60"/>
      <c r="O72" s="60"/>
      <c r="P72" s="60"/>
      <c r="Q72" s="60"/>
      <c r="R72" s="60"/>
      <c r="S72" s="60"/>
      <c r="T72" s="60"/>
      <c r="U72" s="60"/>
      <c r="V72" s="60"/>
    </row>
    <row r="73" spans="3:22" x14ac:dyDescent="0.25">
      <c r="C73" s="60"/>
      <c r="D73" s="60" t="s">
        <v>143</v>
      </c>
      <c r="E73" s="60"/>
      <c r="F73" s="60"/>
      <c r="G73" s="60"/>
      <c r="H73" s="60"/>
      <c r="I73" s="60"/>
      <c r="J73" s="60"/>
      <c r="L73" s="60"/>
      <c r="M73" s="60" t="s">
        <v>168</v>
      </c>
      <c r="N73" s="60"/>
      <c r="O73" s="60"/>
      <c r="P73" s="60"/>
      <c r="Q73" s="60"/>
      <c r="R73" s="60"/>
      <c r="S73" s="60"/>
      <c r="T73" s="60"/>
      <c r="U73" s="60"/>
      <c r="V73" s="60"/>
    </row>
    <row r="74" spans="3:22" x14ac:dyDescent="0.25">
      <c r="C74" s="60"/>
      <c r="D74" s="60" t="s">
        <v>144</v>
      </c>
      <c r="E74" s="60"/>
      <c r="F74" s="60"/>
      <c r="G74" s="60"/>
      <c r="H74" s="60"/>
      <c r="I74" s="60"/>
      <c r="J74" s="60"/>
      <c r="L74" s="60"/>
      <c r="M74" s="60" t="s">
        <v>144</v>
      </c>
      <c r="N74" s="60"/>
      <c r="O74" s="60"/>
      <c r="P74" s="60"/>
      <c r="Q74" s="60"/>
      <c r="R74" s="60"/>
      <c r="S74" s="60"/>
      <c r="T74" s="60"/>
      <c r="U74" s="60"/>
      <c r="V74" s="60"/>
    </row>
    <row r="75" spans="3:22" x14ac:dyDescent="0.25">
      <c r="C75" s="60"/>
      <c r="D75" s="60"/>
      <c r="E75" s="60"/>
      <c r="F75" s="60"/>
      <c r="G75" s="60"/>
      <c r="H75" s="60"/>
      <c r="I75" s="60"/>
      <c r="J75" s="60"/>
      <c r="L75" s="60"/>
      <c r="M75" s="60"/>
      <c r="N75" s="60"/>
      <c r="O75" s="60"/>
      <c r="P75" s="60"/>
      <c r="Q75" s="60"/>
      <c r="R75" s="60"/>
      <c r="S75" s="60"/>
      <c r="T75" s="60"/>
      <c r="U75" s="60"/>
      <c r="V75" s="60"/>
    </row>
    <row r="76" spans="3:22" ht="15.75" thickBot="1" x14ac:dyDescent="0.3">
      <c r="C76" s="60" t="s">
        <v>71</v>
      </c>
      <c r="D76" s="60"/>
      <c r="E76" s="60"/>
      <c r="F76" s="60"/>
      <c r="G76" s="60"/>
      <c r="H76" s="60"/>
      <c r="I76" s="60"/>
      <c r="J76" s="60"/>
      <c r="L76" s="60" t="s">
        <v>71</v>
      </c>
      <c r="M76" s="60"/>
      <c r="N76" s="60"/>
      <c r="O76" s="60"/>
      <c r="P76" s="60"/>
      <c r="Q76" s="60"/>
      <c r="R76" s="60"/>
      <c r="S76" s="60"/>
      <c r="T76" s="60"/>
      <c r="U76" s="60"/>
      <c r="V76" s="60"/>
    </row>
    <row r="77" spans="3:22" ht="15.75" thickBot="1" x14ac:dyDescent="0.3">
      <c r="C77" s="60"/>
      <c r="D77" s="67" t="s">
        <v>72</v>
      </c>
      <c r="E77" s="67" t="s">
        <v>73</v>
      </c>
      <c r="F77" s="67" t="s">
        <v>74</v>
      </c>
      <c r="G77" s="67" t="s">
        <v>75</v>
      </c>
      <c r="H77" s="60"/>
      <c r="I77" s="60"/>
      <c r="J77" s="60"/>
      <c r="L77" s="60"/>
      <c r="M77" s="67" t="s">
        <v>72</v>
      </c>
      <c r="N77" s="67" t="s">
        <v>73</v>
      </c>
      <c r="O77" s="67" t="s">
        <v>74</v>
      </c>
      <c r="P77" s="67" t="s">
        <v>75</v>
      </c>
      <c r="Q77" s="60"/>
      <c r="R77" s="60"/>
      <c r="S77" s="60"/>
      <c r="T77" s="60"/>
      <c r="U77" s="60"/>
      <c r="V77" s="60"/>
    </row>
    <row r="78" spans="3:22" ht="15.75" thickBot="1" x14ac:dyDescent="0.3">
      <c r="C78" s="60"/>
      <c r="D78" s="68" t="s">
        <v>145</v>
      </c>
      <c r="E78" s="68" t="s">
        <v>146</v>
      </c>
      <c r="F78" s="69">
        <v>1922970.0399</v>
      </c>
      <c r="G78" s="69">
        <v>768297.08259999997</v>
      </c>
      <c r="H78" s="60"/>
      <c r="I78" s="60"/>
      <c r="J78" s="60"/>
      <c r="L78" s="60"/>
      <c r="M78" s="68" t="s">
        <v>145</v>
      </c>
      <c r="N78" s="68" t="s">
        <v>146</v>
      </c>
      <c r="O78" s="69">
        <v>1922970.0399</v>
      </c>
      <c r="P78" s="69">
        <v>768298.87109999999</v>
      </c>
      <c r="Q78" s="60"/>
      <c r="R78" s="60"/>
      <c r="S78" s="60"/>
      <c r="T78" s="60"/>
      <c r="U78" s="60"/>
      <c r="V78" s="60"/>
    </row>
    <row r="79" spans="3:22" x14ac:dyDescent="0.25">
      <c r="C79" s="60"/>
      <c r="D79" s="60"/>
      <c r="E79" s="60"/>
      <c r="F79" s="60"/>
      <c r="G79" s="60"/>
      <c r="H79" s="60"/>
      <c r="I79" s="60"/>
      <c r="J79" s="60"/>
      <c r="L79" s="60"/>
      <c r="M79" s="60"/>
      <c r="N79" s="60"/>
      <c r="O79" s="60"/>
      <c r="P79" s="60"/>
      <c r="Q79" s="60"/>
      <c r="R79" s="60"/>
      <c r="S79" s="60"/>
      <c r="T79" s="60"/>
      <c r="U79" s="60"/>
      <c r="V79" s="60"/>
    </row>
    <row r="80" spans="3:22" x14ac:dyDescent="0.25">
      <c r="C80" s="60"/>
      <c r="D80" s="60"/>
      <c r="E80" s="60"/>
      <c r="F80" s="60"/>
      <c r="G80" s="60"/>
      <c r="H80" s="60"/>
      <c r="I80" s="60"/>
      <c r="J80" s="60"/>
      <c r="L80" s="60"/>
      <c r="M80" s="60"/>
      <c r="N80" s="60"/>
      <c r="O80" s="60"/>
      <c r="P80" s="60"/>
      <c r="Q80" s="60"/>
      <c r="R80" s="60"/>
      <c r="S80" s="60"/>
      <c r="T80" s="60"/>
      <c r="U80" s="60"/>
      <c r="V80" s="60"/>
    </row>
    <row r="81" spans="3:22" ht="15.75" thickBot="1" x14ac:dyDescent="0.3">
      <c r="C81" s="60" t="s">
        <v>76</v>
      </c>
      <c r="D81" s="60"/>
      <c r="E81" s="60"/>
      <c r="F81" s="60"/>
      <c r="G81" s="60"/>
      <c r="H81" s="60"/>
      <c r="I81" s="60"/>
      <c r="J81" s="60"/>
      <c r="L81" s="60" t="s">
        <v>76</v>
      </c>
      <c r="M81" s="60"/>
      <c r="N81" s="60"/>
      <c r="O81" s="60"/>
      <c r="P81" s="60"/>
      <c r="Q81" s="60"/>
      <c r="R81" s="60"/>
      <c r="S81" s="60"/>
      <c r="T81" s="60"/>
      <c r="U81" s="60"/>
      <c r="V81" s="60"/>
    </row>
    <row r="82" spans="3:22" ht="15.75" thickBot="1" x14ac:dyDescent="0.3">
      <c r="C82" s="60"/>
      <c r="D82" s="67" t="s">
        <v>72</v>
      </c>
      <c r="E82" s="67" t="s">
        <v>73</v>
      </c>
      <c r="F82" s="67" t="s">
        <v>74</v>
      </c>
      <c r="G82" s="67" t="s">
        <v>75</v>
      </c>
      <c r="H82" s="67" t="s">
        <v>77</v>
      </c>
      <c r="I82" s="60"/>
      <c r="J82" s="60"/>
      <c r="L82" s="60"/>
      <c r="M82" s="67" t="s">
        <v>72</v>
      </c>
      <c r="N82" s="67" t="s">
        <v>73</v>
      </c>
      <c r="O82" s="67" t="s">
        <v>74</v>
      </c>
      <c r="P82" s="67" t="s">
        <v>75</v>
      </c>
      <c r="Q82" s="67" t="s">
        <v>77</v>
      </c>
      <c r="R82" s="60"/>
      <c r="S82" s="60"/>
      <c r="T82" s="60"/>
      <c r="U82" s="60"/>
      <c r="V82" s="60"/>
    </row>
    <row r="83" spans="3:22" x14ac:dyDescent="0.25">
      <c r="C83" s="60"/>
      <c r="D83" s="70" t="s">
        <v>156</v>
      </c>
      <c r="E83" s="70" t="s">
        <v>157</v>
      </c>
      <c r="F83" s="70">
        <v>0</v>
      </c>
      <c r="G83" s="70">
        <v>209.46397438579521</v>
      </c>
      <c r="H83" s="70" t="s">
        <v>87</v>
      </c>
      <c r="I83" s="60"/>
      <c r="J83" s="60"/>
      <c r="L83" s="60"/>
      <c r="M83" s="70" t="s">
        <v>156</v>
      </c>
      <c r="N83" s="70" t="s">
        <v>157</v>
      </c>
      <c r="O83" s="70">
        <v>0</v>
      </c>
      <c r="P83" s="70">
        <v>209.46327561910431</v>
      </c>
      <c r="Q83" s="70" t="s">
        <v>87</v>
      </c>
      <c r="R83" s="60"/>
      <c r="S83" s="60"/>
      <c r="T83" s="60"/>
      <c r="U83" s="60"/>
      <c r="V83" s="60"/>
    </row>
    <row r="84" spans="3:22" ht="15.75" thickBot="1" x14ac:dyDescent="0.3">
      <c r="C84" s="60"/>
      <c r="D84" s="68" t="s">
        <v>158</v>
      </c>
      <c r="E84" s="68" t="s">
        <v>157</v>
      </c>
      <c r="F84" s="68">
        <v>0</v>
      </c>
      <c r="G84" s="68">
        <v>104.81313236391426</v>
      </c>
      <c r="H84" s="68" t="s">
        <v>87</v>
      </c>
      <c r="I84" s="60"/>
      <c r="J84" s="60"/>
      <c r="L84" s="60"/>
      <c r="M84" s="68" t="s">
        <v>158</v>
      </c>
      <c r="N84" s="68" t="s">
        <v>157</v>
      </c>
      <c r="O84" s="68">
        <v>0</v>
      </c>
      <c r="P84" s="68">
        <v>104.81174833288435</v>
      </c>
      <c r="Q84" s="68" t="s">
        <v>87</v>
      </c>
      <c r="R84" s="60"/>
      <c r="S84" s="60"/>
      <c r="T84" s="60"/>
      <c r="U84" s="60"/>
      <c r="V84" s="60"/>
    </row>
    <row r="85" spans="3:22" x14ac:dyDescent="0.25">
      <c r="C85" s="60"/>
      <c r="D85" s="60"/>
      <c r="E85" s="60"/>
      <c r="F85" s="60"/>
      <c r="G85" s="60"/>
      <c r="H85" s="60"/>
      <c r="I85" s="60"/>
      <c r="J85" s="60"/>
      <c r="L85" s="60"/>
      <c r="M85" s="60"/>
      <c r="N85" s="60"/>
      <c r="O85" s="60"/>
      <c r="P85" s="60"/>
      <c r="Q85" s="60"/>
      <c r="R85" s="60"/>
      <c r="S85" s="60"/>
      <c r="T85" s="60"/>
      <c r="U85" s="60"/>
      <c r="V85" s="60"/>
    </row>
    <row r="86" spans="3:22" x14ac:dyDescent="0.25">
      <c r="C86" s="60"/>
      <c r="D86" s="60"/>
      <c r="E86" s="60"/>
      <c r="F86" s="60"/>
      <c r="G86" s="60"/>
      <c r="H86" s="60"/>
      <c r="I86" s="60"/>
      <c r="J86" s="60"/>
      <c r="L86" s="60"/>
      <c r="M86" s="60"/>
      <c r="N86" s="60"/>
      <c r="O86" s="60"/>
      <c r="P86" s="60"/>
      <c r="Q86" s="60"/>
      <c r="R86" s="60"/>
      <c r="S86" s="60"/>
      <c r="T86" s="60"/>
      <c r="U86" s="60"/>
      <c r="V86" s="60"/>
    </row>
    <row r="87" spans="3:22" ht="15.75" thickBot="1" x14ac:dyDescent="0.3">
      <c r="C87" s="60" t="s">
        <v>78</v>
      </c>
      <c r="D87" s="60"/>
      <c r="E87" s="60"/>
      <c r="F87" s="60"/>
      <c r="G87" s="60"/>
      <c r="H87" s="60"/>
      <c r="I87" s="60"/>
      <c r="J87" s="60"/>
      <c r="L87" s="60" t="s">
        <v>78</v>
      </c>
      <c r="M87" s="60"/>
      <c r="N87" s="60"/>
      <c r="O87" s="60"/>
      <c r="P87" s="60"/>
      <c r="Q87" s="60"/>
      <c r="R87" s="60"/>
      <c r="S87" s="60"/>
      <c r="T87" s="60"/>
      <c r="U87" s="60"/>
      <c r="V87" s="60"/>
    </row>
    <row r="88" spans="3:22" ht="15.75" thickBot="1" x14ac:dyDescent="0.3">
      <c r="C88" s="60"/>
      <c r="D88" s="67" t="s">
        <v>72</v>
      </c>
      <c r="E88" s="67" t="s">
        <v>73</v>
      </c>
      <c r="F88" s="67" t="s">
        <v>79</v>
      </c>
      <c r="G88" s="67" t="s">
        <v>80</v>
      </c>
      <c r="H88" s="67" t="s">
        <v>81</v>
      </c>
      <c r="I88" s="67" t="s">
        <v>82</v>
      </c>
      <c r="J88" s="60"/>
      <c r="L88" s="60"/>
      <c r="M88" s="67" t="s">
        <v>72</v>
      </c>
      <c r="N88" s="67" t="s">
        <v>73</v>
      </c>
      <c r="O88" s="67" t="s">
        <v>79</v>
      </c>
      <c r="P88" s="67" t="s">
        <v>80</v>
      </c>
      <c r="Q88" s="67" t="s">
        <v>81</v>
      </c>
      <c r="R88" s="67" t="s">
        <v>82</v>
      </c>
      <c r="S88" s="60"/>
      <c r="T88" s="60"/>
      <c r="U88" s="60"/>
      <c r="V88" s="60"/>
    </row>
    <row r="89" spans="3:22" x14ac:dyDescent="0.25">
      <c r="C89" s="60"/>
      <c r="D89" s="70" t="s">
        <v>147</v>
      </c>
      <c r="E89" s="70" t="s">
        <v>148</v>
      </c>
      <c r="F89" s="70">
        <v>79.99994446140775</v>
      </c>
      <c r="G89" s="70" t="s">
        <v>149</v>
      </c>
      <c r="H89" s="70" t="s">
        <v>127</v>
      </c>
      <c r="I89" s="70">
        <v>5.5538592249604335E-5</v>
      </c>
      <c r="J89" s="60"/>
      <c r="L89" s="60"/>
      <c r="M89" s="70" t="s">
        <v>147</v>
      </c>
      <c r="N89" s="70" t="s">
        <v>148</v>
      </c>
      <c r="O89" s="70">
        <v>79.998515938997059</v>
      </c>
      <c r="P89" s="70" t="s">
        <v>149</v>
      </c>
      <c r="Q89" s="70" t="s">
        <v>127</v>
      </c>
      <c r="R89" s="70">
        <v>1.4840610029409618E-3</v>
      </c>
      <c r="S89" s="60"/>
      <c r="T89" s="60"/>
      <c r="U89" s="60"/>
      <c r="V89" s="60"/>
    </row>
    <row r="90" spans="3:22" x14ac:dyDescent="0.25">
      <c r="C90" s="60"/>
      <c r="D90" s="70" t="s">
        <v>150</v>
      </c>
      <c r="E90" s="70" t="s">
        <v>151</v>
      </c>
      <c r="F90" s="70">
        <v>79.999896314879095</v>
      </c>
      <c r="G90" s="70" t="s">
        <v>152</v>
      </c>
      <c r="H90" s="70" t="s">
        <v>127</v>
      </c>
      <c r="I90" s="70">
        <v>1.0368512089087289E-4</v>
      </c>
      <c r="J90" s="60"/>
      <c r="L90" s="60"/>
      <c r="M90" s="70" t="s">
        <v>150</v>
      </c>
      <c r="N90" s="70" t="s">
        <v>151</v>
      </c>
      <c r="O90" s="70">
        <v>79.99990158622748</v>
      </c>
      <c r="P90" s="70" t="s">
        <v>152</v>
      </c>
      <c r="Q90" s="70" t="s">
        <v>127</v>
      </c>
      <c r="R90" s="70">
        <v>9.8413772505523411E-5</v>
      </c>
      <c r="S90" s="60"/>
      <c r="T90" s="60"/>
      <c r="U90" s="60"/>
      <c r="V90" s="60"/>
    </row>
    <row r="91" spans="3:22" x14ac:dyDescent="0.25">
      <c r="C91" s="60"/>
      <c r="D91" s="70" t="s">
        <v>156</v>
      </c>
      <c r="E91" s="70" t="s">
        <v>157</v>
      </c>
      <c r="F91" s="70">
        <v>209.46397438579521</v>
      </c>
      <c r="G91" s="70" t="s">
        <v>159</v>
      </c>
      <c r="H91" s="70" t="s">
        <v>127</v>
      </c>
      <c r="I91" s="70">
        <v>90.536025614204789</v>
      </c>
      <c r="J91" s="60"/>
      <c r="L91" s="60"/>
      <c r="M91" s="70" t="s">
        <v>156</v>
      </c>
      <c r="N91" s="70" t="s">
        <v>157</v>
      </c>
      <c r="O91" s="70">
        <v>209.46327561910431</v>
      </c>
      <c r="P91" s="70" t="s">
        <v>159</v>
      </c>
      <c r="Q91" s="70" t="s">
        <v>127</v>
      </c>
      <c r="R91" s="70">
        <v>90.536724380895691</v>
      </c>
      <c r="S91" s="60"/>
      <c r="T91" s="60"/>
      <c r="U91" s="60"/>
      <c r="V91" s="60"/>
    </row>
    <row r="92" spans="3:22" x14ac:dyDescent="0.25">
      <c r="C92" s="60"/>
      <c r="D92" s="70" t="s">
        <v>158</v>
      </c>
      <c r="E92" s="70" t="s">
        <v>157</v>
      </c>
      <c r="F92" s="70">
        <v>104.81313236391426</v>
      </c>
      <c r="G92" s="70" t="s">
        <v>160</v>
      </c>
      <c r="H92" s="70" t="s">
        <v>127</v>
      </c>
      <c r="I92" s="70">
        <v>245.18686763608574</v>
      </c>
      <c r="J92" s="60"/>
      <c r="L92" s="60"/>
      <c r="M92" s="70" t="s">
        <v>158</v>
      </c>
      <c r="N92" s="70" t="s">
        <v>157</v>
      </c>
      <c r="O92" s="70">
        <v>104.81174833288435</v>
      </c>
      <c r="P92" s="70" t="s">
        <v>160</v>
      </c>
      <c r="Q92" s="70" t="s">
        <v>127</v>
      </c>
      <c r="R92" s="70">
        <v>245.18825166711565</v>
      </c>
      <c r="S92" s="60"/>
      <c r="T92" s="60"/>
      <c r="U92" s="60"/>
      <c r="V92" s="60"/>
    </row>
    <row r="93" spans="3:22" x14ac:dyDescent="0.25">
      <c r="C93" s="60"/>
      <c r="D93" s="70" t="s">
        <v>156</v>
      </c>
      <c r="E93" s="70" t="s">
        <v>157</v>
      </c>
      <c r="F93" s="70">
        <v>209.46397438579521</v>
      </c>
      <c r="G93" s="70" t="s">
        <v>161</v>
      </c>
      <c r="H93" s="70" t="s">
        <v>127</v>
      </c>
      <c r="I93" s="70">
        <v>209.46397438579521</v>
      </c>
      <c r="J93" s="60"/>
      <c r="L93" s="60"/>
      <c r="M93" s="70" t="s">
        <v>156</v>
      </c>
      <c r="N93" s="70" t="s">
        <v>157</v>
      </c>
      <c r="O93" s="70">
        <v>209.46327561910431</v>
      </c>
      <c r="P93" s="70" t="s">
        <v>161</v>
      </c>
      <c r="Q93" s="70" t="s">
        <v>127</v>
      </c>
      <c r="R93" s="70">
        <v>209.46327561910431</v>
      </c>
      <c r="S93" s="60"/>
      <c r="T93" s="60"/>
      <c r="U93" s="60"/>
      <c r="V93" s="60"/>
    </row>
    <row r="94" spans="3:22" ht="15.75" thickBot="1" x14ac:dyDescent="0.3">
      <c r="C94" s="60"/>
      <c r="D94" s="68" t="s">
        <v>158</v>
      </c>
      <c r="E94" s="68" t="s">
        <v>157</v>
      </c>
      <c r="F94" s="68">
        <v>104.81313236391426</v>
      </c>
      <c r="G94" s="68" t="s">
        <v>162</v>
      </c>
      <c r="H94" s="68" t="s">
        <v>127</v>
      </c>
      <c r="I94" s="68">
        <v>104.81313236391426</v>
      </c>
      <c r="J94" s="60"/>
      <c r="L94" s="60"/>
      <c r="M94" s="68" t="s">
        <v>158</v>
      </c>
      <c r="N94" s="68" t="s">
        <v>157</v>
      </c>
      <c r="O94" s="68">
        <v>104.81174833288435</v>
      </c>
      <c r="P94" s="68" t="s">
        <v>162</v>
      </c>
      <c r="Q94" s="68" t="s">
        <v>127</v>
      </c>
      <c r="R94" s="68">
        <v>104.81174833288435</v>
      </c>
      <c r="S94" s="60"/>
      <c r="T94" s="60"/>
      <c r="U94" s="60"/>
      <c r="V94" s="60"/>
    </row>
  </sheetData>
  <mergeCells count="5">
    <mergeCell ref="E28:L28"/>
    <mergeCell ref="K48:L48"/>
    <mergeCell ref="C50:D54"/>
    <mergeCell ref="I38:J38"/>
    <mergeCell ref="K47:L4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A101"/>
  <sheetViews>
    <sheetView zoomScale="115" zoomScaleNormal="115" workbookViewId="0">
      <selection activeCell="R24" sqref="R24"/>
    </sheetView>
  </sheetViews>
  <sheetFormatPr defaultColWidth="8.85546875" defaultRowHeight="15" x14ac:dyDescent="0.25"/>
  <cols>
    <col min="1" max="1" width="2.42578125" customWidth="1"/>
    <col min="3" max="3" width="32.85546875" bestFit="1" customWidth="1"/>
    <col min="4" max="4" width="12.7109375" bestFit="1" customWidth="1"/>
    <col min="5" max="5" width="12.140625" customWidth="1"/>
    <col min="6" max="6" width="12.7109375" bestFit="1" customWidth="1"/>
    <col min="7" max="7" width="12.7109375" customWidth="1"/>
    <col min="9" max="9" width="17.85546875" customWidth="1"/>
    <col min="10" max="10" width="9.5703125" customWidth="1"/>
    <col min="11" max="12" width="12.140625" bestFit="1" customWidth="1"/>
    <col min="13" max="13" width="12.85546875" customWidth="1"/>
    <col min="14" max="14" width="26.42578125" customWidth="1"/>
    <col min="15" max="15" width="15.5703125" customWidth="1"/>
    <col min="16" max="16" width="12.140625" customWidth="1"/>
  </cols>
  <sheetData>
    <row r="1" spans="1:24" s="1" customFormat="1" ht="26.25" x14ac:dyDescent="0.4">
      <c r="A1" s="2"/>
    </row>
    <row r="3" spans="1:24" ht="83.25" customHeight="1" x14ac:dyDescent="0.25"/>
    <row r="4" spans="1:24" ht="18" x14ac:dyDescent="0.35">
      <c r="K4" s="35"/>
      <c r="L4" s="36" t="s">
        <v>21</v>
      </c>
      <c r="M4" s="36" t="s">
        <v>22</v>
      </c>
      <c r="N4" s="36" t="s">
        <v>24</v>
      </c>
      <c r="O4" s="37" t="s">
        <v>23</v>
      </c>
    </row>
    <row r="5" spans="1:24" x14ac:dyDescent="0.25">
      <c r="K5" s="38" t="s">
        <v>18</v>
      </c>
      <c r="L5" s="20">
        <v>1</v>
      </c>
      <c r="M5" s="20">
        <v>-3000</v>
      </c>
      <c r="N5" s="20">
        <v>6000</v>
      </c>
      <c r="O5" s="39">
        <v>3.0000000000000001E-5</v>
      </c>
    </row>
    <row r="6" spans="1:24" x14ac:dyDescent="0.25">
      <c r="K6" s="38" t="s">
        <v>19</v>
      </c>
      <c r="L6" s="20">
        <v>2</v>
      </c>
      <c r="M6" s="20">
        <v>-2500</v>
      </c>
      <c r="N6" s="20">
        <v>5000</v>
      </c>
      <c r="O6" s="39">
        <v>5.0000000000000002E-5</v>
      </c>
    </row>
    <row r="7" spans="1:24" x14ac:dyDescent="0.25">
      <c r="K7" s="38" t="s">
        <v>20</v>
      </c>
      <c r="L7" s="20">
        <v>3</v>
      </c>
      <c r="M7" s="20">
        <v>-1500</v>
      </c>
      <c r="N7" s="20">
        <v>3000</v>
      </c>
      <c r="O7" s="39">
        <v>5.0000000000000002E-5</v>
      </c>
    </row>
    <row r="8" spans="1:24" x14ac:dyDescent="0.25">
      <c r="K8" s="40" t="s">
        <v>17</v>
      </c>
      <c r="L8" s="33">
        <v>4</v>
      </c>
      <c r="M8" s="33">
        <v>-3000</v>
      </c>
      <c r="N8" s="33">
        <v>6000</v>
      </c>
      <c r="O8" s="41">
        <v>3.4999999999999997E-5</v>
      </c>
    </row>
    <row r="10" spans="1:24" x14ac:dyDescent="0.25">
      <c r="K10" t="s">
        <v>132</v>
      </c>
      <c r="L10" t="s">
        <v>133</v>
      </c>
      <c r="M10" t="s">
        <v>18</v>
      </c>
      <c r="N10" t="s">
        <v>19</v>
      </c>
      <c r="O10" t="s">
        <v>131</v>
      </c>
      <c r="P10" t="s">
        <v>17</v>
      </c>
      <c r="S10" s="41" t="s">
        <v>134</v>
      </c>
      <c r="T10" s="86" t="s">
        <v>18</v>
      </c>
      <c r="U10" s="86" t="s">
        <v>19</v>
      </c>
      <c r="V10" s="86" t="s">
        <v>20</v>
      </c>
      <c r="W10" s="40" t="s">
        <v>17</v>
      </c>
    </row>
    <row r="11" spans="1:24" x14ac:dyDescent="0.25">
      <c r="K11">
        <v>1</v>
      </c>
      <c r="L11">
        <v>10000</v>
      </c>
      <c r="M11">
        <f t="shared" ref="M11:M25" si="0">T$12+T$13*(EXP(T$14*$L11)/(1+EXP(T$14*$L11)))</f>
        <v>446.65510086995437</v>
      </c>
      <c r="N11">
        <f t="shared" ref="N11:N25" si="1">U$12+U$13*(EXP(U$14*$L11)/(1+EXP(U$14*$L11)))</f>
        <v>612.29665600927319</v>
      </c>
      <c r="O11">
        <f t="shared" ref="O11:O25" si="2">V$12+V$13*(EXP(V$14*$L11)/(1+EXP(V$14*$L11)))</f>
        <v>367.37799360556369</v>
      </c>
      <c r="P11">
        <f t="shared" ref="P11:P25" si="3">W$12+W$13*(EXP(W$14*$L11)/(1+EXP(W$14*$L11)))</f>
        <v>519.7054735039801</v>
      </c>
      <c r="S11" s="84" t="s">
        <v>21</v>
      </c>
      <c r="T11" s="83">
        <v>1</v>
      </c>
      <c r="U11" s="83">
        <v>2</v>
      </c>
      <c r="V11" s="83">
        <v>3</v>
      </c>
      <c r="W11" s="85">
        <v>4</v>
      </c>
      <c r="X11" s="20"/>
    </row>
    <row r="12" spans="1:24" ht="18" x14ac:dyDescent="0.35">
      <c r="K12">
        <v>2</v>
      </c>
      <c r="L12">
        <v>20000</v>
      </c>
      <c r="M12">
        <f t="shared" si="0"/>
        <v>873.93783735477246</v>
      </c>
      <c r="N12">
        <f t="shared" si="1"/>
        <v>1155.2928931500246</v>
      </c>
      <c r="O12">
        <f t="shared" si="2"/>
        <v>693.17573589001449</v>
      </c>
      <c r="P12">
        <f t="shared" si="3"/>
        <v>1009.126633008997</v>
      </c>
      <c r="S12" s="84" t="s">
        <v>22</v>
      </c>
      <c r="T12" s="83">
        <v>-3000</v>
      </c>
      <c r="U12" s="83">
        <v>-2500</v>
      </c>
      <c r="V12" s="83">
        <v>-1500</v>
      </c>
      <c r="W12" s="85">
        <v>-3000</v>
      </c>
      <c r="X12" s="20"/>
    </row>
    <row r="13" spans="1:24" ht="18" x14ac:dyDescent="0.35">
      <c r="K13">
        <v>3</v>
      </c>
      <c r="L13">
        <v>30000</v>
      </c>
      <c r="M13">
        <f t="shared" si="0"/>
        <v>1265.6970157500236</v>
      </c>
      <c r="N13">
        <f t="shared" si="1"/>
        <v>1587.8723809682183</v>
      </c>
      <c r="O13">
        <f t="shared" si="2"/>
        <v>952.72342858093089</v>
      </c>
      <c r="P13">
        <f t="shared" si="3"/>
        <v>1444.6493950929244</v>
      </c>
      <c r="S13" s="84" t="s">
        <v>24</v>
      </c>
      <c r="T13" s="83">
        <v>6000</v>
      </c>
      <c r="U13" s="83">
        <v>5000</v>
      </c>
      <c r="V13" s="83">
        <v>3000</v>
      </c>
      <c r="W13" s="85">
        <v>6000</v>
      </c>
      <c r="X13" s="20"/>
    </row>
    <row r="14" spans="1:24" ht="18" x14ac:dyDescent="0.35">
      <c r="K14">
        <v>4</v>
      </c>
      <c r="L14">
        <v>40000</v>
      </c>
      <c r="M14">
        <f t="shared" si="0"/>
        <v>1611.1487009941056</v>
      </c>
      <c r="N14">
        <f t="shared" si="1"/>
        <v>1903.9853898894125</v>
      </c>
      <c r="O14">
        <f t="shared" si="2"/>
        <v>1142.3912339336471</v>
      </c>
      <c r="P14">
        <f t="shared" si="3"/>
        <v>1813.1033313514899</v>
      </c>
      <c r="S14" s="37" t="s">
        <v>23</v>
      </c>
      <c r="T14" s="87">
        <v>3.0000000000000001E-5</v>
      </c>
      <c r="U14" s="87">
        <v>5.0000000000000002E-5</v>
      </c>
      <c r="V14" s="87">
        <v>5.0000000000000002E-5</v>
      </c>
      <c r="W14" s="35">
        <v>3.4999999999999997E-5</v>
      </c>
      <c r="X14" s="20"/>
    </row>
    <row r="15" spans="1:24" x14ac:dyDescent="0.25">
      <c r="K15">
        <v>5</v>
      </c>
      <c r="L15">
        <v>50000</v>
      </c>
      <c r="M15">
        <f t="shared" si="0"/>
        <v>1905.4468571618618</v>
      </c>
      <c r="N15">
        <f t="shared" si="1"/>
        <v>2120.709099893782</v>
      </c>
      <c r="O15">
        <f t="shared" si="2"/>
        <v>1272.4254599362694</v>
      </c>
      <c r="P15">
        <f t="shared" si="3"/>
        <v>2111.7168118098625</v>
      </c>
      <c r="V15" s="20"/>
      <c r="W15" s="20"/>
      <c r="X15" s="20"/>
    </row>
    <row r="16" spans="1:24" x14ac:dyDescent="0.25">
      <c r="K16">
        <v>6</v>
      </c>
      <c r="L16">
        <v>60000</v>
      </c>
      <c r="M16">
        <f t="shared" si="0"/>
        <v>2148.8936105970733</v>
      </c>
      <c r="N16">
        <f t="shared" si="1"/>
        <v>2262.870634112166</v>
      </c>
      <c r="O16">
        <f t="shared" si="2"/>
        <v>1357.7223804672999</v>
      </c>
      <c r="P16">
        <f t="shared" si="3"/>
        <v>2345.419072826322</v>
      </c>
    </row>
    <row r="17" spans="11:27" x14ac:dyDescent="0.25">
      <c r="K17">
        <v>7</v>
      </c>
      <c r="L17">
        <v>70000</v>
      </c>
      <c r="M17">
        <f t="shared" si="0"/>
        <v>2345.419072826322</v>
      </c>
      <c r="N17">
        <f t="shared" si="1"/>
        <v>2353.438846243218</v>
      </c>
      <c r="O17">
        <f t="shared" si="2"/>
        <v>1412.0633077459311</v>
      </c>
      <c r="P17">
        <f t="shared" si="3"/>
        <v>2523.3687048961292</v>
      </c>
    </row>
    <row r="18" spans="11:27" x14ac:dyDescent="0.25">
      <c r="K18">
        <v>8</v>
      </c>
      <c r="L18">
        <v>80000</v>
      </c>
      <c r="M18">
        <f t="shared" si="0"/>
        <v>2500.9638210364656</v>
      </c>
      <c r="N18">
        <f t="shared" si="1"/>
        <v>2410.0689501895422</v>
      </c>
      <c r="O18">
        <f t="shared" si="2"/>
        <v>1446.0413701137254</v>
      </c>
      <c r="P18">
        <f t="shared" si="3"/>
        <v>2656.054944606788</v>
      </c>
    </row>
    <row r="19" spans="11:27" x14ac:dyDescent="0.25">
      <c r="K19">
        <v>9</v>
      </c>
      <c r="L19">
        <v>90000</v>
      </c>
      <c r="M19">
        <f t="shared" si="0"/>
        <v>2622.1598636580211</v>
      </c>
      <c r="N19">
        <f t="shared" si="1"/>
        <v>2445.0652868470343</v>
      </c>
      <c r="O19">
        <f t="shared" si="2"/>
        <v>1467.0391721082206</v>
      </c>
      <c r="P19">
        <f t="shared" si="3"/>
        <v>2753.4523307972104</v>
      </c>
    </row>
    <row r="20" spans="11:27" x14ac:dyDescent="0.25">
      <c r="K20">
        <v>10</v>
      </c>
      <c r="L20">
        <v>100000</v>
      </c>
      <c r="M20">
        <f t="shared" si="0"/>
        <v>2715.4447609345998</v>
      </c>
      <c r="N20">
        <f t="shared" si="1"/>
        <v>2466.5357453785755</v>
      </c>
      <c r="O20">
        <f t="shared" si="2"/>
        <v>1479.9214472271456</v>
      </c>
      <c r="P20">
        <f t="shared" si="3"/>
        <v>2824.1266154918621</v>
      </c>
    </row>
    <row r="21" spans="11:27" x14ac:dyDescent="0.25">
      <c r="K21">
        <v>11</v>
      </c>
      <c r="L21">
        <v>110000</v>
      </c>
      <c r="M21">
        <f t="shared" si="0"/>
        <v>2786.5728643641833</v>
      </c>
      <c r="N21">
        <f t="shared" si="1"/>
        <v>2479.6493114205196</v>
      </c>
      <c r="O21">
        <f t="shared" si="2"/>
        <v>1487.7895868523115</v>
      </c>
      <c r="P21">
        <f t="shared" si="3"/>
        <v>2874.9819328879175</v>
      </c>
    </row>
    <row r="22" spans="11:27" x14ac:dyDescent="0.25">
      <c r="K22">
        <v>12</v>
      </c>
      <c r="L22">
        <v>120000</v>
      </c>
      <c r="M22">
        <f t="shared" si="0"/>
        <v>2840.4180385388054</v>
      </c>
      <c r="N22">
        <f t="shared" si="1"/>
        <v>2487.6368842168258</v>
      </c>
      <c r="O22">
        <f t="shared" si="2"/>
        <v>1492.5821305300956</v>
      </c>
      <c r="P22">
        <f t="shared" si="3"/>
        <v>2911.3558098403619</v>
      </c>
    </row>
    <row r="23" spans="11:27" x14ac:dyDescent="0.25">
      <c r="K23">
        <v>13</v>
      </c>
      <c r="L23">
        <v>130000</v>
      </c>
      <c r="M23">
        <f t="shared" si="0"/>
        <v>2880.9581655955353</v>
      </c>
      <c r="N23">
        <f t="shared" si="1"/>
        <v>2492.4940887163148</v>
      </c>
      <c r="O23">
        <f t="shared" si="2"/>
        <v>1495.496453229789</v>
      </c>
      <c r="P23">
        <f t="shared" si="3"/>
        <v>2937.2597626084917</v>
      </c>
    </row>
    <row r="24" spans="11:27" x14ac:dyDescent="0.25">
      <c r="K24">
        <v>14</v>
      </c>
      <c r="L24">
        <v>140000</v>
      </c>
      <c r="M24">
        <f t="shared" si="0"/>
        <v>2911.3558098403619</v>
      </c>
      <c r="N24">
        <f t="shared" si="1"/>
        <v>2495.4447440279973</v>
      </c>
      <c r="O24">
        <f t="shared" si="2"/>
        <v>1497.2668464167982</v>
      </c>
      <c r="P24">
        <f t="shared" si="3"/>
        <v>2955.6507519343077</v>
      </c>
    </row>
    <row r="25" spans="11:27" x14ac:dyDescent="0.25">
      <c r="K25">
        <v>15</v>
      </c>
      <c r="L25">
        <v>150000</v>
      </c>
      <c r="M25">
        <f t="shared" si="0"/>
        <v>2934.0783442164411</v>
      </c>
      <c r="N25">
        <f t="shared" si="1"/>
        <v>2497.2361068153823</v>
      </c>
      <c r="O25">
        <f t="shared" si="2"/>
        <v>1498.3416640892292</v>
      </c>
      <c r="P25">
        <f t="shared" si="3"/>
        <v>2968.679245838649</v>
      </c>
    </row>
    <row r="30" spans="11:27" x14ac:dyDescent="0.25">
      <c r="Y30" s="20"/>
      <c r="Z30" s="20"/>
      <c r="AA30" s="20"/>
    </row>
    <row r="31" spans="11:27" x14ac:dyDescent="0.25">
      <c r="Y31" s="20"/>
      <c r="Z31" s="20"/>
      <c r="AA31" s="20"/>
    </row>
    <row r="32" spans="11:27" x14ac:dyDescent="0.25">
      <c r="Y32" s="20"/>
      <c r="Z32" s="20"/>
      <c r="AA32" s="20"/>
    </row>
    <row r="33" spans="25:27" x14ac:dyDescent="0.25">
      <c r="Y33" s="20"/>
      <c r="Z33" s="20"/>
      <c r="AA33" s="20"/>
    </row>
    <row r="34" spans="25:27" x14ac:dyDescent="0.25">
      <c r="Y34" s="20"/>
      <c r="Z34" s="20"/>
      <c r="AA34" s="20"/>
    </row>
    <row r="59" spans="3:11" ht="15.75" thickBot="1" x14ac:dyDescent="0.3"/>
    <row r="60" spans="3:11" ht="18" x14ac:dyDescent="0.35">
      <c r="C60" s="148"/>
      <c r="D60" s="150" t="s">
        <v>21</v>
      </c>
      <c r="E60" s="150" t="s">
        <v>22</v>
      </c>
      <c r="F60" s="150" t="s">
        <v>24</v>
      </c>
      <c r="G60" s="150" t="s">
        <v>23</v>
      </c>
      <c r="H60" s="150" t="s">
        <v>280</v>
      </c>
      <c r="I60" s="151" t="s">
        <v>281</v>
      </c>
      <c r="J60" s="196" t="s">
        <v>282</v>
      </c>
      <c r="K60" s="197"/>
    </row>
    <row r="61" spans="3:11" ht="15.75" thickBot="1" x14ac:dyDescent="0.3">
      <c r="C61" s="133" t="s">
        <v>18</v>
      </c>
      <c r="D61" s="152">
        <v>1</v>
      </c>
      <c r="E61" s="152">
        <v>-3000</v>
      </c>
      <c r="F61" s="152">
        <v>6000</v>
      </c>
      <c r="G61" s="152">
        <v>3.0000000000000001E-5</v>
      </c>
      <c r="H61" s="100">
        <v>45790.388528213334</v>
      </c>
      <c r="I61" s="154">
        <f>E61+F61*( EXP(G61*H61) / (1+EXP(G61*H61)) )</f>
        <v>1787.8749932950577</v>
      </c>
      <c r="J61" s="194">
        <f>SUM(I61:I64)</f>
        <v>6337.4855821723913</v>
      </c>
      <c r="K61" s="195"/>
    </row>
    <row r="62" spans="3:11" x14ac:dyDescent="0.25">
      <c r="C62" s="133" t="s">
        <v>19</v>
      </c>
      <c r="D62" s="152">
        <v>2</v>
      </c>
      <c r="E62" s="152">
        <v>-2500</v>
      </c>
      <c r="F62" s="152">
        <v>5000</v>
      </c>
      <c r="G62" s="152">
        <v>5.0000000000000002E-5</v>
      </c>
      <c r="H62" s="100">
        <v>37314.76584509261</v>
      </c>
      <c r="I62" s="154">
        <f t="shared" ref="I62:I64" si="4">E62+F62*( EXP(G62*H62) / (1+EXP(G62*H62)) )</f>
        <v>1829.8219590217259</v>
      </c>
    </row>
    <row r="63" spans="3:11" x14ac:dyDescent="0.25">
      <c r="C63" s="133" t="s">
        <v>20</v>
      </c>
      <c r="D63" s="152">
        <v>3</v>
      </c>
      <c r="E63" s="152">
        <v>-1500</v>
      </c>
      <c r="F63" s="152">
        <v>3000</v>
      </c>
      <c r="G63" s="152">
        <v>5.0000000000000002E-5</v>
      </c>
      <c r="H63" s="100">
        <v>20691.538249898713</v>
      </c>
      <c r="I63" s="154">
        <f t="shared" si="4"/>
        <v>713.40678934029256</v>
      </c>
    </row>
    <row r="64" spans="3:11" ht="15.75" thickBot="1" x14ac:dyDescent="0.3">
      <c r="C64" s="149" t="s">
        <v>17</v>
      </c>
      <c r="D64" s="153">
        <v>4</v>
      </c>
      <c r="E64" s="153">
        <v>-3000</v>
      </c>
      <c r="F64" s="153">
        <v>6000</v>
      </c>
      <c r="G64" s="153">
        <v>3.4999999999999997E-5</v>
      </c>
      <c r="H64" s="155">
        <v>46203.307376794175</v>
      </c>
      <c r="I64" s="156">
        <f t="shared" si="4"/>
        <v>2006.3818405153152</v>
      </c>
    </row>
    <row r="65" spans="3:19" x14ac:dyDescent="0.25">
      <c r="L65" s="66" t="s">
        <v>62</v>
      </c>
      <c r="M65" s="60"/>
      <c r="N65" s="60"/>
      <c r="O65" s="60"/>
      <c r="P65" s="60"/>
      <c r="Q65" s="60"/>
      <c r="R65" s="60"/>
      <c r="S65" s="60"/>
    </row>
    <row r="66" spans="3:19" ht="15.75" thickBot="1" x14ac:dyDescent="0.3">
      <c r="L66" s="66" t="s">
        <v>286</v>
      </c>
      <c r="M66" s="60"/>
      <c r="N66" s="60"/>
      <c r="O66" s="60"/>
      <c r="P66" s="60"/>
      <c r="Q66" s="60"/>
      <c r="R66" s="60"/>
      <c r="S66" s="60"/>
    </row>
    <row r="67" spans="3:19" x14ac:dyDescent="0.25">
      <c r="C67" s="198" t="s">
        <v>78</v>
      </c>
      <c r="D67" s="199"/>
      <c r="E67" s="199"/>
      <c r="F67" s="200"/>
      <c r="I67" s="171" t="s">
        <v>322</v>
      </c>
      <c r="J67" s="172" t="s">
        <v>323</v>
      </c>
      <c r="L67" s="66" t="s">
        <v>287</v>
      </c>
      <c r="M67" s="60"/>
      <c r="N67" s="60"/>
      <c r="O67" s="60"/>
      <c r="P67" s="60"/>
      <c r="Q67" s="60"/>
      <c r="R67" s="60"/>
      <c r="S67" s="60"/>
    </row>
    <row r="68" spans="3:19" x14ac:dyDescent="0.25">
      <c r="C68" s="157" t="s">
        <v>283</v>
      </c>
      <c r="D68" s="147">
        <f>H62+H64</f>
        <v>83518.073221886792</v>
      </c>
      <c r="E68" s="49" t="s">
        <v>176</v>
      </c>
      <c r="F68" s="160">
        <f>H61+H63</f>
        <v>66481.926778112043</v>
      </c>
      <c r="I68" s="173" t="s">
        <v>61</v>
      </c>
      <c r="J68" s="174"/>
      <c r="L68" s="66" t="s">
        <v>65</v>
      </c>
      <c r="M68" s="60"/>
      <c r="N68" s="60"/>
      <c r="O68" s="60"/>
      <c r="P68" s="60"/>
      <c r="Q68" s="60"/>
      <c r="R68" s="60"/>
      <c r="S68" s="60"/>
    </row>
    <row r="69" spans="3:19" ht="30" x14ac:dyDescent="0.25">
      <c r="C69" s="157" t="s">
        <v>284</v>
      </c>
      <c r="D69" s="147">
        <f>H61</f>
        <v>45790.388528213334</v>
      </c>
      <c r="E69" s="49" t="s">
        <v>169</v>
      </c>
      <c r="F69" s="161">
        <v>30000</v>
      </c>
      <c r="I69" s="173" t="s">
        <v>324</v>
      </c>
      <c r="J69" s="164"/>
      <c r="L69" s="66" t="s">
        <v>66</v>
      </c>
      <c r="M69" s="60"/>
      <c r="N69" s="60"/>
      <c r="O69" s="60"/>
      <c r="P69" s="60"/>
      <c r="Q69" s="60"/>
      <c r="R69" s="60"/>
      <c r="S69" s="60"/>
    </row>
    <row r="70" spans="3:19" x14ac:dyDescent="0.25">
      <c r="C70" s="162" t="s">
        <v>285</v>
      </c>
      <c r="D70" s="147">
        <f>SUM(H61:H64)</f>
        <v>149999.99999999884</v>
      </c>
      <c r="E70" s="49" t="s">
        <v>59</v>
      </c>
      <c r="F70" s="163">
        <v>150000</v>
      </c>
      <c r="H70" s="20"/>
      <c r="I70" s="173" t="s">
        <v>56</v>
      </c>
      <c r="J70" s="146"/>
      <c r="L70" s="66"/>
      <c r="M70" s="60" t="s">
        <v>67</v>
      </c>
      <c r="N70" s="60"/>
      <c r="O70" s="60"/>
      <c r="P70" s="60"/>
      <c r="Q70" s="60"/>
      <c r="R70" s="60"/>
      <c r="S70" s="60"/>
    </row>
    <row r="71" spans="3:19" ht="15.75" thickBot="1" x14ac:dyDescent="0.3">
      <c r="C71" s="133" t="s">
        <v>18</v>
      </c>
      <c r="D71" s="61">
        <f>H61</f>
        <v>45790.388528213334</v>
      </c>
      <c r="E71" s="49" t="s">
        <v>183</v>
      </c>
      <c r="F71" s="164">
        <v>0</v>
      </c>
      <c r="I71" s="175" t="s">
        <v>325</v>
      </c>
      <c r="J71" s="156"/>
      <c r="L71" s="66"/>
      <c r="M71" s="60" t="s">
        <v>288</v>
      </c>
      <c r="N71" s="60"/>
      <c r="O71" s="60"/>
      <c r="P71" s="60"/>
      <c r="Q71" s="60"/>
      <c r="R71" s="60"/>
      <c r="S71" s="60"/>
    </row>
    <row r="72" spans="3:19" x14ac:dyDescent="0.25">
      <c r="C72" s="133" t="s">
        <v>19</v>
      </c>
      <c r="D72" s="61">
        <f t="shared" ref="D72:D74" si="5">H62</f>
        <v>37314.76584509261</v>
      </c>
      <c r="E72" s="49" t="s">
        <v>183</v>
      </c>
      <c r="F72" s="164">
        <v>0</v>
      </c>
      <c r="L72" s="66"/>
      <c r="M72" s="60" t="s">
        <v>289</v>
      </c>
      <c r="N72" s="60"/>
      <c r="O72" s="60"/>
      <c r="P72" s="60"/>
      <c r="Q72" s="60"/>
      <c r="R72" s="60"/>
      <c r="S72" s="60"/>
    </row>
    <row r="73" spans="3:19" x14ac:dyDescent="0.25">
      <c r="C73" s="133" t="s">
        <v>20</v>
      </c>
      <c r="D73" s="61">
        <f t="shared" si="5"/>
        <v>20691.538249898713</v>
      </c>
      <c r="E73" s="49" t="s">
        <v>183</v>
      </c>
      <c r="F73" s="164">
        <v>0</v>
      </c>
      <c r="L73" s="66"/>
      <c r="M73" s="60"/>
      <c r="N73" s="60"/>
      <c r="O73" s="60"/>
      <c r="P73" s="60"/>
      <c r="Q73" s="60"/>
      <c r="R73" s="60"/>
      <c r="S73" s="60"/>
    </row>
    <row r="74" spans="3:19" ht="15.75" thickBot="1" x14ac:dyDescent="0.3">
      <c r="C74" s="149" t="s">
        <v>17</v>
      </c>
      <c r="D74" s="131">
        <f t="shared" si="5"/>
        <v>46203.307376794175</v>
      </c>
      <c r="E74" s="158" t="s">
        <v>183</v>
      </c>
      <c r="F74" s="159">
        <v>0</v>
      </c>
      <c r="L74" s="60"/>
      <c r="M74" s="60"/>
      <c r="N74" s="60"/>
      <c r="O74" s="60"/>
      <c r="P74" s="60"/>
      <c r="Q74" s="60"/>
      <c r="R74" s="60"/>
      <c r="S74" s="60"/>
    </row>
    <row r="75" spans="3:19" x14ac:dyDescent="0.25">
      <c r="C75" s="20"/>
      <c r="L75" s="60"/>
      <c r="M75" s="60"/>
      <c r="N75" s="60"/>
      <c r="O75" s="60"/>
      <c r="P75" s="60"/>
      <c r="Q75" s="60"/>
      <c r="R75" s="60"/>
      <c r="S75" s="60"/>
    </row>
    <row r="76" spans="3:19" x14ac:dyDescent="0.25">
      <c r="L76" s="60"/>
      <c r="M76" s="60"/>
      <c r="N76" s="60"/>
      <c r="O76" s="60"/>
      <c r="P76" s="60"/>
      <c r="Q76" s="60"/>
      <c r="R76" s="60"/>
      <c r="S76" s="60"/>
    </row>
    <row r="77" spans="3:19" x14ac:dyDescent="0.25">
      <c r="L77" s="60"/>
      <c r="M77" s="60"/>
      <c r="N77" s="60"/>
      <c r="O77" s="60"/>
      <c r="P77" s="60"/>
      <c r="Q77" s="60"/>
      <c r="R77" s="60"/>
      <c r="S77" s="60"/>
    </row>
    <row r="78" spans="3:19" ht="15.75" thickBot="1" x14ac:dyDescent="0.3">
      <c r="L78" s="60" t="s">
        <v>290</v>
      </c>
      <c r="M78" s="60"/>
      <c r="N78" s="60"/>
      <c r="O78" s="60"/>
      <c r="P78" s="60"/>
      <c r="Q78" s="60"/>
      <c r="R78" s="60"/>
      <c r="S78" s="60"/>
    </row>
    <row r="79" spans="3:19" ht="15.75" thickBot="1" x14ac:dyDescent="0.3">
      <c r="L79" s="60"/>
      <c r="M79" s="67" t="s">
        <v>72</v>
      </c>
      <c r="N79" s="67" t="s">
        <v>73</v>
      </c>
      <c r="O79" s="67" t="s">
        <v>74</v>
      </c>
      <c r="P79" s="67" t="s">
        <v>75</v>
      </c>
      <c r="Q79" s="60"/>
      <c r="R79" s="60"/>
      <c r="S79" s="60"/>
    </row>
    <row r="80" spans="3:19" ht="15.75" thickBot="1" x14ac:dyDescent="0.3">
      <c r="L80" s="60"/>
      <c r="M80" s="68" t="s">
        <v>291</v>
      </c>
      <c r="N80" s="68" t="s">
        <v>292</v>
      </c>
      <c r="O80" s="68">
        <v>6337.4855821723913</v>
      </c>
      <c r="P80" s="68">
        <v>6337.4855821723913</v>
      </c>
      <c r="Q80" s="60"/>
      <c r="R80" s="60"/>
      <c r="S80" s="60"/>
    </row>
    <row r="81" spans="12:19" x14ac:dyDescent="0.25">
      <c r="L81" s="60"/>
      <c r="M81" s="60"/>
      <c r="N81" s="60"/>
      <c r="O81" s="60"/>
      <c r="P81" s="60"/>
      <c r="Q81" s="60"/>
      <c r="R81" s="60"/>
      <c r="S81" s="60"/>
    </row>
    <row r="82" spans="12:19" x14ac:dyDescent="0.25">
      <c r="L82" s="60"/>
      <c r="M82" s="60"/>
      <c r="N82" s="60"/>
      <c r="O82" s="60"/>
      <c r="P82" s="60"/>
      <c r="Q82" s="60"/>
      <c r="R82" s="60"/>
      <c r="S82" s="60"/>
    </row>
    <row r="83" spans="12:19" ht="15.75" thickBot="1" x14ac:dyDescent="0.3">
      <c r="L83" s="60" t="s">
        <v>76</v>
      </c>
      <c r="M83" s="60"/>
      <c r="N83" s="60"/>
      <c r="O83" s="60"/>
      <c r="P83" s="60"/>
      <c r="Q83" s="60"/>
      <c r="R83" s="60"/>
      <c r="S83" s="60"/>
    </row>
    <row r="84" spans="12:19" ht="15.75" thickBot="1" x14ac:dyDescent="0.3">
      <c r="L84" s="60"/>
      <c r="M84" s="67" t="s">
        <v>72</v>
      </c>
      <c r="N84" s="67" t="s">
        <v>73</v>
      </c>
      <c r="O84" s="67" t="s">
        <v>74</v>
      </c>
      <c r="P84" s="67" t="s">
        <v>75</v>
      </c>
      <c r="Q84" s="67" t="s">
        <v>77</v>
      </c>
      <c r="R84" s="60"/>
      <c r="S84" s="60"/>
    </row>
    <row r="85" spans="12:19" x14ac:dyDescent="0.25">
      <c r="L85" s="60"/>
      <c r="M85" s="70" t="s">
        <v>293</v>
      </c>
      <c r="N85" s="70" t="s">
        <v>294</v>
      </c>
      <c r="O85" s="70">
        <v>45790.388528213334</v>
      </c>
      <c r="P85" s="70">
        <v>45790.388528213334</v>
      </c>
      <c r="Q85" s="70" t="s">
        <v>87</v>
      </c>
      <c r="R85" s="60"/>
      <c r="S85" s="60"/>
    </row>
    <row r="86" spans="12:19" x14ac:dyDescent="0.25">
      <c r="L86" s="60"/>
      <c r="M86" s="70" t="s">
        <v>295</v>
      </c>
      <c r="N86" s="70" t="s">
        <v>296</v>
      </c>
      <c r="O86" s="70">
        <v>37314.76584509261</v>
      </c>
      <c r="P86" s="70">
        <v>37314.76584509261</v>
      </c>
      <c r="Q86" s="70" t="s">
        <v>87</v>
      </c>
      <c r="R86" s="60"/>
      <c r="S86" s="60"/>
    </row>
    <row r="87" spans="12:19" x14ac:dyDescent="0.25">
      <c r="L87" s="60"/>
      <c r="M87" s="70" t="s">
        <v>297</v>
      </c>
      <c r="N87" s="70" t="s">
        <v>298</v>
      </c>
      <c r="O87" s="70">
        <v>20691.538249898713</v>
      </c>
      <c r="P87" s="70">
        <v>20691.538249898713</v>
      </c>
      <c r="Q87" s="70" t="s">
        <v>87</v>
      </c>
      <c r="R87" s="60"/>
      <c r="S87" s="60"/>
    </row>
    <row r="88" spans="12:19" ht="15.75" thickBot="1" x14ac:dyDescent="0.3">
      <c r="L88" s="60"/>
      <c r="M88" s="68" t="s">
        <v>299</v>
      </c>
      <c r="N88" s="68" t="s">
        <v>300</v>
      </c>
      <c r="O88" s="68">
        <v>46203.307376794175</v>
      </c>
      <c r="P88" s="68">
        <v>46203.307376794175</v>
      </c>
      <c r="Q88" s="68" t="s">
        <v>87</v>
      </c>
      <c r="R88" s="60"/>
      <c r="S88" s="60"/>
    </row>
    <row r="89" spans="12:19" x14ac:dyDescent="0.25">
      <c r="L89" s="60"/>
      <c r="M89" s="60"/>
      <c r="N89" s="60"/>
      <c r="O89" s="60"/>
      <c r="P89" s="60"/>
      <c r="Q89" s="60"/>
      <c r="R89" s="60"/>
      <c r="S89" s="60"/>
    </row>
    <row r="90" spans="12:19" x14ac:dyDescent="0.25">
      <c r="L90" s="60"/>
      <c r="M90" s="60"/>
      <c r="N90" s="60"/>
      <c r="O90" s="60"/>
      <c r="P90" s="60"/>
      <c r="Q90" s="60"/>
      <c r="R90" s="60"/>
      <c r="S90" s="60"/>
    </row>
    <row r="91" spans="12:19" ht="15.75" thickBot="1" x14ac:dyDescent="0.3">
      <c r="L91" s="60" t="s">
        <v>78</v>
      </c>
      <c r="M91" s="60"/>
      <c r="N91" s="60"/>
      <c r="O91" s="60"/>
      <c r="P91" s="60"/>
      <c r="Q91" s="60"/>
      <c r="R91" s="60"/>
      <c r="S91" s="60"/>
    </row>
    <row r="92" spans="12:19" ht="15.75" thickBot="1" x14ac:dyDescent="0.3">
      <c r="L92" s="60"/>
      <c r="M92" s="67" t="s">
        <v>72</v>
      </c>
      <c r="N92" s="67" t="s">
        <v>73</v>
      </c>
      <c r="O92" s="67" t="s">
        <v>79</v>
      </c>
      <c r="P92" s="67" t="s">
        <v>80</v>
      </c>
      <c r="Q92" s="67" t="s">
        <v>81</v>
      </c>
      <c r="R92" s="67" t="s">
        <v>82</v>
      </c>
      <c r="S92" s="60"/>
    </row>
    <row r="93" spans="12:19" ht="30" x14ac:dyDescent="0.25">
      <c r="L93" s="60"/>
      <c r="M93" s="70" t="s">
        <v>301</v>
      </c>
      <c r="N93" s="165" t="s">
        <v>302</v>
      </c>
      <c r="O93" s="70">
        <v>83518.073221886792</v>
      </c>
      <c r="P93" s="70" t="s">
        <v>303</v>
      </c>
      <c r="Q93" s="70" t="s">
        <v>127</v>
      </c>
      <c r="R93" s="70">
        <v>17036.146443774749</v>
      </c>
      <c r="S93" s="60"/>
    </row>
    <row r="94" spans="12:19" x14ac:dyDescent="0.25">
      <c r="L94" s="60"/>
      <c r="M94" s="70" t="s">
        <v>304</v>
      </c>
      <c r="N94" s="165" t="s">
        <v>305</v>
      </c>
      <c r="O94" s="70">
        <v>45790.388528213334</v>
      </c>
      <c r="P94" s="70" t="s">
        <v>306</v>
      </c>
      <c r="Q94" s="70" t="s">
        <v>127</v>
      </c>
      <c r="R94" s="70">
        <v>15790.388528213334</v>
      </c>
      <c r="S94" s="60"/>
    </row>
    <row r="95" spans="12:19" x14ac:dyDescent="0.25">
      <c r="L95" s="60"/>
      <c r="M95" s="70" t="s">
        <v>307</v>
      </c>
      <c r="N95" s="165" t="s">
        <v>308</v>
      </c>
      <c r="O95" s="70">
        <v>149999.99999999884</v>
      </c>
      <c r="P95" s="70" t="s">
        <v>309</v>
      </c>
      <c r="Q95" s="70" t="s">
        <v>112</v>
      </c>
      <c r="R95" s="70">
        <v>0</v>
      </c>
      <c r="S95" s="60"/>
    </row>
    <row r="96" spans="12:19" x14ac:dyDescent="0.25">
      <c r="L96" s="60"/>
      <c r="M96" s="70" t="s">
        <v>310</v>
      </c>
      <c r="N96" s="165" t="s">
        <v>311</v>
      </c>
      <c r="O96" s="70">
        <v>45790.388528213334</v>
      </c>
      <c r="P96" s="70" t="s">
        <v>312</v>
      </c>
      <c r="Q96" s="70" t="s">
        <v>127</v>
      </c>
      <c r="R96" s="70">
        <v>45790.388528213334</v>
      </c>
      <c r="S96" s="60"/>
    </row>
    <row r="97" spans="12:19" x14ac:dyDescent="0.25">
      <c r="L97" s="60"/>
      <c r="M97" s="70" t="s">
        <v>313</v>
      </c>
      <c r="N97" s="165" t="s">
        <v>314</v>
      </c>
      <c r="O97" s="70">
        <v>37314.76584509261</v>
      </c>
      <c r="P97" s="70" t="s">
        <v>315</v>
      </c>
      <c r="Q97" s="70" t="s">
        <v>127</v>
      </c>
      <c r="R97" s="70">
        <v>37314.76584509261</v>
      </c>
      <c r="S97" s="60"/>
    </row>
    <row r="98" spans="12:19" x14ac:dyDescent="0.25">
      <c r="L98" s="60"/>
      <c r="M98" s="70" t="s">
        <v>316</v>
      </c>
      <c r="N98" s="165" t="s">
        <v>317</v>
      </c>
      <c r="O98" s="70">
        <v>20691.538249898713</v>
      </c>
      <c r="P98" s="70" t="s">
        <v>318</v>
      </c>
      <c r="Q98" s="70" t="s">
        <v>127</v>
      </c>
      <c r="R98" s="70">
        <v>20691.538249898713</v>
      </c>
      <c r="S98" s="60"/>
    </row>
    <row r="99" spans="12:19" ht="15.75" thickBot="1" x14ac:dyDescent="0.3">
      <c r="L99" s="60"/>
      <c r="M99" s="68" t="s">
        <v>319</v>
      </c>
      <c r="N99" s="166" t="s">
        <v>320</v>
      </c>
      <c r="O99" s="68">
        <v>46203.307376794175</v>
      </c>
      <c r="P99" s="68" t="s">
        <v>321</v>
      </c>
      <c r="Q99" s="68" t="s">
        <v>127</v>
      </c>
      <c r="R99" s="68">
        <v>46203.307376794175</v>
      </c>
      <c r="S99" s="60"/>
    </row>
    <row r="100" spans="12:19" x14ac:dyDescent="0.25">
      <c r="L100" s="60"/>
      <c r="M100" s="60"/>
      <c r="N100" s="60"/>
      <c r="O100" s="60"/>
      <c r="P100" s="60"/>
      <c r="Q100" s="60"/>
      <c r="R100" s="60"/>
      <c r="S100" s="60"/>
    </row>
    <row r="101" spans="12:19" x14ac:dyDescent="0.25">
      <c r="L101" s="60"/>
      <c r="M101" s="60"/>
      <c r="N101" s="60"/>
      <c r="O101" s="60"/>
      <c r="P101" s="60"/>
      <c r="Q101" s="60"/>
      <c r="R101" s="60"/>
      <c r="S101" s="60"/>
    </row>
  </sheetData>
  <mergeCells count="3">
    <mergeCell ref="J61:K61"/>
    <mergeCell ref="J60:K60"/>
    <mergeCell ref="C67:F67"/>
  </mergeCells>
  <pageMargins left="0.7" right="0.7" top="0.75" bottom="0.75" header="0.3" footer="0.3"/>
  <pageSetup paperSize="9"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L180"/>
  <sheetViews>
    <sheetView zoomScale="85" zoomScaleNormal="85" workbookViewId="0">
      <selection activeCell="S13" sqref="S13"/>
    </sheetView>
  </sheetViews>
  <sheetFormatPr defaultColWidth="8.85546875" defaultRowHeight="15" x14ac:dyDescent="0.25"/>
  <cols>
    <col min="1" max="2" width="2.42578125" customWidth="1"/>
    <col min="3" max="3" width="30.5703125" bestFit="1" customWidth="1"/>
    <col min="4" max="4" width="12.85546875" bestFit="1" customWidth="1"/>
    <col min="5" max="5" width="10.140625" customWidth="1"/>
    <col min="6" max="6" width="14.85546875" customWidth="1"/>
    <col min="7" max="7" width="15.28515625" customWidth="1"/>
    <col min="8" max="8" width="18.85546875" customWidth="1"/>
    <col min="14" max="14" width="15.28515625" customWidth="1"/>
    <col min="19" max="19" width="22.28515625" bestFit="1" customWidth="1"/>
    <col min="29" max="29" width="3.42578125" customWidth="1"/>
    <col min="30" max="30" width="27.7109375" bestFit="1" customWidth="1"/>
    <col min="31" max="31" width="22.28515625" bestFit="1" customWidth="1"/>
    <col min="32" max="32" width="13.7109375" bestFit="1" customWidth="1"/>
    <col min="33" max="33" width="14" bestFit="1" customWidth="1"/>
    <col min="34" max="34" width="11.42578125" bestFit="1" customWidth="1"/>
    <col min="35" max="35" width="13.140625" bestFit="1" customWidth="1"/>
  </cols>
  <sheetData>
    <row r="1" spans="1:38" s="1" customFormat="1" ht="26.25" x14ac:dyDescent="0.4">
      <c r="A1" s="2"/>
      <c r="B1" s="2"/>
    </row>
    <row r="3" spans="1:38" x14ac:dyDescent="0.25">
      <c r="AC3" s="66" t="s">
        <v>62</v>
      </c>
      <c r="AD3" s="60"/>
      <c r="AE3" s="60"/>
      <c r="AF3" s="60"/>
      <c r="AG3" s="60"/>
      <c r="AH3" s="60"/>
      <c r="AI3" s="60"/>
      <c r="AJ3" s="60"/>
      <c r="AK3" s="60"/>
      <c r="AL3" s="60"/>
    </row>
    <row r="4" spans="1:38" x14ac:dyDescent="0.25">
      <c r="AC4" s="66" t="s">
        <v>192</v>
      </c>
      <c r="AD4" s="60"/>
      <c r="AE4" s="60"/>
      <c r="AF4" s="60"/>
      <c r="AG4" s="60"/>
      <c r="AH4" s="60"/>
      <c r="AI4" s="60"/>
      <c r="AJ4" s="60"/>
      <c r="AK4" s="60"/>
      <c r="AL4" s="60"/>
    </row>
    <row r="5" spans="1:38" x14ac:dyDescent="0.25">
      <c r="AC5" s="66" t="s">
        <v>193</v>
      </c>
      <c r="AD5" s="60"/>
      <c r="AE5" s="60"/>
      <c r="AF5" s="60"/>
      <c r="AG5" s="60"/>
      <c r="AH5" s="60"/>
      <c r="AI5" s="60"/>
      <c r="AJ5" s="60"/>
      <c r="AK5" s="60"/>
      <c r="AL5" s="60"/>
    </row>
    <row r="6" spans="1:38" x14ac:dyDescent="0.25">
      <c r="AC6" s="66" t="s">
        <v>65</v>
      </c>
      <c r="AD6" s="60"/>
      <c r="AE6" s="60"/>
      <c r="AF6" s="60"/>
      <c r="AG6" s="60"/>
      <c r="AH6" s="60"/>
      <c r="AI6" s="60"/>
      <c r="AJ6" s="60"/>
      <c r="AK6" s="60"/>
      <c r="AL6" s="60"/>
    </row>
    <row r="7" spans="1:38" x14ac:dyDescent="0.25">
      <c r="AC7" s="66" t="s">
        <v>66</v>
      </c>
      <c r="AD7" s="60"/>
      <c r="AE7" s="60"/>
      <c r="AF7" s="60"/>
      <c r="AG7" s="60"/>
      <c r="AH7" s="60"/>
      <c r="AI7" s="60"/>
      <c r="AJ7" s="60"/>
      <c r="AK7" s="60"/>
      <c r="AL7" s="60"/>
    </row>
    <row r="8" spans="1:38" x14ac:dyDescent="0.25">
      <c r="AC8" s="66"/>
      <c r="AD8" s="60" t="s">
        <v>67</v>
      </c>
      <c r="AE8" s="60"/>
      <c r="AF8" s="60"/>
      <c r="AG8" s="60"/>
      <c r="AH8" s="60"/>
      <c r="AI8" s="60"/>
      <c r="AJ8" s="60"/>
      <c r="AK8" s="60"/>
      <c r="AL8" s="60"/>
    </row>
    <row r="9" spans="1:38" x14ac:dyDescent="0.25">
      <c r="AC9" s="66"/>
      <c r="AD9" s="60" t="s">
        <v>194</v>
      </c>
      <c r="AE9" s="60"/>
      <c r="AF9" s="60"/>
      <c r="AG9" s="60"/>
      <c r="AH9" s="60"/>
      <c r="AI9" s="60"/>
      <c r="AJ9" s="60"/>
      <c r="AK9" s="60"/>
      <c r="AL9" s="60"/>
    </row>
    <row r="10" spans="1:38" x14ac:dyDescent="0.25">
      <c r="AC10" s="66"/>
      <c r="AD10" s="60" t="s">
        <v>195</v>
      </c>
      <c r="AE10" s="60"/>
      <c r="AF10" s="60"/>
      <c r="AG10" s="60"/>
      <c r="AH10" s="60"/>
      <c r="AI10" s="60"/>
      <c r="AJ10" s="60"/>
      <c r="AK10" s="60"/>
      <c r="AL10" s="60"/>
    </row>
    <row r="11" spans="1:38" x14ac:dyDescent="0.25">
      <c r="AC11" s="66"/>
      <c r="AD11" s="60"/>
      <c r="AE11" s="60"/>
      <c r="AF11" s="60"/>
      <c r="AG11" s="60"/>
      <c r="AH11" s="60"/>
      <c r="AI11" s="60"/>
      <c r="AJ11" s="60"/>
      <c r="AK11" s="60"/>
      <c r="AL11" s="60"/>
    </row>
    <row r="12" spans="1:38" ht="15.75" thickBot="1" x14ac:dyDescent="0.3">
      <c r="AC12" s="66" t="s">
        <v>71</v>
      </c>
      <c r="AD12" s="60"/>
      <c r="AE12" s="60"/>
      <c r="AF12" s="60"/>
      <c r="AG12" s="60"/>
      <c r="AH12" s="60"/>
      <c r="AI12" s="60"/>
      <c r="AJ12" s="60"/>
      <c r="AK12" s="60"/>
      <c r="AL12" s="60"/>
    </row>
    <row r="13" spans="1:38" ht="15.75" thickBot="1" x14ac:dyDescent="0.3">
      <c r="AC13" s="60"/>
      <c r="AD13" s="67" t="s">
        <v>72</v>
      </c>
      <c r="AE13" s="67" t="s">
        <v>73</v>
      </c>
      <c r="AF13" s="67" t="s">
        <v>74</v>
      </c>
      <c r="AG13" s="67" t="s">
        <v>75</v>
      </c>
      <c r="AH13" s="60"/>
      <c r="AI13" s="60"/>
      <c r="AJ13" s="60"/>
      <c r="AK13" s="60"/>
      <c r="AL13" s="60"/>
    </row>
    <row r="14" spans="1:38" ht="15.75" thickBot="1" x14ac:dyDescent="0.3">
      <c r="AC14" s="60"/>
      <c r="AD14" s="68" t="s">
        <v>196</v>
      </c>
      <c r="AE14" s="68" t="s">
        <v>197</v>
      </c>
      <c r="AF14" s="68">
        <v>0</v>
      </c>
      <c r="AG14" s="68">
        <v>4.6434009907314362</v>
      </c>
      <c r="AH14" s="60"/>
      <c r="AI14" s="60"/>
      <c r="AJ14" s="60"/>
      <c r="AK14" s="60"/>
      <c r="AL14" s="60"/>
    </row>
    <row r="15" spans="1:38" x14ac:dyDescent="0.25">
      <c r="AC15" s="60"/>
      <c r="AD15" s="60"/>
      <c r="AE15" s="60"/>
      <c r="AF15" s="60"/>
      <c r="AG15" s="60"/>
      <c r="AH15" s="60"/>
      <c r="AI15" s="60"/>
      <c r="AJ15" s="60"/>
      <c r="AK15" s="60"/>
      <c r="AL15" s="60"/>
    </row>
    <row r="16" spans="1:38" x14ac:dyDescent="0.25">
      <c r="AC16" s="60"/>
      <c r="AD16" s="60"/>
      <c r="AE16" s="60"/>
      <c r="AF16" s="60"/>
      <c r="AG16" s="60"/>
      <c r="AH16" s="60"/>
      <c r="AI16" s="60"/>
      <c r="AJ16" s="60"/>
      <c r="AK16" s="60"/>
      <c r="AL16" s="60"/>
    </row>
    <row r="17" spans="14:38" ht="15.75" thickBot="1" x14ac:dyDescent="0.3">
      <c r="AC17" s="66" t="s">
        <v>76</v>
      </c>
      <c r="AD17" s="60"/>
      <c r="AE17" s="60"/>
      <c r="AF17" s="60"/>
      <c r="AG17" s="60"/>
      <c r="AH17" s="60"/>
      <c r="AI17" s="60"/>
      <c r="AJ17" s="60"/>
      <c r="AK17" s="60"/>
      <c r="AL17" s="60"/>
    </row>
    <row r="18" spans="14:38" ht="15.75" thickBot="1" x14ac:dyDescent="0.3">
      <c r="AC18" s="60"/>
      <c r="AD18" s="67" t="s">
        <v>72</v>
      </c>
      <c r="AE18" s="67" t="s">
        <v>73</v>
      </c>
      <c r="AF18" s="67" t="s">
        <v>74</v>
      </c>
      <c r="AG18" s="67" t="s">
        <v>75</v>
      </c>
      <c r="AH18" s="67" t="s">
        <v>77</v>
      </c>
      <c r="AI18" s="60"/>
      <c r="AJ18" s="60"/>
      <c r="AK18" s="60"/>
      <c r="AL18" s="60"/>
    </row>
    <row r="19" spans="14:38" x14ac:dyDescent="0.25">
      <c r="AC19" s="60"/>
      <c r="AD19" s="70" t="s">
        <v>198</v>
      </c>
      <c r="AE19" s="70" t="s">
        <v>199</v>
      </c>
      <c r="AF19" s="144">
        <v>0</v>
      </c>
      <c r="AG19" s="144">
        <v>0</v>
      </c>
      <c r="AH19" s="70" t="s">
        <v>87</v>
      </c>
      <c r="AI19" s="60"/>
      <c r="AJ19" s="60"/>
      <c r="AK19" s="60"/>
      <c r="AL19" s="60"/>
    </row>
    <row r="20" spans="14:38" x14ac:dyDescent="0.25">
      <c r="AC20" s="60"/>
      <c r="AD20" s="70" t="s">
        <v>200</v>
      </c>
      <c r="AE20" s="70" t="s">
        <v>201</v>
      </c>
      <c r="AF20" s="144">
        <v>0</v>
      </c>
      <c r="AG20" s="144">
        <v>0</v>
      </c>
      <c r="AH20" s="70" t="s">
        <v>87</v>
      </c>
      <c r="AI20" s="60"/>
      <c r="AJ20" s="60"/>
      <c r="AK20" s="60"/>
      <c r="AL20" s="60"/>
    </row>
    <row r="21" spans="14:38" x14ac:dyDescent="0.25">
      <c r="AC21" s="60"/>
      <c r="AD21" s="70" t="s">
        <v>202</v>
      </c>
      <c r="AE21" s="70" t="s">
        <v>203</v>
      </c>
      <c r="AF21" s="144">
        <v>0</v>
      </c>
      <c r="AG21" s="144">
        <v>0</v>
      </c>
      <c r="AH21" s="70" t="s">
        <v>87</v>
      </c>
      <c r="AI21" s="60"/>
      <c r="AJ21" s="60"/>
      <c r="AK21" s="60"/>
      <c r="AL21" s="60"/>
    </row>
    <row r="22" spans="14:38" x14ac:dyDescent="0.25">
      <c r="AC22" s="60"/>
      <c r="AD22" s="70" t="s">
        <v>204</v>
      </c>
      <c r="AE22" s="70" t="s">
        <v>205</v>
      </c>
      <c r="AF22" s="144">
        <v>0</v>
      </c>
      <c r="AG22" s="144">
        <v>0</v>
      </c>
      <c r="AH22" s="70" t="s">
        <v>87</v>
      </c>
      <c r="AI22" s="60"/>
      <c r="AJ22" s="60"/>
      <c r="AK22" s="60"/>
      <c r="AL22" s="60"/>
    </row>
    <row r="23" spans="14:38" ht="15.75" thickBot="1" x14ac:dyDescent="0.3">
      <c r="AC23" s="60"/>
      <c r="AD23" s="70" t="s">
        <v>206</v>
      </c>
      <c r="AE23" s="70" t="s">
        <v>207</v>
      </c>
      <c r="AF23" s="144">
        <v>0</v>
      </c>
      <c r="AG23" s="144">
        <v>0</v>
      </c>
      <c r="AH23" s="70" t="s">
        <v>87</v>
      </c>
      <c r="AI23" s="60"/>
      <c r="AJ23" s="60"/>
      <c r="AK23" s="60"/>
      <c r="AL23" s="60"/>
    </row>
    <row r="24" spans="14:38" x14ac:dyDescent="0.25">
      <c r="N24" s="171" t="s">
        <v>322</v>
      </c>
      <c r="O24" s="172" t="s">
        <v>323</v>
      </c>
      <c r="AC24" s="60"/>
      <c r="AD24" s="70" t="s">
        <v>208</v>
      </c>
      <c r="AE24" s="70" t="s">
        <v>209</v>
      </c>
      <c r="AF24" s="144">
        <v>0</v>
      </c>
      <c r="AG24" s="144">
        <v>0.16831919865607109</v>
      </c>
      <c r="AH24" s="70" t="s">
        <v>87</v>
      </c>
      <c r="AI24" s="60"/>
      <c r="AJ24" s="60"/>
      <c r="AK24" s="60"/>
      <c r="AL24" s="60"/>
    </row>
    <row r="25" spans="14:38" ht="30" x14ac:dyDescent="0.25">
      <c r="N25" s="173" t="s">
        <v>61</v>
      </c>
      <c r="O25" s="174"/>
      <c r="AC25" s="60"/>
      <c r="AD25" s="70" t="s">
        <v>210</v>
      </c>
      <c r="AE25" s="70" t="s">
        <v>211</v>
      </c>
      <c r="AF25" s="144">
        <v>0</v>
      </c>
      <c r="AG25" s="144">
        <v>0</v>
      </c>
      <c r="AH25" s="70" t="s">
        <v>87</v>
      </c>
      <c r="AI25" s="60"/>
      <c r="AJ25" s="60"/>
      <c r="AK25" s="60"/>
      <c r="AL25" s="60"/>
    </row>
    <row r="26" spans="14:38" ht="30" x14ac:dyDescent="0.25">
      <c r="N26" s="173" t="s">
        <v>324</v>
      </c>
      <c r="O26" s="164"/>
      <c r="AC26" s="60"/>
      <c r="AD26" s="70" t="s">
        <v>212</v>
      </c>
      <c r="AE26" s="70" t="s">
        <v>213</v>
      </c>
      <c r="AF26" s="144">
        <v>0</v>
      </c>
      <c r="AG26" s="144">
        <v>0</v>
      </c>
      <c r="AH26" s="70" t="s">
        <v>87</v>
      </c>
      <c r="AI26" s="60"/>
      <c r="AJ26" s="60"/>
      <c r="AK26" s="60"/>
      <c r="AL26" s="60"/>
    </row>
    <row r="27" spans="14:38" ht="30" x14ac:dyDescent="0.25">
      <c r="N27" s="173" t="s">
        <v>56</v>
      </c>
      <c r="O27" s="146"/>
      <c r="AC27" s="60"/>
      <c r="AD27" s="70" t="s">
        <v>214</v>
      </c>
      <c r="AE27" s="70" t="s">
        <v>215</v>
      </c>
      <c r="AF27" s="144">
        <v>0</v>
      </c>
      <c r="AG27" s="144">
        <v>0</v>
      </c>
      <c r="AH27" s="70" t="s">
        <v>87</v>
      </c>
      <c r="AI27" s="60"/>
      <c r="AJ27" s="60"/>
      <c r="AK27" s="60"/>
      <c r="AL27" s="60"/>
    </row>
    <row r="28" spans="14:38" ht="15.75" thickBot="1" x14ac:dyDescent="0.3">
      <c r="N28" s="175" t="s">
        <v>325</v>
      </c>
      <c r="O28" s="156"/>
      <c r="AC28" s="60"/>
      <c r="AD28" s="70" t="s">
        <v>216</v>
      </c>
      <c r="AE28" s="70" t="s">
        <v>217</v>
      </c>
      <c r="AF28" s="144">
        <v>0</v>
      </c>
      <c r="AG28" s="144">
        <v>0.83168081134392868</v>
      </c>
      <c r="AH28" s="70" t="s">
        <v>87</v>
      </c>
      <c r="AI28" s="60"/>
      <c r="AJ28" s="60"/>
      <c r="AK28" s="60"/>
      <c r="AL28" s="60"/>
    </row>
    <row r="29" spans="14:38" x14ac:dyDescent="0.25">
      <c r="AC29" s="60"/>
      <c r="AD29" s="70" t="s">
        <v>218</v>
      </c>
      <c r="AE29" s="70" t="s">
        <v>219</v>
      </c>
      <c r="AF29" s="144">
        <v>0</v>
      </c>
      <c r="AG29" s="144">
        <v>0</v>
      </c>
      <c r="AH29" s="70" t="s">
        <v>87</v>
      </c>
      <c r="AI29" s="60"/>
      <c r="AJ29" s="60"/>
      <c r="AK29" s="60"/>
      <c r="AL29" s="60"/>
    </row>
    <row r="30" spans="14:38" ht="15.75" thickBot="1" x14ac:dyDescent="0.3">
      <c r="AC30" s="60"/>
      <c r="AD30" s="68" t="s">
        <v>220</v>
      </c>
      <c r="AE30" s="68" t="s">
        <v>221</v>
      </c>
      <c r="AF30" s="145">
        <v>0</v>
      </c>
      <c r="AG30" s="145">
        <v>0</v>
      </c>
      <c r="AH30" s="68" t="s">
        <v>87</v>
      </c>
      <c r="AI30" s="60"/>
      <c r="AJ30" s="60"/>
      <c r="AK30" s="60"/>
      <c r="AL30" s="60"/>
    </row>
    <row r="31" spans="14:38" x14ac:dyDescent="0.25">
      <c r="AC31" s="60"/>
      <c r="AD31" s="60"/>
      <c r="AE31" s="60"/>
      <c r="AF31" s="60"/>
      <c r="AG31" s="60"/>
      <c r="AH31" s="60"/>
      <c r="AI31" s="60"/>
      <c r="AJ31" s="60"/>
      <c r="AK31" s="60"/>
      <c r="AL31" s="60"/>
    </row>
    <row r="32" spans="14:38" x14ac:dyDescent="0.25">
      <c r="AC32" s="60"/>
      <c r="AD32" s="60"/>
      <c r="AE32" s="60"/>
      <c r="AF32" s="60"/>
      <c r="AG32" s="60"/>
      <c r="AH32" s="60"/>
      <c r="AI32" s="60"/>
      <c r="AJ32" s="60"/>
      <c r="AK32" s="60"/>
      <c r="AL32" s="60"/>
    </row>
    <row r="33" spans="3:38" ht="15.75" thickBot="1" x14ac:dyDescent="0.3">
      <c r="AC33" s="66" t="s">
        <v>78</v>
      </c>
      <c r="AD33" s="60"/>
      <c r="AE33" s="60"/>
      <c r="AF33" s="60"/>
      <c r="AG33" s="60"/>
      <c r="AH33" s="60"/>
      <c r="AI33" s="60"/>
      <c r="AJ33" s="60"/>
      <c r="AK33" s="60"/>
      <c r="AL33" s="60"/>
    </row>
    <row r="34" spans="3:38" ht="15.75" thickBot="1" x14ac:dyDescent="0.3">
      <c r="AC34" s="60"/>
      <c r="AD34" s="67" t="s">
        <v>72</v>
      </c>
      <c r="AE34" s="67" t="s">
        <v>73</v>
      </c>
      <c r="AF34" s="67" t="s">
        <v>79</v>
      </c>
      <c r="AG34" s="67" t="s">
        <v>80</v>
      </c>
      <c r="AH34" s="67" t="s">
        <v>81</v>
      </c>
      <c r="AI34" s="67" t="s">
        <v>82</v>
      </c>
      <c r="AJ34" s="60"/>
      <c r="AK34" s="60"/>
      <c r="AL34" s="60"/>
    </row>
    <row r="35" spans="3:38" ht="15.75" thickBot="1" x14ac:dyDescent="0.3">
      <c r="AC35" s="60"/>
      <c r="AD35" s="70" t="s">
        <v>222</v>
      </c>
      <c r="AE35" s="70" t="s">
        <v>182</v>
      </c>
      <c r="AF35" s="70">
        <v>0.99999999253374705</v>
      </c>
      <c r="AG35" s="70" t="s">
        <v>223</v>
      </c>
      <c r="AH35" s="70" t="s">
        <v>112</v>
      </c>
      <c r="AI35" s="70">
        <v>0</v>
      </c>
      <c r="AJ35" s="60"/>
      <c r="AK35" s="60"/>
      <c r="AL35" s="60"/>
    </row>
    <row r="36" spans="3:38" x14ac:dyDescent="0.25">
      <c r="C36" s="201" t="s">
        <v>178</v>
      </c>
      <c r="D36" s="202"/>
      <c r="E36" s="132" t="s">
        <v>38</v>
      </c>
      <c r="F36" s="132" t="s">
        <v>39</v>
      </c>
      <c r="G36" s="132" t="s">
        <v>40</v>
      </c>
      <c r="H36" s="132" t="s">
        <v>41</v>
      </c>
      <c r="I36" s="132" t="s">
        <v>42</v>
      </c>
      <c r="J36" s="132" t="s">
        <v>43</v>
      </c>
      <c r="K36" s="132" t="s">
        <v>44</v>
      </c>
      <c r="L36" s="132" t="s">
        <v>45</v>
      </c>
      <c r="M36" s="132" t="s">
        <v>46</v>
      </c>
      <c r="N36" s="132" t="s">
        <v>47</v>
      </c>
      <c r="O36" s="132" t="s">
        <v>48</v>
      </c>
      <c r="P36" s="134" t="s">
        <v>49</v>
      </c>
      <c r="Q36" s="203" t="s">
        <v>179</v>
      </c>
      <c r="R36" s="204"/>
      <c r="S36" s="123"/>
      <c r="AC36" s="60"/>
      <c r="AD36" s="70" t="s">
        <v>224</v>
      </c>
      <c r="AE36" s="70" t="s">
        <v>184</v>
      </c>
      <c r="AF36" s="70">
        <v>0</v>
      </c>
      <c r="AG36" s="70" t="s">
        <v>225</v>
      </c>
      <c r="AH36" s="70" t="s">
        <v>127</v>
      </c>
      <c r="AI36" s="70">
        <v>0.01</v>
      </c>
      <c r="AJ36" s="60"/>
      <c r="AK36" s="60"/>
      <c r="AL36" s="60"/>
    </row>
    <row r="37" spans="3:38" x14ac:dyDescent="0.25">
      <c r="C37" s="209" t="s">
        <v>50</v>
      </c>
      <c r="D37" s="210"/>
      <c r="E37" s="122">
        <f t="shared" ref="E37:P37" si="0">AVERAGE(E46:E114)</f>
        <v>0.51231884057971044</v>
      </c>
      <c r="F37" s="122">
        <f t="shared" si="0"/>
        <v>2.2234782608695656</v>
      </c>
      <c r="G37" s="122">
        <f t="shared" si="0"/>
        <v>0.80101449275362369</v>
      </c>
      <c r="H37" s="122">
        <f t="shared" si="0"/>
        <v>0.94840579710144923</v>
      </c>
      <c r="I37" s="122">
        <f t="shared" si="0"/>
        <v>0.66362318840579759</v>
      </c>
      <c r="J37" s="122">
        <f t="shared" si="0"/>
        <v>1.4984057971014493</v>
      </c>
      <c r="K37" s="122">
        <f t="shared" si="0"/>
        <v>8.2753623188405886E-2</v>
      </c>
      <c r="L37" s="122">
        <f t="shared" si="0"/>
        <v>0.69971014492753625</v>
      </c>
      <c r="M37" s="122">
        <f t="shared" si="0"/>
        <v>1.133623188405797</v>
      </c>
      <c r="N37" s="122">
        <f t="shared" si="0"/>
        <v>0.89913043478260912</v>
      </c>
      <c r="O37" s="122">
        <f t="shared" si="0"/>
        <v>0.86246376811594161</v>
      </c>
      <c r="P37" s="135">
        <f t="shared" si="0"/>
        <v>0.65159420289855086</v>
      </c>
      <c r="Q37" s="207">
        <v>0.99999999253374705</v>
      </c>
      <c r="R37" s="208"/>
      <c r="S37" s="124"/>
      <c r="AC37" s="60"/>
      <c r="AD37" s="70" t="s">
        <v>226</v>
      </c>
      <c r="AE37" s="70" t="s">
        <v>185</v>
      </c>
      <c r="AF37" s="70">
        <v>0</v>
      </c>
      <c r="AG37" s="70" t="s">
        <v>227</v>
      </c>
      <c r="AH37" s="70" t="s">
        <v>127</v>
      </c>
      <c r="AI37" s="70">
        <v>0.02</v>
      </c>
      <c r="AJ37" s="60"/>
      <c r="AK37" s="60"/>
      <c r="AL37" s="60"/>
    </row>
    <row r="38" spans="3:38" x14ac:dyDescent="0.25">
      <c r="C38" s="209" t="s">
        <v>51</v>
      </c>
      <c r="D38" s="210"/>
      <c r="E38" s="122">
        <f t="shared" ref="E38:P38" si="1">_xlfn.STDEV.P(E46:E114)</f>
        <v>4.1654152827840383</v>
      </c>
      <c r="F38" s="122">
        <f t="shared" si="1"/>
        <v>11.095142928207526</v>
      </c>
      <c r="G38" s="122">
        <f t="shared" si="1"/>
        <v>6.0750022711100975</v>
      </c>
      <c r="H38" s="122">
        <f t="shared" si="1"/>
        <v>10.144599566127184</v>
      </c>
      <c r="I38" s="122">
        <f t="shared" si="1"/>
        <v>4.5552460507255477</v>
      </c>
      <c r="J38" s="122">
        <f t="shared" si="1"/>
        <v>5.8723228555135387</v>
      </c>
      <c r="K38" s="122">
        <f t="shared" si="1"/>
        <v>5.0090109770576436</v>
      </c>
      <c r="L38" s="122">
        <f t="shared" si="1"/>
        <v>4.4182451008354553</v>
      </c>
      <c r="M38" s="122">
        <f t="shared" si="1"/>
        <v>5.4033851362342098</v>
      </c>
      <c r="N38" s="122">
        <f t="shared" si="1"/>
        <v>4.352672588668506</v>
      </c>
      <c r="O38" s="122">
        <f t="shared" si="1"/>
        <v>5.7614099536905332</v>
      </c>
      <c r="P38" s="135">
        <f t="shared" si="1"/>
        <v>5.5682116982464054</v>
      </c>
      <c r="Q38" s="218" t="s">
        <v>180</v>
      </c>
      <c r="R38" s="219"/>
      <c r="S38" s="123"/>
      <c r="AC38" s="60"/>
      <c r="AD38" s="70" t="s">
        <v>228</v>
      </c>
      <c r="AE38" s="70" t="s">
        <v>187</v>
      </c>
      <c r="AF38" s="70">
        <v>0.83168081134392868</v>
      </c>
      <c r="AG38" s="70" t="s">
        <v>229</v>
      </c>
      <c r="AH38" s="70" t="s">
        <v>127</v>
      </c>
      <c r="AI38" s="70">
        <v>0.76168081134392862</v>
      </c>
      <c r="AJ38" s="60"/>
      <c r="AK38" s="60"/>
      <c r="AL38" s="60"/>
    </row>
    <row r="39" spans="3:38" ht="15.75" thickBot="1" x14ac:dyDescent="0.3">
      <c r="C39" s="209" t="s">
        <v>190</v>
      </c>
      <c r="D39" s="210"/>
      <c r="E39" s="139">
        <f>E38^2</f>
        <v>17.35068447805083</v>
      </c>
      <c r="F39" s="139">
        <f t="shared" ref="F39:P39" si="2">F38^2</f>
        <v>123.10219659735347</v>
      </c>
      <c r="G39" s="139">
        <f t="shared" si="2"/>
        <v>36.905652593992841</v>
      </c>
      <c r="H39" s="139">
        <f t="shared" si="2"/>
        <v>102.91290035706784</v>
      </c>
      <c r="I39" s="139">
        <f t="shared" si="2"/>
        <v>20.750266582650699</v>
      </c>
      <c r="J39" s="139">
        <f t="shared" si="2"/>
        <v>34.484175719386684</v>
      </c>
      <c r="K39" s="139">
        <f t="shared" si="2"/>
        <v>25.09019096828397</v>
      </c>
      <c r="L39" s="139">
        <f t="shared" si="2"/>
        <v>19.520889771056503</v>
      </c>
      <c r="M39" s="139">
        <f t="shared" si="2"/>
        <v>29.196570930476788</v>
      </c>
      <c r="N39" s="139">
        <f t="shared" si="2"/>
        <v>18.945758664146194</v>
      </c>
      <c r="O39" s="139">
        <f t="shared" si="2"/>
        <v>33.193844654484352</v>
      </c>
      <c r="P39" s="140">
        <f t="shared" si="2"/>
        <v>31.004981516488119</v>
      </c>
      <c r="Q39" s="205">
        <f>SQRT(SUMPRODUCT(E39:P39,E40:P40))</f>
        <v>4.6434009907314362</v>
      </c>
      <c r="R39" s="206"/>
      <c r="S39" s="124"/>
      <c r="AC39" s="60"/>
      <c r="AD39" s="70" t="s">
        <v>230</v>
      </c>
      <c r="AE39" s="70" t="s">
        <v>189</v>
      </c>
      <c r="AF39" s="70">
        <v>1.0000000099999997</v>
      </c>
      <c r="AG39" s="70" t="s">
        <v>231</v>
      </c>
      <c r="AH39" s="70" t="s">
        <v>112</v>
      </c>
      <c r="AI39" s="70">
        <v>0</v>
      </c>
      <c r="AJ39" s="60"/>
      <c r="AK39" s="60"/>
      <c r="AL39" s="60"/>
    </row>
    <row r="40" spans="3:38" ht="15.75" thickBot="1" x14ac:dyDescent="0.3">
      <c r="C40" s="225" t="s">
        <v>177</v>
      </c>
      <c r="D40" s="226"/>
      <c r="E40" s="137">
        <v>0</v>
      </c>
      <c r="F40" s="137">
        <v>0</v>
      </c>
      <c r="G40" s="137">
        <v>0</v>
      </c>
      <c r="H40" s="137">
        <v>0</v>
      </c>
      <c r="I40" s="137">
        <v>0</v>
      </c>
      <c r="J40" s="137">
        <v>0.16831919865607109</v>
      </c>
      <c r="K40" s="137">
        <v>0</v>
      </c>
      <c r="L40" s="137">
        <v>0</v>
      </c>
      <c r="M40" s="137">
        <v>0</v>
      </c>
      <c r="N40" s="137">
        <v>0.83168081134392868</v>
      </c>
      <c r="O40" s="137">
        <v>0</v>
      </c>
      <c r="P40" s="138">
        <v>0</v>
      </c>
      <c r="AC40" s="60"/>
      <c r="AD40" s="70" t="s">
        <v>232</v>
      </c>
      <c r="AE40" s="70" t="s">
        <v>38</v>
      </c>
      <c r="AF40" s="144">
        <v>0</v>
      </c>
      <c r="AG40" s="70" t="s">
        <v>233</v>
      </c>
      <c r="AH40" s="70" t="s">
        <v>127</v>
      </c>
      <c r="AI40" s="70">
        <v>1</v>
      </c>
      <c r="AJ40" s="60"/>
      <c r="AK40" s="60"/>
      <c r="AL40" s="60"/>
    </row>
    <row r="41" spans="3:38" x14ac:dyDescent="0.25">
      <c r="AC41" s="60"/>
      <c r="AD41" s="70" t="s">
        <v>234</v>
      </c>
      <c r="AE41" s="70" t="s">
        <v>39</v>
      </c>
      <c r="AF41" s="144">
        <v>0</v>
      </c>
      <c r="AG41" s="70" t="s">
        <v>235</v>
      </c>
      <c r="AH41" s="70" t="s">
        <v>127</v>
      </c>
      <c r="AI41" s="70">
        <v>1</v>
      </c>
      <c r="AJ41" s="60"/>
      <c r="AK41" s="60"/>
      <c r="AL41" s="60"/>
    </row>
    <row r="42" spans="3:38" x14ac:dyDescent="0.25">
      <c r="AC42" s="60"/>
      <c r="AD42" s="70" t="s">
        <v>236</v>
      </c>
      <c r="AE42" s="70" t="s">
        <v>40</v>
      </c>
      <c r="AF42" s="144">
        <v>0</v>
      </c>
      <c r="AG42" s="70" t="s">
        <v>237</v>
      </c>
      <c r="AH42" s="70" t="s">
        <v>127</v>
      </c>
      <c r="AI42" s="70">
        <v>1</v>
      </c>
      <c r="AJ42" s="60"/>
      <c r="AK42" s="60"/>
      <c r="AL42" s="60"/>
    </row>
    <row r="43" spans="3:38" ht="15.75" thickBot="1" x14ac:dyDescent="0.3">
      <c r="AC43" s="60"/>
      <c r="AD43" s="70" t="s">
        <v>238</v>
      </c>
      <c r="AE43" s="70" t="s">
        <v>41</v>
      </c>
      <c r="AF43" s="144">
        <v>0</v>
      </c>
      <c r="AG43" s="70" t="s">
        <v>239</v>
      </c>
      <c r="AH43" s="70" t="s">
        <v>127</v>
      </c>
      <c r="AI43" s="70">
        <v>1</v>
      </c>
      <c r="AJ43" s="60"/>
      <c r="AK43" s="60"/>
      <c r="AL43" s="60"/>
    </row>
    <row r="44" spans="3:38" ht="15.75" thickBot="1" x14ac:dyDescent="0.3">
      <c r="C44" s="220" t="s">
        <v>36</v>
      </c>
      <c r="D44" s="117"/>
      <c r="E44" s="222" t="s">
        <v>37</v>
      </c>
      <c r="F44" s="223"/>
      <c r="G44" s="223"/>
      <c r="H44" s="223"/>
      <c r="I44" s="223"/>
      <c r="J44" s="223"/>
      <c r="K44" s="223"/>
      <c r="L44" s="223"/>
      <c r="M44" s="223"/>
      <c r="N44" s="223"/>
      <c r="O44" s="223"/>
      <c r="P44" s="224"/>
      <c r="S44" s="214" t="s">
        <v>181</v>
      </c>
      <c r="T44" s="214"/>
      <c r="U44" s="214"/>
      <c r="V44" s="214"/>
      <c r="AC44" s="60"/>
      <c r="AD44" s="70" t="s">
        <v>240</v>
      </c>
      <c r="AE44" s="70" t="s">
        <v>42</v>
      </c>
      <c r="AF44" s="144">
        <v>0</v>
      </c>
      <c r="AG44" s="70" t="s">
        <v>241</v>
      </c>
      <c r="AH44" s="70" t="s">
        <v>127</v>
      </c>
      <c r="AI44" s="70">
        <v>1</v>
      </c>
      <c r="AJ44" s="60"/>
      <c r="AK44" s="60"/>
      <c r="AL44" s="60"/>
    </row>
    <row r="45" spans="3:38" ht="15.75" thickBot="1" x14ac:dyDescent="0.3">
      <c r="C45" s="221"/>
      <c r="D45" s="118"/>
      <c r="E45" s="119" t="s">
        <v>38</v>
      </c>
      <c r="F45" s="120" t="s">
        <v>39</v>
      </c>
      <c r="G45" s="120" t="s">
        <v>40</v>
      </c>
      <c r="H45" s="120" t="s">
        <v>41</v>
      </c>
      <c r="I45" s="120" t="s">
        <v>42</v>
      </c>
      <c r="J45" s="120" t="s">
        <v>43</v>
      </c>
      <c r="K45" s="120" t="s">
        <v>44</v>
      </c>
      <c r="L45" s="120" t="s">
        <v>45</v>
      </c>
      <c r="M45" s="120" t="s">
        <v>46</v>
      </c>
      <c r="N45" s="120" t="s">
        <v>47</v>
      </c>
      <c r="O45" s="120" t="s">
        <v>48</v>
      </c>
      <c r="P45" s="121" t="s">
        <v>49</v>
      </c>
      <c r="S45" s="126" t="s">
        <v>182</v>
      </c>
      <c r="T45" s="127">
        <f>Q37</f>
        <v>0.99999999253374705</v>
      </c>
      <c r="U45" s="177" t="s">
        <v>183</v>
      </c>
      <c r="V45" s="176">
        <v>1</v>
      </c>
      <c r="AC45" s="60"/>
      <c r="AD45" s="70" t="s">
        <v>242</v>
      </c>
      <c r="AE45" s="70" t="s">
        <v>43</v>
      </c>
      <c r="AF45" s="144">
        <v>0.16831919865607109</v>
      </c>
      <c r="AG45" s="70" t="s">
        <v>243</v>
      </c>
      <c r="AH45" s="70" t="s">
        <v>127</v>
      </c>
      <c r="AI45" s="70">
        <v>0.83168080134392897</v>
      </c>
      <c r="AJ45" s="60"/>
      <c r="AK45" s="60"/>
      <c r="AL45" s="60"/>
    </row>
    <row r="46" spans="3:38" x14ac:dyDescent="0.25">
      <c r="C46" s="96">
        <v>201701</v>
      </c>
      <c r="D46" s="112">
        <v>1</v>
      </c>
      <c r="E46" s="178">
        <v>1.63</v>
      </c>
      <c r="F46" s="178">
        <v>2.74</v>
      </c>
      <c r="G46" s="178">
        <v>3.19</v>
      </c>
      <c r="H46" s="178">
        <v>-4.3600000000000003</v>
      </c>
      <c r="I46" s="178">
        <v>3.81</v>
      </c>
      <c r="J46" s="178">
        <v>4.67</v>
      </c>
      <c r="K46" s="178">
        <v>2.87</v>
      </c>
      <c r="L46" s="178">
        <v>1.08</v>
      </c>
      <c r="M46" s="178">
        <v>1.01</v>
      </c>
      <c r="N46" s="178">
        <v>2.02</v>
      </c>
      <c r="O46" s="178">
        <v>0.56999999999999995</v>
      </c>
      <c r="P46" s="178">
        <v>1.54</v>
      </c>
      <c r="S46" s="128" t="s">
        <v>184</v>
      </c>
      <c r="T46" s="125">
        <f>E40</f>
        <v>0</v>
      </c>
      <c r="U46" s="49" t="s">
        <v>59</v>
      </c>
      <c r="V46" s="136">
        <v>0.01</v>
      </c>
      <c r="AC46" s="60"/>
      <c r="AD46" s="70" t="s">
        <v>244</v>
      </c>
      <c r="AE46" s="70" t="s">
        <v>44</v>
      </c>
      <c r="AF46" s="144">
        <v>0</v>
      </c>
      <c r="AG46" s="70" t="s">
        <v>245</v>
      </c>
      <c r="AH46" s="70" t="s">
        <v>127</v>
      </c>
      <c r="AI46" s="70">
        <v>1</v>
      </c>
      <c r="AJ46" s="60"/>
      <c r="AK46" s="60"/>
      <c r="AL46" s="60"/>
    </row>
    <row r="47" spans="3:38" x14ac:dyDescent="0.25">
      <c r="C47" s="113">
        <v>201702</v>
      </c>
      <c r="D47" s="114">
        <v>2</v>
      </c>
      <c r="E47" s="178">
        <v>3.69</v>
      </c>
      <c r="F47" s="178">
        <v>0.66</v>
      </c>
      <c r="G47" s="178">
        <v>4.1399999999999997</v>
      </c>
      <c r="H47" s="178">
        <v>-2.4</v>
      </c>
      <c r="I47" s="178">
        <v>4.1900000000000004</v>
      </c>
      <c r="J47" s="178">
        <v>4.9800000000000004</v>
      </c>
      <c r="K47" s="178">
        <v>0.14000000000000001</v>
      </c>
      <c r="L47" s="178">
        <v>4.05</v>
      </c>
      <c r="M47" s="178">
        <v>2.8</v>
      </c>
      <c r="N47" s="178">
        <v>6.97</v>
      </c>
      <c r="O47" s="178">
        <v>4.57</v>
      </c>
      <c r="P47" s="178">
        <v>2.34</v>
      </c>
      <c r="S47" s="128" t="s">
        <v>185</v>
      </c>
      <c r="T47" s="125">
        <f>H40</f>
        <v>0</v>
      </c>
      <c r="U47" s="49" t="s">
        <v>186</v>
      </c>
      <c r="V47" s="136">
        <v>0.02</v>
      </c>
      <c r="AC47" s="60"/>
      <c r="AD47" s="70" t="s">
        <v>246</v>
      </c>
      <c r="AE47" s="70" t="s">
        <v>45</v>
      </c>
      <c r="AF47" s="144">
        <v>0</v>
      </c>
      <c r="AG47" s="70" t="s">
        <v>247</v>
      </c>
      <c r="AH47" s="70" t="s">
        <v>127</v>
      </c>
      <c r="AI47" s="70">
        <v>1</v>
      </c>
      <c r="AJ47" s="60"/>
      <c r="AK47" s="60"/>
      <c r="AL47" s="60"/>
    </row>
    <row r="48" spans="3:38" x14ac:dyDescent="0.25">
      <c r="C48" s="113">
        <v>201703</v>
      </c>
      <c r="D48" s="114">
        <v>3</v>
      </c>
      <c r="E48" s="178">
        <v>0.91</v>
      </c>
      <c r="F48" s="178">
        <v>0.11</v>
      </c>
      <c r="G48" s="178">
        <v>-0.28999999999999998</v>
      </c>
      <c r="H48" s="178">
        <v>-1.19</v>
      </c>
      <c r="I48" s="178">
        <v>0.85</v>
      </c>
      <c r="J48" s="178">
        <v>2.11</v>
      </c>
      <c r="K48" s="178">
        <v>1.05</v>
      </c>
      <c r="L48" s="178">
        <v>0.32</v>
      </c>
      <c r="M48" s="178">
        <v>0.8</v>
      </c>
      <c r="N48" s="178">
        <v>0.03</v>
      </c>
      <c r="O48" s="178">
        <v>-2.29</v>
      </c>
      <c r="P48" s="178">
        <v>-0.7</v>
      </c>
      <c r="S48" s="128" t="s">
        <v>187</v>
      </c>
      <c r="T48" s="125">
        <f>N40</f>
        <v>0.83168081134392868</v>
      </c>
      <c r="U48" s="49" t="s">
        <v>169</v>
      </c>
      <c r="V48" s="136">
        <v>7.0000000000000007E-2</v>
      </c>
      <c r="AC48" s="60"/>
      <c r="AD48" s="70" t="s">
        <v>248</v>
      </c>
      <c r="AE48" s="70" t="s">
        <v>46</v>
      </c>
      <c r="AF48" s="144">
        <v>0</v>
      </c>
      <c r="AG48" s="70" t="s">
        <v>249</v>
      </c>
      <c r="AH48" s="70" t="s">
        <v>127</v>
      </c>
      <c r="AI48" s="70">
        <v>1</v>
      </c>
      <c r="AJ48" s="60"/>
      <c r="AK48" s="60"/>
      <c r="AL48" s="60"/>
    </row>
    <row r="49" spans="3:38" ht="15.75" thickBot="1" x14ac:dyDescent="0.3">
      <c r="C49" s="113">
        <v>201704</v>
      </c>
      <c r="D49" s="114">
        <v>4</v>
      </c>
      <c r="E49" s="178">
        <v>0.52</v>
      </c>
      <c r="F49" s="178">
        <v>1.73</v>
      </c>
      <c r="G49" s="178">
        <v>2.71</v>
      </c>
      <c r="H49" s="178">
        <v>-2.66</v>
      </c>
      <c r="I49" s="178">
        <v>0.28999999999999998</v>
      </c>
      <c r="J49" s="178">
        <v>2.71</v>
      </c>
      <c r="K49" s="178">
        <v>0.02</v>
      </c>
      <c r="L49" s="178">
        <v>0.38</v>
      </c>
      <c r="M49" s="178">
        <v>2.71</v>
      </c>
      <c r="N49" s="178">
        <v>0.91</v>
      </c>
      <c r="O49" s="178">
        <v>0.18</v>
      </c>
      <c r="P49" s="178">
        <v>0.35</v>
      </c>
      <c r="S49" s="129" t="s">
        <v>189</v>
      </c>
      <c r="T49" s="61">
        <f>SUM(E40:P40)</f>
        <v>1.0000000099999997</v>
      </c>
      <c r="U49" s="49" t="s">
        <v>60</v>
      </c>
      <c r="V49" s="136">
        <v>1</v>
      </c>
      <c r="AC49" s="60"/>
      <c r="AD49" s="70" t="s">
        <v>250</v>
      </c>
      <c r="AE49" s="70" t="s">
        <v>47</v>
      </c>
      <c r="AF49" s="144">
        <v>0.83168081134392868</v>
      </c>
      <c r="AG49" s="70" t="s">
        <v>251</v>
      </c>
      <c r="AH49" s="70" t="s">
        <v>127</v>
      </c>
      <c r="AI49" s="70">
        <v>0.16831918865607132</v>
      </c>
      <c r="AJ49" s="60"/>
      <c r="AK49" s="60"/>
      <c r="AL49" s="60"/>
    </row>
    <row r="50" spans="3:38" x14ac:dyDescent="0.25">
      <c r="C50" s="113">
        <v>201705</v>
      </c>
      <c r="D50" s="114">
        <v>5</v>
      </c>
      <c r="E50" s="178">
        <v>3.12</v>
      </c>
      <c r="F50" s="178">
        <v>-0.51</v>
      </c>
      <c r="G50" s="178">
        <v>1.55</v>
      </c>
      <c r="H50" s="178">
        <v>-3.28</v>
      </c>
      <c r="I50" s="178">
        <v>0.83</v>
      </c>
      <c r="J50" s="178">
        <v>4.1900000000000004</v>
      </c>
      <c r="K50" s="178">
        <v>-1.55</v>
      </c>
      <c r="L50" s="178">
        <v>2.56</v>
      </c>
      <c r="M50" s="178">
        <v>1.63</v>
      </c>
      <c r="N50" s="178">
        <v>-0.25</v>
      </c>
      <c r="O50" s="178">
        <v>-1.06</v>
      </c>
      <c r="P50" s="178">
        <v>0.6</v>
      </c>
      <c r="R50" s="215" t="s">
        <v>188</v>
      </c>
      <c r="S50" s="129" t="s">
        <v>38</v>
      </c>
      <c r="T50" s="141">
        <f>$E$40</f>
        <v>0</v>
      </c>
      <c r="U50" s="49" t="s">
        <v>59</v>
      </c>
      <c r="V50" s="136">
        <v>1</v>
      </c>
      <c r="AC50" s="60"/>
      <c r="AD50" s="70" t="s">
        <v>252</v>
      </c>
      <c r="AE50" s="70" t="s">
        <v>48</v>
      </c>
      <c r="AF50" s="144">
        <v>0</v>
      </c>
      <c r="AG50" s="70" t="s">
        <v>253</v>
      </c>
      <c r="AH50" s="70" t="s">
        <v>127</v>
      </c>
      <c r="AI50" s="70">
        <v>1</v>
      </c>
      <c r="AJ50" s="60"/>
      <c r="AK50" s="60"/>
      <c r="AL50" s="60"/>
    </row>
    <row r="51" spans="3:38" x14ac:dyDescent="0.25">
      <c r="C51" s="113">
        <v>201706</v>
      </c>
      <c r="D51" s="114">
        <v>6</v>
      </c>
      <c r="E51" s="178">
        <v>-1.03</v>
      </c>
      <c r="F51" s="178">
        <v>3.51</v>
      </c>
      <c r="G51" s="178">
        <v>1.63</v>
      </c>
      <c r="H51" s="178">
        <v>-0.08</v>
      </c>
      <c r="I51" s="178">
        <v>0.63</v>
      </c>
      <c r="J51" s="178">
        <v>-2.13</v>
      </c>
      <c r="K51" s="178">
        <v>-2.2200000000000002</v>
      </c>
      <c r="L51" s="178">
        <v>-1.89</v>
      </c>
      <c r="M51" s="178">
        <v>-1.9</v>
      </c>
      <c r="N51" s="178">
        <v>5.54</v>
      </c>
      <c r="O51" s="178">
        <v>5.84</v>
      </c>
      <c r="P51" s="178">
        <v>1.79</v>
      </c>
      <c r="R51" s="216"/>
      <c r="S51" s="129" t="s">
        <v>39</v>
      </c>
      <c r="T51" s="141">
        <f>$F$40</f>
        <v>0</v>
      </c>
      <c r="U51" s="49" t="s">
        <v>59</v>
      </c>
      <c r="V51" s="136">
        <v>1</v>
      </c>
      <c r="AC51" s="60"/>
      <c r="AD51" s="70" t="s">
        <v>254</v>
      </c>
      <c r="AE51" s="70" t="s">
        <v>49</v>
      </c>
      <c r="AF51" s="144">
        <v>0</v>
      </c>
      <c r="AG51" s="70" t="s">
        <v>255</v>
      </c>
      <c r="AH51" s="70" t="s">
        <v>127</v>
      </c>
      <c r="AI51" s="70">
        <v>1</v>
      </c>
      <c r="AJ51" s="60"/>
      <c r="AK51" s="60"/>
      <c r="AL51" s="60"/>
    </row>
    <row r="52" spans="3:38" x14ac:dyDescent="0.25">
      <c r="C52" s="113">
        <v>201707</v>
      </c>
      <c r="D52" s="114">
        <v>7</v>
      </c>
      <c r="E52" s="178">
        <v>-0.13</v>
      </c>
      <c r="F52" s="178">
        <v>-1.17</v>
      </c>
      <c r="G52" s="178">
        <v>2.31</v>
      </c>
      <c r="H52" s="178">
        <v>2.0699999999999998</v>
      </c>
      <c r="I52" s="178">
        <v>1.94</v>
      </c>
      <c r="J52" s="178">
        <v>3.77</v>
      </c>
      <c r="K52" s="178">
        <v>5.27</v>
      </c>
      <c r="L52" s="178">
        <v>2.98</v>
      </c>
      <c r="M52" s="178">
        <v>0.12</v>
      </c>
      <c r="N52" s="178">
        <v>0.7</v>
      </c>
      <c r="O52" s="178">
        <v>1.91</v>
      </c>
      <c r="P52" s="178">
        <v>0.82</v>
      </c>
      <c r="R52" s="216"/>
      <c r="S52" s="129" t="s">
        <v>40</v>
      </c>
      <c r="T52" s="141">
        <f>$G$40</f>
        <v>0</v>
      </c>
      <c r="U52" s="49" t="s">
        <v>59</v>
      </c>
      <c r="V52" s="136">
        <v>1</v>
      </c>
      <c r="AC52" s="60"/>
      <c r="AD52" s="70" t="s">
        <v>256</v>
      </c>
      <c r="AE52" s="70" t="s">
        <v>38</v>
      </c>
      <c r="AF52" s="144">
        <v>0</v>
      </c>
      <c r="AG52" s="70" t="s">
        <v>257</v>
      </c>
      <c r="AH52" s="70" t="s">
        <v>112</v>
      </c>
      <c r="AI52" s="144">
        <v>0</v>
      </c>
      <c r="AJ52" s="60"/>
      <c r="AK52" s="60"/>
      <c r="AL52" s="60"/>
    </row>
    <row r="53" spans="3:38" x14ac:dyDescent="0.25">
      <c r="C53" s="113">
        <v>201708</v>
      </c>
      <c r="D53" s="114">
        <v>8</v>
      </c>
      <c r="E53" s="178">
        <v>-1.73</v>
      </c>
      <c r="F53" s="178">
        <v>-0.1</v>
      </c>
      <c r="G53" s="178">
        <v>-0.21</v>
      </c>
      <c r="H53" s="178">
        <v>-5.09</v>
      </c>
      <c r="I53" s="178">
        <v>1.17</v>
      </c>
      <c r="J53" s="178">
        <v>3.06</v>
      </c>
      <c r="K53" s="178">
        <v>-2.64</v>
      </c>
      <c r="L53" s="178">
        <v>2.2000000000000002</v>
      </c>
      <c r="M53" s="178">
        <v>-1.67</v>
      </c>
      <c r="N53" s="178">
        <v>2.58</v>
      </c>
      <c r="O53" s="178">
        <v>-1.22</v>
      </c>
      <c r="P53" s="178">
        <v>1</v>
      </c>
      <c r="R53" s="216"/>
      <c r="S53" s="129" t="s">
        <v>41</v>
      </c>
      <c r="T53" s="141">
        <f>$H$40</f>
        <v>0</v>
      </c>
      <c r="U53" s="49" t="s">
        <v>59</v>
      </c>
      <c r="V53" s="136">
        <v>1</v>
      </c>
      <c r="AC53" s="60"/>
      <c r="AD53" s="70" t="s">
        <v>258</v>
      </c>
      <c r="AE53" s="70" t="s">
        <v>39</v>
      </c>
      <c r="AF53" s="144">
        <v>0</v>
      </c>
      <c r="AG53" s="70" t="s">
        <v>259</v>
      </c>
      <c r="AH53" s="70" t="s">
        <v>112</v>
      </c>
      <c r="AI53" s="144">
        <v>0</v>
      </c>
      <c r="AJ53" s="60"/>
      <c r="AK53" s="60"/>
      <c r="AL53" s="60"/>
    </row>
    <row r="54" spans="3:38" x14ac:dyDescent="0.25">
      <c r="C54" s="113">
        <v>201709</v>
      </c>
      <c r="D54" s="114">
        <v>9</v>
      </c>
      <c r="E54" s="178">
        <v>-0.33</v>
      </c>
      <c r="F54" s="178">
        <v>5.28</v>
      </c>
      <c r="G54" s="178">
        <v>4.9800000000000004</v>
      </c>
      <c r="H54" s="178">
        <v>10.95</v>
      </c>
      <c r="I54" s="178">
        <v>2.34</v>
      </c>
      <c r="J54" s="178">
        <v>0.66</v>
      </c>
      <c r="K54" s="178">
        <v>-1.67</v>
      </c>
      <c r="L54" s="178">
        <v>-1.97</v>
      </c>
      <c r="M54" s="178">
        <v>2.4300000000000002</v>
      </c>
      <c r="N54" s="178">
        <v>2.0499999999999998</v>
      </c>
      <c r="O54" s="178">
        <v>5.22</v>
      </c>
      <c r="P54" s="178">
        <v>3.02</v>
      </c>
      <c r="R54" s="216"/>
      <c r="S54" s="129" t="s">
        <v>42</v>
      </c>
      <c r="T54" s="141">
        <f>$I$40</f>
        <v>0</v>
      </c>
      <c r="U54" s="49" t="s">
        <v>59</v>
      </c>
      <c r="V54" s="136">
        <v>1</v>
      </c>
      <c r="AC54" s="60"/>
      <c r="AD54" s="70" t="s">
        <v>260</v>
      </c>
      <c r="AE54" s="70" t="s">
        <v>40</v>
      </c>
      <c r="AF54" s="144">
        <v>0</v>
      </c>
      <c r="AG54" s="70" t="s">
        <v>261</v>
      </c>
      <c r="AH54" s="70" t="s">
        <v>112</v>
      </c>
      <c r="AI54" s="144">
        <v>0</v>
      </c>
      <c r="AJ54" s="60"/>
      <c r="AK54" s="60"/>
      <c r="AL54" s="60"/>
    </row>
    <row r="55" spans="3:38" x14ac:dyDescent="0.25">
      <c r="C55" s="113">
        <v>201710</v>
      </c>
      <c r="D55" s="114">
        <v>10</v>
      </c>
      <c r="E55" s="178">
        <v>0.09</v>
      </c>
      <c r="F55" s="178">
        <v>1.25</v>
      </c>
      <c r="G55" s="178">
        <v>3.62</v>
      </c>
      <c r="H55" s="178">
        <v>0.49</v>
      </c>
      <c r="I55" s="178">
        <v>0.92</v>
      </c>
      <c r="J55" s="178">
        <v>6.85</v>
      </c>
      <c r="K55" s="178">
        <v>-5.68</v>
      </c>
      <c r="L55" s="178">
        <v>3.07</v>
      </c>
      <c r="M55" s="178">
        <v>2.72</v>
      </c>
      <c r="N55" s="178">
        <v>-2.27</v>
      </c>
      <c r="O55" s="178">
        <v>3.39</v>
      </c>
      <c r="P55" s="178">
        <v>0.23</v>
      </c>
      <c r="R55" s="216"/>
      <c r="S55" s="129" t="s">
        <v>43</v>
      </c>
      <c r="T55" s="141">
        <f>$J$40</f>
        <v>0.16831919865607109</v>
      </c>
      <c r="U55" s="49" t="s">
        <v>59</v>
      </c>
      <c r="V55" s="136">
        <v>1</v>
      </c>
      <c r="AC55" s="60"/>
      <c r="AD55" s="70" t="s">
        <v>262</v>
      </c>
      <c r="AE55" s="70" t="s">
        <v>41</v>
      </c>
      <c r="AF55" s="144">
        <v>0</v>
      </c>
      <c r="AG55" s="70" t="s">
        <v>263</v>
      </c>
      <c r="AH55" s="70" t="s">
        <v>112</v>
      </c>
      <c r="AI55" s="144">
        <v>0</v>
      </c>
      <c r="AJ55" s="60"/>
      <c r="AK55" s="60"/>
      <c r="AL55" s="60"/>
    </row>
    <row r="56" spans="3:38" x14ac:dyDescent="0.25">
      <c r="C56" s="113">
        <v>201711</v>
      </c>
      <c r="D56" s="114">
        <v>11</v>
      </c>
      <c r="E56" s="178">
        <v>4.1100000000000003</v>
      </c>
      <c r="F56" s="178">
        <v>-0.56999999999999995</v>
      </c>
      <c r="G56" s="178">
        <v>3.48</v>
      </c>
      <c r="H56" s="178">
        <v>2.99</v>
      </c>
      <c r="I56" s="178">
        <v>3.8</v>
      </c>
      <c r="J56" s="178">
        <v>1.03</v>
      </c>
      <c r="K56" s="178">
        <v>3.76</v>
      </c>
      <c r="L56" s="178">
        <v>2.42</v>
      </c>
      <c r="M56" s="178">
        <v>8.0399999999999991</v>
      </c>
      <c r="N56" s="178">
        <v>2.46</v>
      </c>
      <c r="O56" s="178">
        <v>3.92</v>
      </c>
      <c r="P56" s="178">
        <v>3.69</v>
      </c>
      <c r="R56" s="216"/>
      <c r="S56" s="129" t="s">
        <v>44</v>
      </c>
      <c r="T56" s="141">
        <f>$K$40</f>
        <v>0</v>
      </c>
      <c r="U56" s="49" t="s">
        <v>59</v>
      </c>
      <c r="V56" s="136">
        <v>1</v>
      </c>
      <c r="AC56" s="60"/>
      <c r="AD56" s="70" t="s">
        <v>264</v>
      </c>
      <c r="AE56" s="70" t="s">
        <v>42</v>
      </c>
      <c r="AF56" s="144">
        <v>0</v>
      </c>
      <c r="AG56" s="70" t="s">
        <v>265</v>
      </c>
      <c r="AH56" s="70" t="s">
        <v>112</v>
      </c>
      <c r="AI56" s="144">
        <v>0</v>
      </c>
      <c r="AJ56" s="60"/>
      <c r="AK56" s="60"/>
      <c r="AL56" s="60"/>
    </row>
    <row r="57" spans="3:38" x14ac:dyDescent="0.25">
      <c r="C57" s="113">
        <v>201712</v>
      </c>
      <c r="D57" s="114">
        <v>12</v>
      </c>
      <c r="E57" s="178">
        <v>2.0099999999999998</v>
      </c>
      <c r="F57" s="178">
        <v>-0.89</v>
      </c>
      <c r="G57" s="178">
        <v>2.5099999999999998</v>
      </c>
      <c r="H57" s="178">
        <v>5.01</v>
      </c>
      <c r="I57" s="178">
        <v>1.77</v>
      </c>
      <c r="J57" s="178">
        <v>-0.11</v>
      </c>
      <c r="K57" s="178">
        <v>4.47</v>
      </c>
      <c r="L57" s="178">
        <v>-5.0199999999999996</v>
      </c>
      <c r="M57" s="178">
        <v>2.46</v>
      </c>
      <c r="N57" s="178">
        <v>-0.17</v>
      </c>
      <c r="O57" s="178">
        <v>1.05</v>
      </c>
      <c r="P57" s="178">
        <v>2.09</v>
      </c>
      <c r="R57" s="216"/>
      <c r="S57" s="129" t="s">
        <v>45</v>
      </c>
      <c r="T57" s="141">
        <f>$L$40</f>
        <v>0</v>
      </c>
      <c r="U57" s="49" t="s">
        <v>59</v>
      </c>
      <c r="V57" s="136">
        <v>1</v>
      </c>
      <c r="AC57" s="60"/>
      <c r="AD57" s="70" t="s">
        <v>266</v>
      </c>
      <c r="AE57" s="70" t="s">
        <v>43</v>
      </c>
      <c r="AF57" s="144">
        <v>0.16831919865607109</v>
      </c>
      <c r="AG57" s="70" t="s">
        <v>267</v>
      </c>
      <c r="AH57" s="70" t="s">
        <v>127</v>
      </c>
      <c r="AI57" s="144">
        <v>0.16831919865607109</v>
      </c>
      <c r="AJ57" s="60"/>
      <c r="AK57" s="60"/>
      <c r="AL57" s="60"/>
    </row>
    <row r="58" spans="3:38" x14ac:dyDescent="0.25">
      <c r="C58" s="113">
        <v>201801</v>
      </c>
      <c r="D58" s="114">
        <v>13</v>
      </c>
      <c r="E58" s="178">
        <v>1.9</v>
      </c>
      <c r="F58" s="178">
        <v>2.61</v>
      </c>
      <c r="G58" s="178">
        <v>6.16</v>
      </c>
      <c r="H58" s="178">
        <v>2.86</v>
      </c>
      <c r="I58" s="178">
        <v>-0.53</v>
      </c>
      <c r="J58" s="178">
        <v>7.83</v>
      </c>
      <c r="K58" s="178">
        <v>3.13</v>
      </c>
      <c r="L58" s="178">
        <v>-2.83</v>
      </c>
      <c r="M58" s="178">
        <v>9.3699999999999992</v>
      </c>
      <c r="N58" s="178">
        <v>6.37</v>
      </c>
      <c r="O58" s="178">
        <v>6.16</v>
      </c>
      <c r="P58" s="178">
        <v>5.55</v>
      </c>
      <c r="R58" s="216"/>
      <c r="S58" s="129" t="s">
        <v>46</v>
      </c>
      <c r="T58" s="141">
        <f>$M$40</f>
        <v>0</v>
      </c>
      <c r="U58" s="49" t="s">
        <v>59</v>
      </c>
      <c r="V58" s="136">
        <v>1</v>
      </c>
      <c r="AC58" s="60"/>
      <c r="AD58" s="70" t="s">
        <v>268</v>
      </c>
      <c r="AE58" s="70" t="s">
        <v>44</v>
      </c>
      <c r="AF58" s="144">
        <v>0</v>
      </c>
      <c r="AG58" s="70" t="s">
        <v>269</v>
      </c>
      <c r="AH58" s="70" t="s">
        <v>112</v>
      </c>
      <c r="AI58" s="144">
        <v>0</v>
      </c>
      <c r="AJ58" s="60"/>
      <c r="AK58" s="60"/>
      <c r="AL58" s="60"/>
    </row>
    <row r="59" spans="3:38" x14ac:dyDescent="0.25">
      <c r="C59" s="113">
        <v>201802</v>
      </c>
      <c r="D59" s="114">
        <v>14</v>
      </c>
      <c r="E59" s="178">
        <v>-6.22</v>
      </c>
      <c r="F59" s="178">
        <v>-6.04</v>
      </c>
      <c r="G59" s="178">
        <v>-3.26</v>
      </c>
      <c r="H59" s="178">
        <v>-10.74</v>
      </c>
      <c r="I59" s="178">
        <v>-5.76</v>
      </c>
      <c r="J59" s="178">
        <v>-0.03</v>
      </c>
      <c r="K59" s="178">
        <v>-7.13</v>
      </c>
      <c r="L59" s="178">
        <v>-4.5199999999999996</v>
      </c>
      <c r="M59" s="178">
        <v>-4.7</v>
      </c>
      <c r="N59" s="178">
        <v>-3.53</v>
      </c>
      <c r="O59" s="178">
        <v>-2.56</v>
      </c>
      <c r="P59" s="178">
        <v>-4.5</v>
      </c>
      <c r="R59" s="216"/>
      <c r="S59" s="129" t="s">
        <v>47</v>
      </c>
      <c r="T59" s="141">
        <f>$N$40</f>
        <v>0.83168081134392868</v>
      </c>
      <c r="U59" s="49" t="s">
        <v>59</v>
      </c>
      <c r="V59" s="136">
        <v>1</v>
      </c>
      <c r="AC59" s="60"/>
      <c r="AD59" s="70" t="s">
        <v>270</v>
      </c>
      <c r="AE59" s="70" t="s">
        <v>45</v>
      </c>
      <c r="AF59" s="144">
        <v>0</v>
      </c>
      <c r="AG59" s="70" t="s">
        <v>271</v>
      </c>
      <c r="AH59" s="70" t="s">
        <v>112</v>
      </c>
      <c r="AI59" s="144">
        <v>0</v>
      </c>
      <c r="AJ59" s="60"/>
      <c r="AK59" s="60"/>
      <c r="AL59" s="60"/>
    </row>
    <row r="60" spans="3:38" x14ac:dyDescent="0.25">
      <c r="C60" s="113">
        <v>201803</v>
      </c>
      <c r="D60" s="114">
        <v>15</v>
      </c>
      <c r="E60" s="178">
        <v>-1.05</v>
      </c>
      <c r="F60" s="178">
        <v>-5.61</v>
      </c>
      <c r="G60" s="178">
        <v>-3.22</v>
      </c>
      <c r="H60" s="178">
        <v>2.97</v>
      </c>
      <c r="I60" s="178">
        <v>0.59</v>
      </c>
      <c r="J60" s="178">
        <v>-3.3</v>
      </c>
      <c r="K60" s="178">
        <v>-2.6</v>
      </c>
      <c r="L60" s="178">
        <v>3.2</v>
      </c>
      <c r="M60" s="178">
        <v>-2.52</v>
      </c>
      <c r="N60" s="178">
        <v>-2.42</v>
      </c>
      <c r="O60" s="178">
        <v>-3.44</v>
      </c>
      <c r="P60" s="178">
        <v>-1.47</v>
      </c>
      <c r="R60" s="216"/>
      <c r="S60" s="129" t="s">
        <v>48</v>
      </c>
      <c r="T60" s="141">
        <f>$O$40</f>
        <v>0</v>
      </c>
      <c r="U60" s="49" t="s">
        <v>59</v>
      </c>
      <c r="V60" s="136">
        <v>1</v>
      </c>
      <c r="AC60" s="60"/>
      <c r="AD60" s="70" t="s">
        <v>272</v>
      </c>
      <c r="AE60" s="70" t="s">
        <v>46</v>
      </c>
      <c r="AF60" s="144">
        <v>0</v>
      </c>
      <c r="AG60" s="70" t="s">
        <v>273</v>
      </c>
      <c r="AH60" s="70" t="s">
        <v>112</v>
      </c>
      <c r="AI60" s="144">
        <v>0</v>
      </c>
      <c r="AJ60" s="60"/>
      <c r="AK60" s="60"/>
      <c r="AL60" s="60"/>
    </row>
    <row r="61" spans="3:38" ht="15.75" thickBot="1" x14ac:dyDescent="0.3">
      <c r="C61" s="113">
        <v>201804</v>
      </c>
      <c r="D61" s="114">
        <v>16</v>
      </c>
      <c r="E61" s="178">
        <v>-3.96</v>
      </c>
      <c r="F61" s="178">
        <v>-0.14000000000000001</v>
      </c>
      <c r="G61" s="178">
        <v>-3.56</v>
      </c>
      <c r="H61" s="178">
        <v>10.01</v>
      </c>
      <c r="I61" s="178">
        <v>-2.78</v>
      </c>
      <c r="J61" s="178">
        <v>-0.06</v>
      </c>
      <c r="K61" s="178">
        <v>-2.38</v>
      </c>
      <c r="L61" s="178">
        <v>2.77</v>
      </c>
      <c r="M61" s="178">
        <v>3.91</v>
      </c>
      <c r="N61" s="178">
        <v>-0.04</v>
      </c>
      <c r="O61" s="178">
        <v>1.21</v>
      </c>
      <c r="P61" s="178">
        <v>-0.67</v>
      </c>
      <c r="R61" s="217"/>
      <c r="S61" s="129" t="s">
        <v>49</v>
      </c>
      <c r="T61" s="141">
        <f>$P$40</f>
        <v>0</v>
      </c>
      <c r="U61" s="49" t="s">
        <v>59</v>
      </c>
      <c r="V61" s="136">
        <v>1</v>
      </c>
      <c r="AC61" s="60"/>
      <c r="AD61" s="70" t="s">
        <v>274</v>
      </c>
      <c r="AE61" s="70" t="s">
        <v>47</v>
      </c>
      <c r="AF61" s="144">
        <v>0.83168081134392868</v>
      </c>
      <c r="AG61" s="70" t="s">
        <v>275</v>
      </c>
      <c r="AH61" s="70" t="s">
        <v>127</v>
      </c>
      <c r="AI61" s="144">
        <v>0.83168081134392868</v>
      </c>
      <c r="AJ61" s="60"/>
      <c r="AK61" s="60"/>
      <c r="AL61" s="60"/>
    </row>
    <row r="62" spans="3:38" x14ac:dyDescent="0.25">
      <c r="C62" s="113">
        <v>201805</v>
      </c>
      <c r="D62" s="114">
        <v>17</v>
      </c>
      <c r="E62" s="178">
        <v>-0.51</v>
      </c>
      <c r="F62" s="178">
        <v>2.97</v>
      </c>
      <c r="G62" s="178">
        <v>3.26</v>
      </c>
      <c r="H62" s="178">
        <v>3.43</v>
      </c>
      <c r="I62" s="178">
        <v>0.81</v>
      </c>
      <c r="J62" s="178">
        <v>6.82</v>
      </c>
      <c r="K62" s="178">
        <v>-0.84</v>
      </c>
      <c r="L62" s="178">
        <v>0.21</v>
      </c>
      <c r="M62" s="178">
        <v>0.89</v>
      </c>
      <c r="N62" s="178">
        <v>2.29</v>
      </c>
      <c r="O62" s="178">
        <v>0.4</v>
      </c>
      <c r="P62" s="178">
        <v>2.6</v>
      </c>
      <c r="R62" s="211" t="s">
        <v>191</v>
      </c>
      <c r="S62" s="129" t="s">
        <v>38</v>
      </c>
      <c r="T62" s="141">
        <f>$E$40</f>
        <v>0</v>
      </c>
      <c r="U62" s="49" t="s">
        <v>169</v>
      </c>
      <c r="V62" s="136">
        <v>0</v>
      </c>
      <c r="AC62" s="60"/>
      <c r="AD62" s="70" t="s">
        <v>276</v>
      </c>
      <c r="AE62" s="70" t="s">
        <v>48</v>
      </c>
      <c r="AF62" s="144">
        <v>0</v>
      </c>
      <c r="AG62" s="70" t="s">
        <v>277</v>
      </c>
      <c r="AH62" s="70" t="s">
        <v>112</v>
      </c>
      <c r="AI62" s="144">
        <v>0</v>
      </c>
      <c r="AJ62" s="60"/>
      <c r="AK62" s="60"/>
      <c r="AL62" s="60"/>
    </row>
    <row r="63" spans="3:38" ht="15.75" thickBot="1" x14ac:dyDescent="0.3">
      <c r="C63" s="113">
        <v>201806</v>
      </c>
      <c r="D63" s="114">
        <v>18</v>
      </c>
      <c r="E63" s="178">
        <v>4.5199999999999996</v>
      </c>
      <c r="F63" s="178">
        <v>0.73</v>
      </c>
      <c r="G63" s="178">
        <v>-2.15</v>
      </c>
      <c r="H63" s="178">
        <v>0.55000000000000004</v>
      </c>
      <c r="I63" s="178">
        <v>2.19</v>
      </c>
      <c r="J63" s="178">
        <v>-0.32</v>
      </c>
      <c r="K63" s="178">
        <v>6.43</v>
      </c>
      <c r="L63" s="178">
        <v>2.61</v>
      </c>
      <c r="M63" s="178">
        <v>3.06</v>
      </c>
      <c r="N63" s="178">
        <v>1.49</v>
      </c>
      <c r="O63" s="178">
        <v>-0.98</v>
      </c>
      <c r="P63" s="178">
        <v>-1.08</v>
      </c>
      <c r="R63" s="212"/>
      <c r="S63" s="129" t="s">
        <v>39</v>
      </c>
      <c r="T63" s="141">
        <f>$F$40</f>
        <v>0</v>
      </c>
      <c r="U63" s="49" t="s">
        <v>169</v>
      </c>
      <c r="V63" s="136">
        <v>0</v>
      </c>
      <c r="AC63" s="60"/>
      <c r="AD63" s="68" t="s">
        <v>278</v>
      </c>
      <c r="AE63" s="68" t="s">
        <v>49</v>
      </c>
      <c r="AF63" s="145">
        <v>0</v>
      </c>
      <c r="AG63" s="68" t="s">
        <v>279</v>
      </c>
      <c r="AH63" s="68" t="s">
        <v>112</v>
      </c>
      <c r="AI63" s="145">
        <v>0</v>
      </c>
      <c r="AJ63" s="60"/>
      <c r="AK63" s="60"/>
      <c r="AL63" s="60"/>
    </row>
    <row r="64" spans="3:38" x14ac:dyDescent="0.25">
      <c r="C64" s="113">
        <v>201807</v>
      </c>
      <c r="D64" s="114">
        <v>19</v>
      </c>
      <c r="E64" s="178">
        <v>2.8</v>
      </c>
      <c r="F64" s="178">
        <v>-1.56</v>
      </c>
      <c r="G64" s="178">
        <v>5.78</v>
      </c>
      <c r="H64" s="178">
        <v>1.1200000000000001</v>
      </c>
      <c r="I64" s="178">
        <v>3.73</v>
      </c>
      <c r="J64" s="178">
        <v>2.19</v>
      </c>
      <c r="K64" s="178">
        <v>2.69</v>
      </c>
      <c r="L64" s="178">
        <v>1.73</v>
      </c>
      <c r="M64" s="178">
        <v>3.21</v>
      </c>
      <c r="N64" s="178">
        <v>5.99</v>
      </c>
      <c r="O64" s="178">
        <v>4.25</v>
      </c>
      <c r="P64" s="178">
        <v>3.7</v>
      </c>
      <c r="R64" s="212"/>
      <c r="S64" s="129" t="s">
        <v>40</v>
      </c>
      <c r="T64" s="141">
        <f>$G$40</f>
        <v>0</v>
      </c>
      <c r="U64" s="49" t="s">
        <v>169</v>
      </c>
      <c r="V64" s="136">
        <v>0</v>
      </c>
      <c r="AC64" s="60"/>
      <c r="AD64" s="60"/>
      <c r="AE64" s="60"/>
      <c r="AF64" s="60"/>
      <c r="AG64" s="60"/>
      <c r="AH64" s="60"/>
      <c r="AI64" s="60"/>
      <c r="AJ64" s="60"/>
      <c r="AK64" s="60"/>
      <c r="AL64" s="60"/>
    </row>
    <row r="65" spans="3:38" x14ac:dyDescent="0.25">
      <c r="C65" s="113">
        <v>201808</v>
      </c>
      <c r="D65" s="114">
        <v>20</v>
      </c>
      <c r="E65" s="178">
        <v>-1.07</v>
      </c>
      <c r="F65" s="178">
        <v>-0.56000000000000005</v>
      </c>
      <c r="G65" s="178">
        <v>-0.98</v>
      </c>
      <c r="H65" s="178">
        <v>-2.84</v>
      </c>
      <c r="I65" s="178">
        <v>1.2</v>
      </c>
      <c r="J65" s="178">
        <v>7.3</v>
      </c>
      <c r="K65" s="178">
        <v>3.08</v>
      </c>
      <c r="L65" s="178">
        <v>0.91</v>
      </c>
      <c r="M65" s="178">
        <v>8.0500000000000007</v>
      </c>
      <c r="N65" s="178">
        <v>4.4000000000000004</v>
      </c>
      <c r="O65" s="178">
        <v>2.48</v>
      </c>
      <c r="P65" s="178">
        <v>2.48</v>
      </c>
      <c r="R65" s="212"/>
      <c r="S65" s="129" t="s">
        <v>41</v>
      </c>
      <c r="T65" s="141">
        <f>$H$40</f>
        <v>0</v>
      </c>
      <c r="U65" s="49" t="s">
        <v>169</v>
      </c>
      <c r="V65" s="136">
        <v>0</v>
      </c>
      <c r="AC65" s="60"/>
      <c r="AD65" s="60"/>
      <c r="AE65" s="60"/>
      <c r="AF65" s="60"/>
      <c r="AG65" s="60"/>
      <c r="AH65" s="60"/>
      <c r="AI65" s="60"/>
      <c r="AJ65" s="60"/>
      <c r="AK65" s="60"/>
      <c r="AL65" s="60"/>
    </row>
    <row r="66" spans="3:38" x14ac:dyDescent="0.25">
      <c r="C66" s="113">
        <v>201809</v>
      </c>
      <c r="D66" s="114">
        <v>21</v>
      </c>
      <c r="E66" s="178">
        <v>0.71</v>
      </c>
      <c r="F66" s="178">
        <v>-3.79</v>
      </c>
      <c r="G66" s="178">
        <v>2.4900000000000002</v>
      </c>
      <c r="H66" s="178">
        <v>3.35</v>
      </c>
      <c r="I66" s="178">
        <v>-0.91</v>
      </c>
      <c r="J66" s="178">
        <v>-0.22</v>
      </c>
      <c r="K66" s="178">
        <v>1.64</v>
      </c>
      <c r="L66" s="178">
        <v>-0.55000000000000004</v>
      </c>
      <c r="M66" s="178">
        <v>0.63</v>
      </c>
      <c r="N66" s="178">
        <v>2.14</v>
      </c>
      <c r="O66" s="178">
        <v>-2</v>
      </c>
      <c r="P66" s="178">
        <v>0.1</v>
      </c>
      <c r="R66" s="212"/>
      <c r="S66" s="129" t="s">
        <v>42</v>
      </c>
      <c r="T66" s="141">
        <f>$I$40</f>
        <v>0</v>
      </c>
      <c r="U66" s="49" t="s">
        <v>169</v>
      </c>
      <c r="V66" s="136">
        <v>0</v>
      </c>
    </row>
    <row r="67" spans="3:38" x14ac:dyDescent="0.25">
      <c r="C67" s="113">
        <v>201810</v>
      </c>
      <c r="D67" s="114">
        <v>22</v>
      </c>
      <c r="E67" s="178">
        <v>-0.24</v>
      </c>
      <c r="F67" s="178">
        <v>-3.18</v>
      </c>
      <c r="G67" s="178">
        <v>-11.6</v>
      </c>
      <c r="H67" s="178">
        <v>-11.87</v>
      </c>
      <c r="I67" s="178">
        <v>-6.23</v>
      </c>
      <c r="J67" s="178">
        <v>-8.7899999999999991</v>
      </c>
      <c r="K67" s="178">
        <v>-0.34</v>
      </c>
      <c r="L67" s="178">
        <v>-0.06</v>
      </c>
      <c r="M67" s="178">
        <v>-8.75</v>
      </c>
      <c r="N67" s="178">
        <v>-8.6999999999999993</v>
      </c>
      <c r="O67" s="178">
        <v>-5.54</v>
      </c>
      <c r="P67" s="178">
        <v>-8.3000000000000007</v>
      </c>
      <c r="R67" s="212"/>
      <c r="S67" s="129" t="s">
        <v>43</v>
      </c>
      <c r="T67" s="141">
        <f>$J$40</f>
        <v>0.16831919865607109</v>
      </c>
      <c r="U67" s="49" t="s">
        <v>169</v>
      </c>
      <c r="V67" s="136">
        <v>0</v>
      </c>
    </row>
    <row r="68" spans="3:38" x14ac:dyDescent="0.25">
      <c r="C68" s="113">
        <v>201811</v>
      </c>
      <c r="D68" s="114">
        <v>23</v>
      </c>
      <c r="E68" s="178">
        <v>0.46</v>
      </c>
      <c r="F68" s="178">
        <v>5.17</v>
      </c>
      <c r="G68" s="178">
        <v>4.1500000000000004</v>
      </c>
      <c r="H68" s="178">
        <v>-2.17</v>
      </c>
      <c r="I68" s="178">
        <v>5.5</v>
      </c>
      <c r="J68" s="178">
        <v>-1.62</v>
      </c>
      <c r="K68" s="178">
        <v>2.62</v>
      </c>
      <c r="L68" s="178">
        <v>3.27</v>
      </c>
      <c r="M68" s="178">
        <v>2.4700000000000002</v>
      </c>
      <c r="N68" s="178">
        <v>6.46</v>
      </c>
      <c r="O68" s="178">
        <v>2.82</v>
      </c>
      <c r="P68" s="178">
        <v>3.41</v>
      </c>
      <c r="R68" s="212"/>
      <c r="S68" s="129" t="s">
        <v>44</v>
      </c>
      <c r="T68" s="141">
        <f>$K$40</f>
        <v>0</v>
      </c>
      <c r="U68" s="49" t="s">
        <v>169</v>
      </c>
      <c r="V68" s="136">
        <v>0</v>
      </c>
    </row>
    <row r="69" spans="3:38" x14ac:dyDescent="0.25">
      <c r="C69" s="113">
        <v>201812</v>
      </c>
      <c r="D69" s="114">
        <v>24</v>
      </c>
      <c r="E69" s="178">
        <v>-11.23</v>
      </c>
      <c r="F69" s="178">
        <v>-11.43</v>
      </c>
      <c r="G69" s="178">
        <v>-9.8699999999999992</v>
      </c>
      <c r="H69" s="178">
        <v>-13.02</v>
      </c>
      <c r="I69" s="178">
        <v>-6.3</v>
      </c>
      <c r="J69" s="178">
        <v>-8.0399999999999991</v>
      </c>
      <c r="K69" s="178">
        <v>-8.77</v>
      </c>
      <c r="L69" s="178">
        <v>-4.75</v>
      </c>
      <c r="M69" s="178">
        <v>-9.06</v>
      </c>
      <c r="N69" s="178">
        <v>-8.18</v>
      </c>
      <c r="O69" s="178">
        <v>-11.48</v>
      </c>
      <c r="P69" s="178">
        <v>-9.35</v>
      </c>
      <c r="R69" s="212"/>
      <c r="S69" s="129" t="s">
        <v>45</v>
      </c>
      <c r="T69" s="141">
        <f>$L$40</f>
        <v>0</v>
      </c>
      <c r="U69" s="49" t="s">
        <v>169</v>
      </c>
      <c r="V69" s="136">
        <v>0</v>
      </c>
    </row>
    <row r="70" spans="3:38" x14ac:dyDescent="0.25">
      <c r="C70" s="113">
        <v>201901</v>
      </c>
      <c r="D70" s="114">
        <v>25</v>
      </c>
      <c r="E70" s="178">
        <v>7.3</v>
      </c>
      <c r="F70" s="178">
        <v>10.73</v>
      </c>
      <c r="G70" s="178">
        <v>11.85</v>
      </c>
      <c r="H70" s="178">
        <v>10.32</v>
      </c>
      <c r="I70" s="178">
        <v>5.66</v>
      </c>
      <c r="J70" s="178">
        <v>9.49</v>
      </c>
      <c r="K70" s="178">
        <v>5.56</v>
      </c>
      <c r="L70" s="178">
        <v>5.41</v>
      </c>
      <c r="M70" s="178">
        <v>8.1999999999999993</v>
      </c>
      <c r="N70" s="178">
        <v>5.25</v>
      </c>
      <c r="O70" s="178">
        <v>9.77</v>
      </c>
      <c r="P70" s="178">
        <v>8.4600000000000009</v>
      </c>
      <c r="R70" s="212"/>
      <c r="S70" s="129" t="s">
        <v>46</v>
      </c>
      <c r="T70" s="141">
        <f>$M$40</f>
        <v>0</v>
      </c>
      <c r="U70" s="49" t="s">
        <v>169</v>
      </c>
      <c r="V70" s="136">
        <v>0</v>
      </c>
    </row>
    <row r="71" spans="3:38" x14ac:dyDescent="0.25">
      <c r="C71" s="113">
        <v>201902</v>
      </c>
      <c r="D71" s="114">
        <v>26</v>
      </c>
      <c r="E71" s="178">
        <v>1.42</v>
      </c>
      <c r="F71" s="178">
        <v>3.97</v>
      </c>
      <c r="G71" s="178">
        <v>5.67</v>
      </c>
      <c r="H71" s="178">
        <v>2.46</v>
      </c>
      <c r="I71" s="178">
        <v>4.45</v>
      </c>
      <c r="J71" s="178">
        <v>5.67</v>
      </c>
      <c r="K71" s="178">
        <v>3.26</v>
      </c>
      <c r="L71" s="178">
        <v>3.62</v>
      </c>
      <c r="M71" s="178">
        <v>0.78</v>
      </c>
      <c r="N71" s="178">
        <v>3.23</v>
      </c>
      <c r="O71" s="178">
        <v>2.87</v>
      </c>
      <c r="P71" s="178">
        <v>2.5</v>
      </c>
      <c r="R71" s="212"/>
      <c r="S71" s="129" t="s">
        <v>47</v>
      </c>
      <c r="T71" s="141">
        <f>$N$40</f>
        <v>0.83168081134392868</v>
      </c>
      <c r="U71" s="49" t="s">
        <v>169</v>
      </c>
      <c r="V71" s="136">
        <v>0</v>
      </c>
    </row>
    <row r="72" spans="3:38" x14ac:dyDescent="0.25">
      <c r="C72" s="113">
        <v>201903</v>
      </c>
      <c r="D72" s="114">
        <v>27</v>
      </c>
      <c r="E72" s="178">
        <v>3.68</v>
      </c>
      <c r="F72" s="178">
        <v>-5.29</v>
      </c>
      <c r="G72" s="178">
        <v>-2.14</v>
      </c>
      <c r="H72" s="178">
        <v>1.99</v>
      </c>
      <c r="I72" s="178">
        <v>1.91</v>
      </c>
      <c r="J72" s="178">
        <v>3.75</v>
      </c>
      <c r="K72" s="178">
        <v>0.41</v>
      </c>
      <c r="L72" s="178">
        <v>3.32</v>
      </c>
      <c r="M72" s="178">
        <v>3.37</v>
      </c>
      <c r="N72" s="178">
        <v>0.48</v>
      </c>
      <c r="O72" s="178">
        <v>-2.35</v>
      </c>
      <c r="P72" s="178">
        <v>0.34</v>
      </c>
      <c r="R72" s="212"/>
      <c r="S72" s="129" t="s">
        <v>48</v>
      </c>
      <c r="T72" s="141">
        <f>$O$40</f>
        <v>0</v>
      </c>
      <c r="U72" s="49" t="s">
        <v>169</v>
      </c>
      <c r="V72" s="136">
        <v>0</v>
      </c>
    </row>
    <row r="73" spans="3:38" ht="15.75" thickBot="1" x14ac:dyDescent="0.3">
      <c r="C73" s="113">
        <v>201904</v>
      </c>
      <c r="D73" s="114">
        <v>28</v>
      </c>
      <c r="E73" s="178">
        <v>3.19</v>
      </c>
      <c r="F73" s="178">
        <v>3.35</v>
      </c>
      <c r="G73" s="178">
        <v>3.84</v>
      </c>
      <c r="H73" s="178">
        <v>0.25</v>
      </c>
      <c r="I73" s="178">
        <v>4.46</v>
      </c>
      <c r="J73" s="178">
        <v>6.02</v>
      </c>
      <c r="K73" s="178">
        <v>6.32</v>
      </c>
      <c r="L73" s="178">
        <v>1.02</v>
      </c>
      <c r="M73" s="178">
        <v>4.59</v>
      </c>
      <c r="N73" s="178">
        <v>-3.13</v>
      </c>
      <c r="O73" s="178">
        <v>7.11</v>
      </c>
      <c r="P73" s="178">
        <v>5.82</v>
      </c>
      <c r="R73" s="213"/>
      <c r="S73" s="130" t="s">
        <v>49</v>
      </c>
      <c r="T73" s="142">
        <f>$P$40</f>
        <v>0</v>
      </c>
      <c r="U73" s="158" t="s">
        <v>169</v>
      </c>
      <c r="V73" s="105">
        <v>0</v>
      </c>
    </row>
    <row r="74" spans="3:38" x14ac:dyDescent="0.25">
      <c r="C74" s="113">
        <v>201905</v>
      </c>
      <c r="D74" s="114">
        <v>29</v>
      </c>
      <c r="E74" s="178">
        <v>-5.54</v>
      </c>
      <c r="F74" s="178">
        <v>-12.09</v>
      </c>
      <c r="G74" s="178">
        <v>-9.89</v>
      </c>
      <c r="H74" s="178">
        <v>-11.81</v>
      </c>
      <c r="I74" s="178">
        <v>-7.75</v>
      </c>
      <c r="J74" s="178">
        <v>-8.48</v>
      </c>
      <c r="K74" s="178">
        <v>-2.97</v>
      </c>
      <c r="L74" s="178">
        <v>-1.54</v>
      </c>
      <c r="M74" s="178">
        <v>-6.04</v>
      </c>
      <c r="N74" s="178">
        <v>-3.37</v>
      </c>
      <c r="O74" s="178">
        <v>-5.52</v>
      </c>
      <c r="P74" s="178">
        <v>-7.42</v>
      </c>
    </row>
    <row r="75" spans="3:38" x14ac:dyDescent="0.25">
      <c r="C75" s="113">
        <v>201906</v>
      </c>
      <c r="D75" s="114">
        <v>30</v>
      </c>
      <c r="E75" s="178">
        <v>4.93</v>
      </c>
      <c r="F75" s="178">
        <v>13.01</v>
      </c>
      <c r="G75" s="178">
        <v>9.66</v>
      </c>
      <c r="H75" s="178">
        <v>8.86</v>
      </c>
      <c r="I75" s="178">
        <v>5.23</v>
      </c>
      <c r="J75" s="178">
        <v>7.83</v>
      </c>
      <c r="K75" s="178">
        <v>4.96</v>
      </c>
      <c r="L75" s="178">
        <v>3.64</v>
      </c>
      <c r="M75" s="178">
        <v>7.14</v>
      </c>
      <c r="N75" s="178">
        <v>6.84</v>
      </c>
      <c r="O75" s="178">
        <v>6.24</v>
      </c>
      <c r="P75" s="178">
        <v>7.65</v>
      </c>
    </row>
    <row r="76" spans="3:38" x14ac:dyDescent="0.25">
      <c r="C76" s="113">
        <v>201907</v>
      </c>
      <c r="D76" s="114">
        <v>31</v>
      </c>
      <c r="E76" s="178">
        <v>1.73</v>
      </c>
      <c r="F76" s="178">
        <v>1.02</v>
      </c>
      <c r="G76" s="178">
        <v>-0.32</v>
      </c>
      <c r="H76" s="178">
        <v>-2.67</v>
      </c>
      <c r="I76" s="178">
        <v>3.23</v>
      </c>
      <c r="J76" s="178">
        <v>3.64</v>
      </c>
      <c r="K76" s="178">
        <v>1.91</v>
      </c>
      <c r="L76" s="178">
        <v>-0.99</v>
      </c>
      <c r="M76" s="178">
        <v>0.91</v>
      </c>
      <c r="N76" s="178">
        <v>-2.19</v>
      </c>
      <c r="O76" s="178">
        <v>3.12</v>
      </c>
      <c r="P76" s="178">
        <v>-0.59</v>
      </c>
    </row>
    <row r="77" spans="3:38" x14ac:dyDescent="0.25">
      <c r="C77" s="113">
        <v>201908</v>
      </c>
      <c r="D77" s="114">
        <v>32</v>
      </c>
      <c r="E77" s="178">
        <v>-1.33</v>
      </c>
      <c r="F77" s="178">
        <v>-4.33</v>
      </c>
      <c r="G77" s="178">
        <v>-2.06</v>
      </c>
      <c r="H77" s="178">
        <v>-8.74</v>
      </c>
      <c r="I77" s="178">
        <v>-0.8</v>
      </c>
      <c r="J77" s="178">
        <v>-2.77</v>
      </c>
      <c r="K77" s="178">
        <v>0.43</v>
      </c>
      <c r="L77" s="178">
        <v>3.44</v>
      </c>
      <c r="M77" s="178">
        <v>7.0000000000000007E-2</v>
      </c>
      <c r="N77" s="178">
        <v>-0.61</v>
      </c>
      <c r="O77" s="178">
        <v>-4.7300000000000004</v>
      </c>
      <c r="P77" s="178">
        <v>-3.98</v>
      </c>
    </row>
    <row r="78" spans="3:38" x14ac:dyDescent="0.25">
      <c r="C78" s="113">
        <v>201909</v>
      </c>
      <c r="D78" s="114">
        <v>33</v>
      </c>
      <c r="E78" s="178">
        <v>1.85</v>
      </c>
      <c r="F78" s="178">
        <v>3.28</v>
      </c>
      <c r="G78" s="178">
        <v>4.45</v>
      </c>
      <c r="H78" s="178">
        <v>3.71</v>
      </c>
      <c r="I78" s="178">
        <v>2.88</v>
      </c>
      <c r="J78" s="178">
        <v>1.01</v>
      </c>
      <c r="K78" s="178">
        <v>1.44</v>
      </c>
      <c r="L78" s="178">
        <v>3.92</v>
      </c>
      <c r="M78" s="178">
        <v>0.77</v>
      </c>
      <c r="N78" s="178">
        <v>-0.94</v>
      </c>
      <c r="O78" s="178">
        <v>2.5499999999999998</v>
      </c>
      <c r="P78" s="178">
        <v>1</v>
      </c>
    </row>
    <row r="79" spans="3:38" x14ac:dyDescent="0.25">
      <c r="C79" s="113">
        <v>201910</v>
      </c>
      <c r="D79" s="114">
        <v>34</v>
      </c>
      <c r="E79" s="178">
        <v>-0.02</v>
      </c>
      <c r="F79" s="178">
        <v>7.3</v>
      </c>
      <c r="G79" s="178">
        <v>0.66</v>
      </c>
      <c r="H79" s="178">
        <v>-2.0699999999999998</v>
      </c>
      <c r="I79" s="178">
        <v>-1.56</v>
      </c>
      <c r="J79" s="178">
        <v>3.24</v>
      </c>
      <c r="K79" s="178">
        <v>2.25</v>
      </c>
      <c r="L79" s="178">
        <v>-1.42</v>
      </c>
      <c r="M79" s="178">
        <v>0.73</v>
      </c>
      <c r="N79" s="178">
        <v>4.7300000000000004</v>
      </c>
      <c r="O79" s="178">
        <v>3.37</v>
      </c>
      <c r="P79" s="178">
        <v>2.4</v>
      </c>
    </row>
    <row r="80" spans="3:38" x14ac:dyDescent="0.25">
      <c r="C80" s="113">
        <v>201911</v>
      </c>
      <c r="D80" s="114">
        <v>35</v>
      </c>
      <c r="E80" s="178">
        <v>2.19</v>
      </c>
      <c r="F80" s="178">
        <v>2.74</v>
      </c>
      <c r="G80" s="178">
        <v>4.49</v>
      </c>
      <c r="H80" s="178">
        <v>1.21</v>
      </c>
      <c r="I80" s="178">
        <v>0.92</v>
      </c>
      <c r="J80" s="178">
        <v>5.1100000000000003</v>
      </c>
      <c r="K80" s="178">
        <v>1.91</v>
      </c>
      <c r="L80" s="178">
        <v>-2.15</v>
      </c>
      <c r="M80" s="178">
        <v>2.16</v>
      </c>
      <c r="N80" s="178">
        <v>5.53</v>
      </c>
      <c r="O80" s="178">
        <v>5.7</v>
      </c>
      <c r="P80" s="178">
        <v>3.82</v>
      </c>
    </row>
    <row r="81" spans="3:16" x14ac:dyDescent="0.25">
      <c r="C81" s="113">
        <v>201912</v>
      </c>
      <c r="D81" s="114">
        <v>36</v>
      </c>
      <c r="E81" s="178">
        <v>3.53</v>
      </c>
      <c r="F81" s="178">
        <v>5.07</v>
      </c>
      <c r="G81" s="178">
        <v>1.1100000000000001</v>
      </c>
      <c r="H81" s="178">
        <v>6.18</v>
      </c>
      <c r="I81" s="178">
        <v>2.11</v>
      </c>
      <c r="J81" s="178">
        <v>3.68</v>
      </c>
      <c r="K81" s="178">
        <v>1.24</v>
      </c>
      <c r="L81" s="178">
        <v>4.13</v>
      </c>
      <c r="M81" s="178">
        <v>1.37</v>
      </c>
      <c r="N81" s="178">
        <v>3.45</v>
      </c>
      <c r="O81" s="178">
        <v>2.62</v>
      </c>
      <c r="P81" s="178">
        <v>2.14</v>
      </c>
    </row>
    <row r="82" spans="3:16" x14ac:dyDescent="0.25">
      <c r="C82" s="113">
        <v>202001</v>
      </c>
      <c r="D82" s="114">
        <v>37</v>
      </c>
      <c r="E82" s="178">
        <v>-0.38</v>
      </c>
      <c r="F82" s="178">
        <v>5.89</v>
      </c>
      <c r="G82" s="178">
        <v>-2.85</v>
      </c>
      <c r="H82" s="178">
        <v>-11.87</v>
      </c>
      <c r="I82" s="178">
        <v>-3.15</v>
      </c>
      <c r="J82" s="178">
        <v>3.33</v>
      </c>
      <c r="K82" s="178">
        <v>-1.99</v>
      </c>
      <c r="L82" s="178">
        <v>4.83</v>
      </c>
      <c r="M82" s="178">
        <v>0.93</v>
      </c>
      <c r="N82" s="178">
        <v>-2.0099999999999998</v>
      </c>
      <c r="O82" s="178">
        <v>-2.31</v>
      </c>
      <c r="P82" s="178">
        <v>0.13</v>
      </c>
    </row>
    <row r="83" spans="3:16" x14ac:dyDescent="0.25">
      <c r="C83" s="113">
        <v>202002</v>
      </c>
      <c r="D83" s="114">
        <v>38</v>
      </c>
      <c r="E83" s="178">
        <v>-8.73</v>
      </c>
      <c r="F83" s="178">
        <v>-7.29</v>
      </c>
      <c r="G83" s="178">
        <v>-8.4700000000000006</v>
      </c>
      <c r="H83" s="178">
        <v>-15.3</v>
      </c>
      <c r="I83" s="178">
        <v>-8.83</v>
      </c>
      <c r="J83" s="178">
        <v>-6.91</v>
      </c>
      <c r="K83" s="178">
        <v>-5.95</v>
      </c>
      <c r="L83" s="178">
        <v>-9.85</v>
      </c>
      <c r="M83" s="178">
        <v>-6.8</v>
      </c>
      <c r="N83" s="178">
        <v>-5.39</v>
      </c>
      <c r="O83" s="178">
        <v>-10.65</v>
      </c>
      <c r="P83" s="178">
        <v>-8.5500000000000007</v>
      </c>
    </row>
    <row r="84" spans="3:16" x14ac:dyDescent="0.25">
      <c r="C84" s="113">
        <v>202003</v>
      </c>
      <c r="D84" s="114">
        <v>39</v>
      </c>
      <c r="E84" s="178">
        <v>-11.49</v>
      </c>
      <c r="F84" s="178">
        <v>-22.76</v>
      </c>
      <c r="G84" s="178">
        <v>-20.059999999999999</v>
      </c>
      <c r="H84" s="178">
        <v>-34.49</v>
      </c>
      <c r="I84" s="178">
        <v>-10.25</v>
      </c>
      <c r="J84" s="178">
        <v>-9.6300000000000008</v>
      </c>
      <c r="K84" s="178">
        <v>-13.37</v>
      </c>
      <c r="L84" s="178">
        <v>-13.01</v>
      </c>
      <c r="M84" s="178">
        <v>-7.6</v>
      </c>
      <c r="N84" s="178">
        <v>-5</v>
      </c>
      <c r="O84" s="178">
        <v>-20.02</v>
      </c>
      <c r="P84" s="178">
        <v>-17.25</v>
      </c>
    </row>
    <row r="85" spans="3:16" x14ac:dyDescent="0.25">
      <c r="C85" s="113">
        <v>202004</v>
      </c>
      <c r="D85" s="114">
        <v>40</v>
      </c>
      <c r="E85" s="178">
        <v>8.01</v>
      </c>
      <c r="F85" s="178">
        <v>25.86</v>
      </c>
      <c r="G85" s="178">
        <v>10.039999999999999</v>
      </c>
      <c r="H85" s="178">
        <v>32.380000000000003</v>
      </c>
      <c r="I85" s="178">
        <v>12.56</v>
      </c>
      <c r="J85" s="178">
        <v>15.17</v>
      </c>
      <c r="K85" s="178">
        <v>9.56</v>
      </c>
      <c r="L85" s="178">
        <v>5.07</v>
      </c>
      <c r="M85" s="178">
        <v>18.04</v>
      </c>
      <c r="N85" s="178">
        <v>13.41</v>
      </c>
      <c r="O85" s="178">
        <v>11.91</v>
      </c>
      <c r="P85" s="178">
        <v>8.8699999999999992</v>
      </c>
    </row>
    <row r="86" spans="3:16" x14ac:dyDescent="0.25">
      <c r="C86" s="113">
        <v>202005</v>
      </c>
      <c r="D86" s="114">
        <v>41</v>
      </c>
      <c r="E86" s="178">
        <v>3.3</v>
      </c>
      <c r="F86" s="178">
        <v>7.22</v>
      </c>
      <c r="G86" s="178">
        <v>6.58</v>
      </c>
      <c r="H86" s="178">
        <v>0.52</v>
      </c>
      <c r="I86" s="178">
        <v>4.93</v>
      </c>
      <c r="J86" s="178">
        <v>8.25</v>
      </c>
      <c r="K86" s="178">
        <v>4.78</v>
      </c>
      <c r="L86" s="178">
        <v>4.5599999999999996</v>
      </c>
      <c r="M86" s="178">
        <v>4.42</v>
      </c>
      <c r="N86" s="178">
        <v>4.05</v>
      </c>
      <c r="O86" s="178">
        <v>3.76</v>
      </c>
      <c r="P86" s="178">
        <v>4.16</v>
      </c>
    </row>
    <row r="87" spans="3:16" x14ac:dyDescent="0.25">
      <c r="C87" s="113">
        <v>202006</v>
      </c>
      <c r="D87" s="114">
        <v>42</v>
      </c>
      <c r="E87" s="178">
        <v>-0.03</v>
      </c>
      <c r="F87" s="178">
        <v>14.31</v>
      </c>
      <c r="G87" s="178">
        <v>3.32</v>
      </c>
      <c r="H87" s="178">
        <v>-0.4</v>
      </c>
      <c r="I87" s="178">
        <v>1.0900000000000001</v>
      </c>
      <c r="J87" s="178">
        <v>6.09</v>
      </c>
      <c r="K87" s="178">
        <v>-2.52</v>
      </c>
      <c r="L87" s="178">
        <v>-5.0199999999999996</v>
      </c>
      <c r="M87" s="178">
        <v>4.2</v>
      </c>
      <c r="N87" s="178">
        <v>-1.52</v>
      </c>
      <c r="O87" s="178">
        <v>-0.35</v>
      </c>
      <c r="P87" s="178">
        <v>0.26</v>
      </c>
    </row>
    <row r="88" spans="3:16" x14ac:dyDescent="0.25">
      <c r="C88" s="113">
        <v>202007</v>
      </c>
      <c r="D88" s="114">
        <v>43</v>
      </c>
      <c r="E88" s="178">
        <v>5.87</v>
      </c>
      <c r="F88" s="178">
        <v>18.43</v>
      </c>
      <c r="G88" s="178">
        <v>2.92</v>
      </c>
      <c r="H88" s="178">
        <v>-4.8</v>
      </c>
      <c r="I88" s="178">
        <v>7.4</v>
      </c>
      <c r="J88" s="178">
        <v>6.91</v>
      </c>
      <c r="K88" s="178">
        <v>5.07</v>
      </c>
      <c r="L88" s="178">
        <v>6.37</v>
      </c>
      <c r="M88" s="178">
        <v>9.51</v>
      </c>
      <c r="N88" s="178">
        <v>4.43</v>
      </c>
      <c r="O88" s="178">
        <v>1.9</v>
      </c>
      <c r="P88" s="178">
        <v>6.85</v>
      </c>
    </row>
    <row r="89" spans="3:16" x14ac:dyDescent="0.25">
      <c r="C89" s="113">
        <v>202008</v>
      </c>
      <c r="D89" s="114">
        <v>44</v>
      </c>
      <c r="E89" s="178">
        <v>4.45</v>
      </c>
      <c r="F89" s="178">
        <v>40.19</v>
      </c>
      <c r="G89" s="178">
        <v>6.99</v>
      </c>
      <c r="H89" s="178">
        <v>-1.07</v>
      </c>
      <c r="I89" s="178">
        <v>5.17</v>
      </c>
      <c r="J89" s="178">
        <v>10.56</v>
      </c>
      <c r="K89" s="178">
        <v>5.51</v>
      </c>
      <c r="L89" s="178">
        <v>-2.25</v>
      </c>
      <c r="M89" s="178">
        <v>8.16</v>
      </c>
      <c r="N89" s="178">
        <v>2.4500000000000002</v>
      </c>
      <c r="O89" s="178">
        <v>5.0599999999999996</v>
      </c>
      <c r="P89" s="178">
        <v>10.039999999999999</v>
      </c>
    </row>
    <row r="90" spans="3:16" x14ac:dyDescent="0.25">
      <c r="C90" s="113">
        <v>202009</v>
      </c>
      <c r="D90" s="114">
        <v>45</v>
      </c>
      <c r="E90" s="178">
        <v>-1.98</v>
      </c>
      <c r="F90" s="178">
        <v>-8.9700000000000006</v>
      </c>
      <c r="G90" s="178">
        <v>-0.05</v>
      </c>
      <c r="H90" s="178">
        <v>-14.9</v>
      </c>
      <c r="I90" s="178">
        <v>0.03</v>
      </c>
      <c r="J90" s="178">
        <v>-5.16</v>
      </c>
      <c r="K90" s="178">
        <v>-2.12</v>
      </c>
      <c r="L90" s="178">
        <v>-0.27</v>
      </c>
      <c r="M90" s="178">
        <v>-3.87</v>
      </c>
      <c r="N90" s="178">
        <v>-1.48</v>
      </c>
      <c r="O90" s="178">
        <v>-4.12</v>
      </c>
      <c r="P90" s="178">
        <v>-1.3</v>
      </c>
    </row>
    <row r="91" spans="3:16" x14ac:dyDescent="0.25">
      <c r="C91" s="113">
        <v>202010</v>
      </c>
      <c r="D91" s="114">
        <v>46</v>
      </c>
      <c r="E91" s="178">
        <v>-2.56</v>
      </c>
      <c r="F91" s="178">
        <v>-3.29</v>
      </c>
      <c r="G91" s="178">
        <v>-0.8</v>
      </c>
      <c r="H91" s="178">
        <v>-4.53</v>
      </c>
      <c r="I91" s="178">
        <v>-0.68</v>
      </c>
      <c r="J91" s="178">
        <v>-1.84</v>
      </c>
      <c r="K91" s="178">
        <v>-3.85</v>
      </c>
      <c r="L91" s="178">
        <v>4.49</v>
      </c>
      <c r="M91" s="178">
        <v>-2.57</v>
      </c>
      <c r="N91" s="178">
        <v>-4.42</v>
      </c>
      <c r="O91" s="178">
        <v>-1.01</v>
      </c>
      <c r="P91" s="178">
        <v>-2.95</v>
      </c>
    </row>
    <row r="92" spans="3:16" x14ac:dyDescent="0.25">
      <c r="C92" s="113">
        <v>202011</v>
      </c>
      <c r="D92" s="114">
        <v>47</v>
      </c>
      <c r="E92" s="178">
        <v>10.02</v>
      </c>
      <c r="F92" s="178">
        <v>33.85</v>
      </c>
      <c r="G92" s="178">
        <v>16.850000000000001</v>
      </c>
      <c r="H92" s="178">
        <v>28.46</v>
      </c>
      <c r="I92" s="178">
        <v>8.4499999999999993</v>
      </c>
      <c r="J92" s="178">
        <v>10.85</v>
      </c>
      <c r="K92" s="178">
        <v>14.43</v>
      </c>
      <c r="L92" s="178">
        <v>2.63</v>
      </c>
      <c r="M92" s="178">
        <v>8.3800000000000008</v>
      </c>
      <c r="N92" s="178">
        <v>9.52</v>
      </c>
      <c r="O92" s="178">
        <v>16.399999999999999</v>
      </c>
      <c r="P92" s="178">
        <v>14.7</v>
      </c>
    </row>
    <row r="93" spans="3:16" x14ac:dyDescent="0.25">
      <c r="C93" s="113">
        <v>202012</v>
      </c>
      <c r="D93" s="114">
        <v>48</v>
      </c>
      <c r="E93" s="178">
        <v>5</v>
      </c>
      <c r="F93" s="178">
        <v>15.65</v>
      </c>
      <c r="G93" s="178">
        <v>2.93</v>
      </c>
      <c r="H93" s="178">
        <v>6.16</v>
      </c>
      <c r="I93" s="178">
        <v>1.96</v>
      </c>
      <c r="J93" s="178">
        <v>4.95</v>
      </c>
      <c r="K93" s="178">
        <v>5.29</v>
      </c>
      <c r="L93" s="178">
        <v>0.63</v>
      </c>
      <c r="M93" s="178">
        <v>1.49</v>
      </c>
      <c r="N93" s="178">
        <v>4.76</v>
      </c>
      <c r="O93" s="178">
        <v>6.92</v>
      </c>
      <c r="P93" s="178">
        <v>3.2</v>
      </c>
    </row>
    <row r="94" spans="3:16" x14ac:dyDescent="0.25">
      <c r="C94" s="113">
        <v>202101</v>
      </c>
      <c r="D94" s="114">
        <v>49</v>
      </c>
      <c r="E94" s="178">
        <v>-4.1100000000000003</v>
      </c>
      <c r="F94" s="178">
        <v>11.45</v>
      </c>
      <c r="G94" s="178">
        <v>-1.53</v>
      </c>
      <c r="H94" s="178">
        <v>4.6399999999999997</v>
      </c>
      <c r="I94" s="178">
        <v>-4.37</v>
      </c>
      <c r="J94" s="178">
        <v>0.56000000000000005</v>
      </c>
      <c r="K94" s="178">
        <v>-3.42</v>
      </c>
      <c r="L94" s="178">
        <v>-0.4</v>
      </c>
      <c r="M94" s="178">
        <v>0</v>
      </c>
      <c r="N94" s="178">
        <v>3.22</v>
      </c>
      <c r="O94" s="178">
        <v>-3.01</v>
      </c>
      <c r="P94" s="178">
        <v>-2.54</v>
      </c>
    </row>
    <row r="95" spans="3:16" x14ac:dyDescent="0.25">
      <c r="C95" s="113">
        <v>202102</v>
      </c>
      <c r="D95" s="114">
        <v>50</v>
      </c>
      <c r="E95" s="178">
        <v>1.35</v>
      </c>
      <c r="F95" s="178">
        <v>-7.93</v>
      </c>
      <c r="G95" s="178">
        <v>7.75</v>
      </c>
      <c r="H95" s="178">
        <v>23.31</v>
      </c>
      <c r="I95" s="178">
        <v>1.2</v>
      </c>
      <c r="J95" s="178">
        <v>1.59</v>
      </c>
      <c r="K95" s="178">
        <v>4.5</v>
      </c>
      <c r="L95" s="178">
        <v>-4.5999999999999996</v>
      </c>
      <c r="M95" s="178">
        <v>-1.64</v>
      </c>
      <c r="N95" s="178">
        <v>-1.35</v>
      </c>
      <c r="O95" s="178">
        <v>10.82</v>
      </c>
      <c r="P95" s="178">
        <v>7.76</v>
      </c>
    </row>
    <row r="96" spans="3:16" x14ac:dyDescent="0.25">
      <c r="C96" s="113">
        <v>202103</v>
      </c>
      <c r="D96" s="114">
        <v>51</v>
      </c>
      <c r="E96" s="178">
        <v>7.21</v>
      </c>
      <c r="F96" s="178">
        <v>0.59</v>
      </c>
      <c r="G96" s="178">
        <v>7.67</v>
      </c>
      <c r="H96" s="178">
        <v>2.27</v>
      </c>
      <c r="I96" s="178">
        <v>7.25</v>
      </c>
      <c r="J96" s="178">
        <v>0.73</v>
      </c>
      <c r="K96" s="178">
        <v>1.59</v>
      </c>
      <c r="L96" s="178">
        <v>10.35</v>
      </c>
      <c r="M96" s="178">
        <v>5.54</v>
      </c>
      <c r="N96" s="178">
        <v>0.13</v>
      </c>
      <c r="O96" s="178">
        <v>5.73</v>
      </c>
      <c r="P96" s="178">
        <v>5.34</v>
      </c>
    </row>
    <row r="97" spans="3:16" x14ac:dyDescent="0.25">
      <c r="C97" s="113">
        <v>202104</v>
      </c>
      <c r="D97" s="114">
        <v>52</v>
      </c>
      <c r="E97" s="178">
        <v>3.36</v>
      </c>
      <c r="F97" s="178">
        <v>4.37</v>
      </c>
      <c r="G97" s="178">
        <v>2.39</v>
      </c>
      <c r="H97" s="178">
        <v>0.71</v>
      </c>
      <c r="I97" s="178">
        <v>2.86</v>
      </c>
      <c r="J97" s="178">
        <v>6.49</v>
      </c>
      <c r="K97" s="178">
        <v>3.15</v>
      </c>
      <c r="L97" s="178">
        <v>3.98</v>
      </c>
      <c r="M97" s="178">
        <v>7.06</v>
      </c>
      <c r="N97" s="178">
        <v>2.87</v>
      </c>
      <c r="O97" s="178">
        <v>6.27</v>
      </c>
      <c r="P97" s="178">
        <v>5.37</v>
      </c>
    </row>
    <row r="98" spans="3:16" x14ac:dyDescent="0.25">
      <c r="C98" s="113">
        <v>202105</v>
      </c>
      <c r="D98" s="114">
        <v>53</v>
      </c>
      <c r="E98" s="178">
        <v>1.93</v>
      </c>
      <c r="F98" s="178">
        <v>-5.26</v>
      </c>
      <c r="G98" s="178">
        <v>2.94</v>
      </c>
      <c r="H98" s="178">
        <v>6.13</v>
      </c>
      <c r="I98" s="178">
        <v>2.2000000000000002</v>
      </c>
      <c r="J98" s="178">
        <v>-0.87</v>
      </c>
      <c r="K98" s="178">
        <v>-0.83</v>
      </c>
      <c r="L98" s="178">
        <v>-1.17</v>
      </c>
      <c r="M98" s="178">
        <v>-2.21</v>
      </c>
      <c r="N98" s="178">
        <v>0.01</v>
      </c>
      <c r="O98" s="178">
        <v>3.07</v>
      </c>
      <c r="P98" s="178">
        <v>2.65</v>
      </c>
    </row>
    <row r="99" spans="3:16" x14ac:dyDescent="0.25">
      <c r="C99" s="113">
        <v>202106</v>
      </c>
      <c r="D99" s="114">
        <v>54</v>
      </c>
      <c r="E99" s="178">
        <v>-0.74</v>
      </c>
      <c r="F99" s="178">
        <v>5.66</v>
      </c>
      <c r="G99" s="178">
        <v>-7.0000000000000007E-2</v>
      </c>
      <c r="H99" s="178">
        <v>5.5</v>
      </c>
      <c r="I99" s="178">
        <v>-2.37</v>
      </c>
      <c r="J99" s="178">
        <v>6.97</v>
      </c>
      <c r="K99" s="178">
        <v>-0.12</v>
      </c>
      <c r="L99" s="178">
        <v>-1.42</v>
      </c>
      <c r="M99" s="178">
        <v>2.84</v>
      </c>
      <c r="N99" s="178">
        <v>4.28</v>
      </c>
      <c r="O99" s="178">
        <v>-2.15</v>
      </c>
      <c r="P99" s="178">
        <v>-2.73</v>
      </c>
    </row>
    <row r="100" spans="3:16" x14ac:dyDescent="0.25">
      <c r="C100" s="113">
        <v>202107</v>
      </c>
      <c r="D100" s="114">
        <v>55</v>
      </c>
      <c r="E100" s="178">
        <v>0.18</v>
      </c>
      <c r="F100" s="178">
        <v>-0.98</v>
      </c>
      <c r="G100" s="178">
        <v>0.93</v>
      </c>
      <c r="H100" s="178">
        <v>-8.61</v>
      </c>
      <c r="I100" s="178">
        <v>2.48</v>
      </c>
      <c r="J100" s="178">
        <v>3.3</v>
      </c>
      <c r="K100" s="178">
        <v>0.3</v>
      </c>
      <c r="L100" s="178">
        <v>2.98</v>
      </c>
      <c r="M100" s="178">
        <v>0.23</v>
      </c>
      <c r="N100" s="178">
        <v>3.04</v>
      </c>
      <c r="O100" s="178">
        <v>0.24</v>
      </c>
      <c r="P100" s="178">
        <v>-1.23</v>
      </c>
    </row>
    <row r="101" spans="3:16" x14ac:dyDescent="0.25">
      <c r="C101" s="113">
        <v>202108</v>
      </c>
      <c r="D101" s="114">
        <v>56</v>
      </c>
      <c r="E101" s="178">
        <v>-0.3</v>
      </c>
      <c r="F101" s="178">
        <v>1.62</v>
      </c>
      <c r="G101" s="178">
        <v>0.59</v>
      </c>
      <c r="H101" s="178">
        <v>-1.35</v>
      </c>
      <c r="I101" s="178">
        <v>0.28000000000000003</v>
      </c>
      <c r="J101" s="178">
        <v>4.6900000000000004</v>
      </c>
      <c r="K101" s="178">
        <v>1.35</v>
      </c>
      <c r="L101" s="178">
        <v>3.23</v>
      </c>
      <c r="M101" s="178">
        <v>2.36</v>
      </c>
      <c r="N101" s="178">
        <v>2.81</v>
      </c>
      <c r="O101" s="178">
        <v>2.74</v>
      </c>
      <c r="P101" s="178">
        <v>2.2400000000000002</v>
      </c>
    </row>
    <row r="102" spans="3:16" x14ac:dyDescent="0.25">
      <c r="C102" s="113">
        <v>202109</v>
      </c>
      <c r="D102" s="114">
        <v>57</v>
      </c>
      <c r="E102" s="178">
        <v>-4.58</v>
      </c>
      <c r="F102" s="178">
        <v>2.81</v>
      </c>
      <c r="G102" s="178">
        <v>-6.34</v>
      </c>
      <c r="H102" s="178">
        <v>10.49</v>
      </c>
      <c r="I102" s="178">
        <v>-4.97</v>
      </c>
      <c r="J102" s="178">
        <v>-6.21</v>
      </c>
      <c r="K102" s="178">
        <v>-5.64</v>
      </c>
      <c r="L102" s="178">
        <v>-4.84</v>
      </c>
      <c r="M102" s="178">
        <v>-4.3</v>
      </c>
      <c r="N102" s="178">
        <v>-5.99</v>
      </c>
      <c r="O102" s="178">
        <v>-1.58</v>
      </c>
      <c r="P102" s="178">
        <v>-3.46</v>
      </c>
    </row>
    <row r="103" spans="3:16" x14ac:dyDescent="0.25">
      <c r="C103" s="113">
        <v>202110</v>
      </c>
      <c r="D103" s="114">
        <v>58</v>
      </c>
      <c r="E103" s="178">
        <v>3.78</v>
      </c>
      <c r="F103" s="178">
        <v>30.3</v>
      </c>
      <c r="G103" s="178">
        <v>4.6900000000000004</v>
      </c>
      <c r="H103" s="178">
        <v>10.4</v>
      </c>
      <c r="I103" s="178">
        <v>6.03</v>
      </c>
      <c r="J103" s="178">
        <v>7.71</v>
      </c>
      <c r="K103" s="178">
        <v>-4.29</v>
      </c>
      <c r="L103" s="178">
        <v>5.1100000000000003</v>
      </c>
      <c r="M103" s="178">
        <v>5.01</v>
      </c>
      <c r="N103" s="178">
        <v>2.31</v>
      </c>
      <c r="O103" s="178">
        <v>7</v>
      </c>
      <c r="P103" s="178">
        <v>7.29</v>
      </c>
    </row>
    <row r="104" spans="3:16" x14ac:dyDescent="0.25">
      <c r="C104" s="113">
        <v>202111</v>
      </c>
      <c r="D104" s="114">
        <v>59</v>
      </c>
      <c r="E104" s="178">
        <v>-3.86</v>
      </c>
      <c r="F104" s="178">
        <v>1.78</v>
      </c>
      <c r="G104" s="178">
        <v>-1.07</v>
      </c>
      <c r="H104" s="178">
        <v>-5.4</v>
      </c>
      <c r="I104" s="178">
        <v>0.51</v>
      </c>
      <c r="J104" s="178">
        <v>0.85</v>
      </c>
      <c r="K104" s="178">
        <v>-7.25</v>
      </c>
      <c r="L104" s="178">
        <v>-1.96</v>
      </c>
      <c r="M104" s="178">
        <v>1.41</v>
      </c>
      <c r="N104" s="178">
        <v>-4.29</v>
      </c>
      <c r="O104" s="178">
        <v>-5.73</v>
      </c>
      <c r="P104" s="178">
        <v>-3.79</v>
      </c>
    </row>
    <row r="105" spans="3:16" x14ac:dyDescent="0.25">
      <c r="C105" s="113">
        <v>202112</v>
      </c>
      <c r="D105" s="114">
        <v>60</v>
      </c>
      <c r="E105" s="178">
        <v>7.97</v>
      </c>
      <c r="F105" s="178">
        <v>-4.54</v>
      </c>
      <c r="G105" s="178">
        <v>4</v>
      </c>
      <c r="H105" s="178">
        <v>3.15</v>
      </c>
      <c r="I105" s="178">
        <v>9.66</v>
      </c>
      <c r="J105" s="178">
        <v>1.71</v>
      </c>
      <c r="K105" s="178">
        <v>3.9</v>
      </c>
      <c r="L105" s="178">
        <v>8.57</v>
      </c>
      <c r="M105" s="178">
        <v>1.29</v>
      </c>
      <c r="N105" s="178">
        <v>6.72</v>
      </c>
      <c r="O105" s="178">
        <v>4.72</v>
      </c>
      <c r="P105" s="178">
        <v>5.28</v>
      </c>
    </row>
    <row r="106" spans="3:16" x14ac:dyDescent="0.25">
      <c r="C106" s="113">
        <v>202201</v>
      </c>
      <c r="D106" s="114">
        <v>61</v>
      </c>
      <c r="E106" s="178">
        <v>-0.73</v>
      </c>
      <c r="F106" s="178">
        <v>-10.23</v>
      </c>
      <c r="G106" s="178">
        <v>-5.69</v>
      </c>
      <c r="H106" s="178">
        <v>17.600000000000001</v>
      </c>
      <c r="I106" s="178">
        <v>-6.61</v>
      </c>
      <c r="J106" s="178">
        <v>-8.31</v>
      </c>
      <c r="K106" s="178">
        <v>-1.98</v>
      </c>
      <c r="L106" s="178">
        <v>-2.1</v>
      </c>
      <c r="M106" s="178">
        <v>-9</v>
      </c>
      <c r="N106" s="178">
        <v>-8.66</v>
      </c>
      <c r="O106" s="178">
        <v>-0.72</v>
      </c>
      <c r="P106" s="178">
        <v>-6.17</v>
      </c>
    </row>
    <row r="107" spans="3:16" x14ac:dyDescent="0.25">
      <c r="C107" s="113">
        <v>202202</v>
      </c>
      <c r="D107" s="114">
        <v>62</v>
      </c>
      <c r="E107" s="178">
        <v>-0.51</v>
      </c>
      <c r="F107" s="178">
        <v>-7.19</v>
      </c>
      <c r="G107" s="178">
        <v>-0.33</v>
      </c>
      <c r="H107" s="178">
        <v>8.1199999999999992</v>
      </c>
      <c r="I107" s="178">
        <v>-3.52</v>
      </c>
      <c r="J107" s="178">
        <v>-5.2</v>
      </c>
      <c r="K107" s="178">
        <v>0.23</v>
      </c>
      <c r="L107" s="178">
        <v>-1.1100000000000001</v>
      </c>
      <c r="M107" s="178">
        <v>-1.56</v>
      </c>
      <c r="N107" s="178">
        <v>-1.01</v>
      </c>
      <c r="O107" s="178">
        <v>-1.7</v>
      </c>
      <c r="P107" s="178">
        <v>0.23</v>
      </c>
    </row>
    <row r="108" spans="3:16" x14ac:dyDescent="0.25">
      <c r="C108" s="113">
        <v>202203</v>
      </c>
      <c r="D108" s="114">
        <v>63</v>
      </c>
      <c r="E108" s="178">
        <v>0.4</v>
      </c>
      <c r="F108" s="178">
        <v>14.67</v>
      </c>
      <c r="G108" s="178">
        <v>1.2</v>
      </c>
      <c r="H108" s="178">
        <v>9.83</v>
      </c>
      <c r="I108" s="178">
        <v>-0.25</v>
      </c>
      <c r="J108" s="178">
        <v>3.23</v>
      </c>
      <c r="K108" s="178">
        <v>-2.46</v>
      </c>
      <c r="L108" s="178">
        <v>9.68</v>
      </c>
      <c r="M108" s="178">
        <v>2.91</v>
      </c>
      <c r="N108" s="178">
        <v>5.13</v>
      </c>
      <c r="O108" s="178">
        <v>-0.99</v>
      </c>
      <c r="P108" s="178">
        <v>5.1100000000000003</v>
      </c>
    </row>
    <row r="109" spans="3:16" x14ac:dyDescent="0.25">
      <c r="C109" s="113">
        <v>202204</v>
      </c>
      <c r="D109" s="114">
        <v>64</v>
      </c>
      <c r="E109" s="178">
        <v>2.2000000000000002</v>
      </c>
      <c r="F109" s="178">
        <v>-16.97</v>
      </c>
      <c r="G109" s="178">
        <v>-7.92</v>
      </c>
      <c r="H109" s="178">
        <v>-1.1200000000000001</v>
      </c>
      <c r="I109" s="178">
        <v>0.39</v>
      </c>
      <c r="J109" s="178">
        <v>-12.66</v>
      </c>
      <c r="K109" s="178">
        <v>-10.7</v>
      </c>
      <c r="L109" s="178">
        <v>-3.71</v>
      </c>
      <c r="M109" s="178">
        <v>-9.91</v>
      </c>
      <c r="N109" s="178">
        <v>-6.8</v>
      </c>
      <c r="O109" s="178">
        <v>-7.99</v>
      </c>
      <c r="P109" s="178">
        <v>-10.29</v>
      </c>
    </row>
    <row r="110" spans="3:16" x14ac:dyDescent="0.25">
      <c r="C110" s="113">
        <v>202205</v>
      </c>
      <c r="D110" s="114">
        <v>65</v>
      </c>
      <c r="E110" s="178">
        <v>-1.68</v>
      </c>
      <c r="F110" s="178">
        <v>-8.84</v>
      </c>
      <c r="G110" s="178">
        <v>-0.19</v>
      </c>
      <c r="H110" s="178">
        <v>15.39</v>
      </c>
      <c r="I110" s="178">
        <v>-1.1599999999999999</v>
      </c>
      <c r="J110" s="178">
        <v>-2.16</v>
      </c>
      <c r="K110" s="178">
        <v>8.5399999999999991</v>
      </c>
      <c r="L110" s="178">
        <v>4.79</v>
      </c>
      <c r="M110" s="178">
        <v>-4.12</v>
      </c>
      <c r="N110" s="178">
        <v>0.99</v>
      </c>
      <c r="O110" s="178">
        <v>2.8</v>
      </c>
      <c r="P110" s="178">
        <v>-2.96</v>
      </c>
    </row>
    <row r="111" spans="3:16" x14ac:dyDescent="0.25">
      <c r="C111" s="113">
        <v>202206</v>
      </c>
      <c r="D111" s="114">
        <v>66</v>
      </c>
      <c r="E111" s="178">
        <v>-3.9</v>
      </c>
      <c r="F111" s="178">
        <v>-11.97</v>
      </c>
      <c r="G111" s="178">
        <v>-10.06</v>
      </c>
      <c r="H111" s="178">
        <v>-16.25</v>
      </c>
      <c r="I111" s="178">
        <v>-8.1199999999999992</v>
      </c>
      <c r="J111" s="178">
        <v>-8.3699999999999992</v>
      </c>
      <c r="K111" s="178">
        <v>-6.72</v>
      </c>
      <c r="L111" s="178">
        <v>-6.55</v>
      </c>
      <c r="M111" s="178">
        <v>-7.65</v>
      </c>
      <c r="N111" s="178">
        <v>-2.0499999999999998</v>
      </c>
      <c r="O111" s="178">
        <v>-9.0500000000000007</v>
      </c>
      <c r="P111" s="178">
        <v>-11.29</v>
      </c>
    </row>
    <row r="112" spans="3:16" x14ac:dyDescent="0.25">
      <c r="C112" s="113">
        <v>202207</v>
      </c>
      <c r="D112" s="114">
        <v>67</v>
      </c>
      <c r="E112" s="178">
        <v>4.21</v>
      </c>
      <c r="F112" s="178">
        <v>27.47</v>
      </c>
      <c r="G112" s="178">
        <v>11.02</v>
      </c>
      <c r="H112" s="178">
        <v>10.49</v>
      </c>
      <c r="I112" s="178">
        <v>3.17</v>
      </c>
      <c r="J112" s="178">
        <v>11.63</v>
      </c>
      <c r="K112" s="178">
        <v>-0.4</v>
      </c>
      <c r="L112" s="178">
        <v>6.26</v>
      </c>
      <c r="M112" s="178">
        <v>14.64</v>
      </c>
      <c r="N112" s="178">
        <v>2.75</v>
      </c>
      <c r="O112" s="178">
        <v>7.38</v>
      </c>
      <c r="P112" s="178">
        <v>10.82</v>
      </c>
    </row>
    <row r="113" spans="3:16" x14ac:dyDescent="0.25">
      <c r="C113" s="113">
        <v>202208</v>
      </c>
      <c r="D113" s="114">
        <v>68</v>
      </c>
      <c r="E113" s="178">
        <v>-1.89</v>
      </c>
      <c r="F113" s="178">
        <v>-5.77</v>
      </c>
      <c r="G113" s="178">
        <v>-4.37</v>
      </c>
      <c r="H113" s="178">
        <v>3.32</v>
      </c>
      <c r="I113" s="178">
        <v>-1.61</v>
      </c>
      <c r="J113" s="178">
        <v>-5.12</v>
      </c>
      <c r="K113" s="178">
        <v>-3.01</v>
      </c>
      <c r="L113" s="178">
        <v>0.09</v>
      </c>
      <c r="M113" s="178">
        <v>-3.12</v>
      </c>
      <c r="N113" s="178">
        <v>-5.07</v>
      </c>
      <c r="O113" s="178">
        <v>-2.2400000000000002</v>
      </c>
      <c r="P113" s="178">
        <v>-3.94</v>
      </c>
    </row>
    <row r="114" spans="3:16" ht="15.75" thickBot="1" x14ac:dyDescent="0.3">
      <c r="C114" s="115">
        <v>202209</v>
      </c>
      <c r="D114" s="116">
        <v>69</v>
      </c>
      <c r="E114" s="178">
        <v>-8.32</v>
      </c>
      <c r="F114" s="178">
        <v>-6.68</v>
      </c>
      <c r="G114" s="178">
        <v>-11.88</v>
      </c>
      <c r="H114" s="178">
        <v>-9.1300000000000008</v>
      </c>
      <c r="I114" s="178">
        <v>-10.73</v>
      </c>
      <c r="J114" s="178">
        <v>-11.48</v>
      </c>
      <c r="K114" s="178">
        <v>-13.94</v>
      </c>
      <c r="L114" s="178">
        <v>-11.65</v>
      </c>
      <c r="M114" s="178">
        <v>-7.61</v>
      </c>
      <c r="N114" s="178">
        <v>-1.91</v>
      </c>
      <c r="O114" s="178">
        <v>-7.74</v>
      </c>
      <c r="P114" s="178">
        <v>-8.27</v>
      </c>
    </row>
    <row r="120" spans="3:16" x14ac:dyDescent="0.25">
      <c r="C120" s="124"/>
    </row>
    <row r="121" spans="3:16" x14ac:dyDescent="0.25">
      <c r="C121" s="192"/>
      <c r="D121" s="192"/>
    </row>
    <row r="123" spans="3:16" x14ac:dyDescent="0.25">
      <c r="C123" s="168"/>
    </row>
    <row r="124" spans="3:16" x14ac:dyDescent="0.25">
      <c r="C124" s="124"/>
    </row>
    <row r="125" spans="3:16" x14ac:dyDescent="0.25">
      <c r="C125" s="124"/>
    </row>
    <row r="126" spans="3:16" x14ac:dyDescent="0.25">
      <c r="C126" s="124"/>
    </row>
    <row r="127" spans="3:16" x14ac:dyDescent="0.25">
      <c r="C127" s="124"/>
    </row>
    <row r="128" spans="3:16" x14ac:dyDescent="0.25">
      <c r="C128" s="124"/>
    </row>
    <row r="129" spans="3:8" x14ac:dyDescent="0.25">
      <c r="C129" s="124"/>
    </row>
    <row r="130" spans="3:8" x14ac:dyDescent="0.25">
      <c r="D130" s="167"/>
      <c r="E130" s="167"/>
      <c r="F130" s="167"/>
      <c r="G130" s="167"/>
    </row>
    <row r="134" spans="3:8" x14ac:dyDescent="0.25">
      <c r="C134" s="124"/>
    </row>
    <row r="135" spans="3:8" x14ac:dyDescent="0.25">
      <c r="D135" s="167"/>
      <c r="E135" s="167"/>
      <c r="F135" s="167"/>
      <c r="G135" s="167"/>
      <c r="H135" s="167"/>
    </row>
    <row r="136" spans="3:8" x14ac:dyDescent="0.25">
      <c r="F136" s="143"/>
      <c r="G136" s="143"/>
    </row>
    <row r="137" spans="3:8" x14ac:dyDescent="0.25">
      <c r="F137" s="143"/>
      <c r="G137" s="143"/>
    </row>
    <row r="138" spans="3:8" x14ac:dyDescent="0.25">
      <c r="F138" s="143"/>
      <c r="G138" s="143"/>
    </row>
    <row r="139" spans="3:8" x14ac:dyDescent="0.25">
      <c r="F139" s="143"/>
      <c r="G139" s="143"/>
    </row>
    <row r="140" spans="3:8" x14ac:dyDescent="0.25">
      <c r="F140" s="143"/>
      <c r="G140" s="143"/>
    </row>
    <row r="141" spans="3:8" x14ac:dyDescent="0.25">
      <c r="F141" s="143"/>
      <c r="G141" s="143"/>
    </row>
    <row r="142" spans="3:8" x14ac:dyDescent="0.25">
      <c r="F142" s="143"/>
      <c r="G142" s="143"/>
    </row>
    <row r="143" spans="3:8" x14ac:dyDescent="0.25">
      <c r="F143" s="143"/>
      <c r="G143" s="143"/>
    </row>
    <row r="144" spans="3:8" x14ac:dyDescent="0.25">
      <c r="F144" s="143"/>
      <c r="G144" s="143"/>
    </row>
    <row r="145" spans="3:9" x14ac:dyDescent="0.25">
      <c r="F145" s="143"/>
      <c r="G145" s="143"/>
    </row>
    <row r="146" spans="3:9" x14ac:dyDescent="0.25">
      <c r="F146" s="143"/>
      <c r="G146" s="143"/>
    </row>
    <row r="147" spans="3:9" x14ac:dyDescent="0.25">
      <c r="F147" s="143"/>
      <c r="G147" s="143"/>
    </row>
    <row r="150" spans="3:9" x14ac:dyDescent="0.25">
      <c r="C150" s="124"/>
    </row>
    <row r="151" spans="3:9" x14ac:dyDescent="0.25">
      <c r="D151" s="167"/>
      <c r="E151" s="167"/>
      <c r="F151" s="167"/>
      <c r="G151" s="167"/>
      <c r="H151" s="167"/>
      <c r="I151" s="167"/>
    </row>
    <row r="157" spans="3:9" x14ac:dyDescent="0.25">
      <c r="F157" s="143"/>
    </row>
    <row r="158" spans="3:9" x14ac:dyDescent="0.25">
      <c r="F158" s="143"/>
    </row>
    <row r="159" spans="3:9" x14ac:dyDescent="0.25">
      <c r="F159" s="143"/>
    </row>
    <row r="160" spans="3:9" x14ac:dyDescent="0.25">
      <c r="F160" s="143"/>
    </row>
    <row r="161" spans="6:9" x14ac:dyDescent="0.25">
      <c r="F161" s="143"/>
    </row>
    <row r="162" spans="6:9" x14ac:dyDescent="0.25">
      <c r="F162" s="143"/>
    </row>
    <row r="163" spans="6:9" x14ac:dyDescent="0.25">
      <c r="F163" s="143"/>
    </row>
    <row r="164" spans="6:9" x14ac:dyDescent="0.25">
      <c r="F164" s="143"/>
    </row>
    <row r="165" spans="6:9" x14ac:dyDescent="0.25">
      <c r="F165" s="143"/>
    </row>
    <row r="166" spans="6:9" x14ac:dyDescent="0.25">
      <c r="F166" s="143"/>
    </row>
    <row r="167" spans="6:9" x14ac:dyDescent="0.25">
      <c r="F167" s="143"/>
    </row>
    <row r="168" spans="6:9" x14ac:dyDescent="0.25">
      <c r="F168" s="143"/>
    </row>
    <row r="169" spans="6:9" x14ac:dyDescent="0.25">
      <c r="F169" s="143"/>
      <c r="I169" s="143"/>
    </row>
    <row r="170" spans="6:9" x14ac:dyDescent="0.25">
      <c r="F170" s="143"/>
      <c r="I170" s="143"/>
    </row>
    <row r="171" spans="6:9" x14ac:dyDescent="0.25">
      <c r="F171" s="143"/>
      <c r="I171" s="143"/>
    </row>
    <row r="172" spans="6:9" x14ac:dyDescent="0.25">
      <c r="F172" s="143"/>
      <c r="I172" s="143"/>
    </row>
    <row r="173" spans="6:9" x14ac:dyDescent="0.25">
      <c r="F173" s="143"/>
      <c r="I173" s="143"/>
    </row>
    <row r="174" spans="6:9" x14ac:dyDescent="0.25">
      <c r="F174" s="143"/>
      <c r="I174" s="143"/>
    </row>
    <row r="175" spans="6:9" x14ac:dyDescent="0.25">
      <c r="F175" s="143"/>
      <c r="I175" s="143"/>
    </row>
    <row r="176" spans="6:9" x14ac:dyDescent="0.25">
      <c r="F176" s="143"/>
      <c r="I176" s="143"/>
    </row>
    <row r="177" spans="6:9" x14ac:dyDescent="0.25">
      <c r="F177" s="143"/>
      <c r="I177" s="143"/>
    </row>
    <row r="178" spans="6:9" x14ac:dyDescent="0.25">
      <c r="F178" s="143"/>
      <c r="I178" s="143"/>
    </row>
    <row r="179" spans="6:9" x14ac:dyDescent="0.25">
      <c r="F179" s="143"/>
      <c r="I179" s="143"/>
    </row>
    <row r="180" spans="6:9" x14ac:dyDescent="0.25">
      <c r="F180" s="143"/>
      <c r="I180" s="143"/>
    </row>
  </sheetData>
  <mergeCells count="15">
    <mergeCell ref="R62:R73"/>
    <mergeCell ref="C121:D121"/>
    <mergeCell ref="S44:V44"/>
    <mergeCell ref="R50:R61"/>
    <mergeCell ref="Q38:R38"/>
    <mergeCell ref="C44:C45"/>
    <mergeCell ref="E44:P44"/>
    <mergeCell ref="C40:D40"/>
    <mergeCell ref="C36:D36"/>
    <mergeCell ref="Q36:R36"/>
    <mergeCell ref="Q39:R39"/>
    <mergeCell ref="Q37:R37"/>
    <mergeCell ref="C39:D39"/>
    <mergeCell ref="C38:D38"/>
    <mergeCell ref="C37:D3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Problem 2</vt:lpstr>
      <vt:lpstr>Problem 3</vt:lpstr>
      <vt:lpstr>Problem 4</vt:lpstr>
      <vt:lpstr>Problem 5</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Lausala Valtteri</cp:lastModifiedBy>
  <cp:revision/>
  <dcterms:created xsi:type="dcterms:W3CDTF">2018-10-16T09:54:42Z</dcterms:created>
  <dcterms:modified xsi:type="dcterms:W3CDTF">2023-09-20T21:03:38Z</dcterms:modified>
  <cp:category/>
  <cp:contentStatus/>
</cp:coreProperties>
</file>