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ladn\Desktop\ИРНИТУ\"/>
    </mc:Choice>
  </mc:AlternateContent>
  <xr:revisionPtr revIDLastSave="0" documentId="13_ncr:1_{9BDB3325-151C-489A-8B58-F1500BE5108C}" xr6:coauthVersionLast="47" xr6:coauthVersionMax="47" xr10:uidLastSave="{00000000-0000-0000-0000-000000000000}"/>
  <bookViews>
    <workbookView xWindow="5985" yWindow="3615" windowWidth="21600" windowHeight="11295" xr2:uid="{00000000-000D-0000-FFFF-FFFF00000000}"/>
  </bookViews>
  <sheets>
    <sheet name="Отчет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63" i="1" l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62" i="1"/>
  <c r="D62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K3" i="1"/>
  <c r="K2" i="1"/>
  <c r="H2" i="1"/>
  <c r="H3" i="1"/>
  <c r="H4" i="1"/>
  <c r="H5" i="1"/>
  <c r="H6" i="1"/>
  <c r="H7" i="1"/>
  <c r="H8" i="1"/>
  <c r="H9" i="1"/>
  <c r="H10" i="1"/>
  <c r="H11" i="1"/>
  <c r="H12" i="1"/>
  <c r="H13" i="1"/>
  <c r="C63" i="1" a="1"/>
  <c r="C63" i="1" s="1"/>
  <c r="C64" i="1" a="1"/>
  <c r="C64" i="1" s="1"/>
  <c r="C65" i="1" a="1"/>
  <c r="C65" i="1" s="1"/>
  <c r="C66" i="1" a="1"/>
  <c r="C66" i="1" s="1"/>
  <c r="C67" i="1" a="1"/>
  <c r="C67" i="1" s="1"/>
  <c r="C68" i="1" a="1"/>
  <c r="C68" i="1" s="1"/>
  <c r="C69" i="1" a="1"/>
  <c r="C69" i="1" s="1"/>
  <c r="C70" i="1" a="1"/>
  <c r="C70" i="1" s="1"/>
  <c r="C71" i="1" a="1"/>
  <c r="C71" i="1" s="1"/>
  <c r="C72" i="1" a="1"/>
  <c r="C72" i="1" s="1"/>
  <c r="C73" i="1" a="1"/>
  <c r="C73" i="1" s="1"/>
  <c r="C74" i="1" a="1"/>
  <c r="C74" i="1" s="1"/>
  <c r="C75" i="1" a="1"/>
  <c r="C75" i="1" s="1"/>
  <c r="C76" i="1" a="1"/>
  <c r="C76" i="1" s="1"/>
  <c r="C77" i="1" a="1"/>
  <c r="C77" i="1" s="1"/>
  <c r="F2" i="1" a="1"/>
  <c r="F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<sst xmlns="http://schemas.openxmlformats.org/spreadsheetml/2006/main" count="22" uniqueCount="21">
  <si>
    <t>Период</t>
  </si>
  <si>
    <t>Яндекс</t>
  </si>
  <si>
    <t>Коэф. Окупаемости</t>
  </si>
  <si>
    <t>январь</t>
  </si>
  <si>
    <t>февраль</t>
  </si>
  <si>
    <t>март</t>
  </si>
  <si>
    <t>май</t>
  </si>
  <si>
    <t>июнь</t>
  </si>
  <si>
    <t>апрель</t>
  </si>
  <si>
    <t>июль</t>
  </si>
  <si>
    <t>август</t>
  </si>
  <si>
    <t>сентябрь</t>
  </si>
  <si>
    <t>октябрь</t>
  </si>
  <si>
    <t>ноябрь</t>
  </si>
  <si>
    <t>декабрь</t>
  </si>
  <si>
    <t>Отклонение</t>
  </si>
  <si>
    <t>Трафик без вмешательсв</t>
  </si>
  <si>
    <t>Пессиместичный</t>
  </si>
  <si>
    <t>Оптимистичный</t>
  </si>
  <si>
    <t>коэф. Виляния низкий</t>
  </si>
  <si>
    <t>коэф. влияния высокий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</si>
</sst>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419]mmmm\ yyyy;@"/>
  </numFmts>
  <fonts count="3" x14ac:knownFonts="1">
    <font>
      <sz val="11"/>
      <color indexed="8"/>
      <name val="Calibri"/>
      <family val="2"/>
      <scheme val="minor"/>
    </font>
    <font>
      <b/>
      <sz val="11"/>
      <name val="Arial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1" fontId="0" fillId="0" borderId="0" xfId="0" applyNumberFormat="1"/>
    <xf numFmtId="10" fontId="0" fillId="0" borderId="0" xfId="0" applyNumberFormat="1"/>
    <xf numFmtId="0" fontId="0" fillId="2" borderId="0" xfId="0" applyFill="1"/>
    <xf numFmtId="166" fontId="0" fillId="0" borderId="0" xfId="0" applyNumberFormat="1" applyAlignment="1">
      <alignment horizontal="left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Яндекс Метрика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Отчет!$B$1</c:f>
              <c:strCache>
                <c:ptCount val="1"/>
                <c:pt idx="0">
                  <c:v>Яндекс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Отчет!$A$2:$A$77</c:f>
              <c:numCache>
                <c:formatCode>[$-419]mmmm\ yyyy;@</c:formatCode>
                <c:ptCount val="76"/>
                <c:pt idx="0">
                  <c:v>43831</c:v>
                </c:pt>
                <c:pt idx="1">
                  <c:v>43862</c:v>
                </c:pt>
                <c:pt idx="2">
                  <c:v>43891</c:v>
                </c:pt>
                <c:pt idx="3">
                  <c:v>43922</c:v>
                </c:pt>
                <c:pt idx="4">
                  <c:v>43952</c:v>
                </c:pt>
                <c:pt idx="5">
                  <c:v>43983</c:v>
                </c:pt>
                <c:pt idx="6">
                  <c:v>44013</c:v>
                </c:pt>
                <c:pt idx="7">
                  <c:v>44044</c:v>
                </c:pt>
                <c:pt idx="8">
                  <c:v>44075</c:v>
                </c:pt>
                <c:pt idx="9">
                  <c:v>44105</c:v>
                </c:pt>
                <c:pt idx="10">
                  <c:v>44136</c:v>
                </c:pt>
                <c:pt idx="11">
                  <c:v>44166</c:v>
                </c:pt>
                <c:pt idx="12">
                  <c:v>44197</c:v>
                </c:pt>
                <c:pt idx="13">
                  <c:v>44228</c:v>
                </c:pt>
                <c:pt idx="14">
                  <c:v>44256</c:v>
                </c:pt>
                <c:pt idx="15">
                  <c:v>44287</c:v>
                </c:pt>
                <c:pt idx="16">
                  <c:v>44317</c:v>
                </c:pt>
                <c:pt idx="17">
                  <c:v>44348</c:v>
                </c:pt>
                <c:pt idx="18">
                  <c:v>44378</c:v>
                </c:pt>
                <c:pt idx="19">
                  <c:v>44409</c:v>
                </c:pt>
                <c:pt idx="20">
                  <c:v>44440</c:v>
                </c:pt>
                <c:pt idx="21">
                  <c:v>44470</c:v>
                </c:pt>
                <c:pt idx="22">
                  <c:v>44501</c:v>
                </c:pt>
                <c:pt idx="23">
                  <c:v>44531</c:v>
                </c:pt>
                <c:pt idx="24">
                  <c:v>44562</c:v>
                </c:pt>
                <c:pt idx="25">
                  <c:v>44593</c:v>
                </c:pt>
                <c:pt idx="26">
                  <c:v>44621</c:v>
                </c:pt>
                <c:pt idx="27">
                  <c:v>44652</c:v>
                </c:pt>
                <c:pt idx="28">
                  <c:v>44682</c:v>
                </c:pt>
                <c:pt idx="29">
                  <c:v>44713</c:v>
                </c:pt>
                <c:pt idx="30">
                  <c:v>44743</c:v>
                </c:pt>
                <c:pt idx="31">
                  <c:v>44774</c:v>
                </c:pt>
                <c:pt idx="32">
                  <c:v>44805</c:v>
                </c:pt>
                <c:pt idx="33">
                  <c:v>44835</c:v>
                </c:pt>
                <c:pt idx="34">
                  <c:v>44866</c:v>
                </c:pt>
                <c:pt idx="35">
                  <c:v>44896</c:v>
                </c:pt>
                <c:pt idx="36">
                  <c:v>44927</c:v>
                </c:pt>
                <c:pt idx="37">
                  <c:v>44958</c:v>
                </c:pt>
                <c:pt idx="38">
                  <c:v>44986</c:v>
                </c:pt>
                <c:pt idx="39">
                  <c:v>45017</c:v>
                </c:pt>
                <c:pt idx="40">
                  <c:v>45047</c:v>
                </c:pt>
                <c:pt idx="41">
                  <c:v>45078</c:v>
                </c:pt>
                <c:pt idx="42">
                  <c:v>45108</c:v>
                </c:pt>
                <c:pt idx="43">
                  <c:v>45139</c:v>
                </c:pt>
                <c:pt idx="44">
                  <c:v>45170</c:v>
                </c:pt>
                <c:pt idx="45">
                  <c:v>45200</c:v>
                </c:pt>
                <c:pt idx="46">
                  <c:v>45231</c:v>
                </c:pt>
                <c:pt idx="47">
                  <c:v>45261</c:v>
                </c:pt>
                <c:pt idx="48">
                  <c:v>45292</c:v>
                </c:pt>
                <c:pt idx="49">
                  <c:v>45323</c:v>
                </c:pt>
                <c:pt idx="50">
                  <c:v>45352</c:v>
                </c:pt>
                <c:pt idx="51">
                  <c:v>45383</c:v>
                </c:pt>
                <c:pt idx="52">
                  <c:v>45413</c:v>
                </c:pt>
                <c:pt idx="53">
                  <c:v>45444</c:v>
                </c:pt>
                <c:pt idx="54">
                  <c:v>45474</c:v>
                </c:pt>
                <c:pt idx="55">
                  <c:v>45505</c:v>
                </c:pt>
                <c:pt idx="56">
                  <c:v>45536</c:v>
                </c:pt>
                <c:pt idx="57">
                  <c:v>45566</c:v>
                </c:pt>
                <c:pt idx="58">
                  <c:v>45597</c:v>
                </c:pt>
                <c:pt idx="59">
                  <c:v>45627</c:v>
                </c:pt>
                <c:pt idx="60">
                  <c:v>45658</c:v>
                </c:pt>
                <c:pt idx="61">
                  <c:v>45689</c:v>
                </c:pt>
                <c:pt idx="62">
                  <c:v>45717</c:v>
                </c:pt>
                <c:pt idx="63">
                  <c:v>45748</c:v>
                </c:pt>
                <c:pt idx="64">
                  <c:v>45778</c:v>
                </c:pt>
                <c:pt idx="65">
                  <c:v>45809</c:v>
                </c:pt>
                <c:pt idx="66">
                  <c:v>45839</c:v>
                </c:pt>
                <c:pt idx="67">
                  <c:v>45870</c:v>
                </c:pt>
                <c:pt idx="68">
                  <c:v>45901</c:v>
                </c:pt>
                <c:pt idx="69">
                  <c:v>45931</c:v>
                </c:pt>
                <c:pt idx="70">
                  <c:v>45962</c:v>
                </c:pt>
                <c:pt idx="71">
                  <c:v>45992</c:v>
                </c:pt>
                <c:pt idx="72">
                  <c:v>46023</c:v>
                </c:pt>
                <c:pt idx="73">
                  <c:v>46054</c:v>
                </c:pt>
                <c:pt idx="74">
                  <c:v>46082</c:v>
                </c:pt>
                <c:pt idx="75">
                  <c:v>46113</c:v>
                </c:pt>
              </c:numCache>
            </c:numRef>
          </c:cat>
          <c:val>
            <c:numRef>
              <c:f>Отчет!$B$2:$B$77</c:f>
              <c:numCache>
                <c:formatCode>0</c:formatCode>
                <c:ptCount val="76"/>
                <c:pt idx="0">
                  <c:v>685</c:v>
                </c:pt>
                <c:pt idx="1">
                  <c:v>761</c:v>
                </c:pt>
                <c:pt idx="2">
                  <c:v>868</c:v>
                </c:pt>
                <c:pt idx="3">
                  <c:v>811</c:v>
                </c:pt>
                <c:pt idx="4">
                  <c:v>735</c:v>
                </c:pt>
                <c:pt idx="5">
                  <c:v>504</c:v>
                </c:pt>
                <c:pt idx="6">
                  <c:v>274</c:v>
                </c:pt>
                <c:pt idx="7">
                  <c:v>359</c:v>
                </c:pt>
                <c:pt idx="8">
                  <c:v>298</c:v>
                </c:pt>
                <c:pt idx="9">
                  <c:v>405</c:v>
                </c:pt>
                <c:pt idx="10">
                  <c:v>412</c:v>
                </c:pt>
                <c:pt idx="11">
                  <c:v>221</c:v>
                </c:pt>
                <c:pt idx="12">
                  <c:v>259</c:v>
                </c:pt>
                <c:pt idx="13">
                  <c:v>154</c:v>
                </c:pt>
                <c:pt idx="14">
                  <c:v>179</c:v>
                </c:pt>
                <c:pt idx="15">
                  <c:v>307</c:v>
                </c:pt>
                <c:pt idx="16">
                  <c:v>325</c:v>
                </c:pt>
                <c:pt idx="17">
                  <c:v>439</c:v>
                </c:pt>
                <c:pt idx="18">
                  <c:v>517</c:v>
                </c:pt>
                <c:pt idx="19">
                  <c:v>494</c:v>
                </c:pt>
                <c:pt idx="20">
                  <c:v>372</c:v>
                </c:pt>
                <c:pt idx="21">
                  <c:v>430</c:v>
                </c:pt>
                <c:pt idx="22">
                  <c:v>554</c:v>
                </c:pt>
                <c:pt idx="23">
                  <c:v>540</c:v>
                </c:pt>
                <c:pt idx="24">
                  <c:v>445</c:v>
                </c:pt>
                <c:pt idx="25">
                  <c:v>678</c:v>
                </c:pt>
                <c:pt idx="26">
                  <c:v>796</c:v>
                </c:pt>
                <c:pt idx="27">
                  <c:v>741</c:v>
                </c:pt>
                <c:pt idx="28">
                  <c:v>1026</c:v>
                </c:pt>
                <c:pt idx="29">
                  <c:v>782</c:v>
                </c:pt>
                <c:pt idx="30">
                  <c:v>810</c:v>
                </c:pt>
                <c:pt idx="31">
                  <c:v>780</c:v>
                </c:pt>
                <c:pt idx="32">
                  <c:v>655</c:v>
                </c:pt>
                <c:pt idx="33">
                  <c:v>604</c:v>
                </c:pt>
                <c:pt idx="34">
                  <c:v>837</c:v>
                </c:pt>
                <c:pt idx="35">
                  <c:v>731</c:v>
                </c:pt>
                <c:pt idx="36">
                  <c:v>619</c:v>
                </c:pt>
                <c:pt idx="37">
                  <c:v>266</c:v>
                </c:pt>
                <c:pt idx="38">
                  <c:v>431</c:v>
                </c:pt>
                <c:pt idx="39">
                  <c:v>662</c:v>
                </c:pt>
                <c:pt idx="40">
                  <c:v>655</c:v>
                </c:pt>
                <c:pt idx="41">
                  <c:v>744</c:v>
                </c:pt>
                <c:pt idx="42">
                  <c:v>839</c:v>
                </c:pt>
                <c:pt idx="43">
                  <c:v>658</c:v>
                </c:pt>
                <c:pt idx="44">
                  <c:v>920</c:v>
                </c:pt>
                <c:pt idx="45">
                  <c:v>71</c:v>
                </c:pt>
                <c:pt idx="46">
                  <c:v>38</c:v>
                </c:pt>
                <c:pt idx="47">
                  <c:v>21</c:v>
                </c:pt>
                <c:pt idx="48">
                  <c:v>35</c:v>
                </c:pt>
                <c:pt idx="49">
                  <c:v>67</c:v>
                </c:pt>
                <c:pt idx="50">
                  <c:v>59</c:v>
                </c:pt>
                <c:pt idx="51">
                  <c:v>73</c:v>
                </c:pt>
                <c:pt idx="52">
                  <c:v>33</c:v>
                </c:pt>
                <c:pt idx="53">
                  <c:v>62</c:v>
                </c:pt>
                <c:pt idx="54">
                  <c:v>49</c:v>
                </c:pt>
                <c:pt idx="55">
                  <c:v>39</c:v>
                </c:pt>
                <c:pt idx="56">
                  <c:v>52</c:v>
                </c:pt>
                <c:pt idx="57">
                  <c:v>36</c:v>
                </c:pt>
                <c:pt idx="58">
                  <c:v>51</c:v>
                </c:pt>
                <c:pt idx="59">
                  <c:v>52</c:v>
                </c:pt>
                <c:pt idx="60">
                  <c:v>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D6-440E-9983-A267E86F7266}"/>
            </c:ext>
          </c:extLst>
        </c:ser>
        <c:ser>
          <c:idx val="1"/>
          <c:order val="1"/>
          <c:tx>
            <c:strRef>
              <c:f>Отчет!$C$1</c:f>
              <c:strCache>
                <c:ptCount val="1"/>
                <c:pt idx="0">
                  <c:v>Трафик без вмешательсв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Отчет!$A$2:$A$77</c:f>
              <c:numCache>
                <c:formatCode>[$-419]mmmm\ yyyy;@</c:formatCode>
                <c:ptCount val="76"/>
                <c:pt idx="0">
                  <c:v>43831</c:v>
                </c:pt>
                <c:pt idx="1">
                  <c:v>43862</c:v>
                </c:pt>
                <c:pt idx="2">
                  <c:v>43891</c:v>
                </c:pt>
                <c:pt idx="3">
                  <c:v>43922</c:v>
                </c:pt>
                <c:pt idx="4">
                  <c:v>43952</c:v>
                </c:pt>
                <c:pt idx="5">
                  <c:v>43983</c:v>
                </c:pt>
                <c:pt idx="6">
                  <c:v>44013</c:v>
                </c:pt>
                <c:pt idx="7">
                  <c:v>44044</c:v>
                </c:pt>
                <c:pt idx="8">
                  <c:v>44075</c:v>
                </c:pt>
                <c:pt idx="9">
                  <c:v>44105</c:v>
                </c:pt>
                <c:pt idx="10">
                  <c:v>44136</c:v>
                </c:pt>
                <c:pt idx="11">
                  <c:v>44166</c:v>
                </c:pt>
                <c:pt idx="12">
                  <c:v>44197</c:v>
                </c:pt>
                <c:pt idx="13">
                  <c:v>44228</c:v>
                </c:pt>
                <c:pt idx="14">
                  <c:v>44256</c:v>
                </c:pt>
                <c:pt idx="15">
                  <c:v>44287</c:v>
                </c:pt>
                <c:pt idx="16">
                  <c:v>44317</c:v>
                </c:pt>
                <c:pt idx="17">
                  <c:v>44348</c:v>
                </c:pt>
                <c:pt idx="18">
                  <c:v>44378</c:v>
                </c:pt>
                <c:pt idx="19">
                  <c:v>44409</c:v>
                </c:pt>
                <c:pt idx="20">
                  <c:v>44440</c:v>
                </c:pt>
                <c:pt idx="21">
                  <c:v>44470</c:v>
                </c:pt>
                <c:pt idx="22">
                  <c:v>44501</c:v>
                </c:pt>
                <c:pt idx="23">
                  <c:v>44531</c:v>
                </c:pt>
                <c:pt idx="24">
                  <c:v>44562</c:v>
                </c:pt>
                <c:pt idx="25">
                  <c:v>44593</c:v>
                </c:pt>
                <c:pt idx="26">
                  <c:v>44621</c:v>
                </c:pt>
                <c:pt idx="27">
                  <c:v>44652</c:v>
                </c:pt>
                <c:pt idx="28">
                  <c:v>44682</c:v>
                </c:pt>
                <c:pt idx="29">
                  <c:v>44713</c:v>
                </c:pt>
                <c:pt idx="30">
                  <c:v>44743</c:v>
                </c:pt>
                <c:pt idx="31">
                  <c:v>44774</c:v>
                </c:pt>
                <c:pt idx="32">
                  <c:v>44805</c:v>
                </c:pt>
                <c:pt idx="33">
                  <c:v>44835</c:v>
                </c:pt>
                <c:pt idx="34">
                  <c:v>44866</c:v>
                </c:pt>
                <c:pt idx="35">
                  <c:v>44896</c:v>
                </c:pt>
                <c:pt idx="36">
                  <c:v>44927</c:v>
                </c:pt>
                <c:pt idx="37">
                  <c:v>44958</c:v>
                </c:pt>
                <c:pt idx="38">
                  <c:v>44986</c:v>
                </c:pt>
                <c:pt idx="39">
                  <c:v>45017</c:v>
                </c:pt>
                <c:pt idx="40">
                  <c:v>45047</c:v>
                </c:pt>
                <c:pt idx="41">
                  <c:v>45078</c:v>
                </c:pt>
                <c:pt idx="42">
                  <c:v>45108</c:v>
                </c:pt>
                <c:pt idx="43">
                  <c:v>45139</c:v>
                </c:pt>
                <c:pt idx="44">
                  <c:v>45170</c:v>
                </c:pt>
                <c:pt idx="45">
                  <c:v>45200</c:v>
                </c:pt>
                <c:pt idx="46">
                  <c:v>45231</c:v>
                </c:pt>
                <c:pt idx="47">
                  <c:v>45261</c:v>
                </c:pt>
                <c:pt idx="48">
                  <c:v>45292</c:v>
                </c:pt>
                <c:pt idx="49">
                  <c:v>45323</c:v>
                </c:pt>
                <c:pt idx="50">
                  <c:v>45352</c:v>
                </c:pt>
                <c:pt idx="51">
                  <c:v>45383</c:v>
                </c:pt>
                <c:pt idx="52">
                  <c:v>45413</c:v>
                </c:pt>
                <c:pt idx="53">
                  <c:v>45444</c:v>
                </c:pt>
                <c:pt idx="54">
                  <c:v>45474</c:v>
                </c:pt>
                <c:pt idx="55">
                  <c:v>45505</c:v>
                </c:pt>
                <c:pt idx="56">
                  <c:v>45536</c:v>
                </c:pt>
                <c:pt idx="57">
                  <c:v>45566</c:v>
                </c:pt>
                <c:pt idx="58">
                  <c:v>45597</c:v>
                </c:pt>
                <c:pt idx="59">
                  <c:v>45627</c:v>
                </c:pt>
                <c:pt idx="60">
                  <c:v>45658</c:v>
                </c:pt>
                <c:pt idx="61">
                  <c:v>45689</c:v>
                </c:pt>
                <c:pt idx="62">
                  <c:v>45717</c:v>
                </c:pt>
                <c:pt idx="63">
                  <c:v>45748</c:v>
                </c:pt>
                <c:pt idx="64">
                  <c:v>45778</c:v>
                </c:pt>
                <c:pt idx="65">
                  <c:v>45809</c:v>
                </c:pt>
                <c:pt idx="66">
                  <c:v>45839</c:v>
                </c:pt>
                <c:pt idx="67">
                  <c:v>45870</c:v>
                </c:pt>
                <c:pt idx="68">
                  <c:v>45901</c:v>
                </c:pt>
                <c:pt idx="69">
                  <c:v>45931</c:v>
                </c:pt>
                <c:pt idx="70">
                  <c:v>45962</c:v>
                </c:pt>
                <c:pt idx="71">
                  <c:v>45992</c:v>
                </c:pt>
                <c:pt idx="72">
                  <c:v>46023</c:v>
                </c:pt>
                <c:pt idx="73">
                  <c:v>46054</c:v>
                </c:pt>
                <c:pt idx="74">
                  <c:v>46082</c:v>
                </c:pt>
                <c:pt idx="75">
                  <c:v>46113</c:v>
                </c:pt>
              </c:numCache>
            </c:numRef>
          </c:cat>
          <c:val>
            <c:numRef>
              <c:f>Отчет!$C$2:$C$77</c:f>
              <c:numCache>
                <c:formatCode>General</c:formatCode>
                <c:ptCount val="76"/>
                <c:pt idx="60">
                  <c:v>39</c:v>
                </c:pt>
                <c:pt idx="61">
                  <c:v>1.3541875844747184</c:v>
                </c:pt>
                <c:pt idx="62">
                  <c:v>1.27608967047584</c:v>
                </c:pt>
                <c:pt idx="63">
                  <c:v>1.5504797152329459</c:v>
                </c:pt>
                <c:pt idx="64">
                  <c:v>1.7229486112231958</c:v>
                </c:pt>
                <c:pt idx="65">
                  <c:v>1.8433507164798144</c:v>
                </c:pt>
                <c:pt idx="66">
                  <c:v>1.681235557487252</c:v>
                </c:pt>
                <c:pt idx="67">
                  <c:v>1.6540795223763327</c:v>
                </c:pt>
                <c:pt idx="68">
                  <c:v>1.5473999525693771</c:v>
                </c:pt>
                <c:pt idx="69">
                  <c:v>1.5243758492029551</c:v>
                </c:pt>
                <c:pt idx="70">
                  <c:v>1.0265862865931521</c:v>
                </c:pt>
                <c:pt idx="71">
                  <c:v>1.2552744116751826</c:v>
                </c:pt>
                <c:pt idx="72">
                  <c:v>1.0387515318158935</c:v>
                </c:pt>
                <c:pt idx="73">
                  <c:v>1.3552463005462432</c:v>
                </c:pt>
                <c:pt idx="74">
                  <c:v>1.2771022462998456</c:v>
                </c:pt>
                <c:pt idx="75">
                  <c:v>1.551903970649507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5D6-440E-9983-A267E86F7266}"/>
            </c:ext>
          </c:extLst>
        </c:ser>
        <c:ser>
          <c:idx val="2"/>
          <c:order val="2"/>
          <c:tx>
            <c:strRef>
              <c:f>Отчет!$D$1</c:f>
              <c:strCache>
                <c:ptCount val="1"/>
                <c:pt idx="0">
                  <c:v>Пессиместичный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Отчет!$A$2:$A$77</c:f>
              <c:numCache>
                <c:formatCode>[$-419]mmmm\ yyyy;@</c:formatCode>
                <c:ptCount val="76"/>
                <c:pt idx="0">
                  <c:v>43831</c:v>
                </c:pt>
                <c:pt idx="1">
                  <c:v>43862</c:v>
                </c:pt>
                <c:pt idx="2">
                  <c:v>43891</c:v>
                </c:pt>
                <c:pt idx="3">
                  <c:v>43922</c:v>
                </c:pt>
                <c:pt idx="4">
                  <c:v>43952</c:v>
                </c:pt>
                <c:pt idx="5">
                  <c:v>43983</c:v>
                </c:pt>
                <c:pt idx="6">
                  <c:v>44013</c:v>
                </c:pt>
                <c:pt idx="7">
                  <c:v>44044</c:v>
                </c:pt>
                <c:pt idx="8">
                  <c:v>44075</c:v>
                </c:pt>
                <c:pt idx="9">
                  <c:v>44105</c:v>
                </c:pt>
                <c:pt idx="10">
                  <c:v>44136</c:v>
                </c:pt>
                <c:pt idx="11">
                  <c:v>44166</c:v>
                </c:pt>
                <c:pt idx="12">
                  <c:v>44197</c:v>
                </c:pt>
                <c:pt idx="13">
                  <c:v>44228</c:v>
                </c:pt>
                <c:pt idx="14">
                  <c:v>44256</c:v>
                </c:pt>
                <c:pt idx="15">
                  <c:v>44287</c:v>
                </c:pt>
                <c:pt idx="16">
                  <c:v>44317</c:v>
                </c:pt>
                <c:pt idx="17">
                  <c:v>44348</c:v>
                </c:pt>
                <c:pt idx="18">
                  <c:v>44378</c:v>
                </c:pt>
                <c:pt idx="19">
                  <c:v>44409</c:v>
                </c:pt>
                <c:pt idx="20">
                  <c:v>44440</c:v>
                </c:pt>
                <c:pt idx="21">
                  <c:v>44470</c:v>
                </c:pt>
                <c:pt idx="22">
                  <c:v>44501</c:v>
                </c:pt>
                <c:pt idx="23">
                  <c:v>44531</c:v>
                </c:pt>
                <c:pt idx="24">
                  <c:v>44562</c:v>
                </c:pt>
                <c:pt idx="25">
                  <c:v>44593</c:v>
                </c:pt>
                <c:pt idx="26">
                  <c:v>44621</c:v>
                </c:pt>
                <c:pt idx="27">
                  <c:v>44652</c:v>
                </c:pt>
                <c:pt idx="28">
                  <c:v>44682</c:v>
                </c:pt>
                <c:pt idx="29">
                  <c:v>44713</c:v>
                </c:pt>
                <c:pt idx="30">
                  <c:v>44743</c:v>
                </c:pt>
                <c:pt idx="31">
                  <c:v>44774</c:v>
                </c:pt>
                <c:pt idx="32">
                  <c:v>44805</c:v>
                </c:pt>
                <c:pt idx="33">
                  <c:v>44835</c:v>
                </c:pt>
                <c:pt idx="34">
                  <c:v>44866</c:v>
                </c:pt>
                <c:pt idx="35">
                  <c:v>44896</c:v>
                </c:pt>
                <c:pt idx="36">
                  <c:v>44927</c:v>
                </c:pt>
                <c:pt idx="37">
                  <c:v>44958</c:v>
                </c:pt>
                <c:pt idx="38">
                  <c:v>44986</c:v>
                </c:pt>
                <c:pt idx="39">
                  <c:v>45017</c:v>
                </c:pt>
                <c:pt idx="40">
                  <c:v>45047</c:v>
                </c:pt>
                <c:pt idx="41">
                  <c:v>45078</c:v>
                </c:pt>
                <c:pt idx="42">
                  <c:v>45108</c:v>
                </c:pt>
                <c:pt idx="43">
                  <c:v>45139</c:v>
                </c:pt>
                <c:pt idx="44">
                  <c:v>45170</c:v>
                </c:pt>
                <c:pt idx="45">
                  <c:v>45200</c:v>
                </c:pt>
                <c:pt idx="46">
                  <c:v>45231</c:v>
                </c:pt>
                <c:pt idx="47">
                  <c:v>45261</c:v>
                </c:pt>
                <c:pt idx="48">
                  <c:v>45292</c:v>
                </c:pt>
                <c:pt idx="49">
                  <c:v>45323</c:v>
                </c:pt>
                <c:pt idx="50">
                  <c:v>45352</c:v>
                </c:pt>
                <c:pt idx="51">
                  <c:v>45383</c:v>
                </c:pt>
                <c:pt idx="52">
                  <c:v>45413</c:v>
                </c:pt>
                <c:pt idx="53">
                  <c:v>45444</c:v>
                </c:pt>
                <c:pt idx="54">
                  <c:v>45474</c:v>
                </c:pt>
                <c:pt idx="55">
                  <c:v>45505</c:v>
                </c:pt>
                <c:pt idx="56">
                  <c:v>45536</c:v>
                </c:pt>
                <c:pt idx="57">
                  <c:v>45566</c:v>
                </c:pt>
                <c:pt idx="58">
                  <c:v>45597</c:v>
                </c:pt>
                <c:pt idx="59">
                  <c:v>45627</c:v>
                </c:pt>
                <c:pt idx="60">
                  <c:v>45658</c:v>
                </c:pt>
                <c:pt idx="61">
                  <c:v>45689</c:v>
                </c:pt>
                <c:pt idx="62">
                  <c:v>45717</c:v>
                </c:pt>
                <c:pt idx="63">
                  <c:v>45748</c:v>
                </c:pt>
                <c:pt idx="64">
                  <c:v>45778</c:v>
                </c:pt>
                <c:pt idx="65">
                  <c:v>45809</c:v>
                </c:pt>
                <c:pt idx="66">
                  <c:v>45839</c:v>
                </c:pt>
                <c:pt idx="67">
                  <c:v>45870</c:v>
                </c:pt>
                <c:pt idx="68">
                  <c:v>45901</c:v>
                </c:pt>
                <c:pt idx="69">
                  <c:v>45931</c:v>
                </c:pt>
                <c:pt idx="70">
                  <c:v>45962</c:v>
                </c:pt>
                <c:pt idx="71">
                  <c:v>45992</c:v>
                </c:pt>
                <c:pt idx="72">
                  <c:v>46023</c:v>
                </c:pt>
                <c:pt idx="73">
                  <c:v>46054</c:v>
                </c:pt>
                <c:pt idx="74">
                  <c:v>46082</c:v>
                </c:pt>
                <c:pt idx="75">
                  <c:v>46113</c:v>
                </c:pt>
              </c:numCache>
            </c:numRef>
          </c:cat>
          <c:val>
            <c:numRef>
              <c:f>Отчет!$D$2:$D$77</c:f>
              <c:numCache>
                <c:formatCode>General</c:formatCode>
                <c:ptCount val="76"/>
                <c:pt idx="60">
                  <c:v>34.742013759674336</c:v>
                </c:pt>
                <c:pt idx="61">
                  <c:v>1.2560499131902227</c:v>
                </c:pt>
                <c:pt idx="62">
                  <c:v>1.1792574700571907</c:v>
                </c:pt>
                <c:pt idx="63">
                  <c:v>1.6234093405609713</c:v>
                </c:pt>
                <c:pt idx="64">
                  <c:v>1.8244755894518931</c:v>
                </c:pt>
                <c:pt idx="65">
                  <c:v>1.9741827569734707</c:v>
                </c:pt>
                <c:pt idx="66">
                  <c:v>1.809566094624085</c:v>
                </c:pt>
                <c:pt idx="67">
                  <c:v>1.7907135975049921</c:v>
                </c:pt>
                <c:pt idx="68">
                  <c:v>1.679175056952104</c:v>
                </c:pt>
                <c:pt idx="69">
                  <c:v>1.7120912304014622</c:v>
                </c:pt>
                <c:pt idx="70">
                  <c:v>1.1278161159359226</c:v>
                </c:pt>
                <c:pt idx="71">
                  <c:v>1.5301254694061543</c:v>
                </c:pt>
                <c:pt idx="72">
                  <c:v>1.0387515318158935</c:v>
                </c:pt>
                <c:pt idx="73">
                  <c:v>1.3552463005462432</c:v>
                </c:pt>
                <c:pt idx="74">
                  <c:v>1.2771022462998456</c:v>
                </c:pt>
                <c:pt idx="75">
                  <c:v>1.551903970649507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5D6-440E-9983-A267E86F7266}"/>
            </c:ext>
          </c:extLst>
        </c:ser>
        <c:ser>
          <c:idx val="3"/>
          <c:order val="3"/>
          <c:tx>
            <c:strRef>
              <c:f>Отчет!$E$1</c:f>
              <c:strCache>
                <c:ptCount val="1"/>
                <c:pt idx="0">
                  <c:v>Оптимистичный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Отчет!$A$2:$A$77</c:f>
              <c:numCache>
                <c:formatCode>[$-419]mmmm\ yyyy;@</c:formatCode>
                <c:ptCount val="76"/>
                <c:pt idx="0">
                  <c:v>43831</c:v>
                </c:pt>
                <c:pt idx="1">
                  <c:v>43862</c:v>
                </c:pt>
                <c:pt idx="2">
                  <c:v>43891</c:v>
                </c:pt>
                <c:pt idx="3">
                  <c:v>43922</c:v>
                </c:pt>
                <c:pt idx="4">
                  <c:v>43952</c:v>
                </c:pt>
                <c:pt idx="5">
                  <c:v>43983</c:v>
                </c:pt>
                <c:pt idx="6">
                  <c:v>44013</c:v>
                </c:pt>
                <c:pt idx="7">
                  <c:v>44044</c:v>
                </c:pt>
                <c:pt idx="8">
                  <c:v>44075</c:v>
                </c:pt>
                <c:pt idx="9">
                  <c:v>44105</c:v>
                </c:pt>
                <c:pt idx="10">
                  <c:v>44136</c:v>
                </c:pt>
                <c:pt idx="11">
                  <c:v>44166</c:v>
                </c:pt>
                <c:pt idx="12">
                  <c:v>44197</c:v>
                </c:pt>
                <c:pt idx="13">
                  <c:v>44228</c:v>
                </c:pt>
                <c:pt idx="14">
                  <c:v>44256</c:v>
                </c:pt>
                <c:pt idx="15">
                  <c:v>44287</c:v>
                </c:pt>
                <c:pt idx="16">
                  <c:v>44317</c:v>
                </c:pt>
                <c:pt idx="17">
                  <c:v>44348</c:v>
                </c:pt>
                <c:pt idx="18">
                  <c:v>44378</c:v>
                </c:pt>
                <c:pt idx="19">
                  <c:v>44409</c:v>
                </c:pt>
                <c:pt idx="20">
                  <c:v>44440</c:v>
                </c:pt>
                <c:pt idx="21">
                  <c:v>44470</c:v>
                </c:pt>
                <c:pt idx="22">
                  <c:v>44501</c:v>
                </c:pt>
                <c:pt idx="23">
                  <c:v>44531</c:v>
                </c:pt>
                <c:pt idx="24">
                  <c:v>44562</c:v>
                </c:pt>
                <c:pt idx="25">
                  <c:v>44593</c:v>
                </c:pt>
                <c:pt idx="26">
                  <c:v>44621</c:v>
                </c:pt>
                <c:pt idx="27">
                  <c:v>44652</c:v>
                </c:pt>
                <c:pt idx="28">
                  <c:v>44682</c:v>
                </c:pt>
                <c:pt idx="29">
                  <c:v>44713</c:v>
                </c:pt>
                <c:pt idx="30">
                  <c:v>44743</c:v>
                </c:pt>
                <c:pt idx="31">
                  <c:v>44774</c:v>
                </c:pt>
                <c:pt idx="32">
                  <c:v>44805</c:v>
                </c:pt>
                <c:pt idx="33">
                  <c:v>44835</c:v>
                </c:pt>
                <c:pt idx="34">
                  <c:v>44866</c:v>
                </c:pt>
                <c:pt idx="35">
                  <c:v>44896</c:v>
                </c:pt>
                <c:pt idx="36">
                  <c:v>44927</c:v>
                </c:pt>
                <c:pt idx="37">
                  <c:v>44958</c:v>
                </c:pt>
                <c:pt idx="38">
                  <c:v>44986</c:v>
                </c:pt>
                <c:pt idx="39">
                  <c:v>45017</c:v>
                </c:pt>
                <c:pt idx="40">
                  <c:v>45047</c:v>
                </c:pt>
                <c:pt idx="41">
                  <c:v>45078</c:v>
                </c:pt>
                <c:pt idx="42">
                  <c:v>45108</c:v>
                </c:pt>
                <c:pt idx="43">
                  <c:v>45139</c:v>
                </c:pt>
                <c:pt idx="44">
                  <c:v>45170</c:v>
                </c:pt>
                <c:pt idx="45">
                  <c:v>45200</c:v>
                </c:pt>
                <c:pt idx="46">
                  <c:v>45231</c:v>
                </c:pt>
                <c:pt idx="47">
                  <c:v>45261</c:v>
                </c:pt>
                <c:pt idx="48">
                  <c:v>45292</c:v>
                </c:pt>
                <c:pt idx="49">
                  <c:v>45323</c:v>
                </c:pt>
                <c:pt idx="50">
                  <c:v>45352</c:v>
                </c:pt>
                <c:pt idx="51">
                  <c:v>45383</c:v>
                </c:pt>
                <c:pt idx="52">
                  <c:v>45413</c:v>
                </c:pt>
                <c:pt idx="53">
                  <c:v>45444</c:v>
                </c:pt>
                <c:pt idx="54">
                  <c:v>45474</c:v>
                </c:pt>
                <c:pt idx="55">
                  <c:v>45505</c:v>
                </c:pt>
                <c:pt idx="56">
                  <c:v>45536</c:v>
                </c:pt>
                <c:pt idx="57">
                  <c:v>45566</c:v>
                </c:pt>
                <c:pt idx="58">
                  <c:v>45597</c:v>
                </c:pt>
                <c:pt idx="59">
                  <c:v>45627</c:v>
                </c:pt>
                <c:pt idx="60">
                  <c:v>45658</c:v>
                </c:pt>
                <c:pt idx="61">
                  <c:v>45689</c:v>
                </c:pt>
                <c:pt idx="62">
                  <c:v>45717</c:v>
                </c:pt>
                <c:pt idx="63">
                  <c:v>45748</c:v>
                </c:pt>
                <c:pt idx="64">
                  <c:v>45778</c:v>
                </c:pt>
                <c:pt idx="65">
                  <c:v>45809</c:v>
                </c:pt>
                <c:pt idx="66">
                  <c:v>45839</c:v>
                </c:pt>
                <c:pt idx="67">
                  <c:v>45870</c:v>
                </c:pt>
                <c:pt idx="68">
                  <c:v>45901</c:v>
                </c:pt>
                <c:pt idx="69">
                  <c:v>45931</c:v>
                </c:pt>
                <c:pt idx="70">
                  <c:v>45962</c:v>
                </c:pt>
                <c:pt idx="71">
                  <c:v>45992</c:v>
                </c:pt>
                <c:pt idx="72">
                  <c:v>46023</c:v>
                </c:pt>
                <c:pt idx="73">
                  <c:v>46054</c:v>
                </c:pt>
                <c:pt idx="74">
                  <c:v>46082</c:v>
                </c:pt>
                <c:pt idx="75">
                  <c:v>46113</c:v>
                </c:pt>
              </c:numCache>
            </c:numRef>
          </c:cat>
          <c:val>
            <c:numRef>
              <c:f>Отчет!$E$2:$E$77</c:f>
              <c:numCache>
                <c:formatCode>General</c:formatCode>
                <c:ptCount val="76"/>
                <c:pt idx="60">
                  <c:v>44.037986240325658</c:v>
                </c:pt>
                <c:pt idx="61">
                  <c:v>1.5064927591382027</c:v>
                </c:pt>
                <c:pt idx="62">
                  <c:v>1.4494872511230397</c:v>
                </c:pt>
                <c:pt idx="63">
                  <c:v>2.0271589611911001</c:v>
                </c:pt>
                <c:pt idx="64">
                  <c:v>2.4349954699669802</c:v>
                </c:pt>
                <c:pt idx="65">
                  <c:v>2.7991120405341992</c:v>
                </c:pt>
                <c:pt idx="66">
                  <c:v>2.7434107894650377</c:v>
                </c:pt>
                <c:pt idx="67">
                  <c:v>2.8853723236983928</c:v>
                </c:pt>
                <c:pt idx="68">
                  <c:v>2.8823285080537344</c:v>
                </c:pt>
                <c:pt idx="69">
                  <c:v>3.0223416853525329</c:v>
                </c:pt>
                <c:pt idx="70">
                  <c:v>2.252681258070707</c:v>
                </c:pt>
                <c:pt idx="71">
                  <c:v>2.7643240160032114</c:v>
                </c:pt>
                <c:pt idx="72">
                  <c:v>1.0387515318158935</c:v>
                </c:pt>
                <c:pt idx="73">
                  <c:v>1.3552463005462432</c:v>
                </c:pt>
                <c:pt idx="74">
                  <c:v>1.2771022462998456</c:v>
                </c:pt>
                <c:pt idx="75">
                  <c:v>1.551903970649507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5D6-440E-9983-A267E86F72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94799120"/>
        <c:axId val="994796208"/>
      </c:lineChart>
      <c:dateAx>
        <c:axId val="994799120"/>
        <c:scaling>
          <c:orientation val="minMax"/>
        </c:scaling>
        <c:delete val="0"/>
        <c:axPos val="b"/>
        <c:numFmt formatCode="[$-419]mmmm\ yy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94796208"/>
        <c:crosses val="autoZero"/>
        <c:auto val="1"/>
        <c:lblOffset val="100"/>
        <c:baseTimeUnit val="months"/>
      </c:dateAx>
      <c:valAx>
        <c:axId val="994796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947991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952501</xdr:colOff>
      <xdr:row>79</xdr:row>
      <xdr:rowOff>109536</xdr:rowOff>
    </xdr:from>
    <xdr:to>
      <xdr:col>9</xdr:col>
      <xdr:colOff>38100</xdr:colOff>
      <xdr:row>103</xdr:row>
      <xdr:rowOff>57149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19D5FADF-C4AE-4E5E-8F97-9113230DF7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7"/>
  <sheetViews>
    <sheetView tabSelected="1" topLeftCell="B82" workbookViewId="0">
      <selection activeCell="J77" sqref="J77"/>
    </sheetView>
  </sheetViews>
  <sheetFormatPr defaultRowHeight="15" x14ac:dyDescent="0.25"/>
  <cols>
    <col min="1" max="1" width="24.140625" customWidth="1"/>
    <col min="2" max="2" width="15" customWidth="1"/>
    <col min="3" max="3" width="14.42578125" customWidth="1"/>
    <col min="5" max="5" width="14.85546875" customWidth="1"/>
    <col min="6" max="6" width="23" customWidth="1"/>
    <col min="7" max="7" width="14.140625" customWidth="1"/>
    <col min="9" max="9" width="23.28515625" customWidth="1"/>
    <col min="10" max="10" width="40" customWidth="1"/>
    <col min="11" max="11" width="23.42578125" customWidth="1"/>
  </cols>
  <sheetData>
    <row r="1" spans="1:11" x14ac:dyDescent="0.25">
      <c r="A1" s="1" t="s">
        <v>0</v>
      </c>
      <c r="B1" s="1" t="s">
        <v>1</v>
      </c>
      <c r="C1" t="s">
        <v>16</v>
      </c>
      <c r="D1" t="s">
        <v>17</v>
      </c>
      <c r="E1" t="s">
        <v>18</v>
      </c>
      <c r="F1" s="6" t="s">
        <v>2</v>
      </c>
      <c r="G1" s="6"/>
      <c r="H1" t="s">
        <v>15</v>
      </c>
      <c r="I1" t="s">
        <v>19</v>
      </c>
      <c r="J1" t="s">
        <v>20</v>
      </c>
      <c r="K1" t="s">
        <v>20</v>
      </c>
    </row>
    <row r="2" spans="1:11" x14ac:dyDescent="0.25">
      <c r="A2" s="5">
        <v>43831</v>
      </c>
      <c r="B2" s="2">
        <v>685</v>
      </c>
      <c r="F2" s="3" cm="1">
        <f t="array" ref="F2:F13">(($B$2:$B$13+$B$14:$B$25+$B$26:$B$37+$B$38:$B$49+$B$50:$B$61)/SUM(B2:B61))/12</f>
        <v>6.4684650455927055E-3</v>
      </c>
      <c r="G2" t="s">
        <v>3</v>
      </c>
      <c r="H2">
        <f>CONFIDENCE(0.05,STDEV(C62:C77),COUNT(C62:C77))</f>
        <v>4.6019665745798592</v>
      </c>
      <c r="I2">
        <v>0.01</v>
      </c>
      <c r="J2">
        <v>0.01</v>
      </c>
      <c r="K2">
        <f>0.01</f>
        <v>0.01</v>
      </c>
    </row>
    <row r="3" spans="1:11" x14ac:dyDescent="0.25">
      <c r="A3" s="5">
        <v>43862</v>
      </c>
      <c r="B3" s="2">
        <v>761</v>
      </c>
      <c r="F3" s="3">
        <v>6.098024316109423E-3</v>
      </c>
      <c r="G3" t="s">
        <v>4</v>
      </c>
      <c r="H3">
        <f t="shared" ref="H3:H13" si="0">CONFIDENCE(0.05,STDEV(C63:C78),COUNT(C63:C78))</f>
        <v>0.12276610095489215</v>
      </c>
      <c r="I3">
        <v>0.02</v>
      </c>
      <c r="J3">
        <v>0.03</v>
      </c>
      <c r="K3">
        <f>0.02</f>
        <v>0.02</v>
      </c>
    </row>
    <row r="4" spans="1:11" x14ac:dyDescent="0.25">
      <c r="A4" s="5">
        <v>43891</v>
      </c>
      <c r="B4" s="2">
        <v>868</v>
      </c>
      <c r="F4" s="3">
        <v>7.3866514690982777E-3</v>
      </c>
      <c r="G4" t="s">
        <v>5</v>
      </c>
      <c r="H4">
        <f t="shared" si="0"/>
        <v>0.13117950537177131</v>
      </c>
      <c r="I4">
        <v>0.03</v>
      </c>
      <c r="J4">
        <v>0.05</v>
      </c>
      <c r="K4">
        <v>0.03</v>
      </c>
    </row>
    <row r="5" spans="1:11" x14ac:dyDescent="0.25">
      <c r="A5" s="5">
        <v>43922</v>
      </c>
      <c r="B5" s="2">
        <v>811</v>
      </c>
      <c r="F5" s="3">
        <v>8.2130192502532923E-3</v>
      </c>
      <c r="G5" s="4" t="s">
        <v>8</v>
      </c>
      <c r="H5">
        <f t="shared" si="0"/>
        <v>0.1388194190929708</v>
      </c>
      <c r="I5">
        <v>0.2</v>
      </c>
      <c r="J5">
        <v>0.1</v>
      </c>
      <c r="K5">
        <v>0.15</v>
      </c>
    </row>
    <row r="6" spans="1:11" x14ac:dyDescent="0.25">
      <c r="A6" s="5">
        <v>43952</v>
      </c>
      <c r="B6" s="2">
        <v>735</v>
      </c>
      <c r="F6" s="3">
        <v>8.782928064842958E-3</v>
      </c>
      <c r="G6" s="4" t="s">
        <v>6</v>
      </c>
      <c r="H6">
        <f t="shared" si="0"/>
        <v>0.15012482721294304</v>
      </c>
      <c r="I6">
        <v>0.3</v>
      </c>
      <c r="J6">
        <v>0.2</v>
      </c>
      <c r="K6">
        <v>0.16</v>
      </c>
    </row>
    <row r="7" spans="1:11" x14ac:dyDescent="0.25">
      <c r="A7" s="5">
        <v>43983</v>
      </c>
      <c r="B7" s="2">
        <v>504</v>
      </c>
      <c r="F7" s="3">
        <v>8.013551165146909E-3</v>
      </c>
      <c r="G7" s="4" t="s">
        <v>7</v>
      </c>
      <c r="H7">
        <f t="shared" si="0"/>
        <v>0.15601502675889928</v>
      </c>
      <c r="I7">
        <v>0.4</v>
      </c>
      <c r="J7">
        <v>0.35</v>
      </c>
      <c r="K7">
        <v>0.17</v>
      </c>
    </row>
    <row r="8" spans="1:11" x14ac:dyDescent="0.25">
      <c r="A8" s="5">
        <v>44013</v>
      </c>
      <c r="B8" s="2">
        <v>274</v>
      </c>
      <c r="F8" s="3">
        <v>7.8805724417426535E-3</v>
      </c>
      <c r="G8" t="s">
        <v>9</v>
      </c>
      <c r="H8">
        <f t="shared" si="0"/>
        <v>0.14770496882277317</v>
      </c>
      <c r="I8">
        <v>0.5</v>
      </c>
      <c r="J8">
        <v>0.5</v>
      </c>
      <c r="K8">
        <v>0.18</v>
      </c>
    </row>
    <row r="9" spans="1:11" x14ac:dyDescent="0.25">
      <c r="A9" s="5">
        <v>44044</v>
      </c>
      <c r="B9" s="2">
        <v>359</v>
      </c>
      <c r="F9" s="3">
        <v>7.3771529888551164E-3</v>
      </c>
      <c r="G9" t="s">
        <v>10</v>
      </c>
      <c r="H9">
        <f t="shared" si="0"/>
        <v>0.14927817993516279</v>
      </c>
      <c r="I9">
        <v>0.6</v>
      </c>
      <c r="J9">
        <v>0.7</v>
      </c>
      <c r="K9">
        <v>0.19</v>
      </c>
    </row>
    <row r="10" spans="1:11" x14ac:dyDescent="0.25">
      <c r="A10" s="5">
        <v>44075</v>
      </c>
      <c r="B10" s="2">
        <v>298</v>
      </c>
      <c r="F10" s="3">
        <v>7.2726697061803449E-3</v>
      </c>
      <c r="G10" t="s">
        <v>11</v>
      </c>
      <c r="H10">
        <f t="shared" si="0"/>
        <v>0.14808740510929044</v>
      </c>
      <c r="I10">
        <v>0.7</v>
      </c>
      <c r="J10">
        <v>0.8</v>
      </c>
      <c r="K10">
        <v>0.2</v>
      </c>
    </row>
    <row r="11" spans="1:11" x14ac:dyDescent="0.25">
      <c r="A11" s="5">
        <v>44105</v>
      </c>
      <c r="B11" s="2">
        <v>405</v>
      </c>
      <c r="F11" s="3">
        <v>4.894883485309017E-3</v>
      </c>
      <c r="G11" t="s">
        <v>12</v>
      </c>
      <c r="H11">
        <f t="shared" si="0"/>
        <v>0.15470286488178545</v>
      </c>
      <c r="I11">
        <v>0.8</v>
      </c>
      <c r="J11">
        <v>0.86</v>
      </c>
      <c r="K11">
        <v>0.25</v>
      </c>
    </row>
    <row r="12" spans="1:11" x14ac:dyDescent="0.25">
      <c r="A12" s="5">
        <v>44136</v>
      </c>
      <c r="B12" s="2">
        <v>412</v>
      </c>
      <c r="F12" s="3">
        <v>5.9903748733535966E-3</v>
      </c>
      <c r="G12" t="s">
        <v>13</v>
      </c>
      <c r="H12">
        <f t="shared" si="0"/>
        <v>0.15903542818090402</v>
      </c>
      <c r="I12">
        <v>0.9</v>
      </c>
      <c r="J12">
        <v>0.95</v>
      </c>
      <c r="K12">
        <v>0.3</v>
      </c>
    </row>
    <row r="13" spans="1:11" x14ac:dyDescent="0.25">
      <c r="A13" s="5">
        <v>44166</v>
      </c>
      <c r="B13" s="2">
        <v>221</v>
      </c>
      <c r="F13" s="3">
        <v>4.9550405268490375E-3</v>
      </c>
      <c r="G13" t="s">
        <v>14</v>
      </c>
      <c r="H13">
        <f t="shared" si="0"/>
        <v>0.16232764781364384</v>
      </c>
      <c r="I13">
        <v>0.95</v>
      </c>
      <c r="J13">
        <v>1</v>
      </c>
      <c r="K13">
        <v>0.4</v>
      </c>
    </row>
    <row r="14" spans="1:11" x14ac:dyDescent="0.25">
      <c r="A14" s="5">
        <v>44197</v>
      </c>
      <c r="B14" s="2">
        <v>259</v>
      </c>
    </row>
    <row r="15" spans="1:11" x14ac:dyDescent="0.25">
      <c r="A15" s="5">
        <v>44228</v>
      </c>
      <c r="B15" s="2">
        <v>154</v>
      </c>
    </row>
    <row r="16" spans="1:11" x14ac:dyDescent="0.25">
      <c r="A16" s="5">
        <v>44256</v>
      </c>
      <c r="B16" s="2">
        <v>179</v>
      </c>
    </row>
    <row r="17" spans="1:2" x14ac:dyDescent="0.25">
      <c r="A17" s="5">
        <v>44287</v>
      </c>
      <c r="B17" s="2">
        <v>307</v>
      </c>
    </row>
    <row r="18" spans="1:2" x14ac:dyDescent="0.25">
      <c r="A18" s="5">
        <v>44317</v>
      </c>
      <c r="B18" s="2">
        <v>325</v>
      </c>
    </row>
    <row r="19" spans="1:2" x14ac:dyDescent="0.25">
      <c r="A19" s="5">
        <v>44348</v>
      </c>
      <c r="B19" s="2">
        <v>439</v>
      </c>
    </row>
    <row r="20" spans="1:2" x14ac:dyDescent="0.25">
      <c r="A20" s="5">
        <v>44378</v>
      </c>
      <c r="B20" s="2">
        <v>517</v>
      </c>
    </row>
    <row r="21" spans="1:2" x14ac:dyDescent="0.25">
      <c r="A21" s="5">
        <v>44409</v>
      </c>
      <c r="B21" s="2">
        <v>494</v>
      </c>
    </row>
    <row r="22" spans="1:2" x14ac:dyDescent="0.25">
      <c r="A22" s="5">
        <v>44440</v>
      </c>
      <c r="B22" s="2">
        <v>372</v>
      </c>
    </row>
    <row r="23" spans="1:2" x14ac:dyDescent="0.25">
      <c r="A23" s="5">
        <v>44470</v>
      </c>
      <c r="B23" s="2">
        <v>430</v>
      </c>
    </row>
    <row r="24" spans="1:2" x14ac:dyDescent="0.25">
      <c r="A24" s="5">
        <v>44501</v>
      </c>
      <c r="B24" s="2">
        <v>554</v>
      </c>
    </row>
    <row r="25" spans="1:2" x14ac:dyDescent="0.25">
      <c r="A25" s="5">
        <v>44531</v>
      </c>
      <c r="B25" s="2">
        <v>540</v>
      </c>
    </row>
    <row r="26" spans="1:2" x14ac:dyDescent="0.25">
      <c r="A26" s="5">
        <v>44562</v>
      </c>
      <c r="B26" s="2">
        <v>445</v>
      </c>
    </row>
    <row r="27" spans="1:2" x14ac:dyDescent="0.25">
      <c r="A27" s="5">
        <v>44593</v>
      </c>
      <c r="B27" s="2">
        <v>678</v>
      </c>
    </row>
    <row r="28" spans="1:2" x14ac:dyDescent="0.25">
      <c r="A28" s="5">
        <v>44621</v>
      </c>
      <c r="B28" s="2">
        <v>796</v>
      </c>
    </row>
    <row r="29" spans="1:2" x14ac:dyDescent="0.25">
      <c r="A29" s="5">
        <v>44652</v>
      </c>
      <c r="B29" s="2">
        <v>741</v>
      </c>
    </row>
    <row r="30" spans="1:2" x14ac:dyDescent="0.25">
      <c r="A30" s="5">
        <v>44682</v>
      </c>
      <c r="B30" s="2">
        <v>1026</v>
      </c>
    </row>
    <row r="31" spans="1:2" x14ac:dyDescent="0.25">
      <c r="A31" s="5">
        <v>44713</v>
      </c>
      <c r="B31" s="2">
        <v>782</v>
      </c>
    </row>
    <row r="32" spans="1:2" x14ac:dyDescent="0.25">
      <c r="A32" s="5">
        <v>44743</v>
      </c>
      <c r="B32" s="2">
        <v>810</v>
      </c>
    </row>
    <row r="33" spans="1:2" x14ac:dyDescent="0.25">
      <c r="A33" s="5">
        <v>44774</v>
      </c>
      <c r="B33" s="2">
        <v>780</v>
      </c>
    </row>
    <row r="34" spans="1:2" x14ac:dyDescent="0.25">
      <c r="A34" s="5">
        <v>44805</v>
      </c>
      <c r="B34" s="2">
        <v>655</v>
      </c>
    </row>
    <row r="35" spans="1:2" x14ac:dyDescent="0.25">
      <c r="A35" s="5">
        <v>44835</v>
      </c>
      <c r="B35" s="2">
        <v>604</v>
      </c>
    </row>
    <row r="36" spans="1:2" x14ac:dyDescent="0.25">
      <c r="A36" s="5">
        <v>44866</v>
      </c>
      <c r="B36" s="2">
        <v>837</v>
      </c>
    </row>
    <row r="37" spans="1:2" x14ac:dyDescent="0.25">
      <c r="A37" s="5">
        <v>44896</v>
      </c>
      <c r="B37" s="2">
        <v>731</v>
      </c>
    </row>
    <row r="38" spans="1:2" x14ac:dyDescent="0.25">
      <c r="A38" s="5">
        <v>44927</v>
      </c>
      <c r="B38" s="2">
        <v>619</v>
      </c>
    </row>
    <row r="39" spans="1:2" x14ac:dyDescent="0.25">
      <c r="A39" s="5">
        <v>44958</v>
      </c>
      <c r="B39" s="2">
        <v>266</v>
      </c>
    </row>
    <row r="40" spans="1:2" x14ac:dyDescent="0.25">
      <c r="A40" s="5">
        <v>44986</v>
      </c>
      <c r="B40" s="2">
        <v>431</v>
      </c>
    </row>
    <row r="41" spans="1:2" x14ac:dyDescent="0.25">
      <c r="A41" s="5">
        <v>45017</v>
      </c>
      <c r="B41" s="2">
        <v>662</v>
      </c>
    </row>
    <row r="42" spans="1:2" x14ac:dyDescent="0.25">
      <c r="A42" s="5">
        <v>45047</v>
      </c>
      <c r="B42" s="2">
        <v>655</v>
      </c>
    </row>
    <row r="43" spans="1:2" x14ac:dyDescent="0.25">
      <c r="A43" s="5">
        <v>45078</v>
      </c>
      <c r="B43" s="2">
        <v>744</v>
      </c>
    </row>
    <row r="44" spans="1:2" x14ac:dyDescent="0.25">
      <c r="A44" s="5">
        <v>45108</v>
      </c>
      <c r="B44" s="2">
        <v>839</v>
      </c>
    </row>
    <row r="45" spans="1:2" x14ac:dyDescent="0.25">
      <c r="A45" s="5">
        <v>45139</v>
      </c>
      <c r="B45" s="2">
        <v>658</v>
      </c>
    </row>
    <row r="46" spans="1:2" x14ac:dyDescent="0.25">
      <c r="A46" s="5">
        <v>45170</v>
      </c>
      <c r="B46" s="2">
        <v>920</v>
      </c>
    </row>
    <row r="47" spans="1:2" x14ac:dyDescent="0.25">
      <c r="A47" s="5">
        <v>45200</v>
      </c>
      <c r="B47" s="2">
        <v>71</v>
      </c>
    </row>
    <row r="48" spans="1:2" x14ac:dyDescent="0.25">
      <c r="A48" s="5">
        <v>45231</v>
      </c>
      <c r="B48" s="2">
        <v>38</v>
      </c>
    </row>
    <row r="49" spans="1:5" x14ac:dyDescent="0.25">
      <c r="A49" s="5">
        <v>45261</v>
      </c>
      <c r="B49" s="2">
        <v>21</v>
      </c>
    </row>
    <row r="50" spans="1:5" x14ac:dyDescent="0.25">
      <c r="A50" s="5">
        <v>45292</v>
      </c>
      <c r="B50" s="2">
        <v>35</v>
      </c>
    </row>
    <row r="51" spans="1:5" x14ac:dyDescent="0.25">
      <c r="A51" s="5">
        <v>45323</v>
      </c>
      <c r="B51" s="2">
        <v>67</v>
      </c>
    </row>
    <row r="52" spans="1:5" x14ac:dyDescent="0.25">
      <c r="A52" s="5">
        <v>45352</v>
      </c>
      <c r="B52" s="2">
        <v>59</v>
      </c>
    </row>
    <row r="53" spans="1:5" x14ac:dyDescent="0.25">
      <c r="A53" s="5">
        <v>45383</v>
      </c>
      <c r="B53" s="2">
        <v>73</v>
      </c>
    </row>
    <row r="54" spans="1:5" x14ac:dyDescent="0.25">
      <c r="A54" s="5">
        <v>45413</v>
      </c>
      <c r="B54" s="2">
        <v>33</v>
      </c>
    </row>
    <row r="55" spans="1:5" x14ac:dyDescent="0.25">
      <c r="A55" s="5">
        <v>45444</v>
      </c>
      <c r="B55" s="2">
        <v>62</v>
      </c>
    </row>
    <row r="56" spans="1:5" x14ac:dyDescent="0.25">
      <c r="A56" s="5">
        <v>45474</v>
      </c>
      <c r="B56" s="2">
        <v>49</v>
      </c>
    </row>
    <row r="57" spans="1:5" x14ac:dyDescent="0.25">
      <c r="A57" s="5">
        <v>45505</v>
      </c>
      <c r="B57" s="2">
        <v>39</v>
      </c>
    </row>
    <row r="58" spans="1:5" x14ac:dyDescent="0.25">
      <c r="A58" s="5">
        <v>45536</v>
      </c>
      <c r="B58" s="2">
        <v>52</v>
      </c>
    </row>
    <row r="59" spans="1:5" x14ac:dyDescent="0.25">
      <c r="A59" s="5">
        <v>45566</v>
      </c>
      <c r="B59" s="2">
        <v>36</v>
      </c>
    </row>
    <row r="60" spans="1:5" x14ac:dyDescent="0.25">
      <c r="A60" s="5">
        <v>45597</v>
      </c>
      <c r="B60" s="2">
        <v>51</v>
      </c>
    </row>
    <row r="61" spans="1:5" x14ac:dyDescent="0.25">
      <c r="A61" s="5">
        <v>45627</v>
      </c>
      <c r="B61" s="2">
        <v>52</v>
      </c>
    </row>
    <row r="62" spans="1:5" x14ac:dyDescent="0.25">
      <c r="A62" s="5">
        <v>45658</v>
      </c>
      <c r="B62" s="2">
        <v>39</v>
      </c>
      <c r="C62">
        <v>39</v>
      </c>
      <c r="D62">
        <f>(C62-H2)*K2+(C62-H2)</f>
        <v>34.742013759674336</v>
      </c>
      <c r="E62">
        <f>(C62+H2)+(C62+H2)*I2</f>
        <v>44.037986240325658</v>
      </c>
    </row>
    <row r="63" spans="1:5" x14ac:dyDescent="0.25">
      <c r="A63" s="5">
        <v>45689</v>
      </c>
      <c r="C63" cm="1">
        <f t="array" ref="C63">FORECAST(A62,$B$2:$B$62,A2:A62)*INDEX($F$2:$F$13,MONTH(A62))</f>
        <v>1.3541875844747184</v>
      </c>
      <c r="D63">
        <f t="shared" ref="D63:D77" si="1">(C63-H3)*K3+(C63-H3)</f>
        <v>1.2560499131902227</v>
      </c>
      <c r="E63">
        <f t="shared" ref="E63:E77" si="2">(C63+H3)+(C63+H3)*I3</f>
        <v>1.5064927591382027</v>
      </c>
    </row>
    <row r="64" spans="1:5" x14ac:dyDescent="0.25">
      <c r="A64" s="5">
        <v>45717</v>
      </c>
      <c r="C64" cm="1">
        <f t="array" ref="C64">FORECAST(A63,$B$2:$B$62,A3:A63)*INDEX($F$2:$F$13,MONTH(A63))</f>
        <v>1.27608967047584</v>
      </c>
      <c r="D64">
        <f t="shared" si="1"/>
        <v>1.1792574700571907</v>
      </c>
      <c r="E64">
        <f t="shared" si="2"/>
        <v>1.4494872511230397</v>
      </c>
    </row>
    <row r="65" spans="1:5" x14ac:dyDescent="0.25">
      <c r="A65" s="5">
        <v>45748</v>
      </c>
      <c r="C65" cm="1">
        <f t="array" ref="C65">FORECAST(A64,$B$2:$B$62,A4:A64)*INDEX($F$2:$F$13,MONTH(A64))</f>
        <v>1.5504797152329459</v>
      </c>
      <c r="D65">
        <f t="shared" si="1"/>
        <v>1.6234093405609713</v>
      </c>
      <c r="E65">
        <f t="shared" si="2"/>
        <v>2.0271589611911001</v>
      </c>
    </row>
    <row r="66" spans="1:5" x14ac:dyDescent="0.25">
      <c r="A66" s="5">
        <v>45778</v>
      </c>
      <c r="C66" cm="1">
        <f t="array" ref="C66">FORECAST(A65,$B$2:$B$62,A5:A65)*INDEX($F$2:$F$13,MONTH(A65))</f>
        <v>1.7229486112231958</v>
      </c>
      <c r="D66">
        <f t="shared" si="1"/>
        <v>1.8244755894518931</v>
      </c>
      <c r="E66">
        <f t="shared" si="2"/>
        <v>2.4349954699669802</v>
      </c>
    </row>
    <row r="67" spans="1:5" x14ac:dyDescent="0.25">
      <c r="A67" s="5">
        <v>45809</v>
      </c>
      <c r="C67" cm="1">
        <f t="array" ref="C67">FORECAST(A66,$B$2:$B$62,A6:A66)*INDEX($F$2:$F$13,MONTH(A66))</f>
        <v>1.8433507164798144</v>
      </c>
      <c r="D67">
        <f t="shared" si="1"/>
        <v>1.9741827569734707</v>
      </c>
      <c r="E67">
        <f t="shared" si="2"/>
        <v>2.7991120405341992</v>
      </c>
    </row>
    <row r="68" spans="1:5" x14ac:dyDescent="0.25">
      <c r="A68" s="5">
        <v>45839</v>
      </c>
      <c r="C68" cm="1">
        <f t="array" ref="C68">FORECAST(A67,$B$2:$B$62,A7:A67)*INDEX($F$2:$F$13,MONTH(A67))</f>
        <v>1.681235557487252</v>
      </c>
      <c r="D68">
        <f t="shared" si="1"/>
        <v>1.809566094624085</v>
      </c>
      <c r="E68">
        <f t="shared" si="2"/>
        <v>2.7434107894650377</v>
      </c>
    </row>
    <row r="69" spans="1:5" x14ac:dyDescent="0.25">
      <c r="A69" s="5">
        <v>45870</v>
      </c>
      <c r="C69" cm="1">
        <f t="array" ref="C69">FORECAST(A68,$B$2:$B$62,A8:A68)*INDEX($F$2:$F$13,MONTH(A68))</f>
        <v>1.6540795223763327</v>
      </c>
      <c r="D69">
        <f t="shared" si="1"/>
        <v>1.7907135975049921</v>
      </c>
      <c r="E69">
        <f t="shared" si="2"/>
        <v>2.8853723236983928</v>
      </c>
    </row>
    <row r="70" spans="1:5" x14ac:dyDescent="0.25">
      <c r="A70" s="5">
        <v>45901</v>
      </c>
      <c r="C70" cm="1">
        <f t="array" ref="C70">FORECAST(A69,$B$2:$B$62,A9:A69)*INDEX($F$2:$F$13,MONTH(A69))</f>
        <v>1.5473999525693771</v>
      </c>
      <c r="D70">
        <f t="shared" si="1"/>
        <v>1.679175056952104</v>
      </c>
      <c r="E70">
        <f t="shared" si="2"/>
        <v>2.8823285080537344</v>
      </c>
    </row>
    <row r="71" spans="1:5" x14ac:dyDescent="0.25">
      <c r="A71" s="5">
        <v>45931</v>
      </c>
      <c r="C71" cm="1">
        <f t="array" ref="C71">FORECAST(A70,$B$2:$B$62,A10:A70)*INDEX($F$2:$F$13,MONTH(A70))</f>
        <v>1.5243758492029551</v>
      </c>
      <c r="D71">
        <f t="shared" si="1"/>
        <v>1.7120912304014622</v>
      </c>
      <c r="E71">
        <f t="shared" si="2"/>
        <v>3.0223416853525329</v>
      </c>
    </row>
    <row r="72" spans="1:5" x14ac:dyDescent="0.25">
      <c r="A72" s="5">
        <v>45962</v>
      </c>
      <c r="C72" cm="1">
        <f t="array" ref="C72">FORECAST(A71,$B$2:$B$62,A11:A71)*INDEX($F$2:$F$13,MONTH(A71))</f>
        <v>1.0265862865931521</v>
      </c>
      <c r="D72">
        <f t="shared" si="1"/>
        <v>1.1278161159359226</v>
      </c>
      <c r="E72">
        <f t="shared" si="2"/>
        <v>2.252681258070707</v>
      </c>
    </row>
    <row r="73" spans="1:5" x14ac:dyDescent="0.25">
      <c r="A73" s="5">
        <v>45992</v>
      </c>
      <c r="C73" cm="1">
        <f t="array" ref="C73">FORECAST(A72,$B$2:$B$62,A12:A72)*INDEX($F$2:$F$13,MONTH(A72))</f>
        <v>1.2552744116751826</v>
      </c>
      <c r="D73">
        <f t="shared" si="1"/>
        <v>1.5301254694061543</v>
      </c>
      <c r="E73">
        <f t="shared" si="2"/>
        <v>2.7643240160032114</v>
      </c>
    </row>
    <row r="74" spans="1:5" x14ac:dyDescent="0.25">
      <c r="A74" s="5">
        <v>46023</v>
      </c>
      <c r="C74" cm="1">
        <f t="array" ref="C74">FORECAST(A73,$B$2:$B$62,A13:A73)*INDEX($F$2:$F$13,MONTH(A73))</f>
        <v>1.0387515318158935</v>
      </c>
      <c r="D74">
        <f t="shared" si="1"/>
        <v>1.0387515318158935</v>
      </c>
      <c r="E74">
        <f t="shared" si="2"/>
        <v>1.0387515318158935</v>
      </c>
    </row>
    <row r="75" spans="1:5" x14ac:dyDescent="0.25">
      <c r="A75" s="5">
        <v>46054</v>
      </c>
      <c r="C75" cm="1">
        <f t="array" ref="C75">FORECAST(A74,$B$2:$B$62,A14:A74)*INDEX($F$2:$F$13,MONTH(A74))</f>
        <v>1.3552463005462432</v>
      </c>
      <c r="D75">
        <f t="shared" si="1"/>
        <v>1.3552463005462432</v>
      </c>
      <c r="E75">
        <f t="shared" si="2"/>
        <v>1.3552463005462432</v>
      </c>
    </row>
    <row r="76" spans="1:5" x14ac:dyDescent="0.25">
      <c r="A76" s="5">
        <v>46082</v>
      </c>
      <c r="C76" cm="1">
        <f t="array" ref="C76">FORECAST(A75,$B$2:$B$62,A15:A75)*INDEX($F$2:$F$13,MONTH(A75))</f>
        <v>1.2771022462998456</v>
      </c>
      <c r="D76">
        <f t="shared" si="1"/>
        <v>1.2771022462998456</v>
      </c>
      <c r="E76">
        <f t="shared" si="2"/>
        <v>1.2771022462998456</v>
      </c>
    </row>
    <row r="77" spans="1:5" x14ac:dyDescent="0.25">
      <c r="A77" s="5">
        <v>46113</v>
      </c>
      <c r="C77" cm="1">
        <f t="array" ref="C77">FORECAST(A76,$B$2:$B$62,A16:A76)*INDEX($F$2:$F$13,MONTH(A76))</f>
        <v>1.551903970649507</v>
      </c>
      <c r="D77">
        <f t="shared" si="1"/>
        <v>1.551903970649507</v>
      </c>
      <c r="E77">
        <f t="shared" si="2"/>
        <v>1.551903970649507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Владислав Никитин</cp:lastModifiedBy>
  <dcterms:created xsi:type="dcterms:W3CDTF">2025-02-26T11:03:54Z</dcterms:created>
  <dcterms:modified xsi:type="dcterms:W3CDTF">2025-02-26T13:26:21Z</dcterms:modified>
</cp:coreProperties>
</file>