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ITK\Elective_MS_Excel\Project\Restaurant Tips using predictive analytics\"/>
    </mc:Choice>
  </mc:AlternateContent>
  <xr:revisionPtr revIDLastSave="0" documentId="13_ncr:1_{C878D04E-658A-4614-8C3A-FB46CFFD674B}" xr6:coauthVersionLast="36" xr6:coauthVersionMax="43" xr10:uidLastSave="{00000000-0000-0000-0000-000000000000}"/>
  <bookViews>
    <workbookView xWindow="0" yWindow="0" windowWidth="15345" windowHeight="4470" xr2:uid="{E39F1B53-3127-4D6C-88BD-079CCE5E8692}"/>
  </bookViews>
  <sheets>
    <sheet name="tips" sheetId="1" r:id="rId1"/>
  </sheets>
  <definedNames>
    <definedName name="_xlnm._FilterDatabase" localSheetId="0" hidden="1">tips!$K$1:$K$244</definedName>
    <definedName name="_xlnm.Print_Area" localSheetId="0">tips!$A$1:$Q$244,tips!$R$1:$Z$69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G2" i="1" l="1"/>
  <c r="G3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" i="1"/>
  <c r="G4" i="1"/>
  <c r="L4" i="1" s="1"/>
  <c r="M4" i="1" s="1"/>
  <c r="N4" i="1" s="1"/>
  <c r="G5" i="1"/>
  <c r="G6" i="1"/>
  <c r="G7" i="1"/>
  <c r="G8" i="1"/>
  <c r="L8" i="1" s="1"/>
  <c r="M8" i="1" s="1"/>
  <c r="N8" i="1" s="1"/>
  <c r="G9" i="1"/>
  <c r="G10" i="1"/>
  <c r="G11" i="1"/>
  <c r="G12" i="1"/>
  <c r="L12" i="1" s="1"/>
  <c r="M12" i="1" s="1"/>
  <c r="N12" i="1" s="1"/>
  <c r="G13" i="1"/>
  <c r="G14" i="1"/>
  <c r="G15" i="1"/>
  <c r="G16" i="1"/>
  <c r="L16" i="1" s="1"/>
  <c r="M16" i="1" s="1"/>
  <c r="N16" i="1" s="1"/>
  <c r="G17" i="1"/>
  <c r="G18" i="1"/>
  <c r="G19" i="1"/>
  <c r="G20" i="1"/>
  <c r="L20" i="1" s="1"/>
  <c r="M20" i="1" s="1"/>
  <c r="N20" i="1" s="1"/>
  <c r="G21" i="1"/>
  <c r="G22" i="1"/>
  <c r="G23" i="1"/>
  <c r="G24" i="1"/>
  <c r="L24" i="1" s="1"/>
  <c r="M24" i="1" s="1"/>
  <c r="N24" i="1" s="1"/>
  <c r="G25" i="1"/>
  <c r="G26" i="1"/>
  <c r="G27" i="1"/>
  <c r="G28" i="1"/>
  <c r="L28" i="1" s="1"/>
  <c r="M28" i="1" s="1"/>
  <c r="N28" i="1" s="1"/>
  <c r="G29" i="1"/>
  <c r="G30" i="1"/>
  <c r="G31" i="1"/>
  <c r="G32" i="1"/>
  <c r="L32" i="1" s="1"/>
  <c r="M32" i="1" s="1"/>
  <c r="N32" i="1" s="1"/>
  <c r="G33" i="1"/>
  <c r="G34" i="1"/>
  <c r="G35" i="1"/>
  <c r="G36" i="1"/>
  <c r="L36" i="1" s="1"/>
  <c r="M36" i="1" s="1"/>
  <c r="N36" i="1" s="1"/>
  <c r="G37" i="1"/>
  <c r="G38" i="1"/>
  <c r="G39" i="1"/>
  <c r="G40" i="1"/>
  <c r="L40" i="1" s="1"/>
  <c r="M40" i="1" s="1"/>
  <c r="N40" i="1" s="1"/>
  <c r="G41" i="1"/>
  <c r="G42" i="1"/>
  <c r="G43" i="1"/>
  <c r="G44" i="1"/>
  <c r="L44" i="1" s="1"/>
  <c r="M44" i="1" s="1"/>
  <c r="N44" i="1" s="1"/>
  <c r="G45" i="1"/>
  <c r="G46" i="1"/>
  <c r="G47" i="1"/>
  <c r="G48" i="1"/>
  <c r="L48" i="1" s="1"/>
  <c r="M48" i="1" s="1"/>
  <c r="N48" i="1" s="1"/>
  <c r="G49" i="1"/>
  <c r="G50" i="1"/>
  <c r="G51" i="1"/>
  <c r="G52" i="1"/>
  <c r="L52" i="1" s="1"/>
  <c r="M52" i="1" s="1"/>
  <c r="N52" i="1" s="1"/>
  <c r="G53" i="1"/>
  <c r="G54" i="1"/>
  <c r="G55" i="1"/>
  <c r="G56" i="1"/>
  <c r="L56" i="1" s="1"/>
  <c r="M56" i="1" s="1"/>
  <c r="N56" i="1" s="1"/>
  <c r="G57" i="1"/>
  <c r="G58" i="1"/>
  <c r="G59" i="1"/>
  <c r="G60" i="1"/>
  <c r="L60" i="1" s="1"/>
  <c r="M60" i="1" s="1"/>
  <c r="N60" i="1" s="1"/>
  <c r="G61" i="1"/>
  <c r="G62" i="1"/>
  <c r="G63" i="1"/>
  <c r="G64" i="1"/>
  <c r="L64" i="1" s="1"/>
  <c r="M64" i="1" s="1"/>
  <c r="N64" i="1" s="1"/>
  <c r="G65" i="1"/>
  <c r="G66" i="1"/>
  <c r="G67" i="1"/>
  <c r="G68" i="1"/>
  <c r="L68" i="1" s="1"/>
  <c r="M68" i="1" s="1"/>
  <c r="N68" i="1" s="1"/>
  <c r="G69" i="1"/>
  <c r="G70" i="1"/>
  <c r="G71" i="1"/>
  <c r="G72" i="1"/>
  <c r="L72" i="1" s="1"/>
  <c r="M72" i="1" s="1"/>
  <c r="N72" i="1" s="1"/>
  <c r="G73" i="1"/>
  <c r="G74" i="1"/>
  <c r="G75" i="1"/>
  <c r="G76" i="1"/>
  <c r="L76" i="1" s="1"/>
  <c r="M76" i="1" s="1"/>
  <c r="N76" i="1" s="1"/>
  <c r="G77" i="1"/>
  <c r="G78" i="1"/>
  <c r="G79" i="1"/>
  <c r="G80" i="1"/>
  <c r="L80" i="1" s="1"/>
  <c r="M80" i="1" s="1"/>
  <c r="N80" i="1" s="1"/>
  <c r="G81" i="1"/>
  <c r="G82" i="1"/>
  <c r="G83" i="1"/>
  <c r="G84" i="1"/>
  <c r="L84" i="1" s="1"/>
  <c r="M84" i="1" s="1"/>
  <c r="N84" i="1" s="1"/>
  <c r="G85" i="1"/>
  <c r="G86" i="1"/>
  <c r="G87" i="1"/>
  <c r="G88" i="1"/>
  <c r="L88" i="1" s="1"/>
  <c r="M88" i="1" s="1"/>
  <c r="N88" i="1" s="1"/>
  <c r="G89" i="1"/>
  <c r="G90" i="1"/>
  <c r="G91" i="1"/>
  <c r="G92" i="1"/>
  <c r="L92" i="1" s="1"/>
  <c r="M92" i="1" s="1"/>
  <c r="N92" i="1" s="1"/>
  <c r="G93" i="1"/>
  <c r="G94" i="1"/>
  <c r="G95" i="1"/>
  <c r="G96" i="1"/>
  <c r="L96" i="1" s="1"/>
  <c r="M96" i="1" s="1"/>
  <c r="N96" i="1" s="1"/>
  <c r="G97" i="1"/>
  <c r="G98" i="1"/>
  <c r="G99" i="1"/>
  <c r="G100" i="1"/>
  <c r="L100" i="1" s="1"/>
  <c r="M100" i="1" s="1"/>
  <c r="N100" i="1" s="1"/>
  <c r="G101" i="1"/>
  <c r="G102" i="1"/>
  <c r="G103" i="1"/>
  <c r="G104" i="1"/>
  <c r="L104" i="1" s="1"/>
  <c r="M104" i="1" s="1"/>
  <c r="N104" i="1" s="1"/>
  <c r="G105" i="1"/>
  <c r="G106" i="1"/>
  <c r="G107" i="1"/>
  <c r="G108" i="1"/>
  <c r="L108" i="1" s="1"/>
  <c r="M108" i="1" s="1"/>
  <c r="N108" i="1" s="1"/>
  <c r="G109" i="1"/>
  <c r="G110" i="1"/>
  <c r="G111" i="1"/>
  <c r="G112" i="1"/>
  <c r="L112" i="1" s="1"/>
  <c r="M112" i="1" s="1"/>
  <c r="N112" i="1" s="1"/>
  <c r="G113" i="1"/>
  <c r="G114" i="1"/>
  <c r="G115" i="1"/>
  <c r="G116" i="1"/>
  <c r="L116" i="1" s="1"/>
  <c r="M116" i="1" s="1"/>
  <c r="N116" i="1" s="1"/>
  <c r="G117" i="1"/>
  <c r="G118" i="1"/>
  <c r="G119" i="1"/>
  <c r="G120" i="1"/>
  <c r="L120" i="1" s="1"/>
  <c r="M120" i="1" s="1"/>
  <c r="N120" i="1" s="1"/>
  <c r="G121" i="1"/>
  <c r="G122" i="1"/>
  <c r="G123" i="1"/>
  <c r="G124" i="1"/>
  <c r="L124" i="1" s="1"/>
  <c r="M124" i="1" s="1"/>
  <c r="N124" i="1" s="1"/>
  <c r="G125" i="1"/>
  <c r="G126" i="1"/>
  <c r="G127" i="1"/>
  <c r="G128" i="1"/>
  <c r="L128" i="1" s="1"/>
  <c r="M128" i="1" s="1"/>
  <c r="N128" i="1" s="1"/>
  <c r="G129" i="1"/>
  <c r="G130" i="1"/>
  <c r="G131" i="1"/>
  <c r="G132" i="1"/>
  <c r="L132" i="1" s="1"/>
  <c r="M132" i="1" s="1"/>
  <c r="N132" i="1" s="1"/>
  <c r="G133" i="1"/>
  <c r="G134" i="1"/>
  <c r="G135" i="1"/>
  <c r="G136" i="1"/>
  <c r="L136" i="1" s="1"/>
  <c r="M136" i="1" s="1"/>
  <c r="N136" i="1" s="1"/>
  <c r="G137" i="1"/>
  <c r="G138" i="1"/>
  <c r="G139" i="1"/>
  <c r="G140" i="1"/>
  <c r="L140" i="1" s="1"/>
  <c r="M140" i="1" s="1"/>
  <c r="N140" i="1" s="1"/>
  <c r="G141" i="1"/>
  <c r="G142" i="1"/>
  <c r="G143" i="1"/>
  <c r="G144" i="1"/>
  <c r="L144" i="1" s="1"/>
  <c r="M144" i="1" s="1"/>
  <c r="N144" i="1" s="1"/>
  <c r="G145" i="1"/>
  <c r="G146" i="1"/>
  <c r="G147" i="1"/>
  <c r="G148" i="1"/>
  <c r="L148" i="1" s="1"/>
  <c r="M148" i="1" s="1"/>
  <c r="N148" i="1" s="1"/>
  <c r="G149" i="1"/>
  <c r="G150" i="1"/>
  <c r="G151" i="1"/>
  <c r="G152" i="1"/>
  <c r="L152" i="1" s="1"/>
  <c r="M152" i="1" s="1"/>
  <c r="N152" i="1" s="1"/>
  <c r="G153" i="1"/>
  <c r="G154" i="1"/>
  <c r="G155" i="1"/>
  <c r="G156" i="1"/>
  <c r="L156" i="1" s="1"/>
  <c r="M156" i="1" s="1"/>
  <c r="N156" i="1" s="1"/>
  <c r="G157" i="1"/>
  <c r="G158" i="1"/>
  <c r="G159" i="1"/>
  <c r="G160" i="1"/>
  <c r="L160" i="1" s="1"/>
  <c r="M160" i="1" s="1"/>
  <c r="N160" i="1" s="1"/>
  <c r="G161" i="1"/>
  <c r="G162" i="1"/>
  <c r="G163" i="1"/>
  <c r="G164" i="1"/>
  <c r="L164" i="1" s="1"/>
  <c r="M164" i="1" s="1"/>
  <c r="N164" i="1" s="1"/>
  <c r="G165" i="1"/>
  <c r="G166" i="1"/>
  <c r="G167" i="1"/>
  <c r="G168" i="1"/>
  <c r="L168" i="1" s="1"/>
  <c r="M168" i="1" s="1"/>
  <c r="N168" i="1" s="1"/>
  <c r="G169" i="1"/>
  <c r="G170" i="1"/>
  <c r="G171" i="1"/>
  <c r="G172" i="1"/>
  <c r="L172" i="1" s="1"/>
  <c r="M172" i="1" s="1"/>
  <c r="N172" i="1" s="1"/>
  <c r="G173" i="1"/>
  <c r="G174" i="1"/>
  <c r="G175" i="1"/>
  <c r="G176" i="1"/>
  <c r="L176" i="1" s="1"/>
  <c r="M176" i="1" s="1"/>
  <c r="N176" i="1" s="1"/>
  <c r="G177" i="1"/>
  <c r="G178" i="1"/>
  <c r="G179" i="1"/>
  <c r="G180" i="1"/>
  <c r="L180" i="1" s="1"/>
  <c r="M180" i="1" s="1"/>
  <c r="N180" i="1" s="1"/>
  <c r="G181" i="1"/>
  <c r="G182" i="1"/>
  <c r="G183" i="1"/>
  <c r="G184" i="1"/>
  <c r="L184" i="1" s="1"/>
  <c r="M184" i="1" s="1"/>
  <c r="N184" i="1" s="1"/>
  <c r="G185" i="1"/>
  <c r="G186" i="1"/>
  <c r="G187" i="1"/>
  <c r="G188" i="1"/>
  <c r="L188" i="1" s="1"/>
  <c r="M188" i="1" s="1"/>
  <c r="N188" i="1" s="1"/>
  <c r="G189" i="1"/>
  <c r="G190" i="1"/>
  <c r="G191" i="1"/>
  <c r="G192" i="1"/>
  <c r="L192" i="1" s="1"/>
  <c r="M192" i="1" s="1"/>
  <c r="N192" i="1" s="1"/>
  <c r="G193" i="1"/>
  <c r="G194" i="1"/>
  <c r="G195" i="1"/>
  <c r="L195" i="1" s="1"/>
  <c r="M195" i="1" s="1"/>
  <c r="N195" i="1" s="1"/>
  <c r="G196" i="1"/>
  <c r="L196" i="1" s="1"/>
  <c r="M196" i="1" s="1"/>
  <c r="N196" i="1" s="1"/>
  <c r="G197" i="1"/>
  <c r="G198" i="1"/>
  <c r="G199" i="1"/>
  <c r="L199" i="1" s="1"/>
  <c r="M199" i="1" s="1"/>
  <c r="N199" i="1" s="1"/>
  <c r="G200" i="1"/>
  <c r="L200" i="1" s="1"/>
  <c r="M200" i="1" s="1"/>
  <c r="N200" i="1" s="1"/>
  <c r="G201" i="1"/>
  <c r="G202" i="1"/>
  <c r="G203" i="1"/>
  <c r="L203" i="1" s="1"/>
  <c r="M203" i="1" s="1"/>
  <c r="N203" i="1" s="1"/>
  <c r="G204" i="1"/>
  <c r="L204" i="1" s="1"/>
  <c r="M204" i="1" s="1"/>
  <c r="N204" i="1" s="1"/>
  <c r="G205" i="1"/>
  <c r="G206" i="1"/>
  <c r="G207" i="1"/>
  <c r="L207" i="1" s="1"/>
  <c r="M207" i="1" s="1"/>
  <c r="N207" i="1" s="1"/>
  <c r="G208" i="1"/>
  <c r="L208" i="1" s="1"/>
  <c r="M208" i="1" s="1"/>
  <c r="N208" i="1" s="1"/>
  <c r="G209" i="1"/>
  <c r="G210" i="1"/>
  <c r="G211" i="1"/>
  <c r="L211" i="1" s="1"/>
  <c r="M211" i="1" s="1"/>
  <c r="N211" i="1" s="1"/>
  <c r="G212" i="1"/>
  <c r="L212" i="1" s="1"/>
  <c r="M212" i="1" s="1"/>
  <c r="N212" i="1" s="1"/>
  <c r="G213" i="1"/>
  <c r="G214" i="1"/>
  <c r="G215" i="1"/>
  <c r="L215" i="1" s="1"/>
  <c r="M215" i="1" s="1"/>
  <c r="N215" i="1" s="1"/>
  <c r="G216" i="1"/>
  <c r="L216" i="1" s="1"/>
  <c r="M216" i="1" s="1"/>
  <c r="N216" i="1" s="1"/>
  <c r="G217" i="1"/>
  <c r="G218" i="1"/>
  <c r="G219" i="1"/>
  <c r="L219" i="1" s="1"/>
  <c r="M219" i="1" s="1"/>
  <c r="N219" i="1" s="1"/>
  <c r="G220" i="1"/>
  <c r="L220" i="1" s="1"/>
  <c r="M220" i="1" s="1"/>
  <c r="N220" i="1" s="1"/>
  <c r="G221" i="1"/>
  <c r="G222" i="1"/>
  <c r="G223" i="1"/>
  <c r="L223" i="1" s="1"/>
  <c r="M223" i="1" s="1"/>
  <c r="N223" i="1" s="1"/>
  <c r="G224" i="1"/>
  <c r="L224" i="1" s="1"/>
  <c r="M224" i="1" s="1"/>
  <c r="N224" i="1" s="1"/>
  <c r="G225" i="1"/>
  <c r="G226" i="1"/>
  <c r="G227" i="1"/>
  <c r="L227" i="1" s="1"/>
  <c r="M227" i="1" s="1"/>
  <c r="N227" i="1" s="1"/>
  <c r="G228" i="1"/>
  <c r="L228" i="1" s="1"/>
  <c r="M228" i="1" s="1"/>
  <c r="N228" i="1" s="1"/>
  <c r="G229" i="1"/>
  <c r="G230" i="1"/>
  <c r="G231" i="1"/>
  <c r="L231" i="1" s="1"/>
  <c r="M231" i="1" s="1"/>
  <c r="N231" i="1" s="1"/>
  <c r="G232" i="1"/>
  <c r="L232" i="1" s="1"/>
  <c r="M232" i="1" s="1"/>
  <c r="N232" i="1" s="1"/>
  <c r="G233" i="1"/>
  <c r="G234" i="1"/>
  <c r="G235" i="1"/>
  <c r="L235" i="1" s="1"/>
  <c r="M235" i="1" s="1"/>
  <c r="N235" i="1" s="1"/>
  <c r="G236" i="1"/>
  <c r="L236" i="1" s="1"/>
  <c r="M236" i="1" s="1"/>
  <c r="N236" i="1" s="1"/>
  <c r="G237" i="1"/>
  <c r="G238" i="1"/>
  <c r="G239" i="1"/>
  <c r="L239" i="1" s="1"/>
  <c r="M239" i="1" s="1"/>
  <c r="N239" i="1" s="1"/>
  <c r="G240" i="1"/>
  <c r="L240" i="1" s="1"/>
  <c r="M240" i="1" s="1"/>
  <c r="N240" i="1" s="1"/>
  <c r="G241" i="1"/>
  <c r="G242" i="1"/>
  <c r="G243" i="1"/>
  <c r="L243" i="1" s="1"/>
  <c r="M243" i="1" s="1"/>
  <c r="N243" i="1" s="1"/>
  <c r="G244" i="1"/>
  <c r="L244" i="1" s="1"/>
  <c r="M244" i="1" s="1"/>
  <c r="N244" i="1" s="1"/>
  <c r="L191" i="1" l="1"/>
  <c r="M191" i="1" s="1"/>
  <c r="N191" i="1" s="1"/>
  <c r="L187" i="1"/>
  <c r="M187" i="1" s="1"/>
  <c r="N187" i="1" s="1"/>
  <c r="L183" i="1"/>
  <c r="M183" i="1" s="1"/>
  <c r="N183" i="1" s="1"/>
  <c r="L179" i="1"/>
  <c r="M179" i="1" s="1"/>
  <c r="N179" i="1" s="1"/>
  <c r="L175" i="1"/>
  <c r="M175" i="1" s="1"/>
  <c r="N175" i="1" s="1"/>
  <c r="L171" i="1"/>
  <c r="M171" i="1" s="1"/>
  <c r="N171" i="1" s="1"/>
  <c r="L167" i="1"/>
  <c r="M167" i="1" s="1"/>
  <c r="N167" i="1" s="1"/>
  <c r="L163" i="1"/>
  <c r="M163" i="1" s="1"/>
  <c r="N163" i="1" s="1"/>
  <c r="L159" i="1"/>
  <c r="M159" i="1" s="1"/>
  <c r="N159" i="1" s="1"/>
  <c r="L155" i="1"/>
  <c r="M155" i="1" s="1"/>
  <c r="N155" i="1" s="1"/>
  <c r="L151" i="1"/>
  <c r="M151" i="1" s="1"/>
  <c r="N151" i="1" s="1"/>
  <c r="L147" i="1"/>
  <c r="M147" i="1" s="1"/>
  <c r="N147" i="1" s="1"/>
  <c r="L143" i="1"/>
  <c r="M143" i="1" s="1"/>
  <c r="N143" i="1" s="1"/>
  <c r="L139" i="1"/>
  <c r="M139" i="1" s="1"/>
  <c r="N139" i="1" s="1"/>
  <c r="L135" i="1"/>
  <c r="M135" i="1" s="1"/>
  <c r="N135" i="1" s="1"/>
  <c r="L131" i="1"/>
  <c r="M131" i="1" s="1"/>
  <c r="N131" i="1" s="1"/>
  <c r="L127" i="1"/>
  <c r="M127" i="1" s="1"/>
  <c r="N127" i="1" s="1"/>
  <c r="L123" i="1"/>
  <c r="M123" i="1" s="1"/>
  <c r="N123" i="1" s="1"/>
  <c r="L119" i="1"/>
  <c r="M119" i="1" s="1"/>
  <c r="N119" i="1" s="1"/>
  <c r="L115" i="1"/>
  <c r="M115" i="1" s="1"/>
  <c r="N115" i="1" s="1"/>
  <c r="L111" i="1"/>
  <c r="M111" i="1" s="1"/>
  <c r="N111" i="1" s="1"/>
  <c r="L107" i="1"/>
  <c r="M107" i="1" s="1"/>
  <c r="N107" i="1" s="1"/>
  <c r="L103" i="1"/>
  <c r="M103" i="1" s="1"/>
  <c r="N103" i="1" s="1"/>
  <c r="L99" i="1"/>
  <c r="M99" i="1" s="1"/>
  <c r="N99" i="1" s="1"/>
  <c r="L95" i="1"/>
  <c r="M95" i="1" s="1"/>
  <c r="N95" i="1" s="1"/>
  <c r="L91" i="1"/>
  <c r="M91" i="1" s="1"/>
  <c r="N91" i="1" s="1"/>
  <c r="L87" i="1"/>
  <c r="M87" i="1" s="1"/>
  <c r="N87" i="1" s="1"/>
  <c r="L83" i="1"/>
  <c r="M83" i="1" s="1"/>
  <c r="N83" i="1" s="1"/>
  <c r="L79" i="1"/>
  <c r="M79" i="1" s="1"/>
  <c r="N79" i="1" s="1"/>
  <c r="L75" i="1"/>
  <c r="M75" i="1" s="1"/>
  <c r="N75" i="1" s="1"/>
  <c r="L71" i="1"/>
  <c r="M71" i="1" s="1"/>
  <c r="N71" i="1" s="1"/>
  <c r="L67" i="1"/>
  <c r="M67" i="1" s="1"/>
  <c r="N67" i="1" s="1"/>
  <c r="L63" i="1"/>
  <c r="M63" i="1" s="1"/>
  <c r="N63" i="1" s="1"/>
  <c r="L59" i="1"/>
  <c r="M59" i="1" s="1"/>
  <c r="N59" i="1" s="1"/>
  <c r="L55" i="1"/>
  <c r="M55" i="1" s="1"/>
  <c r="N55" i="1" s="1"/>
  <c r="L51" i="1"/>
  <c r="M51" i="1" s="1"/>
  <c r="N51" i="1" s="1"/>
  <c r="L47" i="1"/>
  <c r="M47" i="1" s="1"/>
  <c r="N47" i="1" s="1"/>
  <c r="L43" i="1"/>
  <c r="M43" i="1" s="1"/>
  <c r="N43" i="1" s="1"/>
  <c r="L39" i="1"/>
  <c r="M39" i="1" s="1"/>
  <c r="N39" i="1" s="1"/>
  <c r="L35" i="1"/>
  <c r="M35" i="1" s="1"/>
  <c r="N35" i="1" s="1"/>
  <c r="L31" i="1"/>
  <c r="M31" i="1" s="1"/>
  <c r="N31" i="1" s="1"/>
  <c r="L27" i="1"/>
  <c r="M27" i="1" s="1"/>
  <c r="N27" i="1" s="1"/>
  <c r="L23" i="1"/>
  <c r="M23" i="1" s="1"/>
  <c r="N23" i="1" s="1"/>
  <c r="L19" i="1"/>
  <c r="M19" i="1" s="1"/>
  <c r="N19" i="1" s="1"/>
  <c r="L15" i="1"/>
  <c r="M15" i="1" s="1"/>
  <c r="N15" i="1" s="1"/>
  <c r="L11" i="1"/>
  <c r="M11" i="1" s="1"/>
  <c r="N11" i="1" s="1"/>
  <c r="L7" i="1"/>
  <c r="M7" i="1" s="1"/>
  <c r="N7" i="1" s="1"/>
  <c r="L3" i="1"/>
  <c r="M3" i="1" s="1"/>
  <c r="N3" i="1" s="1"/>
  <c r="L242" i="1"/>
  <c r="M242" i="1" s="1"/>
  <c r="N242" i="1" s="1"/>
  <c r="L238" i="1"/>
  <c r="M238" i="1" s="1"/>
  <c r="N238" i="1" s="1"/>
  <c r="L234" i="1"/>
  <c r="M234" i="1" s="1"/>
  <c r="N234" i="1" s="1"/>
  <c r="L230" i="1"/>
  <c r="M230" i="1" s="1"/>
  <c r="N230" i="1" s="1"/>
  <c r="L226" i="1"/>
  <c r="M226" i="1" s="1"/>
  <c r="N226" i="1" s="1"/>
  <c r="L222" i="1"/>
  <c r="M222" i="1" s="1"/>
  <c r="N222" i="1" s="1"/>
  <c r="L218" i="1"/>
  <c r="M218" i="1" s="1"/>
  <c r="N218" i="1" s="1"/>
  <c r="L214" i="1"/>
  <c r="M214" i="1" s="1"/>
  <c r="N214" i="1" s="1"/>
  <c r="L210" i="1"/>
  <c r="M210" i="1" s="1"/>
  <c r="N210" i="1" s="1"/>
  <c r="L206" i="1"/>
  <c r="M206" i="1" s="1"/>
  <c r="N206" i="1" s="1"/>
  <c r="L202" i="1"/>
  <c r="M202" i="1" s="1"/>
  <c r="N202" i="1" s="1"/>
  <c r="L198" i="1"/>
  <c r="M198" i="1" s="1"/>
  <c r="N198" i="1" s="1"/>
  <c r="L194" i="1"/>
  <c r="M194" i="1" s="1"/>
  <c r="N194" i="1" s="1"/>
  <c r="L190" i="1"/>
  <c r="M190" i="1" s="1"/>
  <c r="N190" i="1" s="1"/>
  <c r="L186" i="1"/>
  <c r="M186" i="1" s="1"/>
  <c r="N186" i="1" s="1"/>
  <c r="L182" i="1"/>
  <c r="M182" i="1" s="1"/>
  <c r="N182" i="1" s="1"/>
  <c r="L178" i="1"/>
  <c r="M178" i="1" s="1"/>
  <c r="N178" i="1" s="1"/>
  <c r="L174" i="1"/>
  <c r="M174" i="1" s="1"/>
  <c r="N174" i="1" s="1"/>
  <c r="L170" i="1"/>
  <c r="M170" i="1" s="1"/>
  <c r="N170" i="1" s="1"/>
  <c r="L166" i="1"/>
  <c r="M166" i="1" s="1"/>
  <c r="N166" i="1" s="1"/>
  <c r="L162" i="1"/>
  <c r="M162" i="1" s="1"/>
  <c r="N162" i="1" s="1"/>
  <c r="L158" i="1"/>
  <c r="M158" i="1" s="1"/>
  <c r="N158" i="1" s="1"/>
  <c r="L154" i="1"/>
  <c r="M154" i="1" s="1"/>
  <c r="N154" i="1" s="1"/>
  <c r="L150" i="1"/>
  <c r="M150" i="1" s="1"/>
  <c r="N150" i="1" s="1"/>
  <c r="L146" i="1"/>
  <c r="M146" i="1" s="1"/>
  <c r="N146" i="1" s="1"/>
  <c r="L142" i="1"/>
  <c r="M142" i="1" s="1"/>
  <c r="N142" i="1" s="1"/>
  <c r="L138" i="1"/>
  <c r="M138" i="1" s="1"/>
  <c r="N138" i="1" s="1"/>
  <c r="L134" i="1"/>
  <c r="M134" i="1" s="1"/>
  <c r="N134" i="1" s="1"/>
  <c r="L130" i="1"/>
  <c r="M130" i="1" s="1"/>
  <c r="N130" i="1" s="1"/>
  <c r="L126" i="1"/>
  <c r="M126" i="1" s="1"/>
  <c r="N126" i="1" s="1"/>
  <c r="L122" i="1"/>
  <c r="M122" i="1" s="1"/>
  <c r="N122" i="1" s="1"/>
  <c r="L118" i="1"/>
  <c r="M118" i="1" s="1"/>
  <c r="N118" i="1" s="1"/>
  <c r="L114" i="1"/>
  <c r="M114" i="1" s="1"/>
  <c r="N114" i="1" s="1"/>
  <c r="L110" i="1"/>
  <c r="M110" i="1" s="1"/>
  <c r="N110" i="1" s="1"/>
  <c r="L106" i="1"/>
  <c r="M106" i="1" s="1"/>
  <c r="N106" i="1" s="1"/>
  <c r="L102" i="1"/>
  <c r="M102" i="1" s="1"/>
  <c r="N102" i="1" s="1"/>
  <c r="L98" i="1"/>
  <c r="M98" i="1" s="1"/>
  <c r="N98" i="1" s="1"/>
  <c r="L94" i="1"/>
  <c r="M94" i="1" s="1"/>
  <c r="N94" i="1" s="1"/>
  <c r="L90" i="1"/>
  <c r="M90" i="1" s="1"/>
  <c r="N90" i="1" s="1"/>
  <c r="L86" i="1"/>
  <c r="M86" i="1" s="1"/>
  <c r="N86" i="1" s="1"/>
  <c r="L82" i="1"/>
  <c r="M82" i="1" s="1"/>
  <c r="N82" i="1" s="1"/>
  <c r="L78" i="1"/>
  <c r="M78" i="1" s="1"/>
  <c r="N78" i="1" s="1"/>
  <c r="L74" i="1"/>
  <c r="M74" i="1" s="1"/>
  <c r="N74" i="1" s="1"/>
  <c r="L70" i="1"/>
  <c r="M70" i="1" s="1"/>
  <c r="N70" i="1" s="1"/>
  <c r="L66" i="1"/>
  <c r="M66" i="1" s="1"/>
  <c r="N66" i="1" s="1"/>
  <c r="L62" i="1"/>
  <c r="M62" i="1" s="1"/>
  <c r="N62" i="1" s="1"/>
  <c r="L58" i="1"/>
  <c r="M58" i="1" s="1"/>
  <c r="N58" i="1" s="1"/>
  <c r="L54" i="1"/>
  <c r="M54" i="1" s="1"/>
  <c r="N54" i="1" s="1"/>
  <c r="L50" i="1"/>
  <c r="M50" i="1" s="1"/>
  <c r="N50" i="1" s="1"/>
  <c r="L46" i="1"/>
  <c r="M46" i="1" s="1"/>
  <c r="N46" i="1" s="1"/>
  <c r="L42" i="1"/>
  <c r="M42" i="1" s="1"/>
  <c r="N42" i="1" s="1"/>
  <c r="L38" i="1"/>
  <c r="M38" i="1" s="1"/>
  <c r="N38" i="1" s="1"/>
  <c r="L34" i="1"/>
  <c r="M34" i="1" s="1"/>
  <c r="N34" i="1" s="1"/>
  <c r="L30" i="1"/>
  <c r="M30" i="1" s="1"/>
  <c r="N30" i="1" s="1"/>
  <c r="L26" i="1"/>
  <c r="M26" i="1" s="1"/>
  <c r="N26" i="1" s="1"/>
  <c r="L22" i="1"/>
  <c r="M22" i="1" s="1"/>
  <c r="N22" i="1" s="1"/>
  <c r="L18" i="1"/>
  <c r="M18" i="1" s="1"/>
  <c r="N18" i="1" s="1"/>
  <c r="L14" i="1"/>
  <c r="M14" i="1" s="1"/>
  <c r="N14" i="1" s="1"/>
  <c r="L10" i="1"/>
  <c r="M10" i="1" s="1"/>
  <c r="N10" i="1" s="1"/>
  <c r="L6" i="1"/>
  <c r="M6" i="1" s="1"/>
  <c r="N6" i="1" s="1"/>
  <c r="L2" i="1"/>
  <c r="M2" i="1" s="1"/>
  <c r="N2" i="1" s="1"/>
  <c r="L241" i="1"/>
  <c r="M241" i="1" s="1"/>
  <c r="N241" i="1" s="1"/>
  <c r="L237" i="1"/>
  <c r="M237" i="1" s="1"/>
  <c r="N237" i="1" s="1"/>
  <c r="L233" i="1"/>
  <c r="M233" i="1" s="1"/>
  <c r="N233" i="1" s="1"/>
  <c r="L229" i="1"/>
  <c r="M229" i="1" s="1"/>
  <c r="N229" i="1" s="1"/>
  <c r="L225" i="1"/>
  <c r="M225" i="1" s="1"/>
  <c r="N225" i="1" s="1"/>
  <c r="L221" i="1"/>
  <c r="M221" i="1" s="1"/>
  <c r="N221" i="1" s="1"/>
  <c r="L217" i="1"/>
  <c r="M217" i="1" s="1"/>
  <c r="N217" i="1" s="1"/>
  <c r="L213" i="1"/>
  <c r="M213" i="1" s="1"/>
  <c r="N213" i="1" s="1"/>
  <c r="L209" i="1"/>
  <c r="M209" i="1" s="1"/>
  <c r="N209" i="1" s="1"/>
  <c r="L205" i="1"/>
  <c r="M205" i="1" s="1"/>
  <c r="N205" i="1" s="1"/>
  <c r="L201" i="1"/>
  <c r="M201" i="1" s="1"/>
  <c r="N201" i="1" s="1"/>
  <c r="L197" i="1"/>
  <c r="M197" i="1" s="1"/>
  <c r="N197" i="1" s="1"/>
  <c r="L193" i="1"/>
  <c r="M193" i="1" s="1"/>
  <c r="N193" i="1" s="1"/>
  <c r="L189" i="1"/>
  <c r="M189" i="1" s="1"/>
  <c r="N189" i="1" s="1"/>
  <c r="L185" i="1"/>
  <c r="M185" i="1" s="1"/>
  <c r="N185" i="1" s="1"/>
  <c r="L181" i="1"/>
  <c r="M181" i="1" s="1"/>
  <c r="N181" i="1" s="1"/>
  <c r="L177" i="1"/>
  <c r="M177" i="1" s="1"/>
  <c r="N177" i="1" s="1"/>
  <c r="L173" i="1"/>
  <c r="M173" i="1" s="1"/>
  <c r="N173" i="1" s="1"/>
  <c r="L169" i="1"/>
  <c r="M169" i="1" s="1"/>
  <c r="N169" i="1" s="1"/>
  <c r="L165" i="1"/>
  <c r="M165" i="1" s="1"/>
  <c r="N165" i="1" s="1"/>
  <c r="L161" i="1"/>
  <c r="M161" i="1" s="1"/>
  <c r="N161" i="1" s="1"/>
  <c r="L157" i="1"/>
  <c r="M157" i="1" s="1"/>
  <c r="N157" i="1" s="1"/>
  <c r="L153" i="1"/>
  <c r="M153" i="1" s="1"/>
  <c r="N153" i="1" s="1"/>
  <c r="L149" i="1"/>
  <c r="M149" i="1" s="1"/>
  <c r="N149" i="1" s="1"/>
  <c r="L145" i="1"/>
  <c r="M145" i="1" s="1"/>
  <c r="N145" i="1" s="1"/>
  <c r="L141" i="1"/>
  <c r="M141" i="1" s="1"/>
  <c r="N141" i="1" s="1"/>
  <c r="L137" i="1"/>
  <c r="M137" i="1" s="1"/>
  <c r="N137" i="1" s="1"/>
  <c r="L133" i="1"/>
  <c r="M133" i="1" s="1"/>
  <c r="N133" i="1" s="1"/>
  <c r="L129" i="1"/>
  <c r="M129" i="1" s="1"/>
  <c r="N129" i="1" s="1"/>
  <c r="L125" i="1"/>
  <c r="M125" i="1" s="1"/>
  <c r="N125" i="1" s="1"/>
  <c r="L121" i="1"/>
  <c r="M121" i="1" s="1"/>
  <c r="N121" i="1" s="1"/>
  <c r="L117" i="1"/>
  <c r="M117" i="1" s="1"/>
  <c r="N117" i="1" s="1"/>
  <c r="L113" i="1"/>
  <c r="M113" i="1" s="1"/>
  <c r="N113" i="1" s="1"/>
  <c r="L109" i="1"/>
  <c r="M109" i="1" s="1"/>
  <c r="N109" i="1" s="1"/>
  <c r="L105" i="1"/>
  <c r="M105" i="1" s="1"/>
  <c r="N105" i="1" s="1"/>
  <c r="L101" i="1"/>
  <c r="M101" i="1" s="1"/>
  <c r="N101" i="1" s="1"/>
  <c r="L97" i="1"/>
  <c r="M97" i="1" s="1"/>
  <c r="N97" i="1" s="1"/>
  <c r="L93" i="1"/>
  <c r="M93" i="1" s="1"/>
  <c r="N93" i="1" s="1"/>
  <c r="L89" i="1"/>
  <c r="M89" i="1" s="1"/>
  <c r="N89" i="1" s="1"/>
  <c r="L85" i="1"/>
  <c r="M85" i="1" s="1"/>
  <c r="N85" i="1" s="1"/>
  <c r="L81" i="1"/>
  <c r="M81" i="1" s="1"/>
  <c r="N81" i="1" s="1"/>
  <c r="L77" i="1"/>
  <c r="M77" i="1" s="1"/>
  <c r="N77" i="1" s="1"/>
  <c r="L73" i="1"/>
  <c r="M73" i="1" s="1"/>
  <c r="N73" i="1" s="1"/>
  <c r="L69" i="1"/>
  <c r="M69" i="1" s="1"/>
  <c r="N69" i="1" s="1"/>
  <c r="L65" i="1"/>
  <c r="M65" i="1" s="1"/>
  <c r="N65" i="1" s="1"/>
  <c r="L61" i="1"/>
  <c r="M61" i="1" s="1"/>
  <c r="N61" i="1" s="1"/>
  <c r="L57" i="1"/>
  <c r="M57" i="1" s="1"/>
  <c r="N57" i="1" s="1"/>
  <c r="L53" i="1"/>
  <c r="M53" i="1" s="1"/>
  <c r="N53" i="1" s="1"/>
  <c r="L49" i="1"/>
  <c r="M49" i="1" s="1"/>
  <c r="N49" i="1" s="1"/>
  <c r="L45" i="1"/>
  <c r="M45" i="1" s="1"/>
  <c r="N45" i="1" s="1"/>
  <c r="L41" i="1"/>
  <c r="M41" i="1" s="1"/>
  <c r="N41" i="1" s="1"/>
  <c r="L37" i="1"/>
  <c r="M37" i="1" s="1"/>
  <c r="N37" i="1" s="1"/>
  <c r="L33" i="1"/>
  <c r="M33" i="1" s="1"/>
  <c r="N33" i="1" s="1"/>
  <c r="L29" i="1"/>
  <c r="M29" i="1" s="1"/>
  <c r="N29" i="1" s="1"/>
  <c r="L25" i="1"/>
  <c r="M25" i="1" s="1"/>
  <c r="N25" i="1" s="1"/>
  <c r="L21" i="1"/>
  <c r="M21" i="1" s="1"/>
  <c r="N21" i="1" s="1"/>
  <c r="L17" i="1"/>
  <c r="M17" i="1" s="1"/>
  <c r="N17" i="1" s="1"/>
  <c r="L13" i="1"/>
  <c r="M13" i="1" s="1"/>
  <c r="N13" i="1" s="1"/>
  <c r="L9" i="1"/>
  <c r="M9" i="1" s="1"/>
  <c r="N9" i="1" s="1"/>
  <c r="L5" i="1"/>
  <c r="M5" i="1" s="1"/>
  <c r="N5" i="1" s="1"/>
  <c r="P2" i="1" l="1"/>
</calcChain>
</file>

<file path=xl/sharedStrings.xml><?xml version="1.0" encoding="utf-8"?>
<sst xmlns="http://schemas.openxmlformats.org/spreadsheetml/2006/main" count="1035" uniqueCount="52">
  <si>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</si>
  <si>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</si>
  <si>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</si>
  <si>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</si>
  <si>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</si>
  <si>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</si>
  <si>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</si>
  <si>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</si>
  <si>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</si>
  <si>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</si>
  <si>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</si>
  <si>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</si>
  <si>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</si>
  <si>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</si>
  <si>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</si>
  <si>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</si>
  <si>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</si>
  <si>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>sex_numerical</t>
  </si>
  <si>
    <t>smoker_numerical</t>
  </si>
  <si>
    <t>day_numerical</t>
  </si>
  <si>
    <t>time_numerical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</si>
  <si>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</si>
  <si>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</si>
  <si>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</si>
  <si>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</si>
  <si>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</si>
  <si>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</si>
  <si>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</si>
  <si>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</si>
  <si>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</si>
  <si>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</si>
  <si>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</si>
  <si>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</si>
  <si>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</si>
  <si>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</si>
  <si>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</si>
  <si>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</si>
  <si>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</si>
  <si>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</si>
  <si>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</si>
  <si>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</si>
  <si>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</si>
  <si>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</si>
  <si>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</si>
  <si>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</si>
  <si>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Correlations Matrix</t>
  </si>
  <si>
    <t>Predicted tip</t>
  </si>
  <si>
    <t>Logistic Regression</t>
  </si>
  <si>
    <t>Residuals</t>
  </si>
  <si>
    <t>Squared Errors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</si>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</sst>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2" fillId="0" borderId="15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9" xfId="0" applyFill="1" applyBorder="1" applyAlignment="1"/>
    <xf numFmtId="0" fontId="3" fillId="4" borderId="14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0" fillId="0" borderId="7" xfId="0" applyFill="1" applyBorder="1" applyAlignment="1"/>
    <xf numFmtId="2" fontId="0" fillId="0" borderId="0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9" borderId="6" xfId="0" applyFill="1" applyBorder="1"/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0" fillId="10" borderId="17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2" fontId="0" fillId="8" borderId="5" xfId="0" applyNumberFormat="1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Continuous"/>
    </xf>
    <xf numFmtId="0" fontId="2" fillId="0" borderId="14" xfId="0" applyFont="1" applyFill="1" applyBorder="1" applyAlignment="1">
      <alignment horizontal="centerContinuous"/>
    </xf>
    <xf numFmtId="164" fontId="0" fillId="8" borderId="1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tips!$M$1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tips!$L$2:$L$244</c:f>
              <c:numCache>
                <c:formatCode>0.00</c:formatCode>
                <c:ptCount val="243"/>
                <c:pt idx="0">
                  <c:v>2.7225618258270385</c:v>
                </c:pt>
                <c:pt idx="1">
                  <c:v>2.2340412828681808</c:v>
                </c:pt>
                <c:pt idx="2">
                  <c:v>3.2398330264095967</c:v>
                </c:pt>
                <c:pt idx="3">
                  <c:v>3.3165522505444605</c:v>
                </c:pt>
                <c:pt idx="4">
                  <c:v>3.7888933083376211</c:v>
                </c:pt>
                <c:pt idx="5">
                  <c:v>3.8182452565964597</c:v>
                </c:pt>
                <c:pt idx="6">
                  <c:v>1.9110831881074872</c:v>
                </c:pt>
                <c:pt idx="7">
                  <c:v>3.9681242511822932</c:v>
                </c:pt>
                <c:pt idx="8">
                  <c:v>2.502115449776154</c:v>
                </c:pt>
                <c:pt idx="9">
                  <c:v>2.4776069349382186</c:v>
                </c:pt>
                <c:pt idx="10">
                  <c:v>2.0524784660186515</c:v>
                </c:pt>
                <c:pt idx="11">
                  <c:v>4.7946850518790365</c:v>
                </c:pt>
                <c:pt idx="12">
                  <c:v>2.5379355868469822</c:v>
                </c:pt>
                <c:pt idx="13">
                  <c:v>3.1715975189494015</c:v>
                </c:pt>
                <c:pt idx="14">
                  <c:v>2.5189526256349621</c:v>
                </c:pt>
                <c:pt idx="15">
                  <c:v>3.11859886146883</c:v>
                </c:pt>
                <c:pt idx="16">
                  <c:v>2.2697311624484775</c:v>
                </c:pt>
                <c:pt idx="17">
                  <c:v>2.794909218582466</c:v>
                </c:pt>
                <c:pt idx="18">
                  <c:v>2.8956409260018985</c:v>
                </c:pt>
                <c:pt idx="19">
                  <c:v>3.1528928547279804</c:v>
                </c:pt>
                <c:pt idx="20">
                  <c:v>2.7205890783826536</c:v>
                </c:pt>
                <c:pt idx="21">
                  <c:v>2.980626132248664</c:v>
                </c:pt>
                <c:pt idx="22">
                  <c:v>2.5545550281430223</c:v>
                </c:pt>
                <c:pt idx="23">
                  <c:v>5.0971834695366924</c:v>
                </c:pt>
                <c:pt idx="24">
                  <c:v>2.8996897637367951</c:v>
                </c:pt>
                <c:pt idx="25">
                  <c:v>3.0601488324298507</c:v>
                </c:pt>
                <c:pt idx="26">
                  <c:v>2.291690068718788</c:v>
                </c:pt>
                <c:pt idx="27">
                  <c:v>2.2275908760657273</c:v>
                </c:pt>
                <c:pt idx="28">
                  <c:v>3.0769051787187873</c:v>
                </c:pt>
                <c:pt idx="29">
                  <c:v>2.9202974803399009</c:v>
                </c:pt>
                <c:pt idx="30">
                  <c:v>1.9316034276383569</c:v>
                </c:pt>
                <c:pt idx="31">
                  <c:v>3.1110511324778702</c:v>
                </c:pt>
                <c:pt idx="32">
                  <c:v>2.4876279299317381</c:v>
                </c:pt>
                <c:pt idx="33">
                  <c:v>3.3682602807856576</c:v>
                </c:pt>
                <c:pt idx="34">
                  <c:v>2.7073921857776115</c:v>
                </c:pt>
                <c:pt idx="35">
                  <c:v>3.474331453179361</c:v>
                </c:pt>
                <c:pt idx="36">
                  <c:v>2.7437891839716784</c:v>
                </c:pt>
                <c:pt idx="37">
                  <c:v>2.8388650802746649</c:v>
                </c:pt>
                <c:pt idx="38">
                  <c:v>2.968136358257393</c:v>
                </c:pt>
                <c:pt idx="39">
                  <c:v>4.1539714223390254</c:v>
                </c:pt>
                <c:pt idx="40">
                  <c:v>2.7183380339476688</c:v>
                </c:pt>
                <c:pt idx="41">
                  <c:v>2.7302331648061657</c:v>
                </c:pt>
                <c:pt idx="42">
                  <c:v>2.398425579307967</c:v>
                </c:pt>
                <c:pt idx="43">
                  <c:v>1.9968629900402604</c:v>
                </c:pt>
                <c:pt idx="44">
                  <c:v>4.2999318366804928</c:v>
                </c:pt>
                <c:pt idx="45">
                  <c:v>2.8084718852503432</c:v>
                </c:pt>
                <c:pt idx="46">
                  <c:v>3.1798701485636682</c:v>
                </c:pt>
                <c:pt idx="47">
                  <c:v>4.4884588738953788</c:v>
                </c:pt>
                <c:pt idx="48">
                  <c:v>3.9505799567097153</c:v>
                </c:pt>
                <c:pt idx="49">
                  <c:v>2.7849060055984824</c:v>
                </c:pt>
                <c:pt idx="50">
                  <c:v>2.266456653257547</c:v>
                </c:pt>
                <c:pt idx="51">
                  <c:v>2.0909962511571716</c:v>
                </c:pt>
                <c:pt idx="52">
                  <c:v>4.7522664685056872</c:v>
                </c:pt>
                <c:pt idx="53">
                  <c:v>2.0213715048781951</c:v>
                </c:pt>
                <c:pt idx="54">
                  <c:v>3.8436964066204689</c:v>
                </c:pt>
                <c:pt idx="55">
                  <c:v>2.9215881075792747</c:v>
                </c:pt>
                <c:pt idx="56">
                  <c:v>4.8914275775102647</c:v>
                </c:pt>
                <c:pt idx="57">
                  <c:v>3.5575188661262147</c:v>
                </c:pt>
                <c:pt idx="58">
                  <c:v>2.0180644432950019</c:v>
                </c:pt>
                <c:pt idx="59">
                  <c:v>5.9314156092125616</c:v>
                </c:pt>
                <c:pt idx="60">
                  <c:v>2.8711492866923596</c:v>
                </c:pt>
                <c:pt idx="61">
                  <c:v>2.2603216861161304</c:v>
                </c:pt>
                <c:pt idx="62">
                  <c:v>1.9973264692013644</c:v>
                </c:pt>
                <c:pt idx="63">
                  <c:v>3.0325509905714902</c:v>
                </c:pt>
                <c:pt idx="64">
                  <c:v>2.8644464877892055</c:v>
                </c:pt>
                <c:pt idx="65">
                  <c:v>3.0991626491217383</c:v>
                </c:pt>
                <c:pt idx="66">
                  <c:v>2.6186542207960835</c:v>
                </c:pt>
                <c:pt idx="67">
                  <c:v>1.1095996404915571</c:v>
                </c:pt>
                <c:pt idx="68">
                  <c:v>2.9383378063658467</c:v>
                </c:pt>
                <c:pt idx="69">
                  <c:v>2.3734379084450614</c:v>
                </c:pt>
                <c:pt idx="70">
                  <c:v>2.1644343185987402</c:v>
                </c:pt>
                <c:pt idx="71">
                  <c:v>2.8520619728797065</c:v>
                </c:pt>
                <c:pt idx="72">
                  <c:v>3.5270931187096308</c:v>
                </c:pt>
                <c:pt idx="73">
                  <c:v>3.3781567593098711</c:v>
                </c:pt>
                <c:pt idx="74">
                  <c:v>2.4565209687912817</c:v>
                </c:pt>
                <c:pt idx="75">
                  <c:v>2.0220964055015016</c:v>
                </c:pt>
                <c:pt idx="76">
                  <c:v>2.6477447475927205</c:v>
                </c:pt>
                <c:pt idx="77">
                  <c:v>3.9552789239088582</c:v>
                </c:pt>
                <c:pt idx="78">
                  <c:v>3.1868201601977959</c:v>
                </c:pt>
                <c:pt idx="79">
                  <c:v>2.6711987134150834</c:v>
                </c:pt>
                <c:pt idx="80">
                  <c:v>2.8010209476311521</c:v>
                </c:pt>
                <c:pt idx="81">
                  <c:v>2.6118126966923945</c:v>
                </c:pt>
                <c:pt idx="82">
                  <c:v>1.8522842532887089</c:v>
                </c:pt>
                <c:pt idx="83">
                  <c:v>4.0490699339936969</c:v>
                </c:pt>
                <c:pt idx="84">
                  <c:v>2.5477135040393333</c:v>
                </c:pt>
                <c:pt idx="85">
                  <c:v>4.7111420856500184</c:v>
                </c:pt>
                <c:pt idx="86">
                  <c:v>2.2696361241473766</c:v>
                </c:pt>
                <c:pt idx="87">
                  <c:v>2.7645195968364518</c:v>
                </c:pt>
                <c:pt idx="88">
                  <c:v>3.3706340214823096</c:v>
                </c:pt>
                <c:pt idx="89">
                  <c:v>3.035998530425887</c:v>
                </c:pt>
                <c:pt idx="90">
                  <c:v>3.6363513232220286</c:v>
                </c:pt>
                <c:pt idx="91">
                  <c:v>3.0983680534357316</c:v>
                </c:pt>
                <c:pt idx="92">
                  <c:v>1.4841849359235764</c:v>
                </c:pt>
                <c:pt idx="93">
                  <c:v>2.4805503276042473</c:v>
                </c:pt>
                <c:pt idx="94">
                  <c:v>3.1595090830400383</c:v>
                </c:pt>
                <c:pt idx="95">
                  <c:v>5.0420314727194055</c:v>
                </c:pt>
                <c:pt idx="96">
                  <c:v>3.4770459767754502</c:v>
                </c:pt>
                <c:pt idx="97">
                  <c:v>2.0395273180119462</c:v>
                </c:pt>
                <c:pt idx="98">
                  <c:v>2.8860137151067837</c:v>
                </c:pt>
                <c:pt idx="99">
                  <c:v>2.1529049618030798</c:v>
                </c:pt>
                <c:pt idx="100">
                  <c:v>2.0120606401252563</c:v>
                </c:pt>
                <c:pt idx="101">
                  <c:v>2.3919426201132512</c:v>
                </c:pt>
                <c:pt idx="102">
                  <c:v>5.346013253770443</c:v>
                </c:pt>
                <c:pt idx="103">
                  <c:v>3.1085630960925847</c:v>
                </c:pt>
                <c:pt idx="104">
                  <c:v>3.0400121489713539</c:v>
                </c:pt>
                <c:pt idx="105">
                  <c:v>2.4064301399576662</c:v>
                </c:pt>
                <c:pt idx="106">
                  <c:v>2.8900019904138485</c:v>
                </c:pt>
                <c:pt idx="107">
                  <c:v>3.3349257982409788</c:v>
                </c:pt>
                <c:pt idx="108">
                  <c:v>2.750753404337035</c:v>
                </c:pt>
                <c:pt idx="109">
                  <c:v>2.3440859601862232</c:v>
                </c:pt>
                <c:pt idx="110">
                  <c:v>2.3510760854414774</c:v>
                </c:pt>
                <c:pt idx="111">
                  <c:v>1.5764654790606016</c:v>
                </c:pt>
                <c:pt idx="112">
                  <c:v>4.8479686538525728</c:v>
                </c:pt>
                <c:pt idx="113">
                  <c:v>3.34200340056847</c:v>
                </c:pt>
                <c:pt idx="114">
                  <c:v>3.719504078630949</c:v>
                </c:pt>
                <c:pt idx="115">
                  <c:v>2.7527261517814203</c:v>
                </c:pt>
                <c:pt idx="116">
                  <c:v>4.2556279829349952</c:v>
                </c:pt>
                <c:pt idx="117">
                  <c:v>2.0819214646280337</c:v>
                </c:pt>
                <c:pt idx="118">
                  <c:v>2.2497105277492819</c:v>
                </c:pt>
                <c:pt idx="119">
                  <c:v>3.6978092606200077</c:v>
                </c:pt>
                <c:pt idx="120">
                  <c:v>2.143323009213403</c:v>
                </c:pt>
                <c:pt idx="121">
                  <c:v>2.3430314111706503</c:v>
                </c:pt>
                <c:pt idx="122">
                  <c:v>2.3855802520345315</c:v>
                </c:pt>
                <c:pt idx="123">
                  <c:v>2.5448855984811094</c:v>
                </c:pt>
                <c:pt idx="124">
                  <c:v>2.2544237036796542</c:v>
                </c:pt>
                <c:pt idx="125">
                  <c:v>4.5869253281485971</c:v>
                </c:pt>
                <c:pt idx="126">
                  <c:v>1.8445076552278092</c:v>
                </c:pt>
                <c:pt idx="127">
                  <c:v>2.4467212816388377</c:v>
                </c:pt>
                <c:pt idx="128">
                  <c:v>2.1507338332114672</c:v>
                </c:pt>
                <c:pt idx="129">
                  <c:v>3.3674403418612506</c:v>
                </c:pt>
                <c:pt idx="130">
                  <c:v>2.8399304117224058</c:v>
                </c:pt>
                <c:pt idx="131">
                  <c:v>2.9887365136316344</c:v>
                </c:pt>
                <c:pt idx="132">
                  <c:v>2.130938494303904</c:v>
                </c:pt>
                <c:pt idx="133">
                  <c:v>2.2336857295860169</c:v>
                </c:pt>
                <c:pt idx="134">
                  <c:v>2.7992668412306743</c:v>
                </c:pt>
                <c:pt idx="135">
                  <c:v>1.8801975348081064</c:v>
                </c:pt>
                <c:pt idx="136">
                  <c:v>2.0517571386736519</c:v>
                </c:pt>
                <c:pt idx="137">
                  <c:v>2.4118437797540837</c:v>
                </c:pt>
                <c:pt idx="138">
                  <c:v>2.4767544436215485</c:v>
                </c:pt>
                <c:pt idx="139">
                  <c:v>2.3185228963327154</c:v>
                </c:pt>
                <c:pt idx="140">
                  <c:v>2.7247986615307944</c:v>
                </c:pt>
                <c:pt idx="141">
                  <c:v>4.9744786471157196</c:v>
                </c:pt>
                <c:pt idx="142">
                  <c:v>5.4489899197739931</c:v>
                </c:pt>
                <c:pt idx="143">
                  <c:v>4.3277006519781294</c:v>
                </c:pt>
                <c:pt idx="144">
                  <c:v>2.6267646021790538</c:v>
                </c:pt>
                <c:pt idx="145">
                  <c:v>1.8651153718309155</c:v>
                </c:pt>
                <c:pt idx="146">
                  <c:v>3.0100513488485108</c:v>
                </c:pt>
                <c:pt idx="147">
                  <c:v>2.196922957329114</c:v>
                </c:pt>
                <c:pt idx="148">
                  <c:v>1.9632796886731874</c:v>
                </c:pt>
                <c:pt idx="149">
                  <c:v>1.7493015014342921</c:v>
                </c:pt>
                <c:pt idx="150">
                  <c:v>2.4106798367269344</c:v>
                </c:pt>
                <c:pt idx="151">
                  <c:v>2.3220721292359383</c:v>
                </c:pt>
                <c:pt idx="152">
                  <c:v>2.8863448316316855</c:v>
                </c:pt>
                <c:pt idx="153">
                  <c:v>3.7484902528269521</c:v>
                </c:pt>
                <c:pt idx="154">
                  <c:v>3.2979106338833746</c:v>
                </c:pt>
                <c:pt idx="155">
                  <c:v>4.4596837867597783</c:v>
                </c:pt>
                <c:pt idx="156">
                  <c:v>6.3249233034287693</c:v>
                </c:pt>
                <c:pt idx="157">
                  <c:v>3.8275413509666727</c:v>
                </c:pt>
                <c:pt idx="158">
                  <c:v>2.3832131588402445</c:v>
                </c:pt>
                <c:pt idx="159">
                  <c:v>2.9887262928509624</c:v>
                </c:pt>
                <c:pt idx="160">
                  <c:v>3.460986521074251</c:v>
                </c:pt>
                <c:pt idx="161">
                  <c:v>2.2777682754904398</c:v>
                </c:pt>
                <c:pt idx="162">
                  <c:v>2.8240006518602421</c:v>
                </c:pt>
                <c:pt idx="163">
                  <c:v>2.3861713218889995</c:v>
                </c:pt>
                <c:pt idx="164">
                  <c:v>2.6987345247129761</c:v>
                </c:pt>
                <c:pt idx="165">
                  <c:v>3.5706979767217208</c:v>
                </c:pt>
                <c:pt idx="166">
                  <c:v>3.0413027762107272</c:v>
                </c:pt>
                <c:pt idx="167">
                  <c:v>4.423417046056243</c:v>
                </c:pt>
                <c:pt idx="168">
                  <c:v>1.9934256709665357</c:v>
                </c:pt>
                <c:pt idx="169">
                  <c:v>1.9971962117108333</c:v>
                </c:pt>
                <c:pt idx="170">
                  <c:v>5.9230362451385261</c:v>
                </c:pt>
                <c:pt idx="171">
                  <c:v>2.4488487233310159</c:v>
                </c:pt>
                <c:pt idx="172">
                  <c:v>1.6949583090342408</c:v>
                </c:pt>
                <c:pt idx="173">
                  <c:v>4.0138408667773353</c:v>
                </c:pt>
                <c:pt idx="174">
                  <c:v>2.597060182107469</c:v>
                </c:pt>
                <c:pt idx="175">
                  <c:v>4.1128175613151505</c:v>
                </c:pt>
                <c:pt idx="176">
                  <c:v>2.697922147017433</c:v>
                </c:pt>
                <c:pt idx="177">
                  <c:v>2.3764835485660529</c:v>
                </c:pt>
                <c:pt idx="178">
                  <c:v>1.9531100925281029</c:v>
                </c:pt>
                <c:pt idx="179">
                  <c:v>4.2758934485060269</c:v>
                </c:pt>
                <c:pt idx="180">
                  <c:v>4.6277074599721928</c:v>
                </c:pt>
                <c:pt idx="181">
                  <c:v>3.2107156882419221</c:v>
                </c:pt>
                <c:pt idx="182">
                  <c:v>5.4613627385248229</c:v>
                </c:pt>
                <c:pt idx="183">
                  <c:v>3.5455622663587478</c:v>
                </c:pt>
                <c:pt idx="184">
                  <c:v>4.8339334786620887</c:v>
                </c:pt>
                <c:pt idx="185">
                  <c:v>3.5595974415492306</c:v>
                </c:pt>
                <c:pt idx="186">
                  <c:v>3.1932522233392158</c:v>
                </c:pt>
                <c:pt idx="187">
                  <c:v>4.4077076875540149</c:v>
                </c:pt>
                <c:pt idx="188">
                  <c:v>2.9340275471687476</c:v>
                </c:pt>
                <c:pt idx="189">
                  <c:v>3.3639994495092189</c:v>
                </c:pt>
                <c:pt idx="190">
                  <c:v>2.4905424060810586</c:v>
                </c:pt>
                <c:pt idx="191">
                  <c:v>2.8725309642822774</c:v>
                </c:pt>
                <c:pt idx="192">
                  <c:v>3.6493926150981384</c:v>
                </c:pt>
                <c:pt idx="193">
                  <c:v>2.4277374139456787</c:v>
                </c:pt>
                <c:pt idx="194">
                  <c:v>2.5314272844138652</c:v>
                </c:pt>
                <c:pt idx="195">
                  <c:v>1.7540146773646641</c:v>
                </c:pt>
                <c:pt idx="196">
                  <c:v>1.9432229283034221</c:v>
                </c:pt>
                <c:pt idx="197">
                  <c:v>5.4187996889297123</c:v>
                </c:pt>
                <c:pt idx="198">
                  <c:v>2.2305964025655913</c:v>
                </c:pt>
                <c:pt idx="199">
                  <c:v>2.2420382822890157</c:v>
                </c:pt>
                <c:pt idx="200">
                  <c:v>2.9071729495947274</c:v>
                </c:pt>
                <c:pt idx="201">
                  <c:v>2.206087887727656</c:v>
                </c:pt>
                <c:pt idx="202">
                  <c:v>2.5510923658308968</c:v>
                </c:pt>
                <c:pt idx="203">
                  <c:v>3.2536969240072815</c:v>
                </c:pt>
                <c:pt idx="204">
                  <c:v>2.7326551826804266</c:v>
                </c:pt>
                <c:pt idx="205">
                  <c:v>3.6399738244662583</c:v>
                </c:pt>
                <c:pt idx="206">
                  <c:v>4.9592973109076235</c:v>
                </c:pt>
                <c:pt idx="207">
                  <c:v>3.2463180907499827</c:v>
                </c:pt>
                <c:pt idx="208">
                  <c:v>2.1979775063446865</c:v>
                </c:pt>
                <c:pt idx="209">
                  <c:v>3.9670682340340848</c:v>
                </c:pt>
                <c:pt idx="210">
                  <c:v>3.7489537319880561</c:v>
                </c:pt>
                <c:pt idx="211">
                  <c:v>5.9370714203290076</c:v>
                </c:pt>
                <c:pt idx="212">
                  <c:v>2.2460519008344821</c:v>
                </c:pt>
                <c:pt idx="213">
                  <c:v>3.8255426986323897</c:v>
                </c:pt>
                <c:pt idx="214">
                  <c:v>2.2111743989497286</c:v>
                </c:pt>
                <c:pt idx="215">
                  <c:v>4.1369536545878862</c:v>
                </c:pt>
                <c:pt idx="216">
                  <c:v>2.0510566748076071</c:v>
                </c:pt>
                <c:pt idx="217">
                  <c:v>1.6881421281689521</c:v>
                </c:pt>
                <c:pt idx="218">
                  <c:v>4.1862062008360601</c:v>
                </c:pt>
                <c:pt idx="219">
                  <c:v>2.1677878371519039</c:v>
                </c:pt>
                <c:pt idx="220">
                  <c:v>2.3231923853636531</c:v>
                </c:pt>
                <c:pt idx="221">
                  <c:v>1.6553600699902502</c:v>
                </c:pt>
                <c:pt idx="222">
                  <c:v>2.8123156943356489</c:v>
                </c:pt>
                <c:pt idx="223">
                  <c:v>2.2865598705972818</c:v>
                </c:pt>
                <c:pt idx="224">
                  <c:v>2.5918434133948653</c:v>
                </c:pt>
                <c:pt idx="225">
                  <c:v>2.0092948684008682</c:v>
                </c:pt>
                <c:pt idx="226">
                  <c:v>3.3090045215534998</c:v>
                </c:pt>
                <c:pt idx="227">
                  <c:v>2.2832063520441181</c:v>
                </c:pt>
                <c:pt idx="228">
                  <c:v>3.0802840405103518</c:v>
                </c:pt>
                <c:pt idx="229">
                  <c:v>3.5717383170060639</c:v>
                </c:pt>
                <c:pt idx="230">
                  <c:v>2.6125014716451309</c:v>
                </c:pt>
                <c:pt idx="231">
                  <c:v>2.1257862759696886</c:v>
                </c:pt>
                <c:pt idx="232">
                  <c:v>2.046604920339437</c:v>
                </c:pt>
                <c:pt idx="233">
                  <c:v>2.4224549381209317</c:v>
                </c:pt>
                <c:pt idx="234">
                  <c:v>1.9806204573142272</c:v>
                </c:pt>
                <c:pt idx="235">
                  <c:v>2.1462628286011243</c:v>
                </c:pt>
                <c:pt idx="236">
                  <c:v>4.0532138100296944</c:v>
                </c:pt>
                <c:pt idx="237">
                  <c:v>4.6204455819553347</c:v>
                </c:pt>
                <c:pt idx="238">
                  <c:v>3.9428211406583529</c:v>
                </c:pt>
                <c:pt idx="239">
                  <c:v>3.5572574446640126</c:v>
                </c:pt>
                <c:pt idx="240">
                  <c:v>3.0954964609780742</c:v>
                </c:pt>
                <c:pt idx="241">
                  <c:v>2.7111627265219091</c:v>
                </c:pt>
                <c:pt idx="242">
                  <c:v>2.7322776091855543</c:v>
                </c:pt>
              </c:numCache>
            </c:numRef>
          </c:xVal>
          <c:yVal>
            <c:numRef>
              <c:f>tips!$M$2:$M$244</c:f>
              <c:numCache>
                <c:formatCode>0.00</c:formatCode>
                <c:ptCount val="243"/>
                <c:pt idx="0">
                  <c:v>-1.7125618258270385</c:v>
                </c:pt>
                <c:pt idx="1">
                  <c:v>-0.5740412828681809</c:v>
                </c:pt>
                <c:pt idx="2">
                  <c:v>0.26016697359040331</c:v>
                </c:pt>
                <c:pt idx="3">
                  <c:v>-6.5522505444604029E-3</c:v>
                </c:pt>
                <c:pt idx="4">
                  <c:v>-0.17889330833762118</c:v>
                </c:pt>
                <c:pt idx="5">
                  <c:v>0.89175474340354022</c:v>
                </c:pt>
                <c:pt idx="6">
                  <c:v>8.891681189251277E-2</c:v>
                </c:pt>
                <c:pt idx="7">
                  <c:v>-0.84812425118229307</c:v>
                </c:pt>
                <c:pt idx="8">
                  <c:v>-0.542115449776154</c:v>
                </c:pt>
                <c:pt idx="9">
                  <c:v>0.75239306506178139</c:v>
                </c:pt>
                <c:pt idx="10">
                  <c:v>-0.34247846601865151</c:v>
                </c:pt>
                <c:pt idx="11">
                  <c:v>0.20531494812096351</c:v>
                </c:pt>
                <c:pt idx="12">
                  <c:v>-0.96793558684698211</c:v>
                </c:pt>
                <c:pt idx="13">
                  <c:v>-0.17159751894940145</c:v>
                </c:pt>
                <c:pt idx="14">
                  <c:v>0.50104737436503788</c:v>
                </c:pt>
                <c:pt idx="15">
                  <c:v>0.8014011385311699</c:v>
                </c:pt>
                <c:pt idx="16">
                  <c:v>-0.59973116244847757</c:v>
                </c:pt>
                <c:pt idx="17">
                  <c:v>0.91509078141753397</c:v>
                </c:pt>
                <c:pt idx="18">
                  <c:v>0.60435907399810151</c:v>
                </c:pt>
                <c:pt idx="19">
                  <c:v>0.19710714527201967</c:v>
                </c:pt>
                <c:pt idx="20">
                  <c:v>1.3594109216173464</c:v>
                </c:pt>
                <c:pt idx="21">
                  <c:v>-0.23062613224866402</c:v>
                </c:pt>
                <c:pt idx="22">
                  <c:v>-0.32455502814302228</c:v>
                </c:pt>
                <c:pt idx="23">
                  <c:v>2.4828165304633076</c:v>
                </c:pt>
                <c:pt idx="24">
                  <c:v>0.28031023626320506</c:v>
                </c:pt>
                <c:pt idx="25">
                  <c:v>-0.72014883242985084</c:v>
                </c:pt>
                <c:pt idx="26">
                  <c:v>-0.291690068718788</c:v>
                </c:pt>
                <c:pt idx="27">
                  <c:v>-0.22759087606572725</c:v>
                </c:pt>
                <c:pt idx="28">
                  <c:v>1.2230948212812125</c:v>
                </c:pt>
                <c:pt idx="29">
                  <c:v>7.9702519660099114E-2</c:v>
                </c:pt>
                <c:pt idx="30">
                  <c:v>-0.48160342763835695</c:v>
                </c:pt>
                <c:pt idx="31">
                  <c:v>-0.61105113247787024</c:v>
                </c:pt>
                <c:pt idx="32">
                  <c:v>0.51237207006826191</c:v>
                </c:pt>
                <c:pt idx="33">
                  <c:v>-0.91826028078565747</c:v>
                </c:pt>
                <c:pt idx="34">
                  <c:v>0.56260781422238848</c:v>
                </c:pt>
                <c:pt idx="35">
                  <c:v>0.1256685468206391</c:v>
                </c:pt>
                <c:pt idx="36">
                  <c:v>-0.74378918397167837</c:v>
                </c:pt>
                <c:pt idx="37">
                  <c:v>0.23113491972533495</c:v>
                </c:pt>
                <c:pt idx="38">
                  <c:v>-0.65813635825739292</c:v>
                </c:pt>
                <c:pt idx="39">
                  <c:v>0.84602857766097461</c:v>
                </c:pt>
                <c:pt idx="40">
                  <c:v>-0.47833803394766861</c:v>
                </c:pt>
                <c:pt idx="41">
                  <c:v>-0.1902331648061657</c:v>
                </c:pt>
                <c:pt idx="42">
                  <c:v>0.66157442069203309</c:v>
                </c:pt>
                <c:pt idx="43">
                  <c:v>-0.67686299004026029</c:v>
                </c:pt>
                <c:pt idx="44">
                  <c:v>1.3000681633195068</c:v>
                </c:pt>
                <c:pt idx="45">
                  <c:v>0.19152811474965681</c:v>
                </c:pt>
                <c:pt idx="46">
                  <c:v>1.8201298514363318</c:v>
                </c:pt>
                <c:pt idx="47">
                  <c:v>1.5115411261046212</c:v>
                </c:pt>
                <c:pt idx="48">
                  <c:v>-1.9005799567097155</c:v>
                </c:pt>
                <c:pt idx="49">
                  <c:v>0.21509399440151755</c:v>
                </c:pt>
                <c:pt idx="50">
                  <c:v>0.23354334674245303</c:v>
                </c:pt>
                <c:pt idx="51">
                  <c:v>0.50900374884282851</c:v>
                </c:pt>
                <c:pt idx="52">
                  <c:v>0.44773353149431294</c:v>
                </c:pt>
                <c:pt idx="53">
                  <c:v>-0.461371504878195</c:v>
                </c:pt>
                <c:pt idx="54">
                  <c:v>0.49630359337953101</c:v>
                </c:pt>
                <c:pt idx="55">
                  <c:v>0.58841189242072511</c:v>
                </c:pt>
                <c:pt idx="56">
                  <c:v>-1.8914275775102647</c:v>
                </c:pt>
                <c:pt idx="57">
                  <c:v>-2.0575188661262147</c:v>
                </c:pt>
                <c:pt idx="58">
                  <c:v>-0.25806444329500189</c:v>
                </c:pt>
                <c:pt idx="59">
                  <c:v>0.79858439078743881</c:v>
                </c:pt>
                <c:pt idx="60">
                  <c:v>0.33885071330764038</c:v>
                </c:pt>
                <c:pt idx="61">
                  <c:v>-0.26032168611613038</c:v>
                </c:pt>
                <c:pt idx="62">
                  <c:v>-1.7326469201364381E-2</c:v>
                </c:pt>
                <c:pt idx="63">
                  <c:v>0.72744900942850954</c:v>
                </c:pt>
                <c:pt idx="64">
                  <c:v>-0.2244464877892054</c:v>
                </c:pt>
                <c:pt idx="65">
                  <c:v>5.0837350878261578E-2</c:v>
                </c:pt>
                <c:pt idx="66">
                  <c:v>-0.14865422079608326</c:v>
                </c:pt>
                <c:pt idx="67">
                  <c:v>-0.10959964049155713</c:v>
                </c:pt>
                <c:pt idx="68">
                  <c:v>-0.92833780636584695</c:v>
                </c:pt>
                <c:pt idx="69">
                  <c:v>-0.28343790844506156</c:v>
                </c:pt>
                <c:pt idx="70">
                  <c:v>-0.19443431859874027</c:v>
                </c:pt>
                <c:pt idx="71">
                  <c:v>0.14793802712029347</c:v>
                </c:pt>
                <c:pt idx="72">
                  <c:v>-0.3870931187096307</c:v>
                </c:pt>
                <c:pt idx="73">
                  <c:v>1.6218432406901289</c:v>
                </c:pt>
                <c:pt idx="74">
                  <c:v>-0.2565209687912815</c:v>
                </c:pt>
                <c:pt idx="75">
                  <c:v>-0.7720964055015016</c:v>
                </c:pt>
                <c:pt idx="76">
                  <c:v>0.43225525240727958</c:v>
                </c:pt>
                <c:pt idx="77">
                  <c:v>4.4721076091141843E-2</c:v>
                </c:pt>
                <c:pt idx="78">
                  <c:v>-0.1868201601977959</c:v>
                </c:pt>
                <c:pt idx="79">
                  <c:v>3.880128658491655E-2</c:v>
                </c:pt>
                <c:pt idx="80">
                  <c:v>0.19897905236884794</c:v>
                </c:pt>
                <c:pt idx="81">
                  <c:v>0.78818730330760545</c:v>
                </c:pt>
                <c:pt idx="82">
                  <c:v>-2.2284253288708866E-2</c:v>
                </c:pt>
                <c:pt idx="83">
                  <c:v>0.95093006600630314</c:v>
                </c:pt>
                <c:pt idx="84">
                  <c:v>-0.51771350403933347</c:v>
                </c:pt>
                <c:pt idx="85">
                  <c:v>0.45885791434998158</c:v>
                </c:pt>
                <c:pt idx="86">
                  <c:v>-0.26963612414737659</c:v>
                </c:pt>
                <c:pt idx="87">
                  <c:v>1.2354804031635482</c:v>
                </c:pt>
                <c:pt idx="88">
                  <c:v>2.47936597851769</c:v>
                </c:pt>
                <c:pt idx="89">
                  <c:v>-3.5998530425886965E-2</c:v>
                </c:pt>
                <c:pt idx="90">
                  <c:v>-0.63635132322202859</c:v>
                </c:pt>
                <c:pt idx="91">
                  <c:v>0.40163194656426837</c:v>
                </c:pt>
                <c:pt idx="92">
                  <c:v>-0.48418493592357637</c:v>
                </c:pt>
                <c:pt idx="93">
                  <c:v>1.8194496723957525</c:v>
                </c:pt>
                <c:pt idx="94">
                  <c:v>9.0490916959961698E-2</c:v>
                </c:pt>
                <c:pt idx="95">
                  <c:v>-0.31203147271940512</c:v>
                </c:pt>
                <c:pt idx="96">
                  <c:v>0.52295402322454976</c:v>
                </c:pt>
                <c:pt idx="97">
                  <c:v>-0.5395273180119462</c:v>
                </c:pt>
                <c:pt idx="98">
                  <c:v>0.11398628489321627</c:v>
                </c:pt>
                <c:pt idx="99">
                  <c:v>-0.65290496180307978</c:v>
                </c:pt>
                <c:pt idx="100">
                  <c:v>0.48793935987474368</c:v>
                </c:pt>
                <c:pt idx="101">
                  <c:v>0.60805737988674879</c:v>
                </c:pt>
                <c:pt idx="102">
                  <c:v>-2.846013253770443</c:v>
                </c:pt>
                <c:pt idx="103">
                  <c:v>0.37143690390741524</c:v>
                </c:pt>
                <c:pt idx="104">
                  <c:v>1.0399878510286462</c:v>
                </c:pt>
                <c:pt idx="105">
                  <c:v>-0.76643013995766629</c:v>
                </c:pt>
                <c:pt idx="106">
                  <c:v>1.1699980095861511</c:v>
                </c:pt>
                <c:pt idx="107">
                  <c:v>0.95507420175902125</c:v>
                </c:pt>
                <c:pt idx="108">
                  <c:v>1.0092465956629648</c:v>
                </c:pt>
                <c:pt idx="109">
                  <c:v>1.6559140398137768</c:v>
                </c:pt>
                <c:pt idx="110">
                  <c:v>0.64892391455852261</c:v>
                </c:pt>
                <c:pt idx="111">
                  <c:v>-0.57646547906060164</c:v>
                </c:pt>
                <c:pt idx="112">
                  <c:v>-0.84796865385257281</c:v>
                </c:pt>
                <c:pt idx="113">
                  <c:v>-0.79200340056847018</c:v>
                </c:pt>
                <c:pt idx="114">
                  <c:v>0.28049592136905099</c:v>
                </c:pt>
                <c:pt idx="115">
                  <c:v>0.74727384821857967</c:v>
                </c:pt>
                <c:pt idx="116">
                  <c:v>0.81437201706500506</c:v>
                </c:pt>
                <c:pt idx="117">
                  <c:v>-0.58192146462803374</c:v>
                </c:pt>
                <c:pt idx="118">
                  <c:v>-0.44971052774928189</c:v>
                </c:pt>
                <c:pt idx="119">
                  <c:v>-0.77780926062000777</c:v>
                </c:pt>
                <c:pt idx="120">
                  <c:v>0.16667699078659703</c:v>
                </c:pt>
                <c:pt idx="121">
                  <c:v>-0.66303141117065034</c:v>
                </c:pt>
                <c:pt idx="122">
                  <c:v>0.1144197479654685</c:v>
                </c:pt>
                <c:pt idx="123">
                  <c:v>-0.5448855984811094</c:v>
                </c:pt>
                <c:pt idx="124">
                  <c:v>0.26557629632034585</c:v>
                </c:pt>
                <c:pt idx="125">
                  <c:v>-0.38692532814859693</c:v>
                </c:pt>
                <c:pt idx="126">
                  <c:v>-0.36450765522780926</c:v>
                </c:pt>
                <c:pt idx="127">
                  <c:v>-0.44672128163883773</c:v>
                </c:pt>
                <c:pt idx="128">
                  <c:v>-0.15073383321146716</c:v>
                </c:pt>
                <c:pt idx="129">
                  <c:v>-1.1874403418612505</c:v>
                </c:pt>
                <c:pt idx="130">
                  <c:v>-1.3399304117224058</c:v>
                </c:pt>
                <c:pt idx="131">
                  <c:v>-0.15873651363163432</c:v>
                </c:pt>
                <c:pt idx="132">
                  <c:v>-0.63093849430390403</c:v>
                </c:pt>
                <c:pt idx="133">
                  <c:v>-0.23368572958601685</c:v>
                </c:pt>
                <c:pt idx="134">
                  <c:v>0.45073315876932574</c:v>
                </c:pt>
                <c:pt idx="135">
                  <c:v>-0.63019753480810636</c:v>
                </c:pt>
                <c:pt idx="136">
                  <c:v>-5.1757138673651948E-2</c:v>
                </c:pt>
                <c:pt idx="137">
                  <c:v>-0.41184377975408371</c:v>
                </c:pt>
                <c:pt idx="138">
                  <c:v>-0.47675444362154851</c:v>
                </c:pt>
                <c:pt idx="139">
                  <c:v>0.43147710366728464</c:v>
                </c:pt>
                <c:pt idx="140">
                  <c:v>0.77520133846920558</c:v>
                </c:pt>
                <c:pt idx="141">
                  <c:v>1.7255213528842805</c:v>
                </c:pt>
                <c:pt idx="142">
                  <c:v>-0.44898991977399305</c:v>
                </c:pt>
                <c:pt idx="143">
                  <c:v>0.67229934802187064</c:v>
                </c:pt>
                <c:pt idx="144">
                  <c:v>-0.32676460217905401</c:v>
                </c:pt>
                <c:pt idx="145">
                  <c:v>-0.36511537183091547</c:v>
                </c:pt>
                <c:pt idx="146">
                  <c:v>-1.6500513488485107</c:v>
                </c:pt>
                <c:pt idx="147">
                  <c:v>-0.56692295732911413</c:v>
                </c:pt>
                <c:pt idx="148">
                  <c:v>-0.23327968867318738</c:v>
                </c:pt>
                <c:pt idx="149">
                  <c:v>0.25069849856570792</c:v>
                </c:pt>
                <c:pt idx="150">
                  <c:v>8.9320163273065578E-2</c:v>
                </c:pt>
                <c:pt idx="151">
                  <c:v>-0.32207212923593831</c:v>
                </c:pt>
                <c:pt idx="152">
                  <c:v>-0.14634483163168532</c:v>
                </c:pt>
                <c:pt idx="153">
                  <c:v>-1.7484902528269521</c:v>
                </c:pt>
                <c:pt idx="154">
                  <c:v>-1.2979106338833746</c:v>
                </c:pt>
                <c:pt idx="155">
                  <c:v>0.6803162132402214</c:v>
                </c:pt>
                <c:pt idx="156">
                  <c:v>-1.3249233034287693</c:v>
                </c:pt>
                <c:pt idx="157">
                  <c:v>-7.7541350966672695E-2</c:v>
                </c:pt>
                <c:pt idx="158">
                  <c:v>0.22678684115975534</c:v>
                </c:pt>
                <c:pt idx="159">
                  <c:v>-0.98872629285096236</c:v>
                </c:pt>
                <c:pt idx="160">
                  <c:v>3.9013478925749023E-2</c:v>
                </c:pt>
                <c:pt idx="161">
                  <c:v>0.22223172450956019</c:v>
                </c:pt>
                <c:pt idx="162">
                  <c:v>-0.82400065186024207</c:v>
                </c:pt>
                <c:pt idx="163">
                  <c:v>-0.3861713218889995</c:v>
                </c:pt>
                <c:pt idx="164">
                  <c:v>0.30126547528702385</c:v>
                </c:pt>
                <c:pt idx="165">
                  <c:v>-9.0697976721720863E-2</c:v>
                </c:pt>
                <c:pt idx="166">
                  <c:v>-0.80130277621072699</c:v>
                </c:pt>
                <c:pt idx="167">
                  <c:v>7.6582953943757026E-2</c:v>
                </c:pt>
                <c:pt idx="168">
                  <c:v>-0.38342567096653557</c:v>
                </c:pt>
                <c:pt idx="169">
                  <c:v>2.8037882891667198E-3</c:v>
                </c:pt>
                <c:pt idx="170">
                  <c:v>4.0769637548614739</c:v>
                </c:pt>
                <c:pt idx="171">
                  <c:v>0.71115127666898426</c:v>
                </c:pt>
                <c:pt idx="172">
                  <c:v>3.4550416909657597</c:v>
                </c:pt>
                <c:pt idx="173">
                  <c:v>-0.83384086677733515</c:v>
                </c:pt>
                <c:pt idx="174">
                  <c:v>1.402939817892531</c:v>
                </c:pt>
                <c:pt idx="175">
                  <c:v>-1.0028175613151507</c:v>
                </c:pt>
                <c:pt idx="176">
                  <c:v>-0.69792214701743305</c:v>
                </c:pt>
                <c:pt idx="177">
                  <c:v>-0.37648354856605293</c:v>
                </c:pt>
                <c:pt idx="178">
                  <c:v>2.0468899074718969</c:v>
                </c:pt>
                <c:pt idx="179">
                  <c:v>-0.72589344850602711</c:v>
                </c:pt>
                <c:pt idx="180">
                  <c:v>-0.94770745997219263</c:v>
                </c:pt>
                <c:pt idx="181">
                  <c:v>2.4392843117580782</c:v>
                </c:pt>
                <c:pt idx="182">
                  <c:v>-1.9613627385248229</c:v>
                </c:pt>
                <c:pt idx="183">
                  <c:v>2.9544377336412522</c:v>
                </c:pt>
                <c:pt idx="184">
                  <c:v>-1.8339334786620887</c:v>
                </c:pt>
                <c:pt idx="185">
                  <c:v>1.4404025584507694</c:v>
                </c:pt>
                <c:pt idx="186">
                  <c:v>0.30674777666078423</c:v>
                </c:pt>
                <c:pt idx="187">
                  <c:v>-2.4077076875540149</c:v>
                </c:pt>
                <c:pt idx="188">
                  <c:v>0.56597245283125241</c:v>
                </c:pt>
                <c:pt idx="189">
                  <c:v>0.63600055049078108</c:v>
                </c:pt>
                <c:pt idx="190">
                  <c:v>-0.99054240608105859</c:v>
                </c:pt>
                <c:pt idx="191">
                  <c:v>1.317469035717723</c:v>
                </c:pt>
                <c:pt idx="192">
                  <c:v>-1.0893926150981383</c:v>
                </c:pt>
                <c:pt idx="193">
                  <c:v>-0.40773741394567864</c:v>
                </c:pt>
                <c:pt idx="194">
                  <c:v>1.4685727155861348</c:v>
                </c:pt>
                <c:pt idx="195">
                  <c:v>-0.31401467736466415</c:v>
                </c:pt>
                <c:pt idx="196">
                  <c:v>5.6777071696577863E-2</c:v>
                </c:pt>
                <c:pt idx="197">
                  <c:v>-0.41879968892971231</c:v>
                </c:pt>
                <c:pt idx="198">
                  <c:v>-0.23059640256559133</c:v>
                </c:pt>
                <c:pt idx="199">
                  <c:v>-0.24203828228901569</c:v>
                </c:pt>
                <c:pt idx="200">
                  <c:v>1.0928270504052726</c:v>
                </c:pt>
                <c:pt idx="201">
                  <c:v>-0.19608788772765617</c:v>
                </c:pt>
                <c:pt idx="202">
                  <c:v>-5.1092365830896824E-2</c:v>
                </c:pt>
                <c:pt idx="203">
                  <c:v>0.7463030759927185</c:v>
                </c:pt>
                <c:pt idx="204">
                  <c:v>0.49734481731957336</c:v>
                </c:pt>
                <c:pt idx="205">
                  <c:v>-0.22997382446625814</c:v>
                </c:pt>
                <c:pt idx="206">
                  <c:v>-1.9592973109076235</c:v>
                </c:pt>
                <c:pt idx="207">
                  <c:v>-1.2163180907499829</c:v>
                </c:pt>
                <c:pt idx="208">
                  <c:v>3.2022493655313511E-2</c:v>
                </c:pt>
                <c:pt idx="209">
                  <c:v>-1.9670682340340848</c:v>
                </c:pt>
                <c:pt idx="210">
                  <c:v>1.411046268011944</c:v>
                </c:pt>
                <c:pt idx="211">
                  <c:v>3.0629285796709924</c:v>
                </c:pt>
                <c:pt idx="212">
                  <c:v>0.25394809916551786</c:v>
                </c:pt>
                <c:pt idx="213">
                  <c:v>2.6744573013676103</c:v>
                </c:pt>
                <c:pt idx="214">
                  <c:v>-1.1111743989497285</c:v>
                </c:pt>
                <c:pt idx="215">
                  <c:v>-1.1369536545878862</c:v>
                </c:pt>
                <c:pt idx="216">
                  <c:v>-0.55105667480760712</c:v>
                </c:pt>
                <c:pt idx="217">
                  <c:v>-0.2481421281689522</c:v>
                </c:pt>
                <c:pt idx="218">
                  <c:v>-1.0962062008360602</c:v>
                </c:pt>
                <c:pt idx="219">
                  <c:v>3.2212162848096249E-2</c:v>
                </c:pt>
                <c:pt idx="220">
                  <c:v>1.1568076146363468</c:v>
                </c:pt>
                <c:pt idx="221">
                  <c:v>0.26463993000974972</c:v>
                </c:pt>
                <c:pt idx="222">
                  <c:v>0.18768430566435113</c:v>
                </c:pt>
                <c:pt idx="223">
                  <c:v>-0.70655987059728176</c:v>
                </c:pt>
                <c:pt idx="224">
                  <c:v>-9.1843413394865347E-2</c:v>
                </c:pt>
                <c:pt idx="225">
                  <c:v>-9.2948684008682392E-3</c:v>
                </c:pt>
                <c:pt idx="226">
                  <c:v>-0.30900452155349978</c:v>
                </c:pt>
                <c:pt idx="227">
                  <c:v>0.43679364795588205</c:v>
                </c:pt>
                <c:pt idx="228">
                  <c:v>-0.20028404051035187</c:v>
                </c:pt>
                <c:pt idx="229">
                  <c:v>-1.5717383170060639</c:v>
                </c:pt>
                <c:pt idx="230">
                  <c:v>0.38749852835486909</c:v>
                </c:pt>
                <c:pt idx="231">
                  <c:v>1.2642137240303115</c:v>
                </c:pt>
                <c:pt idx="232">
                  <c:v>-0.576604920339437</c:v>
                </c:pt>
                <c:pt idx="233">
                  <c:v>0.57754506187906829</c:v>
                </c:pt>
                <c:pt idx="234">
                  <c:v>-0.7306204573142272</c:v>
                </c:pt>
                <c:pt idx="235">
                  <c:v>-1.1462628286011243</c:v>
                </c:pt>
                <c:pt idx="236">
                  <c:v>-2.8832138100296945</c:v>
                </c:pt>
                <c:pt idx="237">
                  <c:v>4.9554418044665205E-2</c:v>
                </c:pt>
                <c:pt idx="238">
                  <c:v>1.9771788593416471</c:v>
                </c:pt>
                <c:pt idx="239">
                  <c:v>-1.5572574446640126</c:v>
                </c:pt>
                <c:pt idx="240">
                  <c:v>-1.0954964609780742</c:v>
                </c:pt>
                <c:pt idx="241">
                  <c:v>-0.96116272652190915</c:v>
                </c:pt>
                <c:pt idx="242">
                  <c:v>0.26772239081444571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2-475B-B98D-570C0E55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36560"/>
        <c:axId val="491634656"/>
      </c:scatterChart>
      <c:valAx>
        <c:axId val="3350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Predicted Tip</a:t>
                </a:r>
              </a:p>
            </c:rich>
          </c:tx>
          <c:overlay val="0"/>
          <c:spPr>
            <a:solidFill>
              <a:srgbClr val="FFFFCC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34656"/>
        <c:crosses val="autoZero"/>
        <c:crossBetween val="midCat"/>
      </c:valAx>
      <c:valAx>
        <c:axId val="4916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solidFill>
              <a:srgbClr val="FFFFCC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3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tips!$L$1</c:f>
              <c:strCache>
                <c:ptCount val="1"/>
                <c:pt idx="0">
                  <c:v>Predicted tip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tips!$K$2:$K$244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xVal>
          <c:yVal>
            <c:numRef>
              <c:f>tips!$L$2:$L$244</c:f>
              <c:numCache>
                <c:formatCode>0.00</c:formatCode>
                <c:ptCount val="243"/>
                <c:pt idx="0">
                  <c:v>2.7225618258270385</c:v>
                </c:pt>
                <c:pt idx="1">
                  <c:v>2.2340412828681808</c:v>
                </c:pt>
                <c:pt idx="2">
                  <c:v>3.2398330264095967</c:v>
                </c:pt>
                <c:pt idx="3">
                  <c:v>3.3165522505444605</c:v>
                </c:pt>
                <c:pt idx="4">
                  <c:v>3.7888933083376211</c:v>
                </c:pt>
                <c:pt idx="5">
                  <c:v>3.8182452565964597</c:v>
                </c:pt>
                <c:pt idx="6">
                  <c:v>1.9110831881074872</c:v>
                </c:pt>
                <c:pt idx="7">
                  <c:v>3.9681242511822932</c:v>
                </c:pt>
                <c:pt idx="8">
                  <c:v>2.502115449776154</c:v>
                </c:pt>
                <c:pt idx="9">
                  <c:v>2.4776069349382186</c:v>
                </c:pt>
                <c:pt idx="10">
                  <c:v>2.0524784660186515</c:v>
                </c:pt>
                <c:pt idx="11">
                  <c:v>4.7946850518790365</c:v>
                </c:pt>
                <c:pt idx="12">
                  <c:v>2.5379355868469822</c:v>
                </c:pt>
                <c:pt idx="13">
                  <c:v>3.1715975189494015</c:v>
                </c:pt>
                <c:pt idx="14">
                  <c:v>2.5189526256349621</c:v>
                </c:pt>
                <c:pt idx="15">
                  <c:v>3.11859886146883</c:v>
                </c:pt>
                <c:pt idx="16">
                  <c:v>2.2697311624484775</c:v>
                </c:pt>
                <c:pt idx="17">
                  <c:v>2.794909218582466</c:v>
                </c:pt>
                <c:pt idx="18">
                  <c:v>2.8956409260018985</c:v>
                </c:pt>
                <c:pt idx="19">
                  <c:v>3.1528928547279804</c:v>
                </c:pt>
                <c:pt idx="20">
                  <c:v>2.7205890783826536</c:v>
                </c:pt>
                <c:pt idx="21">
                  <c:v>2.980626132248664</c:v>
                </c:pt>
                <c:pt idx="22">
                  <c:v>2.5545550281430223</c:v>
                </c:pt>
                <c:pt idx="23">
                  <c:v>5.0971834695366924</c:v>
                </c:pt>
                <c:pt idx="24">
                  <c:v>2.8996897637367951</c:v>
                </c:pt>
                <c:pt idx="25">
                  <c:v>3.0601488324298507</c:v>
                </c:pt>
                <c:pt idx="26">
                  <c:v>2.291690068718788</c:v>
                </c:pt>
                <c:pt idx="27">
                  <c:v>2.2275908760657273</c:v>
                </c:pt>
                <c:pt idx="28">
                  <c:v>3.0769051787187873</c:v>
                </c:pt>
                <c:pt idx="29">
                  <c:v>2.9202974803399009</c:v>
                </c:pt>
                <c:pt idx="30">
                  <c:v>1.9316034276383569</c:v>
                </c:pt>
                <c:pt idx="31">
                  <c:v>3.1110511324778702</c:v>
                </c:pt>
                <c:pt idx="32">
                  <c:v>2.4876279299317381</c:v>
                </c:pt>
                <c:pt idx="33">
                  <c:v>3.3682602807856576</c:v>
                </c:pt>
                <c:pt idx="34">
                  <c:v>2.7073921857776115</c:v>
                </c:pt>
                <c:pt idx="35">
                  <c:v>3.474331453179361</c:v>
                </c:pt>
                <c:pt idx="36">
                  <c:v>2.7437891839716784</c:v>
                </c:pt>
                <c:pt idx="37">
                  <c:v>2.8388650802746649</c:v>
                </c:pt>
                <c:pt idx="38">
                  <c:v>2.968136358257393</c:v>
                </c:pt>
                <c:pt idx="39">
                  <c:v>4.1539714223390254</c:v>
                </c:pt>
                <c:pt idx="40">
                  <c:v>2.7183380339476688</c:v>
                </c:pt>
                <c:pt idx="41">
                  <c:v>2.7302331648061657</c:v>
                </c:pt>
                <c:pt idx="42">
                  <c:v>2.398425579307967</c:v>
                </c:pt>
                <c:pt idx="43">
                  <c:v>1.9968629900402604</c:v>
                </c:pt>
                <c:pt idx="44">
                  <c:v>4.2999318366804928</c:v>
                </c:pt>
                <c:pt idx="45">
                  <c:v>2.8084718852503432</c:v>
                </c:pt>
                <c:pt idx="46">
                  <c:v>3.1798701485636682</c:v>
                </c:pt>
                <c:pt idx="47">
                  <c:v>4.4884588738953788</c:v>
                </c:pt>
                <c:pt idx="48">
                  <c:v>3.9505799567097153</c:v>
                </c:pt>
                <c:pt idx="49">
                  <c:v>2.7849060055984824</c:v>
                </c:pt>
                <c:pt idx="50">
                  <c:v>2.266456653257547</c:v>
                </c:pt>
                <c:pt idx="51">
                  <c:v>2.0909962511571716</c:v>
                </c:pt>
                <c:pt idx="52">
                  <c:v>4.7522664685056872</c:v>
                </c:pt>
                <c:pt idx="53">
                  <c:v>2.0213715048781951</c:v>
                </c:pt>
                <c:pt idx="54">
                  <c:v>3.8436964066204689</c:v>
                </c:pt>
                <c:pt idx="55">
                  <c:v>2.9215881075792747</c:v>
                </c:pt>
                <c:pt idx="56">
                  <c:v>4.8914275775102647</c:v>
                </c:pt>
                <c:pt idx="57">
                  <c:v>3.5575188661262147</c:v>
                </c:pt>
                <c:pt idx="58">
                  <c:v>2.0180644432950019</c:v>
                </c:pt>
                <c:pt idx="59">
                  <c:v>5.9314156092125616</c:v>
                </c:pt>
                <c:pt idx="60">
                  <c:v>2.8711492866923596</c:v>
                </c:pt>
                <c:pt idx="61">
                  <c:v>2.2603216861161304</c:v>
                </c:pt>
                <c:pt idx="62">
                  <c:v>1.9973264692013644</c:v>
                </c:pt>
                <c:pt idx="63">
                  <c:v>3.0325509905714902</c:v>
                </c:pt>
                <c:pt idx="64">
                  <c:v>2.8644464877892055</c:v>
                </c:pt>
                <c:pt idx="65">
                  <c:v>3.0991626491217383</c:v>
                </c:pt>
                <c:pt idx="66">
                  <c:v>2.6186542207960835</c:v>
                </c:pt>
                <c:pt idx="67">
                  <c:v>1.1095996404915571</c:v>
                </c:pt>
                <c:pt idx="68">
                  <c:v>2.9383378063658467</c:v>
                </c:pt>
                <c:pt idx="69">
                  <c:v>2.3734379084450614</c:v>
                </c:pt>
                <c:pt idx="70">
                  <c:v>2.1644343185987402</c:v>
                </c:pt>
                <c:pt idx="71">
                  <c:v>2.8520619728797065</c:v>
                </c:pt>
                <c:pt idx="72">
                  <c:v>3.5270931187096308</c:v>
                </c:pt>
                <c:pt idx="73">
                  <c:v>3.3781567593098711</c:v>
                </c:pt>
                <c:pt idx="74">
                  <c:v>2.4565209687912817</c:v>
                </c:pt>
                <c:pt idx="75">
                  <c:v>2.0220964055015016</c:v>
                </c:pt>
                <c:pt idx="76">
                  <c:v>2.6477447475927205</c:v>
                </c:pt>
                <c:pt idx="77">
                  <c:v>3.9552789239088582</c:v>
                </c:pt>
                <c:pt idx="78">
                  <c:v>3.1868201601977959</c:v>
                </c:pt>
                <c:pt idx="79">
                  <c:v>2.6711987134150834</c:v>
                </c:pt>
                <c:pt idx="80">
                  <c:v>2.8010209476311521</c:v>
                </c:pt>
                <c:pt idx="81">
                  <c:v>2.6118126966923945</c:v>
                </c:pt>
                <c:pt idx="82">
                  <c:v>1.8522842532887089</c:v>
                </c:pt>
                <c:pt idx="83">
                  <c:v>4.0490699339936969</c:v>
                </c:pt>
                <c:pt idx="84">
                  <c:v>2.5477135040393333</c:v>
                </c:pt>
                <c:pt idx="85">
                  <c:v>4.7111420856500184</c:v>
                </c:pt>
                <c:pt idx="86">
                  <c:v>2.2696361241473766</c:v>
                </c:pt>
                <c:pt idx="87">
                  <c:v>2.7645195968364518</c:v>
                </c:pt>
                <c:pt idx="88">
                  <c:v>3.3706340214823096</c:v>
                </c:pt>
                <c:pt idx="89">
                  <c:v>3.035998530425887</c:v>
                </c:pt>
                <c:pt idx="90">
                  <c:v>3.6363513232220286</c:v>
                </c:pt>
                <c:pt idx="91">
                  <c:v>3.0983680534357316</c:v>
                </c:pt>
                <c:pt idx="92">
                  <c:v>1.4841849359235764</c:v>
                </c:pt>
                <c:pt idx="93">
                  <c:v>2.4805503276042473</c:v>
                </c:pt>
                <c:pt idx="94">
                  <c:v>3.1595090830400383</c:v>
                </c:pt>
                <c:pt idx="95">
                  <c:v>5.0420314727194055</c:v>
                </c:pt>
                <c:pt idx="96">
                  <c:v>3.4770459767754502</c:v>
                </c:pt>
                <c:pt idx="97">
                  <c:v>2.0395273180119462</c:v>
                </c:pt>
                <c:pt idx="98">
                  <c:v>2.8860137151067837</c:v>
                </c:pt>
                <c:pt idx="99">
                  <c:v>2.1529049618030798</c:v>
                </c:pt>
                <c:pt idx="100">
                  <c:v>2.0120606401252563</c:v>
                </c:pt>
                <c:pt idx="101">
                  <c:v>2.3919426201132512</c:v>
                </c:pt>
                <c:pt idx="102">
                  <c:v>5.346013253770443</c:v>
                </c:pt>
                <c:pt idx="103">
                  <c:v>3.1085630960925847</c:v>
                </c:pt>
                <c:pt idx="104">
                  <c:v>3.0400121489713539</c:v>
                </c:pt>
                <c:pt idx="105">
                  <c:v>2.4064301399576662</c:v>
                </c:pt>
                <c:pt idx="106">
                  <c:v>2.8900019904138485</c:v>
                </c:pt>
                <c:pt idx="107">
                  <c:v>3.3349257982409788</c:v>
                </c:pt>
                <c:pt idx="108">
                  <c:v>2.750753404337035</c:v>
                </c:pt>
                <c:pt idx="109">
                  <c:v>2.3440859601862232</c:v>
                </c:pt>
                <c:pt idx="110">
                  <c:v>2.3510760854414774</c:v>
                </c:pt>
                <c:pt idx="111">
                  <c:v>1.5764654790606016</c:v>
                </c:pt>
                <c:pt idx="112">
                  <c:v>4.8479686538525728</c:v>
                </c:pt>
                <c:pt idx="113">
                  <c:v>3.34200340056847</c:v>
                </c:pt>
                <c:pt idx="114">
                  <c:v>3.719504078630949</c:v>
                </c:pt>
                <c:pt idx="115">
                  <c:v>2.7527261517814203</c:v>
                </c:pt>
                <c:pt idx="116">
                  <c:v>4.2556279829349952</c:v>
                </c:pt>
                <c:pt idx="117">
                  <c:v>2.0819214646280337</c:v>
                </c:pt>
                <c:pt idx="118">
                  <c:v>2.2497105277492819</c:v>
                </c:pt>
                <c:pt idx="119">
                  <c:v>3.6978092606200077</c:v>
                </c:pt>
                <c:pt idx="120">
                  <c:v>2.143323009213403</c:v>
                </c:pt>
                <c:pt idx="121">
                  <c:v>2.3430314111706503</c:v>
                </c:pt>
                <c:pt idx="122">
                  <c:v>2.3855802520345315</c:v>
                </c:pt>
                <c:pt idx="123">
                  <c:v>2.5448855984811094</c:v>
                </c:pt>
                <c:pt idx="124">
                  <c:v>2.2544237036796542</c:v>
                </c:pt>
                <c:pt idx="125">
                  <c:v>4.5869253281485971</c:v>
                </c:pt>
                <c:pt idx="126">
                  <c:v>1.8445076552278092</c:v>
                </c:pt>
                <c:pt idx="127">
                  <c:v>2.4467212816388377</c:v>
                </c:pt>
                <c:pt idx="128">
                  <c:v>2.1507338332114672</c:v>
                </c:pt>
                <c:pt idx="129">
                  <c:v>3.3674403418612506</c:v>
                </c:pt>
                <c:pt idx="130">
                  <c:v>2.8399304117224058</c:v>
                </c:pt>
                <c:pt idx="131">
                  <c:v>2.9887365136316344</c:v>
                </c:pt>
                <c:pt idx="132">
                  <c:v>2.130938494303904</c:v>
                </c:pt>
                <c:pt idx="133">
                  <c:v>2.2336857295860169</c:v>
                </c:pt>
                <c:pt idx="134">
                  <c:v>2.7992668412306743</c:v>
                </c:pt>
                <c:pt idx="135">
                  <c:v>1.8801975348081064</c:v>
                </c:pt>
                <c:pt idx="136">
                  <c:v>2.0517571386736519</c:v>
                </c:pt>
                <c:pt idx="137">
                  <c:v>2.4118437797540837</c:v>
                </c:pt>
                <c:pt idx="138">
                  <c:v>2.4767544436215485</c:v>
                </c:pt>
                <c:pt idx="139">
                  <c:v>2.3185228963327154</c:v>
                </c:pt>
                <c:pt idx="140">
                  <c:v>2.7247986615307944</c:v>
                </c:pt>
                <c:pt idx="141">
                  <c:v>4.9744786471157196</c:v>
                </c:pt>
                <c:pt idx="142">
                  <c:v>5.4489899197739931</c:v>
                </c:pt>
                <c:pt idx="143">
                  <c:v>4.3277006519781294</c:v>
                </c:pt>
                <c:pt idx="144">
                  <c:v>2.6267646021790538</c:v>
                </c:pt>
                <c:pt idx="145">
                  <c:v>1.8651153718309155</c:v>
                </c:pt>
                <c:pt idx="146">
                  <c:v>3.0100513488485108</c:v>
                </c:pt>
                <c:pt idx="147">
                  <c:v>2.196922957329114</c:v>
                </c:pt>
                <c:pt idx="148">
                  <c:v>1.9632796886731874</c:v>
                </c:pt>
                <c:pt idx="149">
                  <c:v>1.7493015014342921</c:v>
                </c:pt>
                <c:pt idx="150">
                  <c:v>2.4106798367269344</c:v>
                </c:pt>
                <c:pt idx="151">
                  <c:v>2.3220721292359383</c:v>
                </c:pt>
                <c:pt idx="152">
                  <c:v>2.8863448316316855</c:v>
                </c:pt>
                <c:pt idx="153">
                  <c:v>3.7484902528269521</c:v>
                </c:pt>
                <c:pt idx="154">
                  <c:v>3.2979106338833746</c:v>
                </c:pt>
                <c:pt idx="155">
                  <c:v>4.4596837867597783</c:v>
                </c:pt>
                <c:pt idx="156">
                  <c:v>6.3249233034287693</c:v>
                </c:pt>
                <c:pt idx="157">
                  <c:v>3.8275413509666727</c:v>
                </c:pt>
                <c:pt idx="158">
                  <c:v>2.3832131588402445</c:v>
                </c:pt>
                <c:pt idx="159">
                  <c:v>2.9887262928509624</c:v>
                </c:pt>
                <c:pt idx="160">
                  <c:v>3.460986521074251</c:v>
                </c:pt>
                <c:pt idx="161">
                  <c:v>2.2777682754904398</c:v>
                </c:pt>
                <c:pt idx="162">
                  <c:v>2.8240006518602421</c:v>
                </c:pt>
                <c:pt idx="163">
                  <c:v>2.3861713218889995</c:v>
                </c:pt>
                <c:pt idx="164">
                  <c:v>2.6987345247129761</c:v>
                </c:pt>
                <c:pt idx="165">
                  <c:v>3.5706979767217208</c:v>
                </c:pt>
                <c:pt idx="166">
                  <c:v>3.0413027762107272</c:v>
                </c:pt>
                <c:pt idx="167">
                  <c:v>4.423417046056243</c:v>
                </c:pt>
                <c:pt idx="168">
                  <c:v>1.9934256709665357</c:v>
                </c:pt>
                <c:pt idx="169">
                  <c:v>1.9971962117108333</c:v>
                </c:pt>
                <c:pt idx="170">
                  <c:v>5.9230362451385261</c:v>
                </c:pt>
                <c:pt idx="171">
                  <c:v>2.4488487233310159</c:v>
                </c:pt>
                <c:pt idx="172">
                  <c:v>1.6949583090342408</c:v>
                </c:pt>
                <c:pt idx="173">
                  <c:v>4.0138408667773353</c:v>
                </c:pt>
                <c:pt idx="174">
                  <c:v>2.597060182107469</c:v>
                </c:pt>
                <c:pt idx="175">
                  <c:v>4.1128175613151505</c:v>
                </c:pt>
                <c:pt idx="176">
                  <c:v>2.697922147017433</c:v>
                </c:pt>
                <c:pt idx="177">
                  <c:v>2.3764835485660529</c:v>
                </c:pt>
                <c:pt idx="178">
                  <c:v>1.9531100925281029</c:v>
                </c:pt>
                <c:pt idx="179">
                  <c:v>4.2758934485060269</c:v>
                </c:pt>
                <c:pt idx="180">
                  <c:v>4.6277074599721928</c:v>
                </c:pt>
                <c:pt idx="181">
                  <c:v>3.2107156882419221</c:v>
                </c:pt>
                <c:pt idx="182">
                  <c:v>5.4613627385248229</c:v>
                </c:pt>
                <c:pt idx="183">
                  <c:v>3.5455622663587478</c:v>
                </c:pt>
                <c:pt idx="184">
                  <c:v>4.8339334786620887</c:v>
                </c:pt>
                <c:pt idx="185">
                  <c:v>3.5595974415492306</c:v>
                </c:pt>
                <c:pt idx="186">
                  <c:v>3.1932522233392158</c:v>
                </c:pt>
                <c:pt idx="187">
                  <c:v>4.4077076875540149</c:v>
                </c:pt>
                <c:pt idx="188">
                  <c:v>2.9340275471687476</c:v>
                </c:pt>
                <c:pt idx="189">
                  <c:v>3.3639994495092189</c:v>
                </c:pt>
                <c:pt idx="190">
                  <c:v>2.4905424060810586</c:v>
                </c:pt>
                <c:pt idx="191">
                  <c:v>2.8725309642822774</c:v>
                </c:pt>
                <c:pt idx="192">
                  <c:v>3.6493926150981384</c:v>
                </c:pt>
                <c:pt idx="193">
                  <c:v>2.4277374139456787</c:v>
                </c:pt>
                <c:pt idx="194">
                  <c:v>2.5314272844138652</c:v>
                </c:pt>
                <c:pt idx="195">
                  <c:v>1.7540146773646641</c:v>
                </c:pt>
                <c:pt idx="196">
                  <c:v>1.9432229283034221</c:v>
                </c:pt>
                <c:pt idx="197">
                  <c:v>5.4187996889297123</c:v>
                </c:pt>
                <c:pt idx="198">
                  <c:v>2.2305964025655913</c:v>
                </c:pt>
                <c:pt idx="199">
                  <c:v>2.2420382822890157</c:v>
                </c:pt>
                <c:pt idx="200">
                  <c:v>2.9071729495947274</c:v>
                </c:pt>
                <c:pt idx="201">
                  <c:v>2.206087887727656</c:v>
                </c:pt>
                <c:pt idx="202">
                  <c:v>2.5510923658308968</c:v>
                </c:pt>
                <c:pt idx="203">
                  <c:v>3.2536969240072815</c:v>
                </c:pt>
                <c:pt idx="204">
                  <c:v>2.7326551826804266</c:v>
                </c:pt>
                <c:pt idx="205">
                  <c:v>3.6399738244662583</c:v>
                </c:pt>
                <c:pt idx="206">
                  <c:v>4.9592973109076235</c:v>
                </c:pt>
                <c:pt idx="207">
                  <c:v>3.2463180907499827</c:v>
                </c:pt>
                <c:pt idx="208">
                  <c:v>2.1979775063446865</c:v>
                </c:pt>
                <c:pt idx="209">
                  <c:v>3.9670682340340848</c:v>
                </c:pt>
                <c:pt idx="210">
                  <c:v>3.7489537319880561</c:v>
                </c:pt>
                <c:pt idx="211">
                  <c:v>5.9370714203290076</c:v>
                </c:pt>
                <c:pt idx="212">
                  <c:v>2.2460519008344821</c:v>
                </c:pt>
                <c:pt idx="213">
                  <c:v>3.8255426986323897</c:v>
                </c:pt>
                <c:pt idx="214">
                  <c:v>2.2111743989497286</c:v>
                </c:pt>
                <c:pt idx="215">
                  <c:v>4.1369536545878862</c:v>
                </c:pt>
                <c:pt idx="216">
                  <c:v>2.0510566748076071</c:v>
                </c:pt>
                <c:pt idx="217">
                  <c:v>1.6881421281689521</c:v>
                </c:pt>
                <c:pt idx="218">
                  <c:v>4.1862062008360601</c:v>
                </c:pt>
                <c:pt idx="219">
                  <c:v>2.1677878371519039</c:v>
                </c:pt>
                <c:pt idx="220">
                  <c:v>2.3231923853636531</c:v>
                </c:pt>
                <c:pt idx="221">
                  <c:v>1.6553600699902502</c:v>
                </c:pt>
                <c:pt idx="222">
                  <c:v>2.8123156943356489</c:v>
                </c:pt>
                <c:pt idx="223">
                  <c:v>2.2865598705972818</c:v>
                </c:pt>
                <c:pt idx="224">
                  <c:v>2.5918434133948653</c:v>
                </c:pt>
                <c:pt idx="225">
                  <c:v>2.0092948684008682</c:v>
                </c:pt>
                <c:pt idx="226">
                  <c:v>3.3090045215534998</c:v>
                </c:pt>
                <c:pt idx="227">
                  <c:v>2.2832063520441181</c:v>
                </c:pt>
                <c:pt idx="228">
                  <c:v>3.0802840405103518</c:v>
                </c:pt>
                <c:pt idx="229">
                  <c:v>3.5717383170060639</c:v>
                </c:pt>
                <c:pt idx="230">
                  <c:v>2.6125014716451309</c:v>
                </c:pt>
                <c:pt idx="231">
                  <c:v>2.1257862759696886</c:v>
                </c:pt>
                <c:pt idx="232">
                  <c:v>2.046604920339437</c:v>
                </c:pt>
                <c:pt idx="233">
                  <c:v>2.4224549381209317</c:v>
                </c:pt>
                <c:pt idx="234">
                  <c:v>1.9806204573142272</c:v>
                </c:pt>
                <c:pt idx="235">
                  <c:v>2.1462628286011243</c:v>
                </c:pt>
                <c:pt idx="236">
                  <c:v>4.0532138100296944</c:v>
                </c:pt>
                <c:pt idx="237">
                  <c:v>4.6204455819553347</c:v>
                </c:pt>
                <c:pt idx="238">
                  <c:v>3.9428211406583529</c:v>
                </c:pt>
                <c:pt idx="239">
                  <c:v>3.5572574446640126</c:v>
                </c:pt>
                <c:pt idx="240">
                  <c:v>3.0954964609780742</c:v>
                </c:pt>
                <c:pt idx="241">
                  <c:v>2.7111627265219091</c:v>
                </c:pt>
                <c:pt idx="242">
                  <c:v>2.7322776091855543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7-49BF-B440-55D50CF0E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18096"/>
        <c:axId val="579922360"/>
      </c:scatterChart>
      <c:valAx>
        <c:axId val="5799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Actual</a:t>
                </a:r>
                <a:r>
                  <a:rPr lang="en-IN" b="1" baseline="0"/>
                  <a:t> Tip</a:t>
                </a:r>
                <a:endParaRPr lang="en-IN" b="1"/>
              </a:p>
            </c:rich>
          </c:tx>
          <c:overlay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22360"/>
        <c:crosses val="autoZero"/>
        <c:crossBetween val="midCat"/>
      </c:valAx>
      <c:valAx>
        <c:axId val="5799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Predicted Tip</a:t>
                </a:r>
              </a:p>
            </c:rich>
          </c:tx>
          <c:overlay val="0"/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888999</xdr:colOff>
      <xdr:row>35</xdr:row>
      <xdr:rowOff>26986</xdr:rowOff>
    </xdr:from>
    <xdr:to>
      <xdr:col>25</xdr:col>
      <xdr:colOff>0</xdr:colOff>
      <xdr:row>50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E2E65D-FF3A-4ADA-8695-E914A2946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51</xdr:row>
      <xdr:rowOff>14287</xdr:rowOff>
    </xdr:from>
    <xdr:to>
      <xdr:col>24</xdr:col>
      <xdr:colOff>866775</xdr:colOff>
      <xdr:row>66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32149A-B3DA-43C3-9F13-D3FD464FC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Z244"/>
  <sheetViews>
    <sheetView tabSelected="1" view="pageBreakPreview" topLeftCell="A115" zoomScale="60" zoomScaleNormal="90" workbookViewId="0">
      <selection activeCell="S74" sqref="S74"/>
    </sheetView>
  </sheetViews>
  <sheetFormatPr defaultColWidth="13.42578125" defaultRowHeight="15" x14ac:dyDescent="0.25"/>
  <cols>
    <col min="8" max="8" width="17.7109375" bestFit="1" customWidth="1"/>
    <col min="9" max="9" width="14.140625" bestFit="1" customWidth="1"/>
    <col min="10" max="10" width="15.140625" bestFit="1" customWidth="1"/>
    <col min="11" max="11" width="5" bestFit="1" customWidth="1"/>
    <col min="12" max="12" width="12.42578125" bestFit="1" customWidth="1"/>
    <col min="13" max="13" width="12.42578125" customWidth="1"/>
    <col min="14" max="14" width="16.7109375" bestFit="1" customWidth="1"/>
    <col min="15" max="16" width="12.42578125" customWidth="1"/>
    <col min="17" max="17" width="5" customWidth="1"/>
  </cols>
  <sheetData>
    <row r="1" spans="1:26" ht="15.75" thickBot="1" x14ac:dyDescent="0.3">
      <c r="A1" s="21" t="s">
        <v>14</v>
      </c>
      <c r="B1" s="22" t="s">
        <v>13</v>
      </c>
      <c r="C1" s="22" t="s">
        <v>12</v>
      </c>
      <c r="D1" s="22" t="s">
        <v>11</v>
      </c>
      <c r="E1" s="4" t="s">
        <v>10</v>
      </c>
      <c r="F1" s="5" t="s">
        <v>16</v>
      </c>
      <c r="G1" s="5" t="s">
        <v>17</v>
      </c>
      <c r="H1" s="5" t="s">
        <v>18</v>
      </c>
      <c r="I1" s="5" t="s">
        <v>19</v>
      </c>
      <c r="J1" s="6" t="s">
        <v>20</v>
      </c>
      <c r="K1" s="23" t="s">
        <v>15</v>
      </c>
      <c r="L1" s="24" t="s">
        <v>46</v>
      </c>
      <c r="M1" s="25" t="s">
        <v>48</v>
      </c>
      <c r="N1" s="26" t="s">
        <v>49</v>
      </c>
      <c r="O1" s="27" t="s">
        <v>50</v>
      </c>
      <c r="P1" s="27" t="s">
        <v>51</v>
      </c>
      <c r="Q1" s="19"/>
      <c r="R1" s="50" t="s">
        <v>45</v>
      </c>
      <c r="S1" s="51"/>
      <c r="T1" s="51"/>
      <c r="U1" s="51"/>
      <c r="V1" s="51"/>
      <c r="W1" s="51"/>
      <c r="X1" s="51"/>
      <c r="Y1" s="52"/>
    </row>
    <row r="2" spans="1:26" ht="15.75" thickBot="1" x14ac:dyDescent="0.3">
      <c r="A2" s="38" t="s">
        <v>3</v>
      </c>
      <c r="B2" s="38" t="s">
        <v>2</v>
      </c>
      <c r="C2" s="38" t="s">
        <v>9</v>
      </c>
      <c r="D2" s="38" t="s">
        <v>0</v>
      </c>
      <c r="E2" s="28">
        <v>2</v>
      </c>
      <c r="F2" s="29">
        <v>16.989999999999998</v>
      </c>
      <c r="G2" s="30">
        <f>IF(A2="Female",0,1)</f>
        <v>0</v>
      </c>
      <c r="H2" s="30">
        <f>IF(B2="No",0,1)</f>
        <v>0</v>
      </c>
      <c r="I2" s="30">
        <f>IF(C2="Thur",1,IF(C2="Fri",2,IF(C2="Sat",3,IF(C2="Sun",4,0))))</f>
        <v>4</v>
      </c>
      <c r="J2" s="31">
        <f>IF(D2="Dinner",1,0)</f>
        <v>1</v>
      </c>
      <c r="K2" s="36">
        <v>1.01</v>
      </c>
      <c r="L2" s="39">
        <f t="shared" ref="L2:L65" si="0">($S$28+$S$29*$E2+$S$30*$F2+$S$31*$G2+$S$32*$H2+$S$33*$I2+$S$34*$J2)</f>
        <v>2.7225618258270385</v>
      </c>
      <c r="M2" s="40">
        <f>(K2-L2)</f>
        <v>-1.7125618258270385</v>
      </c>
      <c r="N2" s="41">
        <f>M2*M2</f>
        <v>2.9328680072800397</v>
      </c>
      <c r="O2" s="49">
        <f>AVERAGE($N$2:$N$244)</f>
        <v>1.0159822896861643</v>
      </c>
      <c r="P2" s="49">
        <f>SQRT($O$2)</f>
        <v>1.007959468275468</v>
      </c>
      <c r="Q2" s="20"/>
      <c r="R2" s="14"/>
      <c r="S2" s="15" t="s">
        <v>10</v>
      </c>
      <c r="T2" s="15" t="s">
        <v>16</v>
      </c>
      <c r="U2" s="15" t="s">
        <v>17</v>
      </c>
      <c r="V2" s="15" t="s">
        <v>18</v>
      </c>
      <c r="W2" s="15" t="s">
        <v>19</v>
      </c>
      <c r="X2" s="15" t="s">
        <v>20</v>
      </c>
      <c r="Y2" s="16" t="s">
        <v>15</v>
      </c>
    </row>
    <row r="3" spans="1:26" x14ac:dyDescent="0.25">
      <c r="A3" s="38" t="s">
        <v>5</v>
      </c>
      <c r="B3" s="38" t="s">
        <v>2</v>
      </c>
      <c r="C3" s="38" t="s">
        <v>9</v>
      </c>
      <c r="D3" s="38" t="s">
        <v>0</v>
      </c>
      <c r="E3" s="28">
        <v>3</v>
      </c>
      <c r="F3" s="29">
        <v>10.34</v>
      </c>
      <c r="G3" s="30">
        <f>IF(A3="Female",0,1)</f>
        <v>1</v>
      </c>
      <c r="H3" s="30">
        <f t="shared" ref="H3:H66" si="1">IF(B3="No",0,1)</f>
        <v>0</v>
      </c>
      <c r="I3" s="30">
        <f t="shared" ref="I3:I66" si="2">IF(C3="Thur",1,IF(C3="Fri",2,IF(C3="Sat",3,IF(C3="Sun",4,0))))</f>
        <v>4</v>
      </c>
      <c r="J3" s="31">
        <f t="shared" ref="J3:J66" si="3">IF(D3="Dinner",1,0)</f>
        <v>1</v>
      </c>
      <c r="K3" s="36">
        <v>1.66</v>
      </c>
      <c r="L3" s="39">
        <f t="shared" si="0"/>
        <v>2.2340412828681808</v>
      </c>
      <c r="M3" s="40">
        <f t="shared" ref="M3:M66" si="4">(K3-L3)</f>
        <v>-0.5740412828681809</v>
      </c>
      <c r="N3" s="41">
        <f t="shared" ref="N3:N66" si="5">M3*M3</f>
        <v>0.32952339443694689</v>
      </c>
      <c r="P3" s="18"/>
      <c r="Q3" s="7"/>
      <c r="R3" s="11" t="s">
        <v>10</v>
      </c>
      <c r="S3" s="8">
        <v>1</v>
      </c>
      <c r="T3" s="8"/>
      <c r="U3" s="8"/>
      <c r="V3" s="8"/>
      <c r="W3" s="8"/>
      <c r="X3" s="8"/>
      <c r="Y3" s="12"/>
    </row>
    <row r="4" spans="1:26" x14ac:dyDescent="0.25">
      <c r="A4" s="38" t="s">
        <v>5</v>
      </c>
      <c r="B4" s="38" t="s">
        <v>2</v>
      </c>
      <c r="C4" s="38" t="s">
        <v>9</v>
      </c>
      <c r="D4" s="38" t="s">
        <v>0</v>
      </c>
      <c r="E4" s="28">
        <v>3</v>
      </c>
      <c r="F4" s="29">
        <v>21.01</v>
      </c>
      <c r="G4" s="30">
        <f t="shared" ref="G4:G66" si="6">IF(A4="Female",0,1)</f>
        <v>1</v>
      </c>
      <c r="H4" s="30">
        <f t="shared" si="1"/>
        <v>0</v>
      </c>
      <c r="I4" s="30">
        <f t="shared" si="2"/>
        <v>4</v>
      </c>
      <c r="J4" s="31">
        <f t="shared" si="3"/>
        <v>1</v>
      </c>
      <c r="K4" s="36">
        <v>3.5</v>
      </c>
      <c r="L4" s="39">
        <f t="shared" si="0"/>
        <v>3.2398330264095967</v>
      </c>
      <c r="M4" s="40">
        <f t="shared" si="4"/>
        <v>0.26016697359040331</v>
      </c>
      <c r="N4" s="41">
        <f t="shared" si="5"/>
        <v>6.7686854147189612E-2</v>
      </c>
      <c r="P4" s="18"/>
      <c r="Q4" s="7"/>
      <c r="R4" s="11" t="s">
        <v>16</v>
      </c>
      <c r="S4" s="8">
        <v>0.59758893106572075</v>
      </c>
      <c r="T4" s="8">
        <v>1</v>
      </c>
      <c r="U4" s="8"/>
      <c r="V4" s="8"/>
      <c r="W4" s="8"/>
      <c r="X4" s="8"/>
      <c r="Y4" s="12"/>
    </row>
    <row r="5" spans="1:26" x14ac:dyDescent="0.25">
      <c r="A5" s="38" t="s">
        <v>5</v>
      </c>
      <c r="B5" s="38" t="s">
        <v>2</v>
      </c>
      <c r="C5" s="38" t="s">
        <v>9</v>
      </c>
      <c r="D5" s="38" t="s">
        <v>0</v>
      </c>
      <c r="E5" s="28">
        <v>2</v>
      </c>
      <c r="F5" s="29">
        <v>23.68</v>
      </c>
      <c r="G5" s="30">
        <f t="shared" si="6"/>
        <v>1</v>
      </c>
      <c r="H5" s="30">
        <f t="shared" si="1"/>
        <v>0</v>
      </c>
      <c r="I5" s="30">
        <f t="shared" si="2"/>
        <v>4</v>
      </c>
      <c r="J5" s="31">
        <f t="shared" si="3"/>
        <v>1</v>
      </c>
      <c r="K5" s="36">
        <v>3.31</v>
      </c>
      <c r="L5" s="39">
        <f t="shared" si="0"/>
        <v>3.3165522505444605</v>
      </c>
      <c r="M5" s="40">
        <f t="shared" si="4"/>
        <v>-6.5522505444604029E-3</v>
      </c>
      <c r="N5" s="41">
        <f t="shared" si="5"/>
        <v>4.2931987197381648E-5</v>
      </c>
      <c r="O5" s="18"/>
      <c r="P5" s="18"/>
      <c r="Q5" s="7"/>
      <c r="R5" s="11" t="s">
        <v>17</v>
      </c>
      <c r="S5" s="8">
        <v>8.3248016742296649E-2</v>
      </c>
      <c r="T5" s="8">
        <v>0.14134974370169556</v>
      </c>
      <c r="U5" s="8">
        <v>1</v>
      </c>
      <c r="V5" s="8"/>
      <c r="W5" s="8"/>
      <c r="X5" s="8"/>
      <c r="Y5" s="12"/>
    </row>
    <row r="6" spans="1:26" x14ac:dyDescent="0.25">
      <c r="A6" s="38" t="s">
        <v>3</v>
      </c>
      <c r="B6" s="38" t="s">
        <v>2</v>
      </c>
      <c r="C6" s="38" t="s">
        <v>9</v>
      </c>
      <c r="D6" s="38" t="s">
        <v>0</v>
      </c>
      <c r="E6" s="28">
        <v>4</v>
      </c>
      <c r="F6" s="29">
        <v>24.59</v>
      </c>
      <c r="G6" s="30">
        <f t="shared" si="6"/>
        <v>0</v>
      </c>
      <c r="H6" s="30">
        <f t="shared" si="1"/>
        <v>0</v>
      </c>
      <c r="I6" s="30">
        <f t="shared" si="2"/>
        <v>4</v>
      </c>
      <c r="J6" s="31">
        <f t="shared" si="3"/>
        <v>1</v>
      </c>
      <c r="K6" s="36">
        <v>3.61</v>
      </c>
      <c r="L6" s="39">
        <f t="shared" si="0"/>
        <v>3.7888933083376211</v>
      </c>
      <c r="M6" s="40">
        <f t="shared" si="4"/>
        <v>-0.17889330833762118</v>
      </c>
      <c r="N6" s="41">
        <f t="shared" si="5"/>
        <v>3.2002815767979205E-2</v>
      </c>
      <c r="P6" s="18"/>
      <c r="Q6" s="7"/>
      <c r="R6" s="11" t="s">
        <v>18</v>
      </c>
      <c r="S6" s="8">
        <v>-0.13056441135746866</v>
      </c>
      <c r="T6" s="8">
        <v>9.0136101893482673E-2</v>
      </c>
      <c r="U6" s="8">
        <v>9.9301879660361556E-3</v>
      </c>
      <c r="V6" s="8">
        <v>1</v>
      </c>
      <c r="W6" s="8"/>
      <c r="X6" s="8"/>
      <c r="Y6" s="12"/>
    </row>
    <row r="7" spans="1:26" x14ac:dyDescent="0.25">
      <c r="A7" s="38" t="s">
        <v>5</v>
      </c>
      <c r="B7" s="38" t="s">
        <v>2</v>
      </c>
      <c r="C7" s="38" t="s">
        <v>9</v>
      </c>
      <c r="D7" s="38" t="s">
        <v>0</v>
      </c>
      <c r="E7" s="28">
        <v>4</v>
      </c>
      <c r="F7" s="29">
        <v>25.29</v>
      </c>
      <c r="G7" s="30">
        <f t="shared" si="6"/>
        <v>1</v>
      </c>
      <c r="H7" s="30">
        <f t="shared" si="1"/>
        <v>0</v>
      </c>
      <c r="I7" s="30">
        <f t="shared" si="2"/>
        <v>4</v>
      </c>
      <c r="J7" s="31">
        <f t="shared" si="3"/>
        <v>1</v>
      </c>
      <c r="K7" s="36">
        <v>4.71</v>
      </c>
      <c r="L7" s="39">
        <f t="shared" si="0"/>
        <v>3.8182452565964597</v>
      </c>
      <c r="M7" s="40">
        <f t="shared" si="4"/>
        <v>0.89175474340354022</v>
      </c>
      <c r="N7" s="41">
        <f t="shared" si="5"/>
        <v>0.79522652238271385</v>
      </c>
      <c r="P7" s="18"/>
      <c r="Q7" s="7"/>
      <c r="R7" s="11" t="s">
        <v>19</v>
      </c>
      <c r="S7" s="8">
        <v>0.16252471139391592</v>
      </c>
      <c r="T7" s="8">
        <v>0.1699781122161266</v>
      </c>
      <c r="U7" s="8">
        <v>0.22438759825927698</v>
      </c>
      <c r="V7" s="8">
        <v>-2.5007759039430772E-2</v>
      </c>
      <c r="W7" s="8">
        <v>1</v>
      </c>
      <c r="X7" s="8"/>
      <c r="Y7" s="12"/>
    </row>
    <row r="8" spans="1:26" x14ac:dyDescent="0.25">
      <c r="A8" s="38" t="s">
        <v>5</v>
      </c>
      <c r="B8" s="38" t="s">
        <v>2</v>
      </c>
      <c r="C8" s="38" t="s">
        <v>9</v>
      </c>
      <c r="D8" s="38" t="s">
        <v>0</v>
      </c>
      <c r="E8" s="28">
        <v>2</v>
      </c>
      <c r="F8" s="29">
        <v>8.77</v>
      </c>
      <c r="G8" s="30">
        <f t="shared" si="6"/>
        <v>1</v>
      </c>
      <c r="H8" s="30">
        <f t="shared" si="1"/>
        <v>0</v>
      </c>
      <c r="I8" s="30">
        <f t="shared" si="2"/>
        <v>4</v>
      </c>
      <c r="J8" s="31">
        <f t="shared" si="3"/>
        <v>1</v>
      </c>
      <c r="K8" s="36">
        <v>2</v>
      </c>
      <c r="L8" s="39">
        <f t="shared" si="0"/>
        <v>1.9110831881074872</v>
      </c>
      <c r="M8" s="40">
        <f t="shared" si="4"/>
        <v>8.891681189251277E-2</v>
      </c>
      <c r="N8" s="41">
        <f t="shared" si="5"/>
        <v>7.906199437128501E-3</v>
      </c>
      <c r="O8" s="18"/>
      <c r="P8" s="18"/>
      <c r="Q8" s="7"/>
      <c r="R8" s="11" t="s">
        <v>20</v>
      </c>
      <c r="S8" s="8">
        <v>0.10004530325852386</v>
      </c>
      <c r="T8" s="8">
        <v>0.17923185392494193</v>
      </c>
      <c r="U8" s="8">
        <v>0.19812862318292873</v>
      </c>
      <c r="V8" s="8">
        <v>6.3911230776324296E-2</v>
      </c>
      <c r="W8" s="8">
        <v>0.87313301491442918</v>
      </c>
      <c r="X8" s="8">
        <v>1</v>
      </c>
      <c r="Y8" s="12"/>
    </row>
    <row r="9" spans="1:26" ht="15.75" thickBot="1" x14ac:dyDescent="0.3">
      <c r="A9" s="38" t="s">
        <v>5</v>
      </c>
      <c r="B9" s="38" t="s">
        <v>2</v>
      </c>
      <c r="C9" s="38" t="s">
        <v>9</v>
      </c>
      <c r="D9" s="38" t="s">
        <v>0</v>
      </c>
      <c r="E9" s="28">
        <v>4</v>
      </c>
      <c r="F9" s="29">
        <v>26.88</v>
      </c>
      <c r="G9" s="30">
        <f t="shared" si="6"/>
        <v>1</v>
      </c>
      <c r="H9" s="30">
        <f t="shared" si="1"/>
        <v>0</v>
      </c>
      <c r="I9" s="30">
        <f t="shared" si="2"/>
        <v>4</v>
      </c>
      <c r="J9" s="31">
        <f t="shared" si="3"/>
        <v>1</v>
      </c>
      <c r="K9" s="36">
        <v>3.12</v>
      </c>
      <c r="L9" s="39">
        <f t="shared" si="0"/>
        <v>3.9681242511822932</v>
      </c>
      <c r="M9" s="40">
        <f t="shared" si="4"/>
        <v>-0.84812425118229307</v>
      </c>
      <c r="N9" s="41">
        <f t="shared" si="5"/>
        <v>0.71931474544352536</v>
      </c>
      <c r="O9" s="18"/>
      <c r="P9" s="18"/>
      <c r="Q9" s="7"/>
      <c r="R9" s="17" t="s">
        <v>15</v>
      </c>
      <c r="S9" s="9">
        <v>0.48840039467488378</v>
      </c>
      <c r="T9" s="9">
        <v>0.6749978565456074</v>
      </c>
      <c r="U9" s="9">
        <v>8.5273975201494573E-2</v>
      </c>
      <c r="V9" s="9">
        <v>9.7627499908010239E-3</v>
      </c>
      <c r="W9" s="9">
        <v>0.13179752636389336</v>
      </c>
      <c r="X9" s="9">
        <v>0.117596390271059</v>
      </c>
      <c r="Y9" s="13">
        <v>1</v>
      </c>
    </row>
    <row r="10" spans="1:26" ht="15.75" thickBot="1" x14ac:dyDescent="0.3">
      <c r="A10" s="38" t="s">
        <v>5</v>
      </c>
      <c r="B10" s="38" t="s">
        <v>2</v>
      </c>
      <c r="C10" s="38" t="s">
        <v>9</v>
      </c>
      <c r="D10" s="38" t="s">
        <v>0</v>
      </c>
      <c r="E10" s="28">
        <v>2</v>
      </c>
      <c r="F10" s="29">
        <v>15.04</v>
      </c>
      <c r="G10" s="30">
        <f t="shared" si="6"/>
        <v>1</v>
      </c>
      <c r="H10" s="30">
        <f t="shared" si="1"/>
        <v>0</v>
      </c>
      <c r="I10" s="30">
        <f t="shared" si="2"/>
        <v>4</v>
      </c>
      <c r="J10" s="31">
        <f t="shared" si="3"/>
        <v>1</v>
      </c>
      <c r="K10" s="36">
        <v>1.96</v>
      </c>
      <c r="L10" s="39">
        <f t="shared" si="0"/>
        <v>2.502115449776154</v>
      </c>
      <c r="M10" s="40">
        <f t="shared" si="4"/>
        <v>-0.542115449776154</v>
      </c>
      <c r="N10" s="41">
        <f t="shared" si="5"/>
        <v>0.29388916088600175</v>
      </c>
      <c r="O10" s="18"/>
      <c r="P10" s="18"/>
      <c r="Q10" s="7"/>
    </row>
    <row r="11" spans="1:26" x14ac:dyDescent="0.25">
      <c r="A11" s="38" t="s">
        <v>5</v>
      </c>
      <c r="B11" s="38" t="s">
        <v>2</v>
      </c>
      <c r="C11" s="38" t="s">
        <v>9</v>
      </c>
      <c r="D11" s="38" t="s">
        <v>0</v>
      </c>
      <c r="E11" s="28">
        <v>2</v>
      </c>
      <c r="F11" s="29">
        <v>14.78</v>
      </c>
      <c r="G11" s="30">
        <f t="shared" si="6"/>
        <v>1</v>
      </c>
      <c r="H11" s="30">
        <f t="shared" si="1"/>
        <v>0</v>
      </c>
      <c r="I11" s="30">
        <f t="shared" si="2"/>
        <v>4</v>
      </c>
      <c r="J11" s="31">
        <f t="shared" si="3"/>
        <v>1</v>
      </c>
      <c r="K11" s="36">
        <v>3.23</v>
      </c>
      <c r="L11" s="39">
        <f t="shared" si="0"/>
        <v>2.4776069349382186</v>
      </c>
      <c r="M11" s="40">
        <f t="shared" si="4"/>
        <v>0.75239306506178139</v>
      </c>
      <c r="N11" s="41">
        <f t="shared" si="5"/>
        <v>0.56609532435306198</v>
      </c>
      <c r="O11" s="18"/>
      <c r="P11" s="18"/>
      <c r="Q11" s="7"/>
      <c r="R11" s="53" t="s">
        <v>47</v>
      </c>
      <c r="S11" s="54"/>
      <c r="T11" s="54"/>
      <c r="U11" s="54"/>
      <c r="V11" s="54"/>
      <c r="W11" s="54"/>
      <c r="X11" s="54"/>
      <c r="Y11" s="54"/>
      <c r="Z11" s="55"/>
    </row>
    <row r="12" spans="1:26" x14ac:dyDescent="0.25">
      <c r="A12" s="38" t="s">
        <v>5</v>
      </c>
      <c r="B12" s="38" t="s">
        <v>2</v>
      </c>
      <c r="C12" s="38" t="s">
        <v>9</v>
      </c>
      <c r="D12" s="38" t="s">
        <v>0</v>
      </c>
      <c r="E12" s="28">
        <v>2</v>
      </c>
      <c r="F12" s="29">
        <v>10.27</v>
      </c>
      <c r="G12" s="30">
        <f t="shared" si="6"/>
        <v>1</v>
      </c>
      <c r="H12" s="30">
        <f t="shared" si="1"/>
        <v>0</v>
      </c>
      <c r="I12" s="30">
        <f t="shared" si="2"/>
        <v>4</v>
      </c>
      <c r="J12" s="31">
        <f t="shared" si="3"/>
        <v>1</v>
      </c>
      <c r="K12" s="36">
        <v>1.71</v>
      </c>
      <c r="L12" s="39">
        <f t="shared" si="0"/>
        <v>2.0524784660186515</v>
      </c>
      <c r="M12" s="40">
        <f t="shared" si="4"/>
        <v>-0.34247846601865151</v>
      </c>
      <c r="N12" s="41">
        <f t="shared" si="5"/>
        <v>0.11729149968648864</v>
      </c>
      <c r="O12" s="18"/>
      <c r="P12" s="18"/>
      <c r="Q12" s="7"/>
      <c r="R12" s="56" t="s">
        <v>21</v>
      </c>
      <c r="S12" s="57"/>
      <c r="T12" s="2"/>
      <c r="U12" s="2"/>
      <c r="V12" s="2"/>
      <c r="W12" s="2"/>
      <c r="X12" s="2"/>
      <c r="Y12" s="2"/>
      <c r="Z12" s="3"/>
    </row>
    <row r="13" spans="1:26" ht="15.75" thickBot="1" x14ac:dyDescent="0.3">
      <c r="A13" s="38" t="s">
        <v>3</v>
      </c>
      <c r="B13" s="38" t="s">
        <v>2</v>
      </c>
      <c r="C13" s="38" t="s">
        <v>9</v>
      </c>
      <c r="D13" s="38" t="s">
        <v>0</v>
      </c>
      <c r="E13" s="28">
        <v>4</v>
      </c>
      <c r="F13" s="29">
        <v>35.26</v>
      </c>
      <c r="G13" s="30">
        <f t="shared" si="6"/>
        <v>0</v>
      </c>
      <c r="H13" s="30">
        <f t="shared" si="1"/>
        <v>0</v>
      </c>
      <c r="I13" s="30">
        <f t="shared" si="2"/>
        <v>4</v>
      </c>
      <c r="J13" s="31">
        <f t="shared" si="3"/>
        <v>1</v>
      </c>
      <c r="K13" s="36">
        <v>5</v>
      </c>
      <c r="L13" s="39">
        <f t="shared" si="0"/>
        <v>4.7946850518790365</v>
      </c>
      <c r="M13" s="40">
        <f t="shared" si="4"/>
        <v>0.20531494812096351</v>
      </c>
      <c r="N13" s="41">
        <f t="shared" si="5"/>
        <v>4.2154227921913937E-2</v>
      </c>
      <c r="O13" s="18"/>
      <c r="P13" s="18"/>
      <c r="Q13" s="7"/>
      <c r="R13" s="1"/>
      <c r="S13" s="2"/>
      <c r="T13" s="2"/>
      <c r="U13" s="2"/>
      <c r="V13" s="2"/>
      <c r="W13" s="2"/>
      <c r="X13" s="2"/>
      <c r="Y13" s="2"/>
      <c r="Z13" s="3"/>
    </row>
    <row r="14" spans="1:26" x14ac:dyDescent="0.25">
      <c r="A14" s="38" t="s">
        <v>5</v>
      </c>
      <c r="B14" s="38" t="s">
        <v>2</v>
      </c>
      <c r="C14" s="38" t="s">
        <v>9</v>
      </c>
      <c r="D14" s="38" t="s">
        <v>0</v>
      </c>
      <c r="E14" s="28">
        <v>2</v>
      </c>
      <c r="F14" s="29">
        <v>15.42</v>
      </c>
      <c r="G14" s="30">
        <f t="shared" si="6"/>
        <v>1</v>
      </c>
      <c r="H14" s="30">
        <f t="shared" si="1"/>
        <v>0</v>
      </c>
      <c r="I14" s="30">
        <f t="shared" si="2"/>
        <v>4</v>
      </c>
      <c r="J14" s="31">
        <f t="shared" si="3"/>
        <v>1</v>
      </c>
      <c r="K14" s="36">
        <v>1.57</v>
      </c>
      <c r="L14" s="39">
        <f t="shared" si="0"/>
        <v>2.5379355868469822</v>
      </c>
      <c r="M14" s="40">
        <f t="shared" si="4"/>
        <v>-0.96793558684698211</v>
      </c>
      <c r="N14" s="41">
        <f t="shared" si="5"/>
        <v>0.93689930028481161</v>
      </c>
      <c r="O14" s="18"/>
      <c r="P14" s="18"/>
      <c r="Q14" s="7"/>
      <c r="R14" s="48" t="s">
        <v>22</v>
      </c>
      <c r="S14" s="47"/>
      <c r="T14" s="2"/>
      <c r="U14" s="2"/>
      <c r="V14" s="2"/>
      <c r="W14" s="2"/>
      <c r="X14" s="2"/>
      <c r="Y14" s="2"/>
      <c r="Z14" s="3"/>
    </row>
    <row r="15" spans="1:26" x14ac:dyDescent="0.25">
      <c r="A15" s="38" t="s">
        <v>5</v>
      </c>
      <c r="B15" s="38" t="s">
        <v>2</v>
      </c>
      <c r="C15" s="38" t="s">
        <v>9</v>
      </c>
      <c r="D15" s="38" t="s">
        <v>0</v>
      </c>
      <c r="E15" s="28">
        <v>4</v>
      </c>
      <c r="F15" s="29">
        <v>18.43</v>
      </c>
      <c r="G15" s="30">
        <f t="shared" si="6"/>
        <v>1</v>
      </c>
      <c r="H15" s="30">
        <f t="shared" si="1"/>
        <v>0</v>
      </c>
      <c r="I15" s="30">
        <f t="shared" si="2"/>
        <v>4</v>
      </c>
      <c r="J15" s="31">
        <f t="shared" si="3"/>
        <v>1</v>
      </c>
      <c r="K15" s="36">
        <v>3</v>
      </c>
      <c r="L15" s="39">
        <f t="shared" si="0"/>
        <v>3.1715975189494015</v>
      </c>
      <c r="M15" s="40">
        <f t="shared" si="4"/>
        <v>-0.17159751894940145</v>
      </c>
      <c r="N15" s="41">
        <f t="shared" si="5"/>
        <v>2.944570850959019E-2</v>
      </c>
      <c r="O15" s="18"/>
      <c r="P15" s="18"/>
      <c r="Q15" s="7"/>
      <c r="R15" s="11" t="s">
        <v>23</v>
      </c>
      <c r="S15" s="8">
        <v>0.68422646104293572</v>
      </c>
      <c r="T15" s="2"/>
      <c r="U15" s="2"/>
      <c r="V15" s="2"/>
      <c r="W15" s="2"/>
      <c r="X15" s="2"/>
      <c r="Y15" s="2"/>
      <c r="Z15" s="3"/>
    </row>
    <row r="16" spans="1:26" x14ac:dyDescent="0.25">
      <c r="A16" s="38" t="s">
        <v>3</v>
      </c>
      <c r="B16" s="38" t="s">
        <v>2</v>
      </c>
      <c r="C16" s="38" t="s">
        <v>9</v>
      </c>
      <c r="D16" s="38" t="s">
        <v>0</v>
      </c>
      <c r="E16" s="28">
        <v>2</v>
      </c>
      <c r="F16" s="29">
        <v>14.83</v>
      </c>
      <c r="G16" s="30">
        <f t="shared" si="6"/>
        <v>0</v>
      </c>
      <c r="H16" s="30">
        <f t="shared" si="1"/>
        <v>0</v>
      </c>
      <c r="I16" s="30">
        <f t="shared" si="2"/>
        <v>4</v>
      </c>
      <c r="J16" s="31">
        <f t="shared" si="3"/>
        <v>1</v>
      </c>
      <c r="K16" s="36">
        <v>3.02</v>
      </c>
      <c r="L16" s="39">
        <f t="shared" si="0"/>
        <v>2.5189526256349621</v>
      </c>
      <c r="M16" s="40">
        <f t="shared" si="4"/>
        <v>0.50104737436503788</v>
      </c>
      <c r="N16" s="41">
        <f t="shared" si="5"/>
        <v>0.25104847135809844</v>
      </c>
      <c r="O16" s="18"/>
      <c r="P16" s="18"/>
      <c r="Q16" s="7"/>
      <c r="R16" s="11" t="s">
        <v>24</v>
      </c>
      <c r="S16" s="8">
        <v>0.46816584999134009</v>
      </c>
      <c r="T16" s="2"/>
      <c r="U16" s="2"/>
      <c r="V16" s="2"/>
      <c r="W16" s="2"/>
      <c r="X16" s="2"/>
      <c r="Y16" s="2"/>
      <c r="Z16" s="3"/>
    </row>
    <row r="17" spans="1:26" x14ac:dyDescent="0.25">
      <c r="A17" s="38" t="s">
        <v>5</v>
      </c>
      <c r="B17" s="38" t="s">
        <v>2</v>
      </c>
      <c r="C17" s="38" t="s">
        <v>9</v>
      </c>
      <c r="D17" s="38" t="s">
        <v>0</v>
      </c>
      <c r="E17" s="28">
        <v>2</v>
      </c>
      <c r="F17" s="29">
        <v>21.58</v>
      </c>
      <c r="G17" s="30">
        <f t="shared" si="6"/>
        <v>1</v>
      </c>
      <c r="H17" s="30">
        <f t="shared" si="1"/>
        <v>0</v>
      </c>
      <c r="I17" s="30">
        <f t="shared" si="2"/>
        <v>4</v>
      </c>
      <c r="J17" s="31">
        <f t="shared" si="3"/>
        <v>1</v>
      </c>
      <c r="K17" s="36">
        <v>3.92</v>
      </c>
      <c r="L17" s="39">
        <f t="shared" si="0"/>
        <v>3.11859886146883</v>
      </c>
      <c r="M17" s="40">
        <f t="shared" si="4"/>
        <v>0.8014011385311699</v>
      </c>
      <c r="N17" s="41">
        <f t="shared" si="5"/>
        <v>0.64224378483905542</v>
      </c>
      <c r="O17" s="18"/>
      <c r="P17" s="18"/>
      <c r="Q17" s="7"/>
      <c r="R17" s="11" t="s">
        <v>25</v>
      </c>
      <c r="S17" s="8">
        <v>0.45464464278773009</v>
      </c>
      <c r="T17" s="2"/>
      <c r="U17" s="2"/>
      <c r="V17" s="2"/>
      <c r="W17" s="2"/>
      <c r="X17" s="2"/>
      <c r="Y17" s="2"/>
      <c r="Z17" s="3"/>
    </row>
    <row r="18" spans="1:26" x14ac:dyDescent="0.25">
      <c r="A18" s="38" t="s">
        <v>3</v>
      </c>
      <c r="B18" s="38" t="s">
        <v>2</v>
      </c>
      <c r="C18" s="38" t="s">
        <v>9</v>
      </c>
      <c r="D18" s="38" t="s">
        <v>0</v>
      </c>
      <c r="E18" s="28">
        <v>3</v>
      </c>
      <c r="F18" s="29">
        <v>10.33</v>
      </c>
      <c r="G18" s="30">
        <f t="shared" si="6"/>
        <v>0</v>
      </c>
      <c r="H18" s="30">
        <f t="shared" si="1"/>
        <v>0</v>
      </c>
      <c r="I18" s="30">
        <f t="shared" si="2"/>
        <v>4</v>
      </c>
      <c r="J18" s="31">
        <f t="shared" si="3"/>
        <v>1</v>
      </c>
      <c r="K18" s="36">
        <v>1.67</v>
      </c>
      <c r="L18" s="39">
        <f t="shared" si="0"/>
        <v>2.2697311624484775</v>
      </c>
      <c r="M18" s="40">
        <f t="shared" si="4"/>
        <v>-0.59973116244847757</v>
      </c>
      <c r="N18" s="41">
        <f t="shared" si="5"/>
        <v>0.35967746721180222</v>
      </c>
      <c r="O18" s="18"/>
      <c r="P18" s="18"/>
      <c r="Q18" s="7"/>
      <c r="R18" s="11" t="s">
        <v>26</v>
      </c>
      <c r="S18" s="8">
        <v>1.0227987864680839</v>
      </c>
      <c r="T18" s="2"/>
      <c r="U18" s="2"/>
      <c r="V18" s="2"/>
      <c r="W18" s="2"/>
      <c r="X18" s="2"/>
      <c r="Y18" s="2"/>
      <c r="Z18" s="3"/>
    </row>
    <row r="19" spans="1:26" ht="15.75" thickBot="1" x14ac:dyDescent="0.3">
      <c r="A19" s="38" t="s">
        <v>5</v>
      </c>
      <c r="B19" s="38" t="s">
        <v>2</v>
      </c>
      <c r="C19" s="38" t="s">
        <v>9</v>
      </c>
      <c r="D19" s="38" t="s">
        <v>0</v>
      </c>
      <c r="E19" s="28">
        <v>3</v>
      </c>
      <c r="F19" s="29">
        <v>16.29</v>
      </c>
      <c r="G19" s="30">
        <f t="shared" si="6"/>
        <v>1</v>
      </c>
      <c r="H19" s="30">
        <f t="shared" si="1"/>
        <v>0</v>
      </c>
      <c r="I19" s="30">
        <f t="shared" si="2"/>
        <v>4</v>
      </c>
      <c r="J19" s="31">
        <f t="shared" si="3"/>
        <v>1</v>
      </c>
      <c r="K19" s="36">
        <v>3.71</v>
      </c>
      <c r="L19" s="39">
        <f t="shared" si="0"/>
        <v>2.794909218582466</v>
      </c>
      <c r="M19" s="40">
        <f t="shared" si="4"/>
        <v>0.91509078141753397</v>
      </c>
      <c r="N19" s="41">
        <f t="shared" si="5"/>
        <v>0.83739113823535294</v>
      </c>
      <c r="O19" s="18"/>
      <c r="P19" s="18"/>
      <c r="Q19" s="7"/>
      <c r="R19" s="17" t="s">
        <v>27</v>
      </c>
      <c r="S19" s="9">
        <v>243</v>
      </c>
      <c r="T19" s="2"/>
      <c r="U19" s="2"/>
      <c r="V19" s="2"/>
      <c r="W19" s="2"/>
      <c r="X19" s="2"/>
      <c r="Y19" s="2"/>
      <c r="Z19" s="3"/>
    </row>
    <row r="20" spans="1:26" x14ac:dyDescent="0.25">
      <c r="A20" s="38" t="s">
        <v>3</v>
      </c>
      <c r="B20" s="38" t="s">
        <v>2</v>
      </c>
      <c r="C20" s="38" t="s">
        <v>9</v>
      </c>
      <c r="D20" s="38" t="s">
        <v>0</v>
      </c>
      <c r="E20" s="28">
        <v>3</v>
      </c>
      <c r="F20" s="29">
        <v>16.97</v>
      </c>
      <c r="G20" s="30">
        <f t="shared" si="6"/>
        <v>0</v>
      </c>
      <c r="H20" s="30">
        <f t="shared" si="1"/>
        <v>0</v>
      </c>
      <c r="I20" s="30">
        <f t="shared" si="2"/>
        <v>4</v>
      </c>
      <c r="J20" s="31">
        <f t="shared" si="3"/>
        <v>1</v>
      </c>
      <c r="K20" s="36">
        <v>3.5</v>
      </c>
      <c r="L20" s="39">
        <f t="shared" si="0"/>
        <v>2.8956409260018985</v>
      </c>
      <c r="M20" s="40">
        <f t="shared" si="4"/>
        <v>0.60435907399810151</v>
      </c>
      <c r="N20" s="41">
        <f t="shared" si="5"/>
        <v>0.36524989032384275</v>
      </c>
      <c r="O20" s="18"/>
      <c r="P20" s="18"/>
      <c r="Q20" s="7"/>
      <c r="R20" s="1"/>
      <c r="S20" s="2"/>
      <c r="T20" s="2"/>
      <c r="U20" s="2"/>
      <c r="V20" s="2"/>
      <c r="W20" s="2"/>
      <c r="X20" s="2"/>
      <c r="Y20" s="2"/>
      <c r="Z20" s="3"/>
    </row>
    <row r="21" spans="1:26" ht="15.75" thickBot="1" x14ac:dyDescent="0.3">
      <c r="A21" s="38" t="s">
        <v>5</v>
      </c>
      <c r="B21" s="38" t="s">
        <v>2</v>
      </c>
      <c r="C21" s="38" t="s">
        <v>4</v>
      </c>
      <c r="D21" s="38" t="s">
        <v>0</v>
      </c>
      <c r="E21" s="28">
        <v>3</v>
      </c>
      <c r="F21" s="29">
        <v>20.65</v>
      </c>
      <c r="G21" s="30">
        <f t="shared" si="6"/>
        <v>1</v>
      </c>
      <c r="H21" s="30">
        <f t="shared" si="1"/>
        <v>0</v>
      </c>
      <c r="I21" s="30">
        <f t="shared" si="2"/>
        <v>3</v>
      </c>
      <c r="J21" s="31">
        <f t="shared" si="3"/>
        <v>1</v>
      </c>
      <c r="K21" s="36">
        <v>3.35</v>
      </c>
      <c r="L21" s="39">
        <f t="shared" si="0"/>
        <v>3.1528928547279804</v>
      </c>
      <c r="M21" s="40">
        <f t="shared" si="4"/>
        <v>0.19710714527201967</v>
      </c>
      <c r="N21" s="41">
        <f t="shared" si="5"/>
        <v>3.8851226717285067E-2</v>
      </c>
      <c r="O21" s="18"/>
      <c r="P21" s="18"/>
      <c r="Q21" s="7"/>
      <c r="R21" s="1" t="s">
        <v>28</v>
      </c>
      <c r="S21" s="2"/>
      <c r="T21" s="2"/>
      <c r="U21" s="2"/>
      <c r="V21" s="2"/>
      <c r="W21" s="2"/>
      <c r="X21" s="2"/>
      <c r="Y21" s="2"/>
      <c r="Z21" s="3"/>
    </row>
    <row r="22" spans="1:26" x14ac:dyDescent="0.25">
      <c r="A22" s="38" t="s">
        <v>5</v>
      </c>
      <c r="B22" s="38" t="s">
        <v>2</v>
      </c>
      <c r="C22" s="38" t="s">
        <v>4</v>
      </c>
      <c r="D22" s="38" t="s">
        <v>0</v>
      </c>
      <c r="E22" s="28">
        <v>2</v>
      </c>
      <c r="F22" s="29">
        <v>17.920000000000002</v>
      </c>
      <c r="G22" s="30">
        <f t="shared" si="6"/>
        <v>1</v>
      </c>
      <c r="H22" s="30">
        <f t="shared" si="1"/>
        <v>0</v>
      </c>
      <c r="I22" s="30">
        <f t="shared" si="2"/>
        <v>3</v>
      </c>
      <c r="J22" s="31">
        <f t="shared" si="3"/>
        <v>1</v>
      </c>
      <c r="K22" s="36">
        <v>4.08</v>
      </c>
      <c r="L22" s="39">
        <f t="shared" si="0"/>
        <v>2.7205890783826536</v>
      </c>
      <c r="M22" s="40">
        <f t="shared" si="4"/>
        <v>1.3594109216173464</v>
      </c>
      <c r="N22" s="41">
        <f t="shared" si="5"/>
        <v>1.8479980538125231</v>
      </c>
      <c r="O22" s="18"/>
      <c r="P22" s="18"/>
      <c r="Q22" s="7"/>
      <c r="R22" s="45"/>
      <c r="S22" s="46" t="s">
        <v>33</v>
      </c>
      <c r="T22" s="46" t="s">
        <v>34</v>
      </c>
      <c r="U22" s="46" t="s">
        <v>35</v>
      </c>
      <c r="V22" s="46" t="s">
        <v>36</v>
      </c>
      <c r="W22" s="46" t="s">
        <v>37</v>
      </c>
      <c r="X22" s="2"/>
      <c r="Y22" s="2"/>
      <c r="Z22" s="3"/>
    </row>
    <row r="23" spans="1:26" x14ac:dyDescent="0.25">
      <c r="A23" s="38" t="s">
        <v>3</v>
      </c>
      <c r="B23" s="38" t="s">
        <v>2</v>
      </c>
      <c r="C23" s="38" t="s">
        <v>4</v>
      </c>
      <c r="D23" s="38" t="s">
        <v>0</v>
      </c>
      <c r="E23" s="28">
        <v>2</v>
      </c>
      <c r="F23" s="29">
        <v>20.29</v>
      </c>
      <c r="G23" s="30">
        <f t="shared" si="6"/>
        <v>0</v>
      </c>
      <c r="H23" s="30">
        <f t="shared" si="1"/>
        <v>0</v>
      </c>
      <c r="I23" s="30">
        <f t="shared" si="2"/>
        <v>3</v>
      </c>
      <c r="J23" s="31">
        <f t="shared" si="3"/>
        <v>1</v>
      </c>
      <c r="K23" s="36">
        <v>2.75</v>
      </c>
      <c r="L23" s="39">
        <f t="shared" si="0"/>
        <v>2.980626132248664</v>
      </c>
      <c r="M23" s="40">
        <f t="shared" si="4"/>
        <v>-0.23062613224866402</v>
      </c>
      <c r="N23" s="41">
        <f t="shared" si="5"/>
        <v>5.3188412875978267E-2</v>
      </c>
      <c r="O23" s="18"/>
      <c r="P23" s="18"/>
      <c r="Q23" s="7"/>
      <c r="R23" s="11" t="s">
        <v>29</v>
      </c>
      <c r="S23" s="8">
        <v>6</v>
      </c>
      <c r="T23" s="8">
        <v>217.32811924412201</v>
      </c>
      <c r="U23" s="8">
        <v>36.221353207353665</v>
      </c>
      <c r="V23" s="8">
        <v>34.624559992420309</v>
      </c>
      <c r="W23" s="8">
        <v>6.9884727907758078E-30</v>
      </c>
      <c r="X23" s="2"/>
      <c r="Y23" s="2"/>
      <c r="Z23" s="3"/>
    </row>
    <row r="24" spans="1:26" x14ac:dyDescent="0.25">
      <c r="A24" s="38" t="s">
        <v>3</v>
      </c>
      <c r="B24" s="38" t="s">
        <v>2</v>
      </c>
      <c r="C24" s="38" t="s">
        <v>4</v>
      </c>
      <c r="D24" s="38" t="s">
        <v>0</v>
      </c>
      <c r="E24" s="28">
        <v>2</v>
      </c>
      <c r="F24" s="29">
        <v>15.77</v>
      </c>
      <c r="G24" s="30">
        <f t="shared" si="6"/>
        <v>0</v>
      </c>
      <c r="H24" s="30">
        <f t="shared" si="1"/>
        <v>0</v>
      </c>
      <c r="I24" s="30">
        <f t="shared" si="2"/>
        <v>3</v>
      </c>
      <c r="J24" s="31">
        <f t="shared" si="3"/>
        <v>1</v>
      </c>
      <c r="K24" s="36">
        <v>2.23</v>
      </c>
      <c r="L24" s="39">
        <f t="shared" si="0"/>
        <v>2.5545550281430223</v>
      </c>
      <c r="M24" s="40">
        <f t="shared" si="4"/>
        <v>-0.32455502814302228</v>
      </c>
      <c r="N24" s="41">
        <f t="shared" si="5"/>
        <v>0.10533596629291798</v>
      </c>
      <c r="O24" s="18"/>
      <c r="P24" s="18"/>
      <c r="Q24" s="7"/>
      <c r="R24" s="11" t="s">
        <v>30</v>
      </c>
      <c r="S24" s="8">
        <v>236</v>
      </c>
      <c r="T24" s="8">
        <v>246.88369639373806</v>
      </c>
      <c r="U24" s="8">
        <v>1.0461173576005851</v>
      </c>
      <c r="V24" s="8"/>
      <c r="W24" s="8"/>
      <c r="X24" s="2"/>
      <c r="Y24" s="2"/>
      <c r="Z24" s="3"/>
    </row>
    <row r="25" spans="1:26" ht="15.75" thickBot="1" x14ac:dyDescent="0.3">
      <c r="A25" s="38" t="s">
        <v>5</v>
      </c>
      <c r="B25" s="38" t="s">
        <v>2</v>
      </c>
      <c r="C25" s="38" t="s">
        <v>4</v>
      </c>
      <c r="D25" s="38" t="s">
        <v>0</v>
      </c>
      <c r="E25" s="28">
        <v>4</v>
      </c>
      <c r="F25" s="29">
        <v>39.42</v>
      </c>
      <c r="G25" s="30">
        <f t="shared" si="6"/>
        <v>1</v>
      </c>
      <c r="H25" s="30">
        <f t="shared" si="1"/>
        <v>0</v>
      </c>
      <c r="I25" s="30">
        <f t="shared" si="2"/>
        <v>3</v>
      </c>
      <c r="J25" s="31">
        <f t="shared" si="3"/>
        <v>1</v>
      </c>
      <c r="K25" s="36">
        <v>7.58</v>
      </c>
      <c r="L25" s="39">
        <f t="shared" si="0"/>
        <v>5.0971834695366924</v>
      </c>
      <c r="M25" s="40">
        <f t="shared" si="4"/>
        <v>2.4828165304633076</v>
      </c>
      <c r="N25" s="41">
        <f t="shared" si="5"/>
        <v>6.1643779239418564</v>
      </c>
      <c r="O25" s="18"/>
      <c r="P25" s="18"/>
      <c r="Q25" s="7"/>
      <c r="R25" s="17" t="s">
        <v>31</v>
      </c>
      <c r="S25" s="9">
        <v>242</v>
      </c>
      <c r="T25" s="9">
        <v>464.21181563786007</v>
      </c>
      <c r="U25" s="9"/>
      <c r="V25" s="9"/>
      <c r="W25" s="9"/>
      <c r="X25" s="2"/>
      <c r="Y25" s="2"/>
      <c r="Z25" s="3"/>
    </row>
    <row r="26" spans="1:26" ht="15.75" thickBot="1" x14ac:dyDescent="0.3">
      <c r="A26" s="38" t="s">
        <v>5</v>
      </c>
      <c r="B26" s="38" t="s">
        <v>2</v>
      </c>
      <c r="C26" s="38" t="s">
        <v>4</v>
      </c>
      <c r="D26" s="38" t="s">
        <v>0</v>
      </c>
      <c r="E26" s="28">
        <v>2</v>
      </c>
      <c r="F26" s="29">
        <v>19.82</v>
      </c>
      <c r="G26" s="30">
        <f t="shared" si="6"/>
        <v>1</v>
      </c>
      <c r="H26" s="30">
        <f t="shared" si="1"/>
        <v>0</v>
      </c>
      <c r="I26" s="30">
        <f t="shared" si="2"/>
        <v>3</v>
      </c>
      <c r="J26" s="31">
        <f t="shared" si="3"/>
        <v>1</v>
      </c>
      <c r="K26" s="36">
        <v>3.18</v>
      </c>
      <c r="L26" s="39">
        <f t="shared" si="0"/>
        <v>2.8996897637367951</v>
      </c>
      <c r="M26" s="40">
        <f t="shared" si="4"/>
        <v>0.28031023626320506</v>
      </c>
      <c r="N26" s="41">
        <f t="shared" si="5"/>
        <v>7.8573828553933842E-2</v>
      </c>
      <c r="O26" s="18"/>
      <c r="P26" s="18"/>
      <c r="Q26" s="7"/>
      <c r="R26" s="1"/>
      <c r="S26" s="2"/>
      <c r="T26" s="2"/>
      <c r="U26" s="2"/>
      <c r="V26" s="2"/>
      <c r="W26" s="2"/>
      <c r="X26" s="2"/>
      <c r="Y26" s="2"/>
      <c r="Z26" s="3"/>
    </row>
    <row r="27" spans="1:26" x14ac:dyDescent="0.25">
      <c r="A27" s="38" t="s">
        <v>5</v>
      </c>
      <c r="B27" s="38" t="s">
        <v>2</v>
      </c>
      <c r="C27" s="38" t="s">
        <v>4</v>
      </c>
      <c r="D27" s="38" t="s">
        <v>0</v>
      </c>
      <c r="E27" s="28">
        <v>4</v>
      </c>
      <c r="F27" s="29">
        <v>17.809999999999999</v>
      </c>
      <c r="G27" s="30">
        <f t="shared" si="6"/>
        <v>1</v>
      </c>
      <c r="H27" s="30">
        <f t="shared" si="1"/>
        <v>0</v>
      </c>
      <c r="I27" s="30">
        <f t="shared" si="2"/>
        <v>3</v>
      </c>
      <c r="J27" s="31">
        <f t="shared" si="3"/>
        <v>1</v>
      </c>
      <c r="K27" s="36">
        <v>2.34</v>
      </c>
      <c r="L27" s="39">
        <f t="shared" si="0"/>
        <v>3.0601488324298507</v>
      </c>
      <c r="M27" s="40">
        <f t="shared" si="4"/>
        <v>-0.72014883242985084</v>
      </c>
      <c r="N27" s="41">
        <f t="shared" si="5"/>
        <v>0.5186143408500774</v>
      </c>
      <c r="O27" s="18"/>
      <c r="P27" s="18"/>
      <c r="Q27" s="7"/>
      <c r="R27" s="45"/>
      <c r="S27" s="46" t="s">
        <v>38</v>
      </c>
      <c r="T27" s="46" t="s">
        <v>26</v>
      </c>
      <c r="U27" s="46" t="s">
        <v>39</v>
      </c>
      <c r="V27" s="46" t="s">
        <v>40</v>
      </c>
      <c r="W27" s="46" t="s">
        <v>41</v>
      </c>
      <c r="X27" s="46" t="s">
        <v>42</v>
      </c>
      <c r="Y27" s="46" t="s">
        <v>43</v>
      </c>
      <c r="Z27" s="10" t="s">
        <v>44</v>
      </c>
    </row>
    <row r="28" spans="1:26" x14ac:dyDescent="0.25">
      <c r="A28" s="38" t="s">
        <v>5</v>
      </c>
      <c r="B28" s="38" t="s">
        <v>2</v>
      </c>
      <c r="C28" s="38" t="s">
        <v>4</v>
      </c>
      <c r="D28" s="38" t="s">
        <v>0</v>
      </c>
      <c r="E28" s="28">
        <v>2</v>
      </c>
      <c r="F28" s="29">
        <v>13.37</v>
      </c>
      <c r="G28" s="30">
        <f t="shared" si="6"/>
        <v>1</v>
      </c>
      <c r="H28" s="30">
        <f t="shared" si="1"/>
        <v>0</v>
      </c>
      <c r="I28" s="30">
        <f t="shared" si="2"/>
        <v>3</v>
      </c>
      <c r="J28" s="31">
        <f t="shared" si="3"/>
        <v>1</v>
      </c>
      <c r="K28" s="36">
        <v>2</v>
      </c>
      <c r="L28" s="39">
        <f t="shared" si="0"/>
        <v>2.291690068718788</v>
      </c>
      <c r="M28" s="40">
        <f t="shared" si="4"/>
        <v>-0.291690068718788</v>
      </c>
      <c r="N28" s="41">
        <f t="shared" si="5"/>
        <v>8.5083096189171259E-2</v>
      </c>
      <c r="O28" s="18"/>
      <c r="P28" s="18"/>
      <c r="Q28" s="7"/>
      <c r="R28" s="11" t="s">
        <v>32</v>
      </c>
      <c r="S28" s="8">
        <v>0.6750809453818154</v>
      </c>
      <c r="T28" s="8">
        <v>0.25424114258453456</v>
      </c>
      <c r="U28" s="8">
        <v>2.655278128941513</v>
      </c>
      <c r="V28" s="8">
        <v>8.4639992400775636E-3</v>
      </c>
      <c r="W28" s="8">
        <v>0.17420889768121306</v>
      </c>
      <c r="X28" s="8">
        <v>1.1759529930824177</v>
      </c>
      <c r="Y28" s="8">
        <v>0.17420889768121306</v>
      </c>
      <c r="Z28" s="12">
        <v>1.1759529930824177</v>
      </c>
    </row>
    <row r="29" spans="1:26" x14ac:dyDescent="0.25">
      <c r="A29" s="38" t="s">
        <v>5</v>
      </c>
      <c r="B29" s="38" t="s">
        <v>2</v>
      </c>
      <c r="C29" s="38" t="s">
        <v>4</v>
      </c>
      <c r="D29" s="38" t="s">
        <v>0</v>
      </c>
      <c r="E29" s="28">
        <v>2</v>
      </c>
      <c r="F29" s="29">
        <v>12.69</v>
      </c>
      <c r="G29" s="30">
        <f t="shared" si="6"/>
        <v>1</v>
      </c>
      <c r="H29" s="30">
        <f t="shared" si="1"/>
        <v>0</v>
      </c>
      <c r="I29" s="30">
        <f t="shared" si="2"/>
        <v>3</v>
      </c>
      <c r="J29" s="31">
        <f t="shared" si="3"/>
        <v>1</v>
      </c>
      <c r="K29" s="36">
        <v>2</v>
      </c>
      <c r="L29" s="39">
        <f t="shared" si="0"/>
        <v>2.2275908760657273</v>
      </c>
      <c r="M29" s="40">
        <f t="shared" si="4"/>
        <v>-0.22759087606572725</v>
      </c>
      <c r="N29" s="41">
        <f t="shared" si="5"/>
        <v>5.1797606868365223E-2</v>
      </c>
      <c r="O29" s="18"/>
      <c r="P29" s="18"/>
      <c r="Q29" s="7"/>
      <c r="R29" s="11" t="s">
        <v>10</v>
      </c>
      <c r="S29" s="8">
        <v>0.17496437054700811</v>
      </c>
      <c r="T29" s="8">
        <v>8.9368964901146986E-2</v>
      </c>
      <c r="U29" s="8">
        <v>1.9577755067493523</v>
      </c>
      <c r="V29" s="8">
        <v>5.1434839462502886E-2</v>
      </c>
      <c r="W29" s="8">
        <v>-1.0984649007886871E-3</v>
      </c>
      <c r="X29" s="8">
        <v>0.35102720599480491</v>
      </c>
      <c r="Y29" s="8">
        <v>-1.0984649007886871E-3</v>
      </c>
      <c r="Z29" s="12">
        <v>0.35102720599480491</v>
      </c>
    </row>
    <row r="30" spans="1:26" x14ac:dyDescent="0.25">
      <c r="A30" s="38" t="s">
        <v>5</v>
      </c>
      <c r="B30" s="38" t="s">
        <v>2</v>
      </c>
      <c r="C30" s="38" t="s">
        <v>4</v>
      </c>
      <c r="D30" s="38" t="s">
        <v>0</v>
      </c>
      <c r="E30" s="28">
        <v>2</v>
      </c>
      <c r="F30" s="29">
        <v>21.7</v>
      </c>
      <c r="G30" s="30">
        <f t="shared" si="6"/>
        <v>1</v>
      </c>
      <c r="H30" s="30">
        <f t="shared" si="1"/>
        <v>0</v>
      </c>
      <c r="I30" s="30">
        <f t="shared" si="2"/>
        <v>3</v>
      </c>
      <c r="J30" s="31">
        <f t="shared" si="3"/>
        <v>1</v>
      </c>
      <c r="K30" s="36">
        <v>4.3</v>
      </c>
      <c r="L30" s="39">
        <f t="shared" si="0"/>
        <v>3.0769051787187873</v>
      </c>
      <c r="M30" s="40">
        <f t="shared" si="4"/>
        <v>1.2230948212812125</v>
      </c>
      <c r="N30" s="41">
        <f t="shared" si="5"/>
        <v>1.4959609418449211</v>
      </c>
      <c r="O30" s="18"/>
      <c r="P30" s="18"/>
      <c r="Q30" s="7"/>
      <c r="R30" s="11" t="s">
        <v>16</v>
      </c>
      <c r="S30" s="8">
        <v>9.4263518607442878E-2</v>
      </c>
      <c r="T30" s="8">
        <v>9.5613713006104089E-3</v>
      </c>
      <c r="U30" s="8">
        <v>9.8587865321604014</v>
      </c>
      <c r="V30" s="8">
        <v>2.0105695796112259E-19</v>
      </c>
      <c r="W30" s="8">
        <v>7.5426977937908368E-2</v>
      </c>
      <c r="X30" s="8">
        <v>0.11310005927697739</v>
      </c>
      <c r="Y30" s="8">
        <v>7.5426977937908368E-2</v>
      </c>
      <c r="Z30" s="12">
        <v>0.11310005927697739</v>
      </c>
    </row>
    <row r="31" spans="1:26" x14ac:dyDescent="0.25">
      <c r="A31" s="38" t="s">
        <v>3</v>
      </c>
      <c r="B31" s="38" t="s">
        <v>2</v>
      </c>
      <c r="C31" s="38" t="s">
        <v>4</v>
      </c>
      <c r="D31" s="38" t="s">
        <v>0</v>
      </c>
      <c r="E31" s="28">
        <v>2</v>
      </c>
      <c r="F31" s="29">
        <v>19.649999999999999</v>
      </c>
      <c r="G31" s="30">
        <f t="shared" si="6"/>
        <v>0</v>
      </c>
      <c r="H31" s="30">
        <f t="shared" si="1"/>
        <v>0</v>
      </c>
      <c r="I31" s="30">
        <f t="shared" si="2"/>
        <v>3</v>
      </c>
      <c r="J31" s="31">
        <f t="shared" si="3"/>
        <v>1</v>
      </c>
      <c r="K31" s="36">
        <v>3</v>
      </c>
      <c r="L31" s="39">
        <f t="shared" si="0"/>
        <v>2.9202974803399009</v>
      </c>
      <c r="M31" s="40">
        <f t="shared" si="4"/>
        <v>7.9702519660099114E-2</v>
      </c>
      <c r="N31" s="41">
        <f t="shared" si="5"/>
        <v>6.352491640168486E-3</v>
      </c>
      <c r="O31" s="18"/>
      <c r="P31" s="18"/>
      <c r="Q31" s="7"/>
      <c r="R31" s="11" t="s">
        <v>17</v>
      </c>
      <c r="S31" s="8">
        <v>-3.6632514766371221E-2</v>
      </c>
      <c r="T31" s="8">
        <v>0.14164817734611235</v>
      </c>
      <c r="U31" s="8">
        <v>-0.25861620991324835</v>
      </c>
      <c r="V31" s="8">
        <v>0.7961567853551258</v>
      </c>
      <c r="W31" s="8">
        <v>-0.31568889375827835</v>
      </c>
      <c r="X31" s="8">
        <v>0.24242386422553588</v>
      </c>
      <c r="Y31" s="8">
        <v>-0.31568889375827835</v>
      </c>
      <c r="Z31" s="12">
        <v>0.24242386422553588</v>
      </c>
    </row>
    <row r="32" spans="1:26" x14ac:dyDescent="0.25">
      <c r="A32" s="38" t="s">
        <v>5</v>
      </c>
      <c r="B32" s="38" t="s">
        <v>2</v>
      </c>
      <c r="C32" s="38" t="s">
        <v>4</v>
      </c>
      <c r="D32" s="38" t="s">
        <v>0</v>
      </c>
      <c r="E32" s="28">
        <v>2</v>
      </c>
      <c r="F32" s="29">
        <v>9.5500000000000007</v>
      </c>
      <c r="G32" s="30">
        <f t="shared" si="6"/>
        <v>1</v>
      </c>
      <c r="H32" s="30">
        <f t="shared" si="1"/>
        <v>0</v>
      </c>
      <c r="I32" s="30">
        <f t="shared" si="2"/>
        <v>3</v>
      </c>
      <c r="J32" s="31">
        <f t="shared" si="3"/>
        <v>1</v>
      </c>
      <c r="K32" s="36">
        <v>1.45</v>
      </c>
      <c r="L32" s="39">
        <f t="shared" si="0"/>
        <v>1.9316034276383569</v>
      </c>
      <c r="M32" s="40">
        <f t="shared" si="4"/>
        <v>-0.48160342763835695</v>
      </c>
      <c r="N32" s="41">
        <f t="shared" si="5"/>
        <v>0.23194186151301413</v>
      </c>
      <c r="O32" s="18"/>
      <c r="P32" s="18"/>
      <c r="Q32" s="7"/>
      <c r="R32" s="11" t="s">
        <v>18</v>
      </c>
      <c r="S32" s="8">
        <v>-7.2844330789933256E-2</v>
      </c>
      <c r="T32" s="8">
        <v>0.14105132937442608</v>
      </c>
      <c r="U32" s="8">
        <v>-0.51643845622018369</v>
      </c>
      <c r="V32" s="8">
        <v>0.60603178137164948</v>
      </c>
      <c r="W32" s="8">
        <v>-0.35072487937647995</v>
      </c>
      <c r="X32" s="8">
        <v>0.20503621779661346</v>
      </c>
      <c r="Y32" s="8">
        <v>-0.35072487937647995</v>
      </c>
      <c r="Z32" s="12">
        <v>0.20503621779661346</v>
      </c>
    </row>
    <row r="33" spans="1:26" x14ac:dyDescent="0.25">
      <c r="A33" s="38" t="s">
        <v>5</v>
      </c>
      <c r="B33" s="38" t="s">
        <v>2</v>
      </c>
      <c r="C33" s="38" t="s">
        <v>4</v>
      </c>
      <c r="D33" s="38" t="s">
        <v>0</v>
      </c>
      <c r="E33" s="28">
        <v>4</v>
      </c>
      <c r="F33" s="29">
        <v>18.350000000000001</v>
      </c>
      <c r="G33" s="30">
        <f t="shared" si="6"/>
        <v>1</v>
      </c>
      <c r="H33" s="30">
        <f t="shared" si="1"/>
        <v>0</v>
      </c>
      <c r="I33" s="30">
        <f t="shared" si="2"/>
        <v>3</v>
      </c>
      <c r="J33" s="31">
        <f t="shared" si="3"/>
        <v>1</v>
      </c>
      <c r="K33" s="36">
        <v>2.5</v>
      </c>
      <c r="L33" s="39">
        <f t="shared" si="0"/>
        <v>3.1110511324778702</v>
      </c>
      <c r="M33" s="40">
        <f t="shared" si="4"/>
        <v>-0.61105113247787024</v>
      </c>
      <c r="N33" s="41">
        <f t="shared" si="5"/>
        <v>0.3733834865024877</v>
      </c>
      <c r="O33" s="18"/>
      <c r="P33" s="18"/>
      <c r="Q33" s="7"/>
      <c r="R33" s="11" t="s">
        <v>19</v>
      </c>
      <c r="S33" s="8">
        <v>5.3005304982935736E-2</v>
      </c>
      <c r="T33" s="8">
        <v>0.12058260481989183</v>
      </c>
      <c r="U33" s="8">
        <v>0.43957671226382189</v>
      </c>
      <c r="V33" s="8">
        <v>0.66064596015396393</v>
      </c>
      <c r="W33" s="8">
        <v>-0.18455048783344555</v>
      </c>
      <c r="X33" s="8">
        <v>0.29056109779931705</v>
      </c>
      <c r="Y33" s="8">
        <v>-0.18455048783344555</v>
      </c>
      <c r="Z33" s="12">
        <v>0.29056109779931705</v>
      </c>
    </row>
    <row r="34" spans="1:26" ht="15.75" thickBot="1" x14ac:dyDescent="0.3">
      <c r="A34" s="38" t="s">
        <v>3</v>
      </c>
      <c r="B34" s="38" t="s">
        <v>2</v>
      </c>
      <c r="C34" s="38" t="s">
        <v>4</v>
      </c>
      <c r="D34" s="38" t="s">
        <v>0</v>
      </c>
      <c r="E34" s="28">
        <v>2</v>
      </c>
      <c r="F34" s="29">
        <v>15.06</v>
      </c>
      <c r="G34" s="30">
        <f t="shared" si="6"/>
        <v>0</v>
      </c>
      <c r="H34" s="30">
        <f t="shared" si="1"/>
        <v>0</v>
      </c>
      <c r="I34" s="30">
        <f t="shared" si="2"/>
        <v>3</v>
      </c>
      <c r="J34" s="31">
        <f t="shared" si="3"/>
        <v>1</v>
      </c>
      <c r="K34" s="36">
        <v>3</v>
      </c>
      <c r="L34" s="39">
        <f t="shared" si="0"/>
        <v>2.4876279299317381</v>
      </c>
      <c r="M34" s="40">
        <f t="shared" si="4"/>
        <v>0.51237207006826191</v>
      </c>
      <c r="N34" s="41">
        <f t="shared" si="5"/>
        <v>0.2625251381860359</v>
      </c>
      <c r="O34" s="18"/>
      <c r="P34" s="18"/>
      <c r="Q34" s="7"/>
      <c r="R34" s="17" t="s">
        <v>20</v>
      </c>
      <c r="S34" s="9">
        <v>-0.11600626172099011</v>
      </c>
      <c r="T34" s="9">
        <v>0.30855321573390115</v>
      </c>
      <c r="U34" s="9">
        <v>-0.37596840935547038</v>
      </c>
      <c r="V34" s="9">
        <v>0.70727812423530267</v>
      </c>
      <c r="W34" s="9">
        <v>-0.72387672445641749</v>
      </c>
      <c r="X34" s="9">
        <v>0.49186420101443723</v>
      </c>
      <c r="Y34" s="9">
        <v>-0.72387672445641749</v>
      </c>
      <c r="Z34" s="13">
        <v>0.49186420101443723</v>
      </c>
    </row>
    <row r="35" spans="1:26" x14ac:dyDescent="0.25">
      <c r="A35" s="38" t="s">
        <v>3</v>
      </c>
      <c r="B35" s="38" t="s">
        <v>2</v>
      </c>
      <c r="C35" s="38" t="s">
        <v>4</v>
      </c>
      <c r="D35" s="38" t="s">
        <v>0</v>
      </c>
      <c r="E35" s="28">
        <v>4</v>
      </c>
      <c r="F35" s="29">
        <v>20.69</v>
      </c>
      <c r="G35" s="30">
        <f t="shared" si="6"/>
        <v>0</v>
      </c>
      <c r="H35" s="30">
        <f t="shared" si="1"/>
        <v>0</v>
      </c>
      <c r="I35" s="30">
        <f t="shared" si="2"/>
        <v>3</v>
      </c>
      <c r="J35" s="31">
        <f t="shared" si="3"/>
        <v>1</v>
      </c>
      <c r="K35" s="36">
        <v>2.4500000000000002</v>
      </c>
      <c r="L35" s="39">
        <f t="shared" si="0"/>
        <v>3.3682602807856576</v>
      </c>
      <c r="M35" s="40">
        <f t="shared" si="4"/>
        <v>-0.91826028078565747</v>
      </c>
      <c r="N35" s="41">
        <f t="shared" si="5"/>
        <v>0.84320194326855447</v>
      </c>
      <c r="O35" s="18"/>
      <c r="P35" s="18"/>
      <c r="Q35" s="7"/>
    </row>
    <row r="36" spans="1:26" x14ac:dyDescent="0.25">
      <c r="A36" s="38" t="s">
        <v>5</v>
      </c>
      <c r="B36" s="38" t="s">
        <v>2</v>
      </c>
      <c r="C36" s="38" t="s">
        <v>4</v>
      </c>
      <c r="D36" s="38" t="s">
        <v>0</v>
      </c>
      <c r="E36" s="28">
        <v>2</v>
      </c>
      <c r="F36" s="29">
        <v>17.78</v>
      </c>
      <c r="G36" s="30">
        <f t="shared" si="6"/>
        <v>1</v>
      </c>
      <c r="H36" s="30">
        <f t="shared" si="1"/>
        <v>0</v>
      </c>
      <c r="I36" s="30">
        <f t="shared" si="2"/>
        <v>3</v>
      </c>
      <c r="J36" s="31">
        <f t="shared" si="3"/>
        <v>1</v>
      </c>
      <c r="K36" s="36">
        <v>3.27</v>
      </c>
      <c r="L36" s="39">
        <f t="shared" si="0"/>
        <v>2.7073921857776115</v>
      </c>
      <c r="M36" s="40">
        <f t="shared" si="4"/>
        <v>0.56260781422238848</v>
      </c>
      <c r="N36" s="41">
        <f t="shared" si="5"/>
        <v>0.3165275526240936</v>
      </c>
      <c r="O36" s="18"/>
      <c r="P36" s="18"/>
      <c r="Q36" s="7"/>
    </row>
    <row r="37" spans="1:26" x14ac:dyDescent="0.25">
      <c r="A37" s="38" t="s">
        <v>5</v>
      </c>
      <c r="B37" s="38" t="s">
        <v>2</v>
      </c>
      <c r="C37" s="38" t="s">
        <v>4</v>
      </c>
      <c r="D37" s="38" t="s">
        <v>0</v>
      </c>
      <c r="E37" s="28">
        <v>3</v>
      </c>
      <c r="F37" s="29">
        <v>24.06</v>
      </c>
      <c r="G37" s="30">
        <f t="shared" si="6"/>
        <v>1</v>
      </c>
      <c r="H37" s="30">
        <f t="shared" si="1"/>
        <v>0</v>
      </c>
      <c r="I37" s="30">
        <f t="shared" si="2"/>
        <v>3</v>
      </c>
      <c r="J37" s="31">
        <f t="shared" si="3"/>
        <v>1</v>
      </c>
      <c r="K37" s="36">
        <v>3.6</v>
      </c>
      <c r="L37" s="39">
        <f t="shared" si="0"/>
        <v>3.474331453179361</v>
      </c>
      <c r="M37" s="40">
        <f t="shared" si="4"/>
        <v>0.1256685468206391</v>
      </c>
      <c r="N37" s="41">
        <f t="shared" si="5"/>
        <v>1.5792583660011163E-2</v>
      </c>
      <c r="O37" s="18"/>
      <c r="P37" s="18"/>
      <c r="Q37" s="7"/>
    </row>
    <row r="38" spans="1:26" x14ac:dyDescent="0.25">
      <c r="A38" s="38" t="s">
        <v>5</v>
      </c>
      <c r="B38" s="38" t="s">
        <v>2</v>
      </c>
      <c r="C38" s="38" t="s">
        <v>4</v>
      </c>
      <c r="D38" s="38" t="s">
        <v>0</v>
      </c>
      <c r="E38" s="28">
        <v>3</v>
      </c>
      <c r="F38" s="29">
        <v>16.309999999999999</v>
      </c>
      <c r="G38" s="30">
        <f t="shared" si="6"/>
        <v>1</v>
      </c>
      <c r="H38" s="30">
        <f t="shared" si="1"/>
        <v>0</v>
      </c>
      <c r="I38" s="30">
        <f t="shared" si="2"/>
        <v>3</v>
      </c>
      <c r="J38" s="31">
        <f t="shared" si="3"/>
        <v>1</v>
      </c>
      <c r="K38" s="36">
        <v>2</v>
      </c>
      <c r="L38" s="39">
        <f t="shared" si="0"/>
        <v>2.7437891839716784</v>
      </c>
      <c r="M38" s="40">
        <f t="shared" si="4"/>
        <v>-0.74378918397167837</v>
      </c>
      <c r="N38" s="41">
        <f t="shared" si="5"/>
        <v>0.55322235019325516</v>
      </c>
      <c r="O38" s="18"/>
      <c r="P38" s="18"/>
      <c r="Q38" s="7"/>
    </row>
    <row r="39" spans="1:26" x14ac:dyDescent="0.25">
      <c r="A39" s="38" t="s">
        <v>3</v>
      </c>
      <c r="B39" s="38" t="s">
        <v>2</v>
      </c>
      <c r="C39" s="38" t="s">
        <v>4</v>
      </c>
      <c r="D39" s="38" t="s">
        <v>0</v>
      </c>
      <c r="E39" s="28">
        <v>3</v>
      </c>
      <c r="F39" s="29">
        <v>16.93</v>
      </c>
      <c r="G39" s="30">
        <f t="shared" si="6"/>
        <v>0</v>
      </c>
      <c r="H39" s="30">
        <f t="shared" si="1"/>
        <v>0</v>
      </c>
      <c r="I39" s="30">
        <f t="shared" si="2"/>
        <v>3</v>
      </c>
      <c r="J39" s="31">
        <f t="shared" si="3"/>
        <v>1</v>
      </c>
      <c r="K39" s="36">
        <v>3.07</v>
      </c>
      <c r="L39" s="39">
        <f t="shared" si="0"/>
        <v>2.8388650802746649</v>
      </c>
      <c r="M39" s="40">
        <f t="shared" si="4"/>
        <v>0.23113491972533495</v>
      </c>
      <c r="N39" s="41">
        <f t="shared" si="5"/>
        <v>5.3423351116437034E-2</v>
      </c>
      <c r="O39" s="18"/>
      <c r="P39" s="18"/>
      <c r="Q39" s="7"/>
    </row>
    <row r="40" spans="1:26" x14ac:dyDescent="0.25">
      <c r="A40" s="38" t="s">
        <v>5</v>
      </c>
      <c r="B40" s="38" t="s">
        <v>2</v>
      </c>
      <c r="C40" s="38" t="s">
        <v>4</v>
      </c>
      <c r="D40" s="38" t="s">
        <v>0</v>
      </c>
      <c r="E40" s="28">
        <v>3</v>
      </c>
      <c r="F40" s="29">
        <v>18.690000000000001</v>
      </c>
      <c r="G40" s="30">
        <f t="shared" si="6"/>
        <v>1</v>
      </c>
      <c r="H40" s="30">
        <f t="shared" si="1"/>
        <v>0</v>
      </c>
      <c r="I40" s="30">
        <f t="shared" si="2"/>
        <v>3</v>
      </c>
      <c r="J40" s="31">
        <f t="shared" si="3"/>
        <v>1</v>
      </c>
      <c r="K40" s="36">
        <v>2.31</v>
      </c>
      <c r="L40" s="39">
        <f t="shared" si="0"/>
        <v>2.968136358257393</v>
      </c>
      <c r="M40" s="40">
        <f t="shared" si="4"/>
        <v>-0.65813635825739292</v>
      </c>
      <c r="N40" s="41">
        <f t="shared" si="5"/>
        <v>0.43314346606030346</v>
      </c>
      <c r="O40" s="18"/>
      <c r="P40" s="18"/>
      <c r="Q40" s="7"/>
    </row>
    <row r="41" spans="1:26" x14ac:dyDescent="0.25">
      <c r="A41" s="38" t="s">
        <v>5</v>
      </c>
      <c r="B41" s="38" t="s">
        <v>2</v>
      </c>
      <c r="C41" s="38" t="s">
        <v>4</v>
      </c>
      <c r="D41" s="38" t="s">
        <v>0</v>
      </c>
      <c r="E41" s="28">
        <v>3</v>
      </c>
      <c r="F41" s="29">
        <v>31.27</v>
      </c>
      <c r="G41" s="30">
        <f t="shared" si="6"/>
        <v>1</v>
      </c>
      <c r="H41" s="30">
        <f t="shared" si="1"/>
        <v>0</v>
      </c>
      <c r="I41" s="30">
        <f t="shared" si="2"/>
        <v>3</v>
      </c>
      <c r="J41" s="31">
        <f t="shared" si="3"/>
        <v>1</v>
      </c>
      <c r="K41" s="36">
        <v>5</v>
      </c>
      <c r="L41" s="39">
        <f t="shared" si="0"/>
        <v>4.1539714223390254</v>
      </c>
      <c r="M41" s="40">
        <f t="shared" si="4"/>
        <v>0.84602857766097461</v>
      </c>
      <c r="N41" s="41">
        <f t="shared" si="5"/>
        <v>0.71576435421905171</v>
      </c>
      <c r="O41" s="18"/>
      <c r="P41" s="18"/>
      <c r="Q41" s="7"/>
    </row>
    <row r="42" spans="1:26" x14ac:dyDescent="0.25">
      <c r="A42" s="38" t="s">
        <v>5</v>
      </c>
      <c r="B42" s="38" t="s">
        <v>2</v>
      </c>
      <c r="C42" s="38" t="s">
        <v>4</v>
      </c>
      <c r="D42" s="38" t="s">
        <v>0</v>
      </c>
      <c r="E42" s="28">
        <v>3</v>
      </c>
      <c r="F42" s="29">
        <v>16.04</v>
      </c>
      <c r="G42" s="30">
        <f t="shared" si="6"/>
        <v>1</v>
      </c>
      <c r="H42" s="30">
        <f t="shared" si="1"/>
        <v>0</v>
      </c>
      <c r="I42" s="30">
        <f t="shared" si="2"/>
        <v>3</v>
      </c>
      <c r="J42" s="31">
        <f t="shared" si="3"/>
        <v>1</v>
      </c>
      <c r="K42" s="36">
        <v>2.2400000000000002</v>
      </c>
      <c r="L42" s="39">
        <f t="shared" si="0"/>
        <v>2.7183380339476688</v>
      </c>
      <c r="M42" s="40">
        <f t="shared" si="4"/>
        <v>-0.47833803394766861</v>
      </c>
      <c r="N42" s="41">
        <f t="shared" si="5"/>
        <v>0.22880727472092097</v>
      </c>
      <c r="O42" s="18"/>
      <c r="P42" s="18"/>
      <c r="Q42" s="7"/>
    </row>
    <row r="43" spans="1:26" x14ac:dyDescent="0.25">
      <c r="A43" s="38" t="s">
        <v>5</v>
      </c>
      <c r="B43" s="38" t="s">
        <v>2</v>
      </c>
      <c r="C43" s="38" t="s">
        <v>9</v>
      </c>
      <c r="D43" s="38" t="s">
        <v>0</v>
      </c>
      <c r="E43" s="28">
        <v>2</v>
      </c>
      <c r="F43" s="29">
        <v>17.46</v>
      </c>
      <c r="G43" s="30">
        <f t="shared" si="6"/>
        <v>1</v>
      </c>
      <c r="H43" s="30">
        <f t="shared" si="1"/>
        <v>0</v>
      </c>
      <c r="I43" s="30">
        <f t="shared" si="2"/>
        <v>4</v>
      </c>
      <c r="J43" s="31">
        <f t="shared" si="3"/>
        <v>1</v>
      </c>
      <c r="K43" s="36">
        <v>2.54</v>
      </c>
      <c r="L43" s="39">
        <f t="shared" si="0"/>
        <v>2.7302331648061657</v>
      </c>
      <c r="M43" s="40">
        <f t="shared" si="4"/>
        <v>-0.1902331648061657</v>
      </c>
      <c r="N43" s="41">
        <f t="shared" si="5"/>
        <v>3.6188656992169797E-2</v>
      </c>
      <c r="O43" s="18"/>
      <c r="P43" s="18"/>
      <c r="Q43" s="7"/>
    </row>
    <row r="44" spans="1:26" x14ac:dyDescent="0.25">
      <c r="A44" s="38" t="s">
        <v>5</v>
      </c>
      <c r="B44" s="38" t="s">
        <v>2</v>
      </c>
      <c r="C44" s="38" t="s">
        <v>9</v>
      </c>
      <c r="D44" s="38" t="s">
        <v>0</v>
      </c>
      <c r="E44" s="28">
        <v>2</v>
      </c>
      <c r="F44" s="29">
        <v>13.94</v>
      </c>
      <c r="G44" s="30">
        <f t="shared" si="6"/>
        <v>1</v>
      </c>
      <c r="H44" s="30">
        <f t="shared" si="1"/>
        <v>0</v>
      </c>
      <c r="I44" s="30">
        <f t="shared" si="2"/>
        <v>4</v>
      </c>
      <c r="J44" s="31">
        <f t="shared" si="3"/>
        <v>1</v>
      </c>
      <c r="K44" s="36">
        <v>3.06</v>
      </c>
      <c r="L44" s="39">
        <f t="shared" si="0"/>
        <v>2.398425579307967</v>
      </c>
      <c r="M44" s="40">
        <f t="shared" si="4"/>
        <v>0.66157442069203309</v>
      </c>
      <c r="N44" s="41">
        <f t="shared" si="5"/>
        <v>0.43768071411399917</v>
      </c>
      <c r="O44" s="18"/>
      <c r="P44" s="18"/>
      <c r="Q44" s="7"/>
    </row>
    <row r="45" spans="1:26" x14ac:dyDescent="0.25">
      <c r="A45" s="38" t="s">
        <v>5</v>
      </c>
      <c r="B45" s="38" t="s">
        <v>2</v>
      </c>
      <c r="C45" s="38" t="s">
        <v>9</v>
      </c>
      <c r="D45" s="38" t="s">
        <v>0</v>
      </c>
      <c r="E45" s="28">
        <v>2</v>
      </c>
      <c r="F45" s="29">
        <v>9.68</v>
      </c>
      <c r="G45" s="30">
        <f t="shared" si="6"/>
        <v>1</v>
      </c>
      <c r="H45" s="30">
        <f t="shared" si="1"/>
        <v>0</v>
      </c>
      <c r="I45" s="30">
        <f t="shared" si="2"/>
        <v>4</v>
      </c>
      <c r="J45" s="31">
        <f t="shared" si="3"/>
        <v>1</v>
      </c>
      <c r="K45" s="36">
        <v>1.32</v>
      </c>
      <c r="L45" s="39">
        <f t="shared" si="0"/>
        <v>1.9968629900402604</v>
      </c>
      <c r="M45" s="40">
        <f t="shared" si="4"/>
        <v>-0.67686299004026029</v>
      </c>
      <c r="N45" s="41">
        <f t="shared" si="5"/>
        <v>0.45814350728624148</v>
      </c>
      <c r="O45" s="18"/>
      <c r="P45" s="18"/>
      <c r="Q45" s="7"/>
    </row>
    <row r="46" spans="1:26" x14ac:dyDescent="0.25">
      <c r="A46" s="38" t="s">
        <v>5</v>
      </c>
      <c r="B46" s="38" t="s">
        <v>2</v>
      </c>
      <c r="C46" s="38" t="s">
        <v>9</v>
      </c>
      <c r="D46" s="38" t="s">
        <v>0</v>
      </c>
      <c r="E46" s="28">
        <v>4</v>
      </c>
      <c r="F46" s="29">
        <v>30.4</v>
      </c>
      <c r="G46" s="30">
        <f t="shared" si="6"/>
        <v>1</v>
      </c>
      <c r="H46" s="30">
        <f t="shared" si="1"/>
        <v>0</v>
      </c>
      <c r="I46" s="30">
        <f t="shared" si="2"/>
        <v>4</v>
      </c>
      <c r="J46" s="31">
        <f t="shared" si="3"/>
        <v>1</v>
      </c>
      <c r="K46" s="36">
        <v>5.6</v>
      </c>
      <c r="L46" s="39">
        <f t="shared" si="0"/>
        <v>4.2999318366804928</v>
      </c>
      <c r="M46" s="40">
        <f t="shared" si="4"/>
        <v>1.3000681633195068</v>
      </c>
      <c r="N46" s="41">
        <f t="shared" si="5"/>
        <v>1.6901772292769559</v>
      </c>
      <c r="O46" s="18"/>
      <c r="P46" s="18"/>
      <c r="Q46" s="7"/>
    </row>
    <row r="47" spans="1:26" x14ac:dyDescent="0.25">
      <c r="A47" s="38" t="s">
        <v>5</v>
      </c>
      <c r="B47" s="38" t="s">
        <v>2</v>
      </c>
      <c r="C47" s="38" t="s">
        <v>9</v>
      </c>
      <c r="D47" s="38" t="s">
        <v>0</v>
      </c>
      <c r="E47" s="28">
        <v>2</v>
      </c>
      <c r="F47" s="29">
        <v>18.29</v>
      </c>
      <c r="G47" s="30">
        <f t="shared" si="6"/>
        <v>1</v>
      </c>
      <c r="H47" s="30">
        <f t="shared" si="1"/>
        <v>0</v>
      </c>
      <c r="I47" s="30">
        <f t="shared" si="2"/>
        <v>4</v>
      </c>
      <c r="J47" s="31">
        <f t="shared" si="3"/>
        <v>1</v>
      </c>
      <c r="K47" s="36">
        <v>3</v>
      </c>
      <c r="L47" s="39">
        <f t="shared" si="0"/>
        <v>2.8084718852503432</v>
      </c>
      <c r="M47" s="40">
        <f t="shared" si="4"/>
        <v>0.19152811474965681</v>
      </c>
      <c r="N47" s="41">
        <f t="shared" si="5"/>
        <v>3.6683018739557705E-2</v>
      </c>
      <c r="O47" s="18"/>
      <c r="P47" s="18"/>
      <c r="Q47" s="7"/>
    </row>
    <row r="48" spans="1:26" x14ac:dyDescent="0.25">
      <c r="A48" s="38" t="s">
        <v>5</v>
      </c>
      <c r="B48" s="38" t="s">
        <v>2</v>
      </c>
      <c r="C48" s="38" t="s">
        <v>9</v>
      </c>
      <c r="D48" s="38" t="s">
        <v>0</v>
      </c>
      <c r="E48" s="28">
        <v>2</v>
      </c>
      <c r="F48" s="29">
        <v>22.23</v>
      </c>
      <c r="G48" s="30">
        <f t="shared" si="6"/>
        <v>1</v>
      </c>
      <c r="H48" s="30">
        <f t="shared" si="1"/>
        <v>0</v>
      </c>
      <c r="I48" s="30">
        <f t="shared" si="2"/>
        <v>4</v>
      </c>
      <c r="J48" s="31">
        <f t="shared" si="3"/>
        <v>1</v>
      </c>
      <c r="K48" s="36">
        <v>5</v>
      </c>
      <c r="L48" s="39">
        <f t="shared" si="0"/>
        <v>3.1798701485636682</v>
      </c>
      <c r="M48" s="40">
        <f t="shared" si="4"/>
        <v>1.8201298514363318</v>
      </c>
      <c r="N48" s="41">
        <f t="shared" si="5"/>
        <v>3.312872676089643</v>
      </c>
      <c r="O48" s="18"/>
      <c r="P48" s="18"/>
      <c r="Q48" s="7"/>
    </row>
    <row r="49" spans="1:17" x14ac:dyDescent="0.25">
      <c r="A49" s="38" t="s">
        <v>5</v>
      </c>
      <c r="B49" s="38" t="s">
        <v>2</v>
      </c>
      <c r="C49" s="38" t="s">
        <v>9</v>
      </c>
      <c r="D49" s="38" t="s">
        <v>0</v>
      </c>
      <c r="E49" s="28">
        <v>4</v>
      </c>
      <c r="F49" s="29">
        <v>32.4</v>
      </c>
      <c r="G49" s="30">
        <f t="shared" si="6"/>
        <v>1</v>
      </c>
      <c r="H49" s="30">
        <f t="shared" si="1"/>
        <v>0</v>
      </c>
      <c r="I49" s="30">
        <f t="shared" si="2"/>
        <v>4</v>
      </c>
      <c r="J49" s="31">
        <f t="shared" si="3"/>
        <v>1</v>
      </c>
      <c r="K49" s="36">
        <v>6</v>
      </c>
      <c r="L49" s="39">
        <f t="shared" si="0"/>
        <v>4.4884588738953788</v>
      </c>
      <c r="M49" s="40">
        <f t="shared" si="4"/>
        <v>1.5115411261046212</v>
      </c>
      <c r="N49" s="41">
        <f t="shared" si="5"/>
        <v>2.2847565759056265</v>
      </c>
      <c r="O49" s="18"/>
      <c r="P49" s="18"/>
      <c r="Q49" s="7"/>
    </row>
    <row r="50" spans="1:17" x14ac:dyDescent="0.25">
      <c r="A50" s="38" t="s">
        <v>5</v>
      </c>
      <c r="B50" s="38" t="s">
        <v>2</v>
      </c>
      <c r="C50" s="38" t="s">
        <v>9</v>
      </c>
      <c r="D50" s="38" t="s">
        <v>0</v>
      </c>
      <c r="E50" s="28">
        <v>3</v>
      </c>
      <c r="F50" s="29">
        <v>28.55</v>
      </c>
      <c r="G50" s="30">
        <f t="shared" si="6"/>
        <v>1</v>
      </c>
      <c r="H50" s="30">
        <f t="shared" si="1"/>
        <v>0</v>
      </c>
      <c r="I50" s="30">
        <f t="shared" si="2"/>
        <v>4</v>
      </c>
      <c r="J50" s="31">
        <f t="shared" si="3"/>
        <v>1</v>
      </c>
      <c r="K50" s="36">
        <v>2.0499999999999998</v>
      </c>
      <c r="L50" s="39">
        <f t="shared" si="0"/>
        <v>3.9505799567097153</v>
      </c>
      <c r="M50" s="40">
        <f t="shared" si="4"/>
        <v>-1.9005799567097155</v>
      </c>
      <c r="N50" s="41">
        <f t="shared" si="5"/>
        <v>3.6122041718467037</v>
      </c>
      <c r="O50" s="18"/>
      <c r="P50" s="18"/>
      <c r="Q50" s="7"/>
    </row>
    <row r="51" spans="1:17" x14ac:dyDescent="0.25">
      <c r="A51" s="38" t="s">
        <v>5</v>
      </c>
      <c r="B51" s="38" t="s">
        <v>2</v>
      </c>
      <c r="C51" s="38" t="s">
        <v>9</v>
      </c>
      <c r="D51" s="38" t="s">
        <v>0</v>
      </c>
      <c r="E51" s="28">
        <v>2</v>
      </c>
      <c r="F51" s="29">
        <v>18.04</v>
      </c>
      <c r="G51" s="30">
        <f t="shared" si="6"/>
        <v>1</v>
      </c>
      <c r="H51" s="30">
        <f t="shared" si="1"/>
        <v>0</v>
      </c>
      <c r="I51" s="30">
        <f t="shared" si="2"/>
        <v>4</v>
      </c>
      <c r="J51" s="31">
        <f t="shared" si="3"/>
        <v>1</v>
      </c>
      <c r="K51" s="36">
        <v>3</v>
      </c>
      <c r="L51" s="39">
        <f t="shared" si="0"/>
        <v>2.7849060055984824</v>
      </c>
      <c r="M51" s="40">
        <f t="shared" si="4"/>
        <v>0.21509399440151755</v>
      </c>
      <c r="N51" s="41">
        <f t="shared" si="5"/>
        <v>4.6265426427600065E-2</v>
      </c>
      <c r="O51" s="18"/>
      <c r="P51" s="18"/>
      <c r="Q51" s="7"/>
    </row>
    <row r="52" spans="1:17" x14ac:dyDescent="0.25">
      <c r="A52" s="38" t="s">
        <v>5</v>
      </c>
      <c r="B52" s="38" t="s">
        <v>2</v>
      </c>
      <c r="C52" s="38" t="s">
        <v>9</v>
      </c>
      <c r="D52" s="38" t="s">
        <v>0</v>
      </c>
      <c r="E52" s="28">
        <v>2</v>
      </c>
      <c r="F52" s="29">
        <v>12.54</v>
      </c>
      <c r="G52" s="30">
        <f t="shared" si="6"/>
        <v>1</v>
      </c>
      <c r="H52" s="30">
        <f t="shared" si="1"/>
        <v>0</v>
      </c>
      <c r="I52" s="30">
        <f t="shared" si="2"/>
        <v>4</v>
      </c>
      <c r="J52" s="31">
        <f t="shared" si="3"/>
        <v>1</v>
      </c>
      <c r="K52" s="36">
        <v>2.5</v>
      </c>
      <c r="L52" s="39">
        <f t="shared" si="0"/>
        <v>2.266456653257547</v>
      </c>
      <c r="M52" s="40">
        <f t="shared" si="4"/>
        <v>0.23354334674245303</v>
      </c>
      <c r="N52" s="41">
        <f t="shared" si="5"/>
        <v>5.4542494807665647E-2</v>
      </c>
      <c r="O52" s="18"/>
      <c r="P52" s="18"/>
      <c r="Q52" s="7"/>
    </row>
    <row r="53" spans="1:17" x14ac:dyDescent="0.25">
      <c r="A53" s="38" t="s">
        <v>3</v>
      </c>
      <c r="B53" s="38" t="s">
        <v>2</v>
      </c>
      <c r="C53" s="38" t="s">
        <v>9</v>
      </c>
      <c r="D53" s="38" t="s">
        <v>0</v>
      </c>
      <c r="E53" s="28">
        <v>2</v>
      </c>
      <c r="F53" s="29">
        <v>10.29</v>
      </c>
      <c r="G53" s="30">
        <f t="shared" si="6"/>
        <v>0</v>
      </c>
      <c r="H53" s="30">
        <f t="shared" si="1"/>
        <v>0</v>
      </c>
      <c r="I53" s="30">
        <f t="shared" si="2"/>
        <v>4</v>
      </c>
      <c r="J53" s="31">
        <f t="shared" si="3"/>
        <v>1</v>
      </c>
      <c r="K53" s="36">
        <v>2.6</v>
      </c>
      <c r="L53" s="39">
        <f t="shared" si="0"/>
        <v>2.0909962511571716</v>
      </c>
      <c r="M53" s="40">
        <f t="shared" si="4"/>
        <v>0.50900374884282851</v>
      </c>
      <c r="N53" s="41">
        <f t="shared" si="5"/>
        <v>0.25908481633605324</v>
      </c>
      <c r="O53" s="18"/>
      <c r="P53" s="18"/>
      <c r="Q53" s="7"/>
    </row>
    <row r="54" spans="1:17" x14ac:dyDescent="0.25">
      <c r="A54" s="38" t="s">
        <v>3</v>
      </c>
      <c r="B54" s="38" t="s">
        <v>2</v>
      </c>
      <c r="C54" s="38" t="s">
        <v>9</v>
      </c>
      <c r="D54" s="38" t="s">
        <v>0</v>
      </c>
      <c r="E54" s="28">
        <v>4</v>
      </c>
      <c r="F54" s="29">
        <v>34.81</v>
      </c>
      <c r="G54" s="30">
        <f t="shared" si="6"/>
        <v>0</v>
      </c>
      <c r="H54" s="30">
        <f t="shared" si="1"/>
        <v>0</v>
      </c>
      <c r="I54" s="30">
        <f t="shared" si="2"/>
        <v>4</v>
      </c>
      <c r="J54" s="31">
        <f t="shared" si="3"/>
        <v>1</v>
      </c>
      <c r="K54" s="36">
        <v>5.2</v>
      </c>
      <c r="L54" s="39">
        <f t="shared" si="0"/>
        <v>4.7522664685056872</v>
      </c>
      <c r="M54" s="40">
        <f t="shared" si="4"/>
        <v>0.44773353149431294</v>
      </c>
      <c r="N54" s="41">
        <f t="shared" si="5"/>
        <v>0.20046531522436892</v>
      </c>
      <c r="O54" s="18"/>
      <c r="P54" s="18"/>
      <c r="Q54" s="7"/>
    </row>
    <row r="55" spans="1:17" x14ac:dyDescent="0.25">
      <c r="A55" s="38" t="s">
        <v>5</v>
      </c>
      <c r="B55" s="38" t="s">
        <v>2</v>
      </c>
      <c r="C55" s="38" t="s">
        <v>9</v>
      </c>
      <c r="D55" s="38" t="s">
        <v>0</v>
      </c>
      <c r="E55" s="28">
        <v>2</v>
      </c>
      <c r="F55" s="29">
        <v>9.94</v>
      </c>
      <c r="G55" s="30">
        <f t="shared" si="6"/>
        <v>1</v>
      </c>
      <c r="H55" s="30">
        <f t="shared" si="1"/>
        <v>0</v>
      </c>
      <c r="I55" s="30">
        <f t="shared" si="2"/>
        <v>4</v>
      </c>
      <c r="J55" s="31">
        <f t="shared" si="3"/>
        <v>1</v>
      </c>
      <c r="K55" s="36">
        <v>1.56</v>
      </c>
      <c r="L55" s="39">
        <f t="shared" si="0"/>
        <v>2.0213715048781951</v>
      </c>
      <c r="M55" s="40">
        <f t="shared" si="4"/>
        <v>-0.461371504878195</v>
      </c>
      <c r="N55" s="41">
        <f t="shared" si="5"/>
        <v>0.2128636655135703</v>
      </c>
      <c r="O55" s="18"/>
      <c r="P55" s="18"/>
      <c r="Q55" s="7"/>
    </row>
    <row r="56" spans="1:17" x14ac:dyDescent="0.25">
      <c r="A56" s="38" t="s">
        <v>5</v>
      </c>
      <c r="B56" s="38" t="s">
        <v>2</v>
      </c>
      <c r="C56" s="38" t="s">
        <v>9</v>
      </c>
      <c r="D56" s="38" t="s">
        <v>0</v>
      </c>
      <c r="E56" s="28">
        <v>4</v>
      </c>
      <c r="F56" s="29">
        <v>25.56</v>
      </c>
      <c r="G56" s="30">
        <f t="shared" si="6"/>
        <v>1</v>
      </c>
      <c r="H56" s="30">
        <f t="shared" si="1"/>
        <v>0</v>
      </c>
      <c r="I56" s="30">
        <f t="shared" si="2"/>
        <v>4</v>
      </c>
      <c r="J56" s="31">
        <f t="shared" si="3"/>
        <v>1</v>
      </c>
      <c r="K56" s="36">
        <v>4.34</v>
      </c>
      <c r="L56" s="39">
        <f t="shared" si="0"/>
        <v>3.8436964066204689</v>
      </c>
      <c r="M56" s="40">
        <f t="shared" si="4"/>
        <v>0.49630359337953101</v>
      </c>
      <c r="N56" s="41">
        <f t="shared" si="5"/>
        <v>0.24631725680143485</v>
      </c>
      <c r="O56" s="18"/>
      <c r="P56" s="18"/>
      <c r="Q56" s="7"/>
    </row>
    <row r="57" spans="1:17" x14ac:dyDescent="0.25">
      <c r="A57" s="38" t="s">
        <v>5</v>
      </c>
      <c r="B57" s="38" t="s">
        <v>2</v>
      </c>
      <c r="C57" s="38" t="s">
        <v>9</v>
      </c>
      <c r="D57" s="38" t="s">
        <v>0</v>
      </c>
      <c r="E57" s="28">
        <v>2</v>
      </c>
      <c r="F57" s="29">
        <v>19.489999999999998</v>
      </c>
      <c r="G57" s="30">
        <f t="shared" si="6"/>
        <v>1</v>
      </c>
      <c r="H57" s="30">
        <f t="shared" si="1"/>
        <v>0</v>
      </c>
      <c r="I57" s="30">
        <f t="shared" si="2"/>
        <v>4</v>
      </c>
      <c r="J57" s="31">
        <f t="shared" si="3"/>
        <v>1</v>
      </c>
      <c r="K57" s="36">
        <v>3.51</v>
      </c>
      <c r="L57" s="39">
        <f t="shared" si="0"/>
        <v>2.9215881075792747</v>
      </c>
      <c r="M57" s="40">
        <f t="shared" si="4"/>
        <v>0.58841189242072511</v>
      </c>
      <c r="N57" s="41">
        <f t="shared" si="5"/>
        <v>0.34622855514213896</v>
      </c>
      <c r="O57" s="18"/>
      <c r="P57" s="18"/>
      <c r="Q57" s="7"/>
    </row>
    <row r="58" spans="1:17" x14ac:dyDescent="0.25">
      <c r="A58" s="38" t="s">
        <v>5</v>
      </c>
      <c r="B58" s="38" t="s">
        <v>6</v>
      </c>
      <c r="C58" s="38" t="s">
        <v>4</v>
      </c>
      <c r="D58" s="38" t="s">
        <v>0</v>
      </c>
      <c r="E58" s="28">
        <v>4</v>
      </c>
      <c r="F58" s="29">
        <v>38.01</v>
      </c>
      <c r="G58" s="30">
        <f t="shared" si="6"/>
        <v>1</v>
      </c>
      <c r="H58" s="30">
        <f t="shared" si="1"/>
        <v>1</v>
      </c>
      <c r="I58" s="30">
        <f t="shared" si="2"/>
        <v>3</v>
      </c>
      <c r="J58" s="31">
        <f t="shared" si="3"/>
        <v>1</v>
      </c>
      <c r="K58" s="36">
        <v>3</v>
      </c>
      <c r="L58" s="39">
        <f t="shared" si="0"/>
        <v>4.8914275775102647</v>
      </c>
      <c r="M58" s="40">
        <f t="shared" si="4"/>
        <v>-1.8914275775102647</v>
      </c>
      <c r="N58" s="41">
        <f t="shared" si="5"/>
        <v>3.5774982809663483</v>
      </c>
      <c r="O58" s="18"/>
      <c r="P58" s="18"/>
      <c r="Q58" s="7"/>
    </row>
    <row r="59" spans="1:17" x14ac:dyDescent="0.25">
      <c r="A59" s="38" t="s">
        <v>3</v>
      </c>
      <c r="B59" s="38" t="s">
        <v>2</v>
      </c>
      <c r="C59" s="38" t="s">
        <v>4</v>
      </c>
      <c r="D59" s="38" t="s">
        <v>0</v>
      </c>
      <c r="E59" s="28">
        <v>2</v>
      </c>
      <c r="F59" s="29">
        <v>26.41</v>
      </c>
      <c r="G59" s="30">
        <f t="shared" si="6"/>
        <v>0</v>
      </c>
      <c r="H59" s="30">
        <f t="shared" si="1"/>
        <v>0</v>
      </c>
      <c r="I59" s="30">
        <f t="shared" si="2"/>
        <v>3</v>
      </c>
      <c r="J59" s="31">
        <f t="shared" si="3"/>
        <v>1</v>
      </c>
      <c r="K59" s="36">
        <v>1.5</v>
      </c>
      <c r="L59" s="39">
        <f t="shared" si="0"/>
        <v>3.5575188661262147</v>
      </c>
      <c r="M59" s="40">
        <f t="shared" si="4"/>
        <v>-2.0575188661262147</v>
      </c>
      <c r="N59" s="41">
        <f t="shared" si="5"/>
        <v>4.2333838844653044</v>
      </c>
      <c r="O59" s="18"/>
      <c r="P59" s="18"/>
      <c r="Q59" s="7"/>
    </row>
    <row r="60" spans="1:17" x14ac:dyDescent="0.25">
      <c r="A60" s="38" t="s">
        <v>5</v>
      </c>
      <c r="B60" s="38" t="s">
        <v>6</v>
      </c>
      <c r="C60" s="38" t="s">
        <v>4</v>
      </c>
      <c r="D60" s="38" t="s">
        <v>0</v>
      </c>
      <c r="E60" s="28">
        <v>2</v>
      </c>
      <c r="F60" s="29">
        <v>11.24</v>
      </c>
      <c r="G60" s="30">
        <f t="shared" si="6"/>
        <v>1</v>
      </c>
      <c r="H60" s="30">
        <f t="shared" si="1"/>
        <v>1</v>
      </c>
      <c r="I60" s="30">
        <f t="shared" si="2"/>
        <v>3</v>
      </c>
      <c r="J60" s="31">
        <f t="shared" si="3"/>
        <v>1</v>
      </c>
      <c r="K60" s="36">
        <v>1.76</v>
      </c>
      <c r="L60" s="39">
        <f t="shared" si="0"/>
        <v>2.0180644432950019</v>
      </c>
      <c r="M60" s="40">
        <f t="shared" si="4"/>
        <v>-0.25806444329500189</v>
      </c>
      <c r="N60" s="41">
        <f t="shared" si="5"/>
        <v>6.6597256893159248E-2</v>
      </c>
      <c r="O60" s="18"/>
      <c r="P60" s="18"/>
      <c r="Q60" s="7"/>
    </row>
    <row r="61" spans="1:17" x14ac:dyDescent="0.25">
      <c r="A61" s="38" t="s">
        <v>5</v>
      </c>
      <c r="B61" s="38" t="s">
        <v>2</v>
      </c>
      <c r="C61" s="38" t="s">
        <v>4</v>
      </c>
      <c r="D61" s="38" t="s">
        <v>0</v>
      </c>
      <c r="E61" s="28">
        <v>4</v>
      </c>
      <c r="F61" s="29">
        <v>48.27</v>
      </c>
      <c r="G61" s="30">
        <f t="shared" si="6"/>
        <v>1</v>
      </c>
      <c r="H61" s="30">
        <f t="shared" si="1"/>
        <v>0</v>
      </c>
      <c r="I61" s="30">
        <f t="shared" si="2"/>
        <v>3</v>
      </c>
      <c r="J61" s="31">
        <f t="shared" si="3"/>
        <v>1</v>
      </c>
      <c r="K61" s="36">
        <v>6.73</v>
      </c>
      <c r="L61" s="39">
        <f t="shared" si="0"/>
        <v>5.9314156092125616</v>
      </c>
      <c r="M61" s="40">
        <f t="shared" si="4"/>
        <v>0.79858439078743881</v>
      </c>
      <c r="N61" s="41">
        <f t="shared" si="5"/>
        <v>0.63773702920934483</v>
      </c>
      <c r="O61" s="18"/>
      <c r="P61" s="18"/>
      <c r="Q61" s="7"/>
    </row>
    <row r="62" spans="1:17" x14ac:dyDescent="0.25">
      <c r="A62" s="38" t="s">
        <v>5</v>
      </c>
      <c r="B62" s="38" t="s">
        <v>6</v>
      </c>
      <c r="C62" s="38" t="s">
        <v>4</v>
      </c>
      <c r="D62" s="38" t="s">
        <v>0</v>
      </c>
      <c r="E62" s="28">
        <v>2</v>
      </c>
      <c r="F62" s="29">
        <v>20.29</v>
      </c>
      <c r="G62" s="30">
        <f t="shared" si="6"/>
        <v>1</v>
      </c>
      <c r="H62" s="30">
        <f t="shared" si="1"/>
        <v>1</v>
      </c>
      <c r="I62" s="30">
        <f t="shared" si="2"/>
        <v>3</v>
      </c>
      <c r="J62" s="31">
        <f t="shared" si="3"/>
        <v>1</v>
      </c>
      <c r="K62" s="36">
        <v>3.21</v>
      </c>
      <c r="L62" s="39">
        <f t="shared" si="0"/>
        <v>2.8711492866923596</v>
      </c>
      <c r="M62" s="40">
        <f t="shared" si="4"/>
        <v>0.33885071330764038</v>
      </c>
      <c r="N62" s="41">
        <f t="shared" si="5"/>
        <v>0.1148198059090967</v>
      </c>
      <c r="O62" s="18"/>
      <c r="P62" s="18"/>
      <c r="Q62" s="7"/>
    </row>
    <row r="63" spans="1:17" x14ac:dyDescent="0.25">
      <c r="A63" s="38" t="s">
        <v>5</v>
      </c>
      <c r="B63" s="38" t="s">
        <v>6</v>
      </c>
      <c r="C63" s="38" t="s">
        <v>4</v>
      </c>
      <c r="D63" s="38" t="s">
        <v>0</v>
      </c>
      <c r="E63" s="28">
        <v>2</v>
      </c>
      <c r="F63" s="29">
        <v>13.81</v>
      </c>
      <c r="G63" s="30">
        <f t="shared" si="6"/>
        <v>1</v>
      </c>
      <c r="H63" s="30">
        <f t="shared" si="1"/>
        <v>1</v>
      </c>
      <c r="I63" s="30">
        <f t="shared" si="2"/>
        <v>3</v>
      </c>
      <c r="J63" s="31">
        <f t="shared" si="3"/>
        <v>1</v>
      </c>
      <c r="K63" s="36">
        <v>2</v>
      </c>
      <c r="L63" s="39">
        <f t="shared" si="0"/>
        <v>2.2603216861161304</v>
      </c>
      <c r="M63" s="40">
        <f t="shared" si="4"/>
        <v>-0.26032168611613038</v>
      </c>
      <c r="N63" s="41">
        <f t="shared" si="5"/>
        <v>6.7767380262345106E-2</v>
      </c>
      <c r="O63" s="18"/>
      <c r="P63" s="18"/>
      <c r="Q63" s="7"/>
    </row>
    <row r="64" spans="1:17" x14ac:dyDescent="0.25">
      <c r="A64" s="38" t="s">
        <v>5</v>
      </c>
      <c r="B64" s="38" t="s">
        <v>6</v>
      </c>
      <c r="C64" s="38" t="s">
        <v>4</v>
      </c>
      <c r="D64" s="38" t="s">
        <v>0</v>
      </c>
      <c r="E64" s="28">
        <v>2</v>
      </c>
      <c r="F64" s="29">
        <v>11.02</v>
      </c>
      <c r="G64" s="30">
        <f t="shared" si="6"/>
        <v>1</v>
      </c>
      <c r="H64" s="30">
        <f t="shared" si="1"/>
        <v>1</v>
      </c>
      <c r="I64" s="30">
        <f t="shared" si="2"/>
        <v>3</v>
      </c>
      <c r="J64" s="31">
        <f t="shared" si="3"/>
        <v>1</v>
      </c>
      <c r="K64" s="36">
        <v>1.98</v>
      </c>
      <c r="L64" s="39">
        <f t="shared" si="0"/>
        <v>1.9973264692013644</v>
      </c>
      <c r="M64" s="40">
        <f t="shared" si="4"/>
        <v>-1.7326469201364381E-2</v>
      </c>
      <c r="N64" s="41">
        <f t="shared" si="5"/>
        <v>3.0020653498582844E-4</v>
      </c>
      <c r="O64" s="18"/>
      <c r="P64" s="18"/>
      <c r="Q64" s="7"/>
    </row>
    <row r="65" spans="1:17" x14ac:dyDescent="0.25">
      <c r="A65" s="38" t="s">
        <v>5</v>
      </c>
      <c r="B65" s="38" t="s">
        <v>6</v>
      </c>
      <c r="C65" s="38" t="s">
        <v>4</v>
      </c>
      <c r="D65" s="38" t="s">
        <v>0</v>
      </c>
      <c r="E65" s="28">
        <v>4</v>
      </c>
      <c r="F65" s="29">
        <v>18.29</v>
      </c>
      <c r="G65" s="30">
        <f t="shared" si="6"/>
        <v>1</v>
      </c>
      <c r="H65" s="30">
        <f t="shared" si="1"/>
        <v>1</v>
      </c>
      <c r="I65" s="30">
        <f t="shared" si="2"/>
        <v>3</v>
      </c>
      <c r="J65" s="31">
        <f t="shared" si="3"/>
        <v>1</v>
      </c>
      <c r="K65" s="36">
        <v>3.76</v>
      </c>
      <c r="L65" s="39">
        <f t="shared" si="0"/>
        <v>3.0325509905714902</v>
      </c>
      <c r="M65" s="40">
        <f t="shared" si="4"/>
        <v>0.72744900942850954</v>
      </c>
      <c r="N65" s="41">
        <f t="shared" si="5"/>
        <v>0.52918206131851975</v>
      </c>
      <c r="O65" s="18"/>
      <c r="P65" s="18"/>
      <c r="Q65" s="7"/>
    </row>
    <row r="66" spans="1:17" x14ac:dyDescent="0.25">
      <c r="A66" s="38" t="s">
        <v>5</v>
      </c>
      <c r="B66" s="38" t="s">
        <v>2</v>
      </c>
      <c r="C66" s="38" t="s">
        <v>4</v>
      </c>
      <c r="D66" s="38" t="s">
        <v>0</v>
      </c>
      <c r="E66" s="28">
        <v>3</v>
      </c>
      <c r="F66" s="29">
        <v>17.59</v>
      </c>
      <c r="G66" s="30">
        <f t="shared" si="6"/>
        <v>1</v>
      </c>
      <c r="H66" s="30">
        <f t="shared" si="1"/>
        <v>0</v>
      </c>
      <c r="I66" s="30">
        <f t="shared" si="2"/>
        <v>3</v>
      </c>
      <c r="J66" s="31">
        <f t="shared" si="3"/>
        <v>1</v>
      </c>
      <c r="K66" s="36">
        <v>2.64</v>
      </c>
      <c r="L66" s="39">
        <f t="shared" ref="L66:L129" si="7">($S$28+$S$29*$E66+$S$30*$F66+$S$31*$G66+$S$32*$H66+$S$33*$I66+$S$34*$J66)</f>
        <v>2.8644464877892055</v>
      </c>
      <c r="M66" s="40">
        <f t="shared" si="4"/>
        <v>-0.2244464877892054</v>
      </c>
      <c r="N66" s="41">
        <f t="shared" si="5"/>
        <v>5.0376225880909925E-2</v>
      </c>
      <c r="O66" s="18"/>
      <c r="P66" s="18"/>
      <c r="Q66" s="7"/>
    </row>
    <row r="67" spans="1:17" x14ac:dyDescent="0.25">
      <c r="A67" s="38" t="s">
        <v>5</v>
      </c>
      <c r="B67" s="38" t="s">
        <v>2</v>
      </c>
      <c r="C67" s="38" t="s">
        <v>4</v>
      </c>
      <c r="D67" s="38" t="s">
        <v>0</v>
      </c>
      <c r="E67" s="28">
        <v>3</v>
      </c>
      <c r="F67" s="29">
        <v>20.079999999999998</v>
      </c>
      <c r="G67" s="30">
        <f t="shared" ref="G67:G130" si="8">IF(A67="Female",0,1)</f>
        <v>1</v>
      </c>
      <c r="H67" s="30">
        <f t="shared" ref="H67:H130" si="9">IF(B67="No",0,1)</f>
        <v>0</v>
      </c>
      <c r="I67" s="30">
        <f t="shared" ref="I67:I130" si="10">IF(C67="Thur",1,IF(C67="Fri",2,IF(C67="Sat",3,IF(C67="Sun",4,0))))</f>
        <v>3</v>
      </c>
      <c r="J67" s="31">
        <f t="shared" ref="J67:J130" si="11">IF(D67="Dinner",1,0)</f>
        <v>1</v>
      </c>
      <c r="K67" s="36">
        <v>3.15</v>
      </c>
      <c r="L67" s="39">
        <f t="shared" si="7"/>
        <v>3.0991626491217383</v>
      </c>
      <c r="M67" s="40">
        <f t="shared" ref="M67:M130" si="12">(K67-L67)</f>
        <v>5.0837350878261578E-2</v>
      </c>
      <c r="N67" s="41">
        <f t="shared" ref="N67:N130" si="13">M67*M67</f>
        <v>2.5844362443194833E-3</v>
      </c>
      <c r="O67" s="18"/>
      <c r="P67" s="18"/>
      <c r="Q67" s="7"/>
    </row>
    <row r="68" spans="1:17" x14ac:dyDescent="0.25">
      <c r="A68" s="38" t="s">
        <v>3</v>
      </c>
      <c r="B68" s="38" t="s">
        <v>2</v>
      </c>
      <c r="C68" s="38" t="s">
        <v>4</v>
      </c>
      <c r="D68" s="38" t="s">
        <v>0</v>
      </c>
      <c r="E68" s="28">
        <v>2</v>
      </c>
      <c r="F68" s="29">
        <v>16.45</v>
      </c>
      <c r="G68" s="30">
        <f t="shared" si="8"/>
        <v>0</v>
      </c>
      <c r="H68" s="30">
        <f t="shared" si="9"/>
        <v>0</v>
      </c>
      <c r="I68" s="30">
        <f t="shared" si="10"/>
        <v>3</v>
      </c>
      <c r="J68" s="31">
        <f t="shared" si="11"/>
        <v>1</v>
      </c>
      <c r="K68" s="36">
        <v>2.4700000000000002</v>
      </c>
      <c r="L68" s="39">
        <f t="shared" si="7"/>
        <v>2.6186542207960835</v>
      </c>
      <c r="M68" s="40">
        <f t="shared" si="12"/>
        <v>-0.14865422079608326</v>
      </c>
      <c r="N68" s="41">
        <f t="shared" si="13"/>
        <v>2.2098077360490673E-2</v>
      </c>
      <c r="O68" s="18"/>
      <c r="P68" s="18"/>
      <c r="Q68" s="7"/>
    </row>
    <row r="69" spans="1:17" x14ac:dyDescent="0.25">
      <c r="A69" s="38" t="s">
        <v>3</v>
      </c>
      <c r="B69" s="38" t="s">
        <v>6</v>
      </c>
      <c r="C69" s="38" t="s">
        <v>4</v>
      </c>
      <c r="D69" s="38" t="s">
        <v>0</v>
      </c>
      <c r="E69" s="28">
        <v>1</v>
      </c>
      <c r="F69" s="29">
        <v>3.07</v>
      </c>
      <c r="G69" s="30">
        <f t="shared" si="8"/>
        <v>0</v>
      </c>
      <c r="H69" s="30">
        <f t="shared" si="9"/>
        <v>1</v>
      </c>
      <c r="I69" s="30">
        <f t="shared" si="10"/>
        <v>3</v>
      </c>
      <c r="J69" s="31">
        <f t="shared" si="11"/>
        <v>1</v>
      </c>
      <c r="K69" s="36">
        <v>1</v>
      </c>
      <c r="L69" s="39">
        <f t="shared" si="7"/>
        <v>1.1095996404915571</v>
      </c>
      <c r="M69" s="40">
        <f t="shared" si="12"/>
        <v>-0.10959964049155713</v>
      </c>
      <c r="N69" s="41">
        <f t="shared" si="13"/>
        <v>1.2012081195878568E-2</v>
      </c>
      <c r="O69" s="18"/>
      <c r="P69" s="18"/>
      <c r="Q69" s="7"/>
    </row>
    <row r="70" spans="1:17" x14ac:dyDescent="0.25">
      <c r="A70" s="38" t="s">
        <v>5</v>
      </c>
      <c r="B70" s="38" t="s">
        <v>2</v>
      </c>
      <c r="C70" s="38" t="s">
        <v>4</v>
      </c>
      <c r="D70" s="38" t="s">
        <v>0</v>
      </c>
      <c r="E70" s="28">
        <v>2</v>
      </c>
      <c r="F70" s="29">
        <v>20.23</v>
      </c>
      <c r="G70" s="30">
        <f t="shared" si="8"/>
        <v>1</v>
      </c>
      <c r="H70" s="30">
        <f t="shared" si="9"/>
        <v>0</v>
      </c>
      <c r="I70" s="30">
        <f t="shared" si="10"/>
        <v>3</v>
      </c>
      <c r="J70" s="31">
        <f t="shared" si="11"/>
        <v>1</v>
      </c>
      <c r="K70" s="36">
        <v>2.0099999999999998</v>
      </c>
      <c r="L70" s="39">
        <f t="shared" si="7"/>
        <v>2.9383378063658467</v>
      </c>
      <c r="M70" s="40">
        <f t="shared" si="12"/>
        <v>-0.92833780636584695</v>
      </c>
      <c r="N70" s="41">
        <f t="shared" si="13"/>
        <v>0.86181108272815277</v>
      </c>
      <c r="O70" s="18"/>
      <c r="P70" s="18"/>
      <c r="Q70" s="7"/>
    </row>
    <row r="71" spans="1:17" x14ac:dyDescent="0.25">
      <c r="A71" s="38" t="s">
        <v>5</v>
      </c>
      <c r="B71" s="38" t="s">
        <v>6</v>
      </c>
      <c r="C71" s="38" t="s">
        <v>4</v>
      </c>
      <c r="D71" s="38" t="s">
        <v>0</v>
      </c>
      <c r="E71" s="28">
        <v>2</v>
      </c>
      <c r="F71" s="29">
        <v>15.01</v>
      </c>
      <c r="G71" s="30">
        <f t="shared" si="8"/>
        <v>1</v>
      </c>
      <c r="H71" s="30">
        <f t="shared" si="9"/>
        <v>1</v>
      </c>
      <c r="I71" s="30">
        <f t="shared" si="10"/>
        <v>3</v>
      </c>
      <c r="J71" s="31">
        <f t="shared" si="11"/>
        <v>1</v>
      </c>
      <c r="K71" s="36">
        <v>2.09</v>
      </c>
      <c r="L71" s="39">
        <f t="shared" si="7"/>
        <v>2.3734379084450614</v>
      </c>
      <c r="M71" s="40">
        <f t="shared" si="12"/>
        <v>-0.28343790844506156</v>
      </c>
      <c r="N71" s="41">
        <f t="shared" si="13"/>
        <v>8.0337047943711104E-2</v>
      </c>
      <c r="O71" s="18"/>
      <c r="P71" s="18"/>
      <c r="Q71" s="7"/>
    </row>
    <row r="72" spans="1:17" x14ac:dyDescent="0.25">
      <c r="A72" s="38" t="s">
        <v>5</v>
      </c>
      <c r="B72" s="38" t="s">
        <v>2</v>
      </c>
      <c r="C72" s="38" t="s">
        <v>4</v>
      </c>
      <c r="D72" s="38" t="s">
        <v>0</v>
      </c>
      <c r="E72" s="28">
        <v>2</v>
      </c>
      <c r="F72" s="29">
        <v>12.02</v>
      </c>
      <c r="G72" s="30">
        <f t="shared" si="8"/>
        <v>1</v>
      </c>
      <c r="H72" s="30">
        <f t="shared" si="9"/>
        <v>0</v>
      </c>
      <c r="I72" s="30">
        <f t="shared" si="10"/>
        <v>3</v>
      </c>
      <c r="J72" s="31">
        <f t="shared" si="11"/>
        <v>1</v>
      </c>
      <c r="K72" s="36">
        <v>1.97</v>
      </c>
      <c r="L72" s="39">
        <f t="shared" si="7"/>
        <v>2.1644343185987402</v>
      </c>
      <c r="M72" s="40">
        <f t="shared" si="12"/>
        <v>-0.19443431859874027</v>
      </c>
      <c r="N72" s="41">
        <f t="shared" si="13"/>
        <v>3.780470424895644E-2</v>
      </c>
      <c r="O72" s="18"/>
      <c r="P72" s="18"/>
      <c r="Q72" s="7"/>
    </row>
    <row r="73" spans="1:17" x14ac:dyDescent="0.25">
      <c r="A73" s="38" t="s">
        <v>3</v>
      </c>
      <c r="B73" s="38" t="s">
        <v>2</v>
      </c>
      <c r="C73" s="38" t="s">
        <v>4</v>
      </c>
      <c r="D73" s="38" t="s">
        <v>0</v>
      </c>
      <c r="E73" s="28">
        <v>3</v>
      </c>
      <c r="F73" s="29">
        <v>17.07</v>
      </c>
      <c r="G73" s="30">
        <f t="shared" si="8"/>
        <v>0</v>
      </c>
      <c r="H73" s="30">
        <f t="shared" si="9"/>
        <v>0</v>
      </c>
      <c r="I73" s="30">
        <f t="shared" si="10"/>
        <v>3</v>
      </c>
      <c r="J73" s="31">
        <f t="shared" si="11"/>
        <v>1</v>
      </c>
      <c r="K73" s="36">
        <v>3</v>
      </c>
      <c r="L73" s="39">
        <f t="shared" si="7"/>
        <v>2.8520619728797065</v>
      </c>
      <c r="M73" s="40">
        <f t="shared" si="12"/>
        <v>0.14793802712029347</v>
      </c>
      <c r="N73" s="41">
        <f t="shared" si="13"/>
        <v>2.1885659868244686E-2</v>
      </c>
      <c r="O73" s="18"/>
      <c r="P73" s="18"/>
      <c r="Q73" s="7"/>
    </row>
    <row r="74" spans="1:17" x14ac:dyDescent="0.25">
      <c r="A74" s="38" t="s">
        <v>3</v>
      </c>
      <c r="B74" s="38" t="s">
        <v>6</v>
      </c>
      <c r="C74" s="38" t="s">
        <v>4</v>
      </c>
      <c r="D74" s="38" t="s">
        <v>0</v>
      </c>
      <c r="E74" s="28">
        <v>2</v>
      </c>
      <c r="F74" s="29">
        <v>26.86</v>
      </c>
      <c r="G74" s="30">
        <f t="shared" si="8"/>
        <v>0</v>
      </c>
      <c r="H74" s="30">
        <f t="shared" si="9"/>
        <v>1</v>
      </c>
      <c r="I74" s="30">
        <f t="shared" si="10"/>
        <v>3</v>
      </c>
      <c r="J74" s="31">
        <f t="shared" si="11"/>
        <v>1</v>
      </c>
      <c r="K74" s="36">
        <v>3.14</v>
      </c>
      <c r="L74" s="39">
        <f t="shared" si="7"/>
        <v>3.5270931187096308</v>
      </c>
      <c r="M74" s="40">
        <f t="shared" si="12"/>
        <v>-0.3870931187096307</v>
      </c>
      <c r="N74" s="41">
        <f t="shared" si="13"/>
        <v>0.14984108255234824</v>
      </c>
      <c r="O74" s="18"/>
      <c r="P74" s="18"/>
      <c r="Q74" s="7"/>
    </row>
    <row r="75" spans="1:17" x14ac:dyDescent="0.25">
      <c r="A75" s="38" t="s">
        <v>3</v>
      </c>
      <c r="B75" s="38" t="s">
        <v>6</v>
      </c>
      <c r="C75" s="38" t="s">
        <v>4</v>
      </c>
      <c r="D75" s="38" t="s">
        <v>0</v>
      </c>
      <c r="E75" s="28">
        <v>2</v>
      </c>
      <c r="F75" s="29">
        <v>25.28</v>
      </c>
      <c r="G75" s="30">
        <f t="shared" si="8"/>
        <v>0</v>
      </c>
      <c r="H75" s="30">
        <f t="shared" si="9"/>
        <v>1</v>
      </c>
      <c r="I75" s="30">
        <f t="shared" si="10"/>
        <v>3</v>
      </c>
      <c r="J75" s="31">
        <f t="shared" si="11"/>
        <v>1</v>
      </c>
      <c r="K75" s="36">
        <v>5</v>
      </c>
      <c r="L75" s="39">
        <f t="shared" si="7"/>
        <v>3.3781567593098711</v>
      </c>
      <c r="M75" s="40">
        <f t="shared" si="12"/>
        <v>1.6218432406901289</v>
      </c>
      <c r="N75" s="41">
        <f t="shared" si="13"/>
        <v>2.6303754973722593</v>
      </c>
      <c r="O75" s="18"/>
      <c r="P75" s="18"/>
      <c r="Q75" s="7"/>
    </row>
    <row r="76" spans="1:17" x14ac:dyDescent="0.25">
      <c r="A76" s="38" t="s">
        <v>3</v>
      </c>
      <c r="B76" s="38" t="s">
        <v>2</v>
      </c>
      <c r="C76" s="38" t="s">
        <v>4</v>
      </c>
      <c r="D76" s="38" t="s">
        <v>0</v>
      </c>
      <c r="E76" s="28">
        <v>2</v>
      </c>
      <c r="F76" s="29">
        <v>14.73</v>
      </c>
      <c r="G76" s="30">
        <f t="shared" si="8"/>
        <v>0</v>
      </c>
      <c r="H76" s="30">
        <f t="shared" si="9"/>
        <v>0</v>
      </c>
      <c r="I76" s="30">
        <f t="shared" si="10"/>
        <v>3</v>
      </c>
      <c r="J76" s="31">
        <f t="shared" si="11"/>
        <v>1</v>
      </c>
      <c r="K76" s="36">
        <v>2.2000000000000002</v>
      </c>
      <c r="L76" s="39">
        <f t="shared" si="7"/>
        <v>2.4565209687912817</v>
      </c>
      <c r="M76" s="40">
        <f t="shared" si="12"/>
        <v>-0.2565209687912815</v>
      </c>
      <c r="N76" s="41">
        <f t="shared" si="13"/>
        <v>6.5803007429617616E-2</v>
      </c>
      <c r="O76" s="18"/>
      <c r="P76" s="18"/>
      <c r="Q76" s="7"/>
    </row>
    <row r="77" spans="1:17" x14ac:dyDescent="0.25">
      <c r="A77" s="38" t="s">
        <v>5</v>
      </c>
      <c r="B77" s="38" t="s">
        <v>2</v>
      </c>
      <c r="C77" s="38" t="s">
        <v>4</v>
      </c>
      <c r="D77" s="38" t="s">
        <v>0</v>
      </c>
      <c r="E77" s="28">
        <v>2</v>
      </c>
      <c r="F77" s="29">
        <v>10.51</v>
      </c>
      <c r="G77" s="30">
        <f t="shared" si="8"/>
        <v>1</v>
      </c>
      <c r="H77" s="30">
        <f t="shared" si="9"/>
        <v>0</v>
      </c>
      <c r="I77" s="30">
        <f t="shared" si="10"/>
        <v>3</v>
      </c>
      <c r="J77" s="31">
        <f t="shared" si="11"/>
        <v>1</v>
      </c>
      <c r="K77" s="36">
        <v>1.25</v>
      </c>
      <c r="L77" s="39">
        <f t="shared" si="7"/>
        <v>2.0220964055015016</v>
      </c>
      <c r="M77" s="40">
        <f t="shared" si="12"/>
        <v>-0.7720964055015016</v>
      </c>
      <c r="N77" s="41">
        <f t="shared" si="13"/>
        <v>0.59613285938833915</v>
      </c>
      <c r="O77" s="18"/>
      <c r="P77" s="18"/>
      <c r="Q77" s="7"/>
    </row>
    <row r="78" spans="1:17" x14ac:dyDescent="0.25">
      <c r="A78" s="38" t="s">
        <v>5</v>
      </c>
      <c r="B78" s="38" t="s">
        <v>6</v>
      </c>
      <c r="C78" s="38" t="s">
        <v>4</v>
      </c>
      <c r="D78" s="38" t="s">
        <v>0</v>
      </c>
      <c r="E78" s="28">
        <v>2</v>
      </c>
      <c r="F78" s="29">
        <v>17.920000000000002</v>
      </c>
      <c r="G78" s="30">
        <f t="shared" si="8"/>
        <v>1</v>
      </c>
      <c r="H78" s="30">
        <f t="shared" si="9"/>
        <v>1</v>
      </c>
      <c r="I78" s="30">
        <f t="shared" si="10"/>
        <v>3</v>
      </c>
      <c r="J78" s="31">
        <f t="shared" si="11"/>
        <v>1</v>
      </c>
      <c r="K78" s="36">
        <v>3.08</v>
      </c>
      <c r="L78" s="39">
        <f t="shared" si="7"/>
        <v>2.6477447475927205</v>
      </c>
      <c r="M78" s="40">
        <f t="shared" si="12"/>
        <v>0.43225525240727958</v>
      </c>
      <c r="N78" s="41">
        <f t="shared" si="13"/>
        <v>0.18684460323368099</v>
      </c>
      <c r="O78" s="18"/>
      <c r="P78" s="18"/>
      <c r="Q78" s="7"/>
    </row>
    <row r="79" spans="1:17" x14ac:dyDescent="0.25">
      <c r="A79" s="38" t="s">
        <v>5</v>
      </c>
      <c r="B79" s="38" t="s">
        <v>2</v>
      </c>
      <c r="C79" s="38" t="s">
        <v>1</v>
      </c>
      <c r="D79" s="38" t="s">
        <v>7</v>
      </c>
      <c r="E79" s="28">
        <v>4</v>
      </c>
      <c r="F79" s="29">
        <v>27.2</v>
      </c>
      <c r="G79" s="30">
        <f t="shared" si="8"/>
        <v>1</v>
      </c>
      <c r="H79" s="30">
        <f t="shared" si="9"/>
        <v>0</v>
      </c>
      <c r="I79" s="30">
        <f t="shared" si="10"/>
        <v>1</v>
      </c>
      <c r="J79" s="31">
        <f t="shared" si="11"/>
        <v>0</v>
      </c>
      <c r="K79" s="36">
        <v>4</v>
      </c>
      <c r="L79" s="39">
        <f t="shared" si="7"/>
        <v>3.9552789239088582</v>
      </c>
      <c r="M79" s="40">
        <f t="shared" si="12"/>
        <v>4.4721076091141843E-2</v>
      </c>
      <c r="N79" s="41">
        <f t="shared" si="13"/>
        <v>1.9999746467496984E-3</v>
      </c>
      <c r="O79" s="18"/>
      <c r="P79" s="18"/>
      <c r="Q79" s="7"/>
    </row>
    <row r="80" spans="1:17" x14ac:dyDescent="0.25">
      <c r="A80" s="38" t="s">
        <v>5</v>
      </c>
      <c r="B80" s="38" t="s">
        <v>2</v>
      </c>
      <c r="C80" s="38" t="s">
        <v>1</v>
      </c>
      <c r="D80" s="38" t="s">
        <v>7</v>
      </c>
      <c r="E80" s="28">
        <v>2</v>
      </c>
      <c r="F80" s="29">
        <v>22.76</v>
      </c>
      <c r="G80" s="30">
        <f t="shared" si="8"/>
        <v>1</v>
      </c>
      <c r="H80" s="30">
        <f t="shared" si="9"/>
        <v>0</v>
      </c>
      <c r="I80" s="30">
        <f t="shared" si="10"/>
        <v>1</v>
      </c>
      <c r="J80" s="31">
        <f t="shared" si="11"/>
        <v>0</v>
      </c>
      <c r="K80" s="36">
        <v>3</v>
      </c>
      <c r="L80" s="39">
        <f t="shared" si="7"/>
        <v>3.1868201601977959</v>
      </c>
      <c r="M80" s="40">
        <f t="shared" si="12"/>
        <v>-0.1868201601977959</v>
      </c>
      <c r="N80" s="41">
        <f t="shared" si="13"/>
        <v>3.4901772256330121E-2</v>
      </c>
      <c r="O80" s="18"/>
      <c r="P80" s="18"/>
      <c r="Q80" s="7"/>
    </row>
    <row r="81" spans="1:17" x14ac:dyDescent="0.25">
      <c r="A81" s="38" t="s">
        <v>5</v>
      </c>
      <c r="B81" s="38" t="s">
        <v>2</v>
      </c>
      <c r="C81" s="38" t="s">
        <v>1</v>
      </c>
      <c r="D81" s="38" t="s">
        <v>7</v>
      </c>
      <c r="E81" s="28">
        <v>2</v>
      </c>
      <c r="F81" s="29">
        <v>17.29</v>
      </c>
      <c r="G81" s="30">
        <f t="shared" si="8"/>
        <v>1</v>
      </c>
      <c r="H81" s="30">
        <f t="shared" si="9"/>
        <v>0</v>
      </c>
      <c r="I81" s="30">
        <f t="shared" si="10"/>
        <v>1</v>
      </c>
      <c r="J81" s="31">
        <f t="shared" si="11"/>
        <v>0</v>
      </c>
      <c r="K81" s="36">
        <v>2.71</v>
      </c>
      <c r="L81" s="39">
        <f t="shared" si="7"/>
        <v>2.6711987134150834</v>
      </c>
      <c r="M81" s="40">
        <f t="shared" si="12"/>
        <v>3.880128658491655E-2</v>
      </c>
      <c r="N81" s="41">
        <f t="shared" si="13"/>
        <v>1.505539840644825E-3</v>
      </c>
      <c r="O81" s="18"/>
      <c r="P81" s="18"/>
      <c r="Q81" s="7"/>
    </row>
    <row r="82" spans="1:17" x14ac:dyDescent="0.25">
      <c r="A82" s="38" t="s">
        <v>5</v>
      </c>
      <c r="B82" s="38" t="s">
        <v>6</v>
      </c>
      <c r="C82" s="38" t="s">
        <v>1</v>
      </c>
      <c r="D82" s="38" t="s">
        <v>7</v>
      </c>
      <c r="E82" s="28">
        <v>2</v>
      </c>
      <c r="F82" s="29">
        <v>19.440000000000001</v>
      </c>
      <c r="G82" s="30">
        <f t="shared" si="8"/>
        <v>1</v>
      </c>
      <c r="H82" s="30">
        <f t="shared" si="9"/>
        <v>1</v>
      </c>
      <c r="I82" s="30">
        <f t="shared" si="10"/>
        <v>1</v>
      </c>
      <c r="J82" s="31">
        <f t="shared" si="11"/>
        <v>0</v>
      </c>
      <c r="K82" s="36">
        <v>3</v>
      </c>
      <c r="L82" s="39">
        <f t="shared" si="7"/>
        <v>2.8010209476311521</v>
      </c>
      <c r="M82" s="40">
        <f t="shared" si="12"/>
        <v>0.19897905236884794</v>
      </c>
      <c r="N82" s="41">
        <f t="shared" si="13"/>
        <v>3.9592663281604733E-2</v>
      </c>
      <c r="O82" s="18"/>
      <c r="P82" s="18"/>
      <c r="Q82" s="7"/>
    </row>
    <row r="83" spans="1:17" x14ac:dyDescent="0.25">
      <c r="A83" s="38" t="s">
        <v>5</v>
      </c>
      <c r="B83" s="38" t="s">
        <v>2</v>
      </c>
      <c r="C83" s="38" t="s">
        <v>1</v>
      </c>
      <c r="D83" s="38" t="s">
        <v>7</v>
      </c>
      <c r="E83" s="28">
        <v>2</v>
      </c>
      <c r="F83" s="29">
        <v>16.66</v>
      </c>
      <c r="G83" s="30">
        <f t="shared" si="8"/>
        <v>1</v>
      </c>
      <c r="H83" s="30">
        <f t="shared" si="9"/>
        <v>0</v>
      </c>
      <c r="I83" s="30">
        <f t="shared" si="10"/>
        <v>1</v>
      </c>
      <c r="J83" s="31">
        <f t="shared" si="11"/>
        <v>0</v>
      </c>
      <c r="K83" s="36">
        <v>3.4</v>
      </c>
      <c r="L83" s="39">
        <f t="shared" si="7"/>
        <v>2.6118126966923945</v>
      </c>
      <c r="M83" s="40">
        <f t="shared" si="12"/>
        <v>0.78818730330760545</v>
      </c>
      <c r="N83" s="41">
        <f t="shared" si="13"/>
        <v>0.62123922509531526</v>
      </c>
      <c r="O83" s="18"/>
      <c r="P83" s="18"/>
      <c r="Q83" s="7"/>
    </row>
    <row r="84" spans="1:17" x14ac:dyDescent="0.25">
      <c r="A84" s="38" t="s">
        <v>3</v>
      </c>
      <c r="B84" s="38" t="s">
        <v>2</v>
      </c>
      <c r="C84" s="38" t="s">
        <v>1</v>
      </c>
      <c r="D84" s="38" t="s">
        <v>7</v>
      </c>
      <c r="E84" s="28">
        <v>1</v>
      </c>
      <c r="F84" s="29">
        <v>10.07</v>
      </c>
      <c r="G84" s="30">
        <f t="shared" si="8"/>
        <v>0</v>
      </c>
      <c r="H84" s="30">
        <f t="shared" si="9"/>
        <v>0</v>
      </c>
      <c r="I84" s="30">
        <f t="shared" si="10"/>
        <v>1</v>
      </c>
      <c r="J84" s="31">
        <f t="shared" si="11"/>
        <v>0</v>
      </c>
      <c r="K84" s="36">
        <v>1.83</v>
      </c>
      <c r="L84" s="39">
        <f t="shared" si="7"/>
        <v>1.8522842532887089</v>
      </c>
      <c r="M84" s="40">
        <f t="shared" si="12"/>
        <v>-2.2284253288708866E-2</v>
      </c>
      <c r="N84" s="41">
        <f t="shared" si="13"/>
        <v>4.9658794463533192E-4</v>
      </c>
      <c r="O84" s="18"/>
      <c r="P84" s="18"/>
      <c r="Q84" s="7"/>
    </row>
    <row r="85" spans="1:17" x14ac:dyDescent="0.25">
      <c r="A85" s="38" t="s">
        <v>5</v>
      </c>
      <c r="B85" s="38" t="s">
        <v>6</v>
      </c>
      <c r="C85" s="38" t="s">
        <v>1</v>
      </c>
      <c r="D85" s="38" t="s">
        <v>7</v>
      </c>
      <c r="E85" s="28">
        <v>2</v>
      </c>
      <c r="F85" s="29">
        <v>32.68</v>
      </c>
      <c r="G85" s="30">
        <f t="shared" si="8"/>
        <v>1</v>
      </c>
      <c r="H85" s="30">
        <f t="shared" si="9"/>
        <v>1</v>
      </c>
      <c r="I85" s="30">
        <f t="shared" si="10"/>
        <v>1</v>
      </c>
      <c r="J85" s="31">
        <f t="shared" si="11"/>
        <v>0</v>
      </c>
      <c r="K85" s="36">
        <v>5</v>
      </c>
      <c r="L85" s="39">
        <f t="shared" si="7"/>
        <v>4.0490699339936969</v>
      </c>
      <c r="M85" s="40">
        <f t="shared" si="12"/>
        <v>0.95093006600630314</v>
      </c>
      <c r="N85" s="41">
        <f t="shared" si="13"/>
        <v>0.90426799043475203</v>
      </c>
      <c r="O85" s="18"/>
      <c r="P85" s="18"/>
      <c r="Q85" s="7"/>
    </row>
    <row r="86" spans="1:17" x14ac:dyDescent="0.25">
      <c r="A86" s="38" t="s">
        <v>5</v>
      </c>
      <c r="B86" s="38" t="s">
        <v>2</v>
      </c>
      <c r="C86" s="38" t="s">
        <v>1</v>
      </c>
      <c r="D86" s="38" t="s">
        <v>7</v>
      </c>
      <c r="E86" s="28">
        <v>2</v>
      </c>
      <c r="F86" s="29">
        <v>15.98</v>
      </c>
      <c r="G86" s="30">
        <f t="shared" si="8"/>
        <v>1</v>
      </c>
      <c r="H86" s="30">
        <f t="shared" si="9"/>
        <v>0</v>
      </c>
      <c r="I86" s="30">
        <f t="shared" si="10"/>
        <v>1</v>
      </c>
      <c r="J86" s="31">
        <f t="shared" si="11"/>
        <v>0</v>
      </c>
      <c r="K86" s="36">
        <v>2.0299999999999998</v>
      </c>
      <c r="L86" s="39">
        <f t="shared" si="7"/>
        <v>2.5477135040393333</v>
      </c>
      <c r="M86" s="40">
        <f t="shared" si="12"/>
        <v>-0.51771350403933347</v>
      </c>
      <c r="N86" s="41">
        <f t="shared" si="13"/>
        <v>0.26802727226468498</v>
      </c>
      <c r="O86" s="18"/>
      <c r="P86" s="18"/>
      <c r="Q86" s="7"/>
    </row>
    <row r="87" spans="1:17" x14ac:dyDescent="0.25">
      <c r="A87" s="38" t="s">
        <v>3</v>
      </c>
      <c r="B87" s="38" t="s">
        <v>2</v>
      </c>
      <c r="C87" s="38" t="s">
        <v>1</v>
      </c>
      <c r="D87" s="38" t="s">
        <v>7</v>
      </c>
      <c r="E87" s="28">
        <v>4</v>
      </c>
      <c r="F87" s="29">
        <v>34.83</v>
      </c>
      <c r="G87" s="30">
        <f t="shared" si="8"/>
        <v>0</v>
      </c>
      <c r="H87" s="30">
        <f t="shared" si="9"/>
        <v>0</v>
      </c>
      <c r="I87" s="30">
        <f t="shared" si="10"/>
        <v>1</v>
      </c>
      <c r="J87" s="31">
        <f t="shared" si="11"/>
        <v>0</v>
      </c>
      <c r="K87" s="36">
        <v>5.17</v>
      </c>
      <c r="L87" s="39">
        <f t="shared" si="7"/>
        <v>4.7111420856500184</v>
      </c>
      <c r="M87" s="40">
        <f t="shared" si="12"/>
        <v>0.45885791434998158</v>
      </c>
      <c r="N87" s="41">
        <f t="shared" si="13"/>
        <v>0.21055058556161502</v>
      </c>
      <c r="O87" s="18"/>
      <c r="P87" s="18"/>
      <c r="Q87" s="7"/>
    </row>
    <row r="88" spans="1:17" x14ac:dyDescent="0.25">
      <c r="A88" s="38" t="s">
        <v>5</v>
      </c>
      <c r="B88" s="38" t="s">
        <v>2</v>
      </c>
      <c r="C88" s="38" t="s">
        <v>1</v>
      </c>
      <c r="D88" s="38" t="s">
        <v>7</v>
      </c>
      <c r="E88" s="28">
        <v>2</v>
      </c>
      <c r="F88" s="29">
        <v>13.03</v>
      </c>
      <c r="G88" s="30">
        <f t="shared" si="8"/>
        <v>1</v>
      </c>
      <c r="H88" s="30">
        <f t="shared" si="9"/>
        <v>0</v>
      </c>
      <c r="I88" s="30">
        <f t="shared" si="10"/>
        <v>1</v>
      </c>
      <c r="J88" s="31">
        <f t="shared" si="11"/>
        <v>0</v>
      </c>
      <c r="K88" s="36">
        <v>2</v>
      </c>
      <c r="L88" s="39">
        <f t="shared" si="7"/>
        <v>2.2696361241473766</v>
      </c>
      <c r="M88" s="40">
        <f t="shared" si="12"/>
        <v>-0.26963612414737659</v>
      </c>
      <c r="N88" s="41">
        <f t="shared" si="13"/>
        <v>7.2703639445219487E-2</v>
      </c>
      <c r="O88" s="18"/>
      <c r="P88" s="18"/>
      <c r="Q88" s="7"/>
    </row>
    <row r="89" spans="1:17" x14ac:dyDescent="0.25">
      <c r="A89" s="38" t="s">
        <v>5</v>
      </c>
      <c r="B89" s="38" t="s">
        <v>2</v>
      </c>
      <c r="C89" s="38" t="s">
        <v>1</v>
      </c>
      <c r="D89" s="38" t="s">
        <v>7</v>
      </c>
      <c r="E89" s="28">
        <v>2</v>
      </c>
      <c r="F89" s="29">
        <v>18.28</v>
      </c>
      <c r="G89" s="30">
        <f t="shared" si="8"/>
        <v>1</v>
      </c>
      <c r="H89" s="30">
        <f t="shared" si="9"/>
        <v>0</v>
      </c>
      <c r="I89" s="30">
        <f t="shared" si="10"/>
        <v>1</v>
      </c>
      <c r="J89" s="31">
        <f t="shared" si="11"/>
        <v>0</v>
      </c>
      <c r="K89" s="36">
        <v>4</v>
      </c>
      <c r="L89" s="39">
        <f t="shared" si="7"/>
        <v>2.7645195968364518</v>
      </c>
      <c r="M89" s="40">
        <f t="shared" si="12"/>
        <v>1.2354804031635482</v>
      </c>
      <c r="N89" s="41">
        <f t="shared" si="13"/>
        <v>1.5264118266011637</v>
      </c>
      <c r="O89" s="18"/>
      <c r="P89" s="18"/>
      <c r="Q89" s="7"/>
    </row>
    <row r="90" spans="1:17" x14ac:dyDescent="0.25">
      <c r="A90" s="38" t="s">
        <v>5</v>
      </c>
      <c r="B90" s="38" t="s">
        <v>2</v>
      </c>
      <c r="C90" s="38" t="s">
        <v>1</v>
      </c>
      <c r="D90" s="38" t="s">
        <v>7</v>
      </c>
      <c r="E90" s="28">
        <v>2</v>
      </c>
      <c r="F90" s="29">
        <v>24.71</v>
      </c>
      <c r="G90" s="30">
        <f t="shared" si="8"/>
        <v>1</v>
      </c>
      <c r="H90" s="30">
        <f t="shared" si="9"/>
        <v>0</v>
      </c>
      <c r="I90" s="30">
        <f t="shared" si="10"/>
        <v>1</v>
      </c>
      <c r="J90" s="31">
        <f t="shared" si="11"/>
        <v>0</v>
      </c>
      <c r="K90" s="36">
        <v>5.85</v>
      </c>
      <c r="L90" s="39">
        <f t="shared" si="7"/>
        <v>3.3706340214823096</v>
      </c>
      <c r="M90" s="40">
        <f t="shared" si="12"/>
        <v>2.47936597851769</v>
      </c>
      <c r="N90" s="41">
        <f t="shared" si="13"/>
        <v>6.1472556554309827</v>
      </c>
      <c r="O90" s="18"/>
      <c r="P90" s="18"/>
      <c r="Q90" s="7"/>
    </row>
    <row r="91" spans="1:17" x14ac:dyDescent="0.25">
      <c r="A91" s="38" t="s">
        <v>5</v>
      </c>
      <c r="B91" s="38" t="s">
        <v>2</v>
      </c>
      <c r="C91" s="38" t="s">
        <v>1</v>
      </c>
      <c r="D91" s="38" t="s">
        <v>7</v>
      </c>
      <c r="E91" s="28">
        <v>2</v>
      </c>
      <c r="F91" s="29">
        <v>21.16</v>
      </c>
      <c r="G91" s="30">
        <f t="shared" si="8"/>
        <v>1</v>
      </c>
      <c r="H91" s="30">
        <f t="shared" si="9"/>
        <v>0</v>
      </c>
      <c r="I91" s="30">
        <f t="shared" si="10"/>
        <v>1</v>
      </c>
      <c r="J91" s="31">
        <f t="shared" si="11"/>
        <v>0</v>
      </c>
      <c r="K91" s="36">
        <v>3</v>
      </c>
      <c r="L91" s="39">
        <f t="shared" si="7"/>
        <v>3.035998530425887</v>
      </c>
      <c r="M91" s="40">
        <f t="shared" si="12"/>
        <v>-3.5998530425886965E-2</v>
      </c>
      <c r="N91" s="41">
        <f t="shared" si="13"/>
        <v>1.2958941928235097E-3</v>
      </c>
      <c r="O91" s="18"/>
      <c r="P91" s="18"/>
      <c r="Q91" s="7"/>
    </row>
    <row r="92" spans="1:17" x14ac:dyDescent="0.25">
      <c r="A92" s="38" t="s">
        <v>5</v>
      </c>
      <c r="B92" s="38" t="s">
        <v>6</v>
      </c>
      <c r="C92" s="38" t="s">
        <v>8</v>
      </c>
      <c r="D92" s="38" t="s">
        <v>0</v>
      </c>
      <c r="E92" s="28">
        <v>2</v>
      </c>
      <c r="F92" s="29">
        <v>28.97</v>
      </c>
      <c r="G92" s="30">
        <f t="shared" si="8"/>
        <v>1</v>
      </c>
      <c r="H92" s="30">
        <f t="shared" si="9"/>
        <v>1</v>
      </c>
      <c r="I92" s="30">
        <f t="shared" si="10"/>
        <v>2</v>
      </c>
      <c r="J92" s="31">
        <f t="shared" si="11"/>
        <v>1</v>
      </c>
      <c r="K92" s="36">
        <v>3</v>
      </c>
      <c r="L92" s="39">
        <f t="shared" si="7"/>
        <v>3.6363513232220286</v>
      </c>
      <c r="M92" s="40">
        <f t="shared" si="12"/>
        <v>-0.63635132322202859</v>
      </c>
      <c r="N92" s="41">
        <f t="shared" si="13"/>
        <v>0.40494300656642668</v>
      </c>
      <c r="O92" s="18"/>
      <c r="P92" s="18"/>
      <c r="Q92" s="7"/>
    </row>
    <row r="93" spans="1:17" x14ac:dyDescent="0.25">
      <c r="A93" s="38" t="s">
        <v>5</v>
      </c>
      <c r="B93" s="38" t="s">
        <v>2</v>
      </c>
      <c r="C93" s="38" t="s">
        <v>8</v>
      </c>
      <c r="D93" s="38" t="s">
        <v>0</v>
      </c>
      <c r="E93" s="28">
        <v>2</v>
      </c>
      <c r="F93" s="29">
        <v>22.49</v>
      </c>
      <c r="G93" s="30">
        <f t="shared" si="8"/>
        <v>1</v>
      </c>
      <c r="H93" s="30">
        <f t="shared" si="9"/>
        <v>0</v>
      </c>
      <c r="I93" s="30">
        <f t="shared" si="10"/>
        <v>2</v>
      </c>
      <c r="J93" s="31">
        <f t="shared" si="11"/>
        <v>1</v>
      </c>
      <c r="K93" s="36">
        <v>3.5</v>
      </c>
      <c r="L93" s="39">
        <f t="shared" si="7"/>
        <v>3.0983680534357316</v>
      </c>
      <c r="M93" s="40">
        <f t="shared" si="12"/>
        <v>0.40163194656426837</v>
      </c>
      <c r="N93" s="41">
        <f t="shared" si="13"/>
        <v>0.16130822050100332</v>
      </c>
      <c r="O93" s="18"/>
      <c r="P93" s="18"/>
      <c r="Q93" s="7"/>
    </row>
    <row r="94" spans="1:17" x14ac:dyDescent="0.25">
      <c r="A94" s="38" t="s">
        <v>3</v>
      </c>
      <c r="B94" s="38" t="s">
        <v>6</v>
      </c>
      <c r="C94" s="38" t="s">
        <v>8</v>
      </c>
      <c r="D94" s="38" t="s">
        <v>0</v>
      </c>
      <c r="E94" s="28">
        <v>2</v>
      </c>
      <c r="F94" s="29">
        <v>5.75</v>
      </c>
      <c r="G94" s="30">
        <f t="shared" si="8"/>
        <v>0</v>
      </c>
      <c r="H94" s="30">
        <f t="shared" si="9"/>
        <v>1</v>
      </c>
      <c r="I94" s="30">
        <f t="shared" si="10"/>
        <v>2</v>
      </c>
      <c r="J94" s="31">
        <f t="shared" si="11"/>
        <v>1</v>
      </c>
      <c r="K94" s="36">
        <v>1</v>
      </c>
      <c r="L94" s="39">
        <f t="shared" si="7"/>
        <v>1.4841849359235764</v>
      </c>
      <c r="M94" s="40">
        <f t="shared" si="12"/>
        <v>-0.48418493592357637</v>
      </c>
      <c r="N94" s="41">
        <f t="shared" si="13"/>
        <v>0.23443505217531774</v>
      </c>
      <c r="O94" s="18"/>
      <c r="P94" s="18"/>
      <c r="Q94" s="7"/>
    </row>
    <row r="95" spans="1:17" x14ac:dyDescent="0.25">
      <c r="A95" s="38" t="s">
        <v>3</v>
      </c>
      <c r="B95" s="38" t="s">
        <v>6</v>
      </c>
      <c r="C95" s="38" t="s">
        <v>8</v>
      </c>
      <c r="D95" s="38" t="s">
        <v>0</v>
      </c>
      <c r="E95" s="28">
        <v>2</v>
      </c>
      <c r="F95" s="29">
        <v>16.32</v>
      </c>
      <c r="G95" s="30">
        <f t="shared" si="8"/>
        <v>0</v>
      </c>
      <c r="H95" s="30">
        <f t="shared" si="9"/>
        <v>1</v>
      </c>
      <c r="I95" s="30">
        <f t="shared" si="10"/>
        <v>2</v>
      </c>
      <c r="J95" s="31">
        <f t="shared" si="11"/>
        <v>1</v>
      </c>
      <c r="K95" s="36">
        <v>4.3</v>
      </c>
      <c r="L95" s="39">
        <f t="shared" si="7"/>
        <v>2.4805503276042473</v>
      </c>
      <c r="M95" s="40">
        <f t="shared" si="12"/>
        <v>1.8194496723957525</v>
      </c>
      <c r="N95" s="41">
        <f t="shared" si="13"/>
        <v>3.310397110381011</v>
      </c>
      <c r="O95" s="18"/>
      <c r="P95" s="18"/>
      <c r="Q95" s="7"/>
    </row>
    <row r="96" spans="1:17" x14ac:dyDescent="0.25">
      <c r="A96" s="38" t="s">
        <v>3</v>
      </c>
      <c r="B96" s="38" t="s">
        <v>2</v>
      </c>
      <c r="C96" s="38" t="s">
        <v>8</v>
      </c>
      <c r="D96" s="38" t="s">
        <v>0</v>
      </c>
      <c r="E96" s="28">
        <v>2</v>
      </c>
      <c r="F96" s="29">
        <v>22.75</v>
      </c>
      <c r="G96" s="30">
        <f t="shared" si="8"/>
        <v>0</v>
      </c>
      <c r="H96" s="30">
        <f t="shared" si="9"/>
        <v>0</v>
      </c>
      <c r="I96" s="30">
        <f t="shared" si="10"/>
        <v>2</v>
      </c>
      <c r="J96" s="31">
        <f t="shared" si="11"/>
        <v>1</v>
      </c>
      <c r="K96" s="36">
        <v>3.25</v>
      </c>
      <c r="L96" s="39">
        <f t="shared" si="7"/>
        <v>3.1595090830400383</v>
      </c>
      <c r="M96" s="40">
        <f t="shared" si="12"/>
        <v>9.0490916959961698E-2</v>
      </c>
      <c r="N96" s="41">
        <f t="shared" si="13"/>
        <v>8.1886060522546843E-3</v>
      </c>
      <c r="O96" s="18"/>
      <c r="P96" s="18"/>
      <c r="Q96" s="7"/>
    </row>
    <row r="97" spans="1:17" x14ac:dyDescent="0.25">
      <c r="A97" s="38" t="s">
        <v>5</v>
      </c>
      <c r="B97" s="38" t="s">
        <v>6</v>
      </c>
      <c r="C97" s="38" t="s">
        <v>8</v>
      </c>
      <c r="D97" s="38" t="s">
        <v>0</v>
      </c>
      <c r="E97" s="28">
        <v>4</v>
      </c>
      <c r="F97" s="29">
        <v>40.17</v>
      </c>
      <c r="G97" s="30">
        <f t="shared" si="8"/>
        <v>1</v>
      </c>
      <c r="H97" s="30">
        <f t="shared" si="9"/>
        <v>1</v>
      </c>
      <c r="I97" s="30">
        <f t="shared" si="10"/>
        <v>2</v>
      </c>
      <c r="J97" s="31">
        <f t="shared" si="11"/>
        <v>1</v>
      </c>
      <c r="K97" s="36">
        <v>4.7300000000000004</v>
      </c>
      <c r="L97" s="39">
        <f t="shared" si="7"/>
        <v>5.0420314727194055</v>
      </c>
      <c r="M97" s="40">
        <f t="shared" si="12"/>
        <v>-0.31203147271940512</v>
      </c>
      <c r="N97" s="41">
        <f t="shared" si="13"/>
        <v>9.7363639967440865E-2</v>
      </c>
      <c r="O97" s="18"/>
      <c r="P97" s="18"/>
      <c r="Q97" s="7"/>
    </row>
    <row r="98" spans="1:17" x14ac:dyDescent="0.25">
      <c r="A98" s="38" t="s">
        <v>5</v>
      </c>
      <c r="B98" s="38" t="s">
        <v>6</v>
      </c>
      <c r="C98" s="38" t="s">
        <v>8</v>
      </c>
      <c r="D98" s="38" t="s">
        <v>0</v>
      </c>
      <c r="E98" s="28">
        <v>2</v>
      </c>
      <c r="F98" s="29">
        <v>27.28</v>
      </c>
      <c r="G98" s="30">
        <f t="shared" si="8"/>
        <v>1</v>
      </c>
      <c r="H98" s="30">
        <f t="shared" si="9"/>
        <v>1</v>
      </c>
      <c r="I98" s="30">
        <f t="shared" si="10"/>
        <v>2</v>
      </c>
      <c r="J98" s="31">
        <f t="shared" si="11"/>
        <v>1</v>
      </c>
      <c r="K98" s="36">
        <v>4</v>
      </c>
      <c r="L98" s="39">
        <f t="shared" si="7"/>
        <v>3.4770459767754502</v>
      </c>
      <c r="M98" s="40">
        <f t="shared" si="12"/>
        <v>0.52295402322454976</v>
      </c>
      <c r="N98" s="41">
        <f t="shared" si="13"/>
        <v>0.27348091040674294</v>
      </c>
      <c r="O98" s="18"/>
      <c r="P98" s="18"/>
      <c r="Q98" s="7"/>
    </row>
    <row r="99" spans="1:17" x14ac:dyDescent="0.25">
      <c r="A99" s="38" t="s">
        <v>5</v>
      </c>
      <c r="B99" s="38" t="s">
        <v>6</v>
      </c>
      <c r="C99" s="38" t="s">
        <v>8</v>
      </c>
      <c r="D99" s="38" t="s">
        <v>0</v>
      </c>
      <c r="E99" s="28">
        <v>2</v>
      </c>
      <c r="F99" s="29">
        <v>12.03</v>
      </c>
      <c r="G99" s="30">
        <f t="shared" si="8"/>
        <v>1</v>
      </c>
      <c r="H99" s="30">
        <f t="shared" si="9"/>
        <v>1</v>
      </c>
      <c r="I99" s="30">
        <f t="shared" si="10"/>
        <v>2</v>
      </c>
      <c r="J99" s="31">
        <f t="shared" si="11"/>
        <v>1</v>
      </c>
      <c r="K99" s="36">
        <v>1.5</v>
      </c>
      <c r="L99" s="39">
        <f t="shared" si="7"/>
        <v>2.0395273180119462</v>
      </c>
      <c r="M99" s="40">
        <f t="shared" si="12"/>
        <v>-0.5395273180119462</v>
      </c>
      <c r="N99" s="41">
        <f t="shared" si="13"/>
        <v>0.29108972688116375</v>
      </c>
      <c r="O99" s="18"/>
      <c r="P99" s="18"/>
      <c r="Q99" s="7"/>
    </row>
    <row r="100" spans="1:17" x14ac:dyDescent="0.25">
      <c r="A100" s="38" t="s">
        <v>5</v>
      </c>
      <c r="B100" s="38" t="s">
        <v>6</v>
      </c>
      <c r="C100" s="38" t="s">
        <v>8</v>
      </c>
      <c r="D100" s="38" t="s">
        <v>0</v>
      </c>
      <c r="E100" s="28">
        <v>2</v>
      </c>
      <c r="F100" s="29">
        <v>21.01</v>
      </c>
      <c r="G100" s="30">
        <f t="shared" si="8"/>
        <v>1</v>
      </c>
      <c r="H100" s="30">
        <f t="shared" si="9"/>
        <v>1</v>
      </c>
      <c r="I100" s="30">
        <f t="shared" si="10"/>
        <v>2</v>
      </c>
      <c r="J100" s="31">
        <f t="shared" si="11"/>
        <v>1</v>
      </c>
      <c r="K100" s="36">
        <v>3</v>
      </c>
      <c r="L100" s="39">
        <f t="shared" si="7"/>
        <v>2.8860137151067837</v>
      </c>
      <c r="M100" s="40">
        <f t="shared" si="12"/>
        <v>0.11398628489321627</v>
      </c>
      <c r="N100" s="41">
        <f t="shared" si="13"/>
        <v>1.2992873143757465E-2</v>
      </c>
      <c r="O100" s="18"/>
      <c r="P100" s="18"/>
      <c r="Q100" s="7"/>
    </row>
    <row r="101" spans="1:17" x14ac:dyDescent="0.25">
      <c r="A101" s="38" t="s">
        <v>5</v>
      </c>
      <c r="B101" s="38" t="s">
        <v>2</v>
      </c>
      <c r="C101" s="38" t="s">
        <v>8</v>
      </c>
      <c r="D101" s="38" t="s">
        <v>0</v>
      </c>
      <c r="E101" s="28">
        <v>2</v>
      </c>
      <c r="F101" s="29">
        <v>12.46</v>
      </c>
      <c r="G101" s="30">
        <f t="shared" si="8"/>
        <v>1</v>
      </c>
      <c r="H101" s="30">
        <f t="shared" si="9"/>
        <v>0</v>
      </c>
      <c r="I101" s="30">
        <f t="shared" si="10"/>
        <v>2</v>
      </c>
      <c r="J101" s="31">
        <f t="shared" si="11"/>
        <v>1</v>
      </c>
      <c r="K101" s="36">
        <v>1.5</v>
      </c>
      <c r="L101" s="39">
        <f t="shared" si="7"/>
        <v>2.1529049618030798</v>
      </c>
      <c r="M101" s="40">
        <f t="shared" si="12"/>
        <v>-0.65290496180307978</v>
      </c>
      <c r="N101" s="41">
        <f t="shared" si="13"/>
        <v>0.42628488914708107</v>
      </c>
      <c r="O101" s="18"/>
      <c r="P101" s="18"/>
      <c r="Q101" s="7"/>
    </row>
    <row r="102" spans="1:17" x14ac:dyDescent="0.25">
      <c r="A102" s="38" t="s">
        <v>3</v>
      </c>
      <c r="B102" s="38" t="s">
        <v>6</v>
      </c>
      <c r="C102" s="38" t="s">
        <v>8</v>
      </c>
      <c r="D102" s="38" t="s">
        <v>0</v>
      </c>
      <c r="E102" s="28">
        <v>2</v>
      </c>
      <c r="F102" s="29">
        <v>11.35</v>
      </c>
      <c r="G102" s="30">
        <f t="shared" si="8"/>
        <v>0</v>
      </c>
      <c r="H102" s="30">
        <f t="shared" si="9"/>
        <v>1</v>
      </c>
      <c r="I102" s="30">
        <f t="shared" si="10"/>
        <v>2</v>
      </c>
      <c r="J102" s="31">
        <f t="shared" si="11"/>
        <v>1</v>
      </c>
      <c r="K102" s="36">
        <v>2.5</v>
      </c>
      <c r="L102" s="39">
        <f t="shared" si="7"/>
        <v>2.0120606401252563</v>
      </c>
      <c r="M102" s="40">
        <f t="shared" si="12"/>
        <v>0.48793935987474368</v>
      </c>
      <c r="N102" s="41">
        <f t="shared" si="13"/>
        <v>0.23808481891497463</v>
      </c>
      <c r="O102" s="18"/>
      <c r="P102" s="18"/>
      <c r="Q102" s="7"/>
    </row>
    <row r="103" spans="1:17" x14ac:dyDescent="0.25">
      <c r="A103" s="38" t="s">
        <v>3</v>
      </c>
      <c r="B103" s="38" t="s">
        <v>6</v>
      </c>
      <c r="C103" s="38" t="s">
        <v>8</v>
      </c>
      <c r="D103" s="38" t="s">
        <v>0</v>
      </c>
      <c r="E103" s="28">
        <v>2</v>
      </c>
      <c r="F103" s="29">
        <v>15.38</v>
      </c>
      <c r="G103" s="30">
        <f t="shared" si="8"/>
        <v>0</v>
      </c>
      <c r="H103" s="30">
        <f t="shared" si="9"/>
        <v>1</v>
      </c>
      <c r="I103" s="30">
        <f t="shared" si="10"/>
        <v>2</v>
      </c>
      <c r="J103" s="31">
        <f t="shared" si="11"/>
        <v>1</v>
      </c>
      <c r="K103" s="36">
        <v>3</v>
      </c>
      <c r="L103" s="39">
        <f t="shared" si="7"/>
        <v>2.3919426201132512</v>
      </c>
      <c r="M103" s="40">
        <f t="shared" si="12"/>
        <v>0.60805737988674879</v>
      </c>
      <c r="N103" s="41">
        <f t="shared" si="13"/>
        <v>0.36973377723473794</v>
      </c>
      <c r="O103" s="18"/>
      <c r="P103" s="18"/>
      <c r="Q103" s="7"/>
    </row>
    <row r="104" spans="1:17" x14ac:dyDescent="0.25">
      <c r="A104" s="38" t="s">
        <v>3</v>
      </c>
      <c r="B104" s="38" t="s">
        <v>6</v>
      </c>
      <c r="C104" s="38" t="s">
        <v>4</v>
      </c>
      <c r="D104" s="38" t="s">
        <v>0</v>
      </c>
      <c r="E104" s="28">
        <v>3</v>
      </c>
      <c r="F104" s="29">
        <v>44.3</v>
      </c>
      <c r="G104" s="30">
        <f t="shared" si="8"/>
        <v>0</v>
      </c>
      <c r="H104" s="30">
        <f t="shared" si="9"/>
        <v>1</v>
      </c>
      <c r="I104" s="30">
        <f t="shared" si="10"/>
        <v>3</v>
      </c>
      <c r="J104" s="31">
        <f t="shared" si="11"/>
        <v>1</v>
      </c>
      <c r="K104" s="36">
        <v>2.5</v>
      </c>
      <c r="L104" s="39">
        <f t="shared" si="7"/>
        <v>5.346013253770443</v>
      </c>
      <c r="M104" s="40">
        <f t="shared" si="12"/>
        <v>-2.846013253770443</v>
      </c>
      <c r="N104" s="41">
        <f t="shared" si="13"/>
        <v>8.0997914406370235</v>
      </c>
      <c r="O104" s="18"/>
      <c r="P104" s="18"/>
      <c r="Q104" s="7"/>
    </row>
    <row r="105" spans="1:17" x14ac:dyDescent="0.25">
      <c r="A105" s="38" t="s">
        <v>3</v>
      </c>
      <c r="B105" s="38" t="s">
        <v>6</v>
      </c>
      <c r="C105" s="38" t="s">
        <v>4</v>
      </c>
      <c r="D105" s="38" t="s">
        <v>0</v>
      </c>
      <c r="E105" s="28">
        <v>2</v>
      </c>
      <c r="F105" s="29">
        <v>22.42</v>
      </c>
      <c r="G105" s="30">
        <f t="shared" si="8"/>
        <v>0</v>
      </c>
      <c r="H105" s="30">
        <f t="shared" si="9"/>
        <v>1</v>
      </c>
      <c r="I105" s="30">
        <f t="shared" si="10"/>
        <v>3</v>
      </c>
      <c r="J105" s="31">
        <f t="shared" si="11"/>
        <v>1</v>
      </c>
      <c r="K105" s="36">
        <v>3.48</v>
      </c>
      <c r="L105" s="39">
        <f t="shared" si="7"/>
        <v>3.1085630960925847</v>
      </c>
      <c r="M105" s="40">
        <f t="shared" si="12"/>
        <v>0.37143690390741524</v>
      </c>
      <c r="N105" s="41">
        <f t="shared" si="13"/>
        <v>0.13796537358432642</v>
      </c>
      <c r="O105" s="18"/>
      <c r="P105" s="18"/>
      <c r="Q105" s="7"/>
    </row>
    <row r="106" spans="1:17" x14ac:dyDescent="0.25">
      <c r="A106" s="38" t="s">
        <v>3</v>
      </c>
      <c r="B106" s="38" t="s">
        <v>2</v>
      </c>
      <c r="C106" s="38" t="s">
        <v>4</v>
      </c>
      <c r="D106" s="38" t="s">
        <v>0</v>
      </c>
      <c r="E106" s="28">
        <v>2</v>
      </c>
      <c r="F106" s="29">
        <v>20.92</v>
      </c>
      <c r="G106" s="30">
        <f t="shared" si="8"/>
        <v>0</v>
      </c>
      <c r="H106" s="30">
        <f t="shared" si="9"/>
        <v>0</v>
      </c>
      <c r="I106" s="30">
        <f t="shared" si="10"/>
        <v>3</v>
      </c>
      <c r="J106" s="31">
        <f t="shared" si="11"/>
        <v>1</v>
      </c>
      <c r="K106" s="36">
        <v>4.08</v>
      </c>
      <c r="L106" s="39">
        <f t="shared" si="7"/>
        <v>3.0400121489713539</v>
      </c>
      <c r="M106" s="40">
        <f t="shared" si="12"/>
        <v>1.0399878510286462</v>
      </c>
      <c r="N106" s="41">
        <f t="shared" si="13"/>
        <v>1.0815747302871817</v>
      </c>
      <c r="O106" s="18"/>
      <c r="P106" s="18"/>
      <c r="Q106" s="7"/>
    </row>
    <row r="107" spans="1:17" x14ac:dyDescent="0.25">
      <c r="A107" s="38" t="s">
        <v>5</v>
      </c>
      <c r="B107" s="38" t="s">
        <v>6</v>
      </c>
      <c r="C107" s="38" t="s">
        <v>4</v>
      </c>
      <c r="D107" s="38" t="s">
        <v>0</v>
      </c>
      <c r="E107" s="28">
        <v>2</v>
      </c>
      <c r="F107" s="29">
        <v>15.36</v>
      </c>
      <c r="G107" s="30">
        <f t="shared" si="8"/>
        <v>1</v>
      </c>
      <c r="H107" s="30">
        <f t="shared" si="9"/>
        <v>1</v>
      </c>
      <c r="I107" s="30">
        <f t="shared" si="10"/>
        <v>3</v>
      </c>
      <c r="J107" s="31">
        <f t="shared" si="11"/>
        <v>1</v>
      </c>
      <c r="K107" s="36">
        <v>1.64</v>
      </c>
      <c r="L107" s="39">
        <f t="shared" si="7"/>
        <v>2.4064301399576662</v>
      </c>
      <c r="M107" s="40">
        <f t="shared" si="12"/>
        <v>-0.76643013995766629</v>
      </c>
      <c r="N107" s="41">
        <f t="shared" si="13"/>
        <v>0.58741515943552791</v>
      </c>
      <c r="O107" s="18"/>
      <c r="P107" s="18"/>
      <c r="Q107" s="7"/>
    </row>
    <row r="108" spans="1:17" x14ac:dyDescent="0.25">
      <c r="A108" s="38" t="s">
        <v>5</v>
      </c>
      <c r="B108" s="38" t="s">
        <v>6</v>
      </c>
      <c r="C108" s="38" t="s">
        <v>4</v>
      </c>
      <c r="D108" s="38" t="s">
        <v>0</v>
      </c>
      <c r="E108" s="28">
        <v>2</v>
      </c>
      <c r="F108" s="29">
        <v>20.49</v>
      </c>
      <c r="G108" s="30">
        <f t="shared" si="8"/>
        <v>1</v>
      </c>
      <c r="H108" s="30">
        <f t="shared" si="9"/>
        <v>1</v>
      </c>
      <c r="I108" s="30">
        <f t="shared" si="10"/>
        <v>3</v>
      </c>
      <c r="J108" s="31">
        <f t="shared" si="11"/>
        <v>1</v>
      </c>
      <c r="K108" s="36">
        <v>4.0599999999999996</v>
      </c>
      <c r="L108" s="39">
        <f t="shared" si="7"/>
        <v>2.8900019904138485</v>
      </c>
      <c r="M108" s="40">
        <f t="shared" si="12"/>
        <v>1.1699980095861511</v>
      </c>
      <c r="N108" s="41">
        <f t="shared" si="13"/>
        <v>1.3688953424355552</v>
      </c>
      <c r="O108" s="18"/>
      <c r="P108" s="18"/>
      <c r="Q108" s="7"/>
    </row>
    <row r="109" spans="1:17" x14ac:dyDescent="0.25">
      <c r="A109" s="38" t="s">
        <v>5</v>
      </c>
      <c r="B109" s="38" t="s">
        <v>6</v>
      </c>
      <c r="C109" s="38" t="s">
        <v>4</v>
      </c>
      <c r="D109" s="38" t="s">
        <v>0</v>
      </c>
      <c r="E109" s="28">
        <v>2</v>
      </c>
      <c r="F109" s="29">
        <v>25.21</v>
      </c>
      <c r="G109" s="30">
        <f t="shared" si="8"/>
        <v>1</v>
      </c>
      <c r="H109" s="30">
        <f t="shared" si="9"/>
        <v>1</v>
      </c>
      <c r="I109" s="30">
        <f t="shared" si="10"/>
        <v>3</v>
      </c>
      <c r="J109" s="31">
        <f t="shared" si="11"/>
        <v>1</v>
      </c>
      <c r="K109" s="36">
        <v>4.29</v>
      </c>
      <c r="L109" s="39">
        <f t="shared" si="7"/>
        <v>3.3349257982409788</v>
      </c>
      <c r="M109" s="40">
        <f t="shared" si="12"/>
        <v>0.95507420175902125</v>
      </c>
      <c r="N109" s="41">
        <f t="shared" si="13"/>
        <v>0.9121667308656316</v>
      </c>
      <c r="O109" s="18"/>
      <c r="P109" s="18"/>
      <c r="Q109" s="7"/>
    </row>
    <row r="110" spans="1:17" x14ac:dyDescent="0.25">
      <c r="A110" s="38" t="s">
        <v>5</v>
      </c>
      <c r="B110" s="38" t="s">
        <v>2</v>
      </c>
      <c r="C110" s="38" t="s">
        <v>4</v>
      </c>
      <c r="D110" s="38" t="s">
        <v>0</v>
      </c>
      <c r="E110" s="28">
        <v>2</v>
      </c>
      <c r="F110" s="29">
        <v>18.239999999999998</v>
      </c>
      <c r="G110" s="30">
        <f t="shared" si="8"/>
        <v>1</v>
      </c>
      <c r="H110" s="30">
        <f t="shared" si="9"/>
        <v>0</v>
      </c>
      <c r="I110" s="30">
        <f t="shared" si="10"/>
        <v>3</v>
      </c>
      <c r="J110" s="31">
        <f t="shared" si="11"/>
        <v>1</v>
      </c>
      <c r="K110" s="36">
        <v>3.76</v>
      </c>
      <c r="L110" s="39">
        <f t="shared" si="7"/>
        <v>2.750753404337035</v>
      </c>
      <c r="M110" s="40">
        <f t="shared" si="12"/>
        <v>1.0092465956629648</v>
      </c>
      <c r="N110" s="41">
        <f t="shared" si="13"/>
        <v>1.018578690857284</v>
      </c>
      <c r="O110" s="18"/>
      <c r="P110" s="18"/>
      <c r="Q110" s="7"/>
    </row>
    <row r="111" spans="1:17" x14ac:dyDescent="0.25">
      <c r="A111" s="38" t="s">
        <v>3</v>
      </c>
      <c r="B111" s="38" t="s">
        <v>6</v>
      </c>
      <c r="C111" s="38" t="s">
        <v>4</v>
      </c>
      <c r="D111" s="38" t="s">
        <v>0</v>
      </c>
      <c r="E111" s="28">
        <v>2</v>
      </c>
      <c r="F111" s="29">
        <v>14.31</v>
      </c>
      <c r="G111" s="30">
        <f t="shared" si="8"/>
        <v>0</v>
      </c>
      <c r="H111" s="30">
        <f t="shared" si="9"/>
        <v>1</v>
      </c>
      <c r="I111" s="30">
        <f t="shared" si="10"/>
        <v>3</v>
      </c>
      <c r="J111" s="31">
        <f t="shared" si="11"/>
        <v>1</v>
      </c>
      <c r="K111" s="36">
        <v>4</v>
      </c>
      <c r="L111" s="39">
        <f t="shared" si="7"/>
        <v>2.3440859601862232</v>
      </c>
      <c r="M111" s="40">
        <f t="shared" si="12"/>
        <v>1.6559140398137768</v>
      </c>
      <c r="N111" s="41">
        <f t="shared" si="13"/>
        <v>2.7420513072523827</v>
      </c>
      <c r="O111" s="18"/>
      <c r="P111" s="18"/>
      <c r="Q111" s="7"/>
    </row>
    <row r="112" spans="1:17" x14ac:dyDescent="0.25">
      <c r="A112" s="38" t="s">
        <v>5</v>
      </c>
      <c r="B112" s="38" t="s">
        <v>2</v>
      </c>
      <c r="C112" s="38" t="s">
        <v>4</v>
      </c>
      <c r="D112" s="38" t="s">
        <v>0</v>
      </c>
      <c r="E112" s="28">
        <v>2</v>
      </c>
      <c r="F112" s="29">
        <v>14</v>
      </c>
      <c r="G112" s="30">
        <f t="shared" si="8"/>
        <v>1</v>
      </c>
      <c r="H112" s="30">
        <f t="shared" si="9"/>
        <v>0</v>
      </c>
      <c r="I112" s="30">
        <f t="shared" si="10"/>
        <v>3</v>
      </c>
      <c r="J112" s="31">
        <f t="shared" si="11"/>
        <v>1</v>
      </c>
      <c r="K112" s="36">
        <v>3</v>
      </c>
      <c r="L112" s="39">
        <f t="shared" si="7"/>
        <v>2.3510760854414774</v>
      </c>
      <c r="M112" s="40">
        <f t="shared" si="12"/>
        <v>0.64892391455852261</v>
      </c>
      <c r="N112" s="41">
        <f t="shared" si="13"/>
        <v>0.42110224688595677</v>
      </c>
      <c r="O112" s="18"/>
      <c r="P112" s="18"/>
      <c r="Q112" s="7"/>
    </row>
    <row r="113" spans="1:17" x14ac:dyDescent="0.25">
      <c r="A113" s="38" t="s">
        <v>3</v>
      </c>
      <c r="B113" s="38" t="s">
        <v>2</v>
      </c>
      <c r="C113" s="38" t="s">
        <v>4</v>
      </c>
      <c r="D113" s="38" t="s">
        <v>0</v>
      </c>
      <c r="E113" s="28">
        <v>1</v>
      </c>
      <c r="F113" s="29">
        <v>7.25</v>
      </c>
      <c r="G113" s="30">
        <f t="shared" si="8"/>
        <v>0</v>
      </c>
      <c r="H113" s="30">
        <f t="shared" si="9"/>
        <v>0</v>
      </c>
      <c r="I113" s="30">
        <f t="shared" si="10"/>
        <v>3</v>
      </c>
      <c r="J113" s="31">
        <f t="shared" si="11"/>
        <v>1</v>
      </c>
      <c r="K113" s="36">
        <v>1</v>
      </c>
      <c r="L113" s="39">
        <f t="shared" si="7"/>
        <v>1.5764654790606016</v>
      </c>
      <c r="M113" s="40">
        <f t="shared" si="12"/>
        <v>-0.57646547906060164</v>
      </c>
      <c r="N113" s="41">
        <f t="shared" si="13"/>
        <v>0.33231244854856895</v>
      </c>
      <c r="O113" s="18"/>
      <c r="P113" s="18"/>
      <c r="Q113" s="7"/>
    </row>
    <row r="114" spans="1:17" x14ac:dyDescent="0.25">
      <c r="A114" s="38" t="s">
        <v>5</v>
      </c>
      <c r="B114" s="38" t="s">
        <v>2</v>
      </c>
      <c r="C114" s="38" t="s">
        <v>9</v>
      </c>
      <c r="D114" s="38" t="s">
        <v>0</v>
      </c>
      <c r="E114" s="28">
        <v>3</v>
      </c>
      <c r="F114" s="29">
        <v>38.07</v>
      </c>
      <c r="G114" s="30">
        <f t="shared" si="8"/>
        <v>1</v>
      </c>
      <c r="H114" s="30">
        <f t="shared" si="9"/>
        <v>0</v>
      </c>
      <c r="I114" s="30">
        <f t="shared" si="10"/>
        <v>4</v>
      </c>
      <c r="J114" s="31">
        <f t="shared" si="11"/>
        <v>1</v>
      </c>
      <c r="K114" s="36">
        <v>4</v>
      </c>
      <c r="L114" s="39">
        <f t="shared" si="7"/>
        <v>4.8479686538525728</v>
      </c>
      <c r="M114" s="40">
        <f t="shared" si="12"/>
        <v>-0.84796865385257281</v>
      </c>
      <c r="N114" s="41">
        <f t="shared" si="13"/>
        <v>0.71905083791654445</v>
      </c>
      <c r="O114" s="18"/>
      <c r="P114" s="18"/>
      <c r="Q114" s="7"/>
    </row>
    <row r="115" spans="1:17" x14ac:dyDescent="0.25">
      <c r="A115" s="38" t="s">
        <v>5</v>
      </c>
      <c r="B115" s="38" t="s">
        <v>2</v>
      </c>
      <c r="C115" s="38" t="s">
        <v>9</v>
      </c>
      <c r="D115" s="38" t="s">
        <v>0</v>
      </c>
      <c r="E115" s="28">
        <v>2</v>
      </c>
      <c r="F115" s="29">
        <v>23.95</v>
      </c>
      <c r="G115" s="30">
        <f t="shared" si="8"/>
        <v>1</v>
      </c>
      <c r="H115" s="30">
        <f t="shared" si="9"/>
        <v>0</v>
      </c>
      <c r="I115" s="30">
        <f t="shared" si="10"/>
        <v>4</v>
      </c>
      <c r="J115" s="31">
        <f t="shared" si="11"/>
        <v>1</v>
      </c>
      <c r="K115" s="36">
        <v>2.5499999999999998</v>
      </c>
      <c r="L115" s="39">
        <f t="shared" si="7"/>
        <v>3.34200340056847</v>
      </c>
      <c r="M115" s="40">
        <f t="shared" si="12"/>
        <v>-0.79200340056847018</v>
      </c>
      <c r="N115" s="41">
        <f t="shared" si="13"/>
        <v>0.62726938651202069</v>
      </c>
      <c r="O115" s="18"/>
      <c r="P115" s="18"/>
      <c r="Q115" s="7"/>
    </row>
    <row r="116" spans="1:17" x14ac:dyDescent="0.25">
      <c r="A116" s="38" t="s">
        <v>3</v>
      </c>
      <c r="B116" s="38" t="s">
        <v>2</v>
      </c>
      <c r="C116" s="38" t="s">
        <v>9</v>
      </c>
      <c r="D116" s="38" t="s">
        <v>0</v>
      </c>
      <c r="E116" s="28">
        <v>3</v>
      </c>
      <c r="F116" s="29">
        <v>25.71</v>
      </c>
      <c r="G116" s="30">
        <f t="shared" si="8"/>
        <v>0</v>
      </c>
      <c r="H116" s="30">
        <f t="shared" si="9"/>
        <v>0</v>
      </c>
      <c r="I116" s="30">
        <f t="shared" si="10"/>
        <v>4</v>
      </c>
      <c r="J116" s="31">
        <f t="shared" si="11"/>
        <v>1</v>
      </c>
      <c r="K116" s="36">
        <v>4</v>
      </c>
      <c r="L116" s="39">
        <f t="shared" si="7"/>
        <v>3.719504078630949</v>
      </c>
      <c r="M116" s="40">
        <f t="shared" si="12"/>
        <v>0.28049592136905099</v>
      </c>
      <c r="N116" s="41">
        <f t="shared" si="13"/>
        <v>7.8677961904672841E-2</v>
      </c>
      <c r="O116" s="18"/>
      <c r="P116" s="18"/>
      <c r="Q116" s="7"/>
    </row>
    <row r="117" spans="1:17" x14ac:dyDescent="0.25">
      <c r="A117" s="38" t="s">
        <v>3</v>
      </c>
      <c r="B117" s="38" t="s">
        <v>2</v>
      </c>
      <c r="C117" s="38" t="s">
        <v>9</v>
      </c>
      <c r="D117" s="38" t="s">
        <v>0</v>
      </c>
      <c r="E117" s="28">
        <v>2</v>
      </c>
      <c r="F117" s="29">
        <v>17.309999999999999</v>
      </c>
      <c r="G117" s="30">
        <f t="shared" si="8"/>
        <v>0</v>
      </c>
      <c r="H117" s="30">
        <f t="shared" si="9"/>
        <v>0</v>
      </c>
      <c r="I117" s="30">
        <f t="shared" si="10"/>
        <v>4</v>
      </c>
      <c r="J117" s="31">
        <f t="shared" si="11"/>
        <v>1</v>
      </c>
      <c r="K117" s="36">
        <v>3.5</v>
      </c>
      <c r="L117" s="39">
        <f t="shared" si="7"/>
        <v>2.7527261517814203</v>
      </c>
      <c r="M117" s="40">
        <f t="shared" si="12"/>
        <v>0.74727384821857967</v>
      </c>
      <c r="N117" s="41">
        <f t="shared" si="13"/>
        <v>0.55841820423140487</v>
      </c>
      <c r="O117" s="18"/>
      <c r="P117" s="18"/>
      <c r="Q117" s="7"/>
    </row>
    <row r="118" spans="1:17" x14ac:dyDescent="0.25">
      <c r="A118" s="38" t="s">
        <v>5</v>
      </c>
      <c r="B118" s="38" t="s">
        <v>2</v>
      </c>
      <c r="C118" s="38" t="s">
        <v>9</v>
      </c>
      <c r="D118" s="38" t="s">
        <v>0</v>
      </c>
      <c r="E118" s="28">
        <v>4</v>
      </c>
      <c r="F118" s="29">
        <v>29.93</v>
      </c>
      <c r="G118" s="30">
        <f t="shared" si="8"/>
        <v>1</v>
      </c>
      <c r="H118" s="30">
        <f t="shared" si="9"/>
        <v>0</v>
      </c>
      <c r="I118" s="30">
        <f t="shared" si="10"/>
        <v>4</v>
      </c>
      <c r="J118" s="31">
        <f t="shared" si="11"/>
        <v>1</v>
      </c>
      <c r="K118" s="36">
        <v>5.07</v>
      </c>
      <c r="L118" s="39">
        <f t="shared" si="7"/>
        <v>4.2556279829349952</v>
      </c>
      <c r="M118" s="40">
        <f t="shared" si="12"/>
        <v>0.81437201706500506</v>
      </c>
      <c r="N118" s="41">
        <f t="shared" si="13"/>
        <v>0.66320178217852488</v>
      </c>
      <c r="O118" s="18"/>
      <c r="P118" s="18"/>
      <c r="Q118" s="7"/>
    </row>
    <row r="119" spans="1:17" x14ac:dyDescent="0.25">
      <c r="A119" s="38" t="s">
        <v>3</v>
      </c>
      <c r="B119" s="38" t="s">
        <v>2</v>
      </c>
      <c r="C119" s="38" t="s">
        <v>1</v>
      </c>
      <c r="D119" s="38" t="s">
        <v>7</v>
      </c>
      <c r="E119" s="28">
        <v>2</v>
      </c>
      <c r="F119" s="29">
        <v>10.65</v>
      </c>
      <c r="G119" s="30">
        <f t="shared" si="8"/>
        <v>0</v>
      </c>
      <c r="H119" s="30">
        <f t="shared" si="9"/>
        <v>0</v>
      </c>
      <c r="I119" s="30">
        <f t="shared" si="10"/>
        <v>1</v>
      </c>
      <c r="J119" s="31">
        <f t="shared" si="11"/>
        <v>0</v>
      </c>
      <c r="K119" s="36">
        <v>1.5</v>
      </c>
      <c r="L119" s="39">
        <f t="shared" si="7"/>
        <v>2.0819214646280337</v>
      </c>
      <c r="M119" s="40">
        <f t="shared" si="12"/>
        <v>-0.58192146462803374</v>
      </c>
      <c r="N119" s="41">
        <f t="shared" si="13"/>
        <v>0.33863259099483589</v>
      </c>
      <c r="O119" s="18"/>
      <c r="P119" s="18"/>
      <c r="Q119" s="7"/>
    </row>
    <row r="120" spans="1:17" x14ac:dyDescent="0.25">
      <c r="A120" s="38" t="s">
        <v>3</v>
      </c>
      <c r="B120" s="38" t="s">
        <v>2</v>
      </c>
      <c r="C120" s="38" t="s">
        <v>1</v>
      </c>
      <c r="D120" s="38" t="s">
        <v>7</v>
      </c>
      <c r="E120" s="28">
        <v>2</v>
      </c>
      <c r="F120" s="29">
        <v>12.43</v>
      </c>
      <c r="G120" s="30">
        <f t="shared" si="8"/>
        <v>0</v>
      </c>
      <c r="H120" s="30">
        <f t="shared" si="9"/>
        <v>0</v>
      </c>
      <c r="I120" s="30">
        <f t="shared" si="10"/>
        <v>1</v>
      </c>
      <c r="J120" s="31">
        <f t="shared" si="11"/>
        <v>0</v>
      </c>
      <c r="K120" s="36">
        <v>1.8</v>
      </c>
      <c r="L120" s="39">
        <f t="shared" si="7"/>
        <v>2.2497105277492819</v>
      </c>
      <c r="M120" s="40">
        <f t="shared" si="12"/>
        <v>-0.44971052774928189</v>
      </c>
      <c r="N120" s="41">
        <f t="shared" si="13"/>
        <v>0.20223955876853764</v>
      </c>
      <c r="O120" s="18"/>
      <c r="P120" s="18"/>
      <c r="Q120" s="7"/>
    </row>
    <row r="121" spans="1:17" x14ac:dyDescent="0.25">
      <c r="A121" s="38" t="s">
        <v>3</v>
      </c>
      <c r="B121" s="38" t="s">
        <v>2</v>
      </c>
      <c r="C121" s="38" t="s">
        <v>1</v>
      </c>
      <c r="D121" s="38" t="s">
        <v>7</v>
      </c>
      <c r="E121" s="28">
        <v>4</v>
      </c>
      <c r="F121" s="29">
        <v>24.08</v>
      </c>
      <c r="G121" s="30">
        <f t="shared" si="8"/>
        <v>0</v>
      </c>
      <c r="H121" s="30">
        <f t="shared" si="9"/>
        <v>0</v>
      </c>
      <c r="I121" s="30">
        <f t="shared" si="10"/>
        <v>1</v>
      </c>
      <c r="J121" s="31">
        <f t="shared" si="11"/>
        <v>0</v>
      </c>
      <c r="K121" s="36">
        <v>2.92</v>
      </c>
      <c r="L121" s="39">
        <f t="shared" si="7"/>
        <v>3.6978092606200077</v>
      </c>
      <c r="M121" s="40">
        <f t="shared" si="12"/>
        <v>-0.77780926062000777</v>
      </c>
      <c r="N121" s="41">
        <f t="shared" si="13"/>
        <v>0.6049872459062432</v>
      </c>
      <c r="O121" s="18"/>
      <c r="P121" s="18"/>
      <c r="Q121" s="7"/>
    </row>
    <row r="122" spans="1:17" x14ac:dyDescent="0.25">
      <c r="A122" s="38" t="s">
        <v>5</v>
      </c>
      <c r="B122" s="38" t="s">
        <v>2</v>
      </c>
      <c r="C122" s="38" t="s">
        <v>1</v>
      </c>
      <c r="D122" s="38" t="s">
        <v>7</v>
      </c>
      <c r="E122" s="28">
        <v>2</v>
      </c>
      <c r="F122" s="29">
        <v>11.69</v>
      </c>
      <c r="G122" s="30">
        <f t="shared" si="8"/>
        <v>1</v>
      </c>
      <c r="H122" s="30">
        <f t="shared" si="9"/>
        <v>0</v>
      </c>
      <c r="I122" s="30">
        <f t="shared" si="10"/>
        <v>1</v>
      </c>
      <c r="J122" s="31">
        <f t="shared" si="11"/>
        <v>0</v>
      </c>
      <c r="K122" s="36">
        <v>2.31</v>
      </c>
      <c r="L122" s="39">
        <f t="shared" si="7"/>
        <v>2.143323009213403</v>
      </c>
      <c r="M122" s="40">
        <f t="shared" si="12"/>
        <v>0.16667699078659703</v>
      </c>
      <c r="N122" s="41">
        <f t="shared" si="13"/>
        <v>2.7781219257675353E-2</v>
      </c>
      <c r="O122" s="18"/>
      <c r="P122" s="18"/>
      <c r="Q122" s="7"/>
    </row>
    <row r="123" spans="1:17" x14ac:dyDescent="0.25">
      <c r="A123" s="38" t="s">
        <v>3</v>
      </c>
      <c r="B123" s="38" t="s">
        <v>2</v>
      </c>
      <c r="C123" s="38" t="s">
        <v>1</v>
      </c>
      <c r="D123" s="38" t="s">
        <v>7</v>
      </c>
      <c r="E123" s="28">
        <v>2</v>
      </c>
      <c r="F123" s="29">
        <v>13.42</v>
      </c>
      <c r="G123" s="30">
        <f t="shared" si="8"/>
        <v>0</v>
      </c>
      <c r="H123" s="30">
        <f t="shared" si="9"/>
        <v>0</v>
      </c>
      <c r="I123" s="30">
        <f t="shared" si="10"/>
        <v>1</v>
      </c>
      <c r="J123" s="31">
        <f t="shared" si="11"/>
        <v>0</v>
      </c>
      <c r="K123" s="36">
        <v>1.68</v>
      </c>
      <c r="L123" s="39">
        <f t="shared" si="7"/>
        <v>2.3430314111706503</v>
      </c>
      <c r="M123" s="40">
        <f t="shared" si="12"/>
        <v>-0.66303141117065034</v>
      </c>
      <c r="N123" s="41">
        <f t="shared" si="13"/>
        <v>0.43961065219894402</v>
      </c>
      <c r="O123" s="18"/>
      <c r="P123" s="18"/>
      <c r="Q123" s="7"/>
    </row>
    <row r="124" spans="1:17" x14ac:dyDescent="0.25">
      <c r="A124" s="38" t="s">
        <v>5</v>
      </c>
      <c r="B124" s="38" t="s">
        <v>2</v>
      </c>
      <c r="C124" s="38" t="s">
        <v>1</v>
      </c>
      <c r="D124" s="38" t="s">
        <v>7</v>
      </c>
      <c r="E124" s="28">
        <v>2</v>
      </c>
      <c r="F124" s="29">
        <v>14.26</v>
      </c>
      <c r="G124" s="30">
        <f t="shared" si="8"/>
        <v>1</v>
      </c>
      <c r="H124" s="30">
        <f t="shared" si="9"/>
        <v>0</v>
      </c>
      <c r="I124" s="30">
        <f t="shared" si="10"/>
        <v>1</v>
      </c>
      <c r="J124" s="31">
        <f t="shared" si="11"/>
        <v>0</v>
      </c>
      <c r="K124" s="36">
        <v>2.5</v>
      </c>
      <c r="L124" s="39">
        <f t="shared" si="7"/>
        <v>2.3855802520345315</v>
      </c>
      <c r="M124" s="40">
        <f t="shared" si="12"/>
        <v>0.1144197479654685</v>
      </c>
      <c r="N124" s="41">
        <f t="shared" si="13"/>
        <v>1.3091878724481332E-2</v>
      </c>
      <c r="O124" s="18"/>
      <c r="P124" s="18"/>
      <c r="Q124" s="7"/>
    </row>
    <row r="125" spans="1:17" x14ac:dyDescent="0.25">
      <c r="A125" s="38" t="s">
        <v>5</v>
      </c>
      <c r="B125" s="38" t="s">
        <v>2</v>
      </c>
      <c r="C125" s="38" t="s">
        <v>1</v>
      </c>
      <c r="D125" s="38" t="s">
        <v>7</v>
      </c>
      <c r="E125" s="28">
        <v>2</v>
      </c>
      <c r="F125" s="29">
        <v>15.95</v>
      </c>
      <c r="G125" s="30">
        <f t="shared" si="8"/>
        <v>1</v>
      </c>
      <c r="H125" s="30">
        <f t="shared" si="9"/>
        <v>0</v>
      </c>
      <c r="I125" s="30">
        <f t="shared" si="10"/>
        <v>1</v>
      </c>
      <c r="J125" s="31">
        <f t="shared" si="11"/>
        <v>0</v>
      </c>
      <c r="K125" s="36">
        <v>2</v>
      </c>
      <c r="L125" s="39">
        <f t="shared" si="7"/>
        <v>2.5448855984811094</v>
      </c>
      <c r="M125" s="40">
        <f t="shared" si="12"/>
        <v>-0.5448855984811094</v>
      </c>
      <c r="N125" s="41">
        <f t="shared" si="13"/>
        <v>0.29690031543211676</v>
      </c>
      <c r="O125" s="18"/>
      <c r="P125" s="18"/>
      <c r="Q125" s="7"/>
    </row>
    <row r="126" spans="1:17" x14ac:dyDescent="0.25">
      <c r="A126" s="38" t="s">
        <v>3</v>
      </c>
      <c r="B126" s="38" t="s">
        <v>2</v>
      </c>
      <c r="C126" s="38" t="s">
        <v>1</v>
      </c>
      <c r="D126" s="38" t="s">
        <v>7</v>
      </c>
      <c r="E126" s="28">
        <v>2</v>
      </c>
      <c r="F126" s="29">
        <v>12.48</v>
      </c>
      <c r="G126" s="30">
        <f t="shared" si="8"/>
        <v>0</v>
      </c>
      <c r="H126" s="30">
        <f t="shared" si="9"/>
        <v>0</v>
      </c>
      <c r="I126" s="30">
        <f t="shared" si="10"/>
        <v>1</v>
      </c>
      <c r="J126" s="31">
        <f t="shared" si="11"/>
        <v>0</v>
      </c>
      <c r="K126" s="36">
        <v>2.52</v>
      </c>
      <c r="L126" s="39">
        <f t="shared" si="7"/>
        <v>2.2544237036796542</v>
      </c>
      <c r="M126" s="40">
        <f t="shared" si="12"/>
        <v>0.26557629632034585</v>
      </c>
      <c r="N126" s="41">
        <f t="shared" si="13"/>
        <v>7.0530769167232138E-2</v>
      </c>
      <c r="O126" s="18"/>
      <c r="P126" s="18"/>
      <c r="Q126" s="7"/>
    </row>
    <row r="127" spans="1:17" x14ac:dyDescent="0.25">
      <c r="A127" s="38" t="s">
        <v>3</v>
      </c>
      <c r="B127" s="38" t="s">
        <v>2</v>
      </c>
      <c r="C127" s="38" t="s">
        <v>1</v>
      </c>
      <c r="D127" s="38" t="s">
        <v>7</v>
      </c>
      <c r="E127" s="28">
        <v>6</v>
      </c>
      <c r="F127" s="29">
        <v>29.8</v>
      </c>
      <c r="G127" s="30">
        <f t="shared" si="8"/>
        <v>0</v>
      </c>
      <c r="H127" s="30">
        <f t="shared" si="9"/>
        <v>0</v>
      </c>
      <c r="I127" s="30">
        <f t="shared" si="10"/>
        <v>1</v>
      </c>
      <c r="J127" s="31">
        <f t="shared" si="11"/>
        <v>0</v>
      </c>
      <c r="K127" s="36">
        <v>4.2</v>
      </c>
      <c r="L127" s="39">
        <f t="shared" si="7"/>
        <v>4.5869253281485971</v>
      </c>
      <c r="M127" s="40">
        <f t="shared" si="12"/>
        <v>-0.38692532814859693</v>
      </c>
      <c r="N127" s="41">
        <f t="shared" si="13"/>
        <v>0.14971120956289941</v>
      </c>
      <c r="O127" s="18"/>
      <c r="P127" s="18"/>
      <c r="Q127" s="7"/>
    </row>
    <row r="128" spans="1:17" x14ac:dyDescent="0.25">
      <c r="A128" s="38" t="s">
        <v>5</v>
      </c>
      <c r="B128" s="38" t="s">
        <v>2</v>
      </c>
      <c r="C128" s="38" t="s">
        <v>1</v>
      </c>
      <c r="D128" s="38" t="s">
        <v>7</v>
      </c>
      <c r="E128" s="28">
        <v>2</v>
      </c>
      <c r="F128" s="29">
        <v>8.52</v>
      </c>
      <c r="G128" s="30">
        <f t="shared" si="8"/>
        <v>1</v>
      </c>
      <c r="H128" s="30">
        <f t="shared" si="9"/>
        <v>0</v>
      </c>
      <c r="I128" s="30">
        <f t="shared" si="10"/>
        <v>1</v>
      </c>
      <c r="J128" s="31">
        <f t="shared" si="11"/>
        <v>0</v>
      </c>
      <c r="K128" s="36">
        <v>1.48</v>
      </c>
      <c r="L128" s="39">
        <f t="shared" si="7"/>
        <v>1.8445076552278092</v>
      </c>
      <c r="M128" s="40">
        <f t="shared" si="12"/>
        <v>-0.36450765522780926</v>
      </c>
      <c r="N128" s="41">
        <f t="shared" si="13"/>
        <v>0.13286583071967545</v>
      </c>
      <c r="O128" s="18"/>
      <c r="P128" s="18"/>
      <c r="Q128" s="7"/>
    </row>
    <row r="129" spans="1:17" x14ac:dyDescent="0.25">
      <c r="A129" s="38" t="s">
        <v>3</v>
      </c>
      <c r="B129" s="38" t="s">
        <v>2</v>
      </c>
      <c r="C129" s="38" t="s">
        <v>1</v>
      </c>
      <c r="D129" s="38" t="s">
        <v>7</v>
      </c>
      <c r="E129" s="28">
        <v>2</v>
      </c>
      <c r="F129" s="29">
        <v>14.52</v>
      </c>
      <c r="G129" s="30">
        <f t="shared" si="8"/>
        <v>0</v>
      </c>
      <c r="H129" s="30">
        <f t="shared" si="9"/>
        <v>0</v>
      </c>
      <c r="I129" s="30">
        <f t="shared" si="10"/>
        <v>1</v>
      </c>
      <c r="J129" s="31">
        <f t="shared" si="11"/>
        <v>0</v>
      </c>
      <c r="K129" s="36">
        <v>2</v>
      </c>
      <c r="L129" s="39">
        <f t="shared" si="7"/>
        <v>2.4467212816388377</v>
      </c>
      <c r="M129" s="40">
        <f t="shared" si="12"/>
        <v>-0.44672128163883773</v>
      </c>
      <c r="N129" s="41">
        <f t="shared" si="13"/>
        <v>0.19955990346904579</v>
      </c>
      <c r="O129" s="18"/>
      <c r="P129" s="18"/>
      <c r="Q129" s="7"/>
    </row>
    <row r="130" spans="1:17" x14ac:dyDescent="0.25">
      <c r="A130" s="38" t="s">
        <v>3</v>
      </c>
      <c r="B130" s="38" t="s">
        <v>2</v>
      </c>
      <c r="C130" s="38" t="s">
        <v>1</v>
      </c>
      <c r="D130" s="38" t="s">
        <v>7</v>
      </c>
      <c r="E130" s="28">
        <v>2</v>
      </c>
      <c r="F130" s="29">
        <v>11.38</v>
      </c>
      <c r="G130" s="30">
        <f t="shared" si="8"/>
        <v>0</v>
      </c>
      <c r="H130" s="30">
        <f t="shared" si="9"/>
        <v>0</v>
      </c>
      <c r="I130" s="30">
        <f t="shared" si="10"/>
        <v>1</v>
      </c>
      <c r="J130" s="31">
        <f t="shared" si="11"/>
        <v>0</v>
      </c>
      <c r="K130" s="36">
        <v>2</v>
      </c>
      <c r="L130" s="39">
        <f t="shared" ref="L130:L193" si="14">($S$28+$S$29*$E130+$S$30*$F130+$S$31*$G130+$S$32*$H130+$S$33*$I130+$S$34*$J130)</f>
        <v>2.1507338332114672</v>
      </c>
      <c r="M130" s="40">
        <f t="shared" si="12"/>
        <v>-0.15073383321146716</v>
      </c>
      <c r="N130" s="41">
        <f t="shared" si="13"/>
        <v>2.27206884746224E-2</v>
      </c>
      <c r="O130" s="18"/>
      <c r="P130" s="18"/>
      <c r="Q130" s="7"/>
    </row>
    <row r="131" spans="1:17" x14ac:dyDescent="0.25">
      <c r="A131" s="38" t="s">
        <v>5</v>
      </c>
      <c r="B131" s="38" t="s">
        <v>2</v>
      </c>
      <c r="C131" s="38" t="s">
        <v>1</v>
      </c>
      <c r="D131" s="38" t="s">
        <v>7</v>
      </c>
      <c r="E131" s="28">
        <v>3</v>
      </c>
      <c r="F131" s="29">
        <v>22.82</v>
      </c>
      <c r="G131" s="30">
        <f t="shared" ref="G131:G194" si="15">IF(A131="Female",0,1)</f>
        <v>1</v>
      </c>
      <c r="H131" s="30">
        <f t="shared" ref="H131:H194" si="16">IF(B131="No",0,1)</f>
        <v>0</v>
      </c>
      <c r="I131" s="30">
        <f t="shared" ref="I131:I194" si="17">IF(C131="Thur",1,IF(C131="Fri",2,IF(C131="Sat",3,IF(C131="Sun",4,0))))</f>
        <v>1</v>
      </c>
      <c r="J131" s="31">
        <f t="shared" ref="J131:J194" si="18">IF(D131="Dinner",1,0)</f>
        <v>0</v>
      </c>
      <c r="K131" s="36">
        <v>2.1800000000000002</v>
      </c>
      <c r="L131" s="39">
        <f t="shared" si="14"/>
        <v>3.3674403418612506</v>
      </c>
      <c r="M131" s="40">
        <f t="shared" ref="M131:M194" si="19">(K131-L131)</f>
        <v>-1.1874403418612505</v>
      </c>
      <c r="N131" s="41">
        <f t="shared" ref="N131:N194" si="20">M131*M131</f>
        <v>1.4100145654795633</v>
      </c>
      <c r="O131" s="18"/>
      <c r="P131" s="18"/>
      <c r="Q131" s="7"/>
    </row>
    <row r="132" spans="1:17" x14ac:dyDescent="0.25">
      <c r="A132" s="38" t="s">
        <v>5</v>
      </c>
      <c r="B132" s="38" t="s">
        <v>2</v>
      </c>
      <c r="C132" s="38" t="s">
        <v>1</v>
      </c>
      <c r="D132" s="38" t="s">
        <v>7</v>
      </c>
      <c r="E132" s="28">
        <v>2</v>
      </c>
      <c r="F132" s="29">
        <v>19.079999999999998</v>
      </c>
      <c r="G132" s="30">
        <f t="shared" si="15"/>
        <v>1</v>
      </c>
      <c r="H132" s="30">
        <f t="shared" si="16"/>
        <v>0</v>
      </c>
      <c r="I132" s="30">
        <f t="shared" si="17"/>
        <v>1</v>
      </c>
      <c r="J132" s="31">
        <f t="shared" si="18"/>
        <v>0</v>
      </c>
      <c r="K132" s="36">
        <v>1.5</v>
      </c>
      <c r="L132" s="39">
        <f t="shared" si="14"/>
        <v>2.8399304117224058</v>
      </c>
      <c r="M132" s="40">
        <f t="shared" si="19"/>
        <v>-1.3399304117224058</v>
      </c>
      <c r="N132" s="41">
        <f t="shared" si="20"/>
        <v>1.7954135082585758</v>
      </c>
      <c r="O132" s="18"/>
      <c r="P132" s="18"/>
      <c r="Q132" s="7"/>
    </row>
    <row r="133" spans="1:17" x14ac:dyDescent="0.25">
      <c r="A133" s="38" t="s">
        <v>3</v>
      </c>
      <c r="B133" s="38" t="s">
        <v>2</v>
      </c>
      <c r="C133" s="38" t="s">
        <v>1</v>
      </c>
      <c r="D133" s="38" t="s">
        <v>7</v>
      </c>
      <c r="E133" s="28">
        <v>2</v>
      </c>
      <c r="F133" s="29">
        <v>20.27</v>
      </c>
      <c r="G133" s="30">
        <f t="shared" si="15"/>
        <v>0</v>
      </c>
      <c r="H133" s="30">
        <f t="shared" si="16"/>
        <v>0</v>
      </c>
      <c r="I133" s="30">
        <f t="shared" si="17"/>
        <v>1</v>
      </c>
      <c r="J133" s="31">
        <f t="shared" si="18"/>
        <v>0</v>
      </c>
      <c r="K133" s="36">
        <v>2.83</v>
      </c>
      <c r="L133" s="39">
        <f t="shared" si="14"/>
        <v>2.9887365136316344</v>
      </c>
      <c r="M133" s="40">
        <f t="shared" si="19"/>
        <v>-0.15873651363163432</v>
      </c>
      <c r="N133" s="41">
        <f t="shared" si="20"/>
        <v>2.5197280759926031E-2</v>
      </c>
      <c r="O133" s="18"/>
      <c r="P133" s="18"/>
      <c r="Q133" s="7"/>
    </row>
    <row r="134" spans="1:17" x14ac:dyDescent="0.25">
      <c r="A134" s="38" t="s">
        <v>3</v>
      </c>
      <c r="B134" s="38" t="s">
        <v>2</v>
      </c>
      <c r="C134" s="38" t="s">
        <v>1</v>
      </c>
      <c r="D134" s="38" t="s">
        <v>7</v>
      </c>
      <c r="E134" s="28">
        <v>2</v>
      </c>
      <c r="F134" s="29">
        <v>11.17</v>
      </c>
      <c r="G134" s="30">
        <f t="shared" si="15"/>
        <v>0</v>
      </c>
      <c r="H134" s="30">
        <f t="shared" si="16"/>
        <v>0</v>
      </c>
      <c r="I134" s="30">
        <f t="shared" si="17"/>
        <v>1</v>
      </c>
      <c r="J134" s="31">
        <f t="shared" si="18"/>
        <v>0</v>
      </c>
      <c r="K134" s="36">
        <v>1.5</v>
      </c>
      <c r="L134" s="39">
        <f t="shared" si="14"/>
        <v>2.130938494303904</v>
      </c>
      <c r="M134" s="40">
        <f t="shared" si="19"/>
        <v>-0.63093849430390403</v>
      </c>
      <c r="N134" s="41">
        <f t="shared" si="20"/>
        <v>0.39808338359447754</v>
      </c>
      <c r="O134" s="18"/>
      <c r="P134" s="18"/>
      <c r="Q134" s="7"/>
    </row>
    <row r="135" spans="1:17" x14ac:dyDescent="0.25">
      <c r="A135" s="38" t="s">
        <v>3</v>
      </c>
      <c r="B135" s="38" t="s">
        <v>2</v>
      </c>
      <c r="C135" s="38" t="s">
        <v>1</v>
      </c>
      <c r="D135" s="38" t="s">
        <v>7</v>
      </c>
      <c r="E135" s="28">
        <v>2</v>
      </c>
      <c r="F135" s="29">
        <v>12.26</v>
      </c>
      <c r="G135" s="30">
        <f t="shared" si="15"/>
        <v>0</v>
      </c>
      <c r="H135" s="30">
        <f t="shared" si="16"/>
        <v>0</v>
      </c>
      <c r="I135" s="30">
        <f t="shared" si="17"/>
        <v>1</v>
      </c>
      <c r="J135" s="31">
        <f t="shared" si="18"/>
        <v>0</v>
      </c>
      <c r="K135" s="36">
        <v>2</v>
      </c>
      <c r="L135" s="39">
        <f t="shared" si="14"/>
        <v>2.2336857295860169</v>
      </c>
      <c r="M135" s="40">
        <f t="shared" si="19"/>
        <v>-0.23368572958601685</v>
      </c>
      <c r="N135" s="41">
        <f t="shared" si="20"/>
        <v>5.4609020212148994E-2</v>
      </c>
      <c r="O135" s="18"/>
      <c r="P135" s="18"/>
      <c r="Q135" s="7"/>
    </row>
    <row r="136" spans="1:17" x14ac:dyDescent="0.25">
      <c r="A136" s="38" t="s">
        <v>3</v>
      </c>
      <c r="B136" s="38" t="s">
        <v>2</v>
      </c>
      <c r="C136" s="38" t="s">
        <v>1</v>
      </c>
      <c r="D136" s="38" t="s">
        <v>7</v>
      </c>
      <c r="E136" s="28">
        <v>2</v>
      </c>
      <c r="F136" s="29">
        <v>18.260000000000002</v>
      </c>
      <c r="G136" s="30">
        <f t="shared" si="15"/>
        <v>0</v>
      </c>
      <c r="H136" s="30">
        <f t="shared" si="16"/>
        <v>0</v>
      </c>
      <c r="I136" s="30">
        <f t="shared" si="17"/>
        <v>1</v>
      </c>
      <c r="J136" s="31">
        <f t="shared" si="18"/>
        <v>0</v>
      </c>
      <c r="K136" s="36">
        <v>3.25</v>
      </c>
      <c r="L136" s="39">
        <f t="shared" si="14"/>
        <v>2.7992668412306743</v>
      </c>
      <c r="M136" s="40">
        <f t="shared" si="19"/>
        <v>0.45073315876932574</v>
      </c>
      <c r="N136" s="41">
        <f t="shared" si="20"/>
        <v>0.2031603804141742</v>
      </c>
      <c r="O136" s="18"/>
      <c r="P136" s="18"/>
      <c r="Q136" s="7"/>
    </row>
    <row r="137" spans="1:17" x14ac:dyDescent="0.25">
      <c r="A137" s="38" t="s">
        <v>3</v>
      </c>
      <c r="B137" s="38" t="s">
        <v>2</v>
      </c>
      <c r="C137" s="38" t="s">
        <v>1</v>
      </c>
      <c r="D137" s="38" t="s">
        <v>7</v>
      </c>
      <c r="E137" s="28">
        <v>2</v>
      </c>
      <c r="F137" s="29">
        <v>8.51</v>
      </c>
      <c r="G137" s="30">
        <f t="shared" si="15"/>
        <v>0</v>
      </c>
      <c r="H137" s="30">
        <f t="shared" si="16"/>
        <v>0</v>
      </c>
      <c r="I137" s="30">
        <f t="shared" si="17"/>
        <v>1</v>
      </c>
      <c r="J137" s="31">
        <f t="shared" si="18"/>
        <v>0</v>
      </c>
      <c r="K137" s="36">
        <v>1.25</v>
      </c>
      <c r="L137" s="39">
        <f t="shared" si="14"/>
        <v>1.8801975348081064</v>
      </c>
      <c r="M137" s="40">
        <f t="shared" si="19"/>
        <v>-0.63019753480810636</v>
      </c>
      <c r="N137" s="41">
        <f t="shared" si="20"/>
        <v>0.39714893287821446</v>
      </c>
      <c r="O137" s="18"/>
      <c r="P137" s="18"/>
      <c r="Q137" s="7"/>
    </row>
    <row r="138" spans="1:17" x14ac:dyDescent="0.25">
      <c r="A138" s="38" t="s">
        <v>3</v>
      </c>
      <c r="B138" s="38" t="s">
        <v>2</v>
      </c>
      <c r="C138" s="38" t="s">
        <v>1</v>
      </c>
      <c r="D138" s="38" t="s">
        <v>7</v>
      </c>
      <c r="E138" s="28">
        <v>2</v>
      </c>
      <c r="F138" s="29">
        <v>10.33</v>
      </c>
      <c r="G138" s="30">
        <f t="shared" si="15"/>
        <v>0</v>
      </c>
      <c r="H138" s="30">
        <f t="shared" si="16"/>
        <v>0</v>
      </c>
      <c r="I138" s="30">
        <f t="shared" si="17"/>
        <v>1</v>
      </c>
      <c r="J138" s="31">
        <f t="shared" si="18"/>
        <v>0</v>
      </c>
      <c r="K138" s="36">
        <v>2</v>
      </c>
      <c r="L138" s="39">
        <f t="shared" si="14"/>
        <v>2.0517571386736519</v>
      </c>
      <c r="M138" s="40">
        <f t="shared" si="19"/>
        <v>-5.1757138673651948E-2</v>
      </c>
      <c r="N138" s="41">
        <f t="shared" si="20"/>
        <v>2.6788014036836379E-3</v>
      </c>
      <c r="O138" s="18"/>
      <c r="P138" s="18"/>
      <c r="Q138" s="7"/>
    </row>
    <row r="139" spans="1:17" x14ac:dyDescent="0.25">
      <c r="A139" s="38" t="s">
        <v>3</v>
      </c>
      <c r="B139" s="38" t="s">
        <v>2</v>
      </c>
      <c r="C139" s="38" t="s">
        <v>1</v>
      </c>
      <c r="D139" s="38" t="s">
        <v>7</v>
      </c>
      <c r="E139" s="28">
        <v>2</v>
      </c>
      <c r="F139" s="29">
        <v>14.15</v>
      </c>
      <c r="G139" s="30">
        <f t="shared" si="15"/>
        <v>0</v>
      </c>
      <c r="H139" s="30">
        <f t="shared" si="16"/>
        <v>0</v>
      </c>
      <c r="I139" s="30">
        <f t="shared" si="17"/>
        <v>1</v>
      </c>
      <c r="J139" s="31">
        <f t="shared" si="18"/>
        <v>0</v>
      </c>
      <c r="K139" s="36">
        <v>2</v>
      </c>
      <c r="L139" s="39">
        <f t="shared" si="14"/>
        <v>2.4118437797540837</v>
      </c>
      <c r="M139" s="40">
        <f t="shared" si="19"/>
        <v>-0.41184377975408371</v>
      </c>
      <c r="N139" s="41">
        <f t="shared" si="20"/>
        <v>0.1696152989221302</v>
      </c>
      <c r="O139" s="18"/>
      <c r="P139" s="18"/>
      <c r="Q139" s="7"/>
    </row>
    <row r="140" spans="1:17" x14ac:dyDescent="0.25">
      <c r="A140" s="38" t="s">
        <v>5</v>
      </c>
      <c r="B140" s="38" t="s">
        <v>6</v>
      </c>
      <c r="C140" s="38" t="s">
        <v>1</v>
      </c>
      <c r="D140" s="38" t="s">
        <v>7</v>
      </c>
      <c r="E140" s="28">
        <v>2</v>
      </c>
      <c r="F140" s="29">
        <v>16</v>
      </c>
      <c r="G140" s="30">
        <f t="shared" si="15"/>
        <v>1</v>
      </c>
      <c r="H140" s="30">
        <f t="shared" si="16"/>
        <v>1</v>
      </c>
      <c r="I140" s="30">
        <f t="shared" si="17"/>
        <v>1</v>
      </c>
      <c r="J140" s="31">
        <f t="shared" si="18"/>
        <v>0</v>
      </c>
      <c r="K140" s="36">
        <v>2</v>
      </c>
      <c r="L140" s="39">
        <f t="shared" si="14"/>
        <v>2.4767544436215485</v>
      </c>
      <c r="M140" s="40">
        <f t="shared" si="19"/>
        <v>-0.47675444362154851</v>
      </c>
      <c r="N140" s="41">
        <f t="shared" si="20"/>
        <v>0.22729479951289228</v>
      </c>
      <c r="O140" s="18"/>
      <c r="P140" s="18"/>
      <c r="Q140" s="7"/>
    </row>
    <row r="141" spans="1:17" x14ac:dyDescent="0.25">
      <c r="A141" s="38" t="s">
        <v>3</v>
      </c>
      <c r="B141" s="38" t="s">
        <v>2</v>
      </c>
      <c r="C141" s="38" t="s">
        <v>1</v>
      </c>
      <c r="D141" s="38" t="s">
        <v>7</v>
      </c>
      <c r="E141" s="28">
        <v>2</v>
      </c>
      <c r="F141" s="29">
        <v>13.16</v>
      </c>
      <c r="G141" s="30">
        <f t="shared" si="15"/>
        <v>0</v>
      </c>
      <c r="H141" s="30">
        <f t="shared" si="16"/>
        <v>0</v>
      </c>
      <c r="I141" s="30">
        <f t="shared" si="17"/>
        <v>1</v>
      </c>
      <c r="J141" s="31">
        <f t="shared" si="18"/>
        <v>0</v>
      </c>
      <c r="K141" s="36">
        <v>2.75</v>
      </c>
      <c r="L141" s="39">
        <f t="shared" si="14"/>
        <v>2.3185228963327154</v>
      </c>
      <c r="M141" s="40">
        <f t="shared" si="19"/>
        <v>0.43147710366728464</v>
      </c>
      <c r="N141" s="41">
        <f t="shared" si="20"/>
        <v>0.18617249098910871</v>
      </c>
      <c r="O141" s="18"/>
      <c r="P141" s="18"/>
      <c r="Q141" s="7"/>
    </row>
    <row r="142" spans="1:17" x14ac:dyDescent="0.25">
      <c r="A142" s="38" t="s">
        <v>3</v>
      </c>
      <c r="B142" s="38" t="s">
        <v>2</v>
      </c>
      <c r="C142" s="38" t="s">
        <v>1</v>
      </c>
      <c r="D142" s="38" t="s">
        <v>7</v>
      </c>
      <c r="E142" s="28">
        <v>2</v>
      </c>
      <c r="F142" s="29">
        <v>17.47</v>
      </c>
      <c r="G142" s="30">
        <f t="shared" si="15"/>
        <v>0</v>
      </c>
      <c r="H142" s="30">
        <f t="shared" si="16"/>
        <v>0</v>
      </c>
      <c r="I142" s="30">
        <f t="shared" si="17"/>
        <v>1</v>
      </c>
      <c r="J142" s="31">
        <f t="shared" si="18"/>
        <v>0</v>
      </c>
      <c r="K142" s="36">
        <v>3.5</v>
      </c>
      <c r="L142" s="39">
        <f t="shared" si="14"/>
        <v>2.7247986615307944</v>
      </c>
      <c r="M142" s="40">
        <f t="shared" si="19"/>
        <v>0.77520133846920558</v>
      </c>
      <c r="N142" s="41">
        <f t="shared" si="20"/>
        <v>0.60093711516444781</v>
      </c>
      <c r="O142" s="18"/>
      <c r="P142" s="18"/>
      <c r="Q142" s="7"/>
    </row>
    <row r="143" spans="1:17" x14ac:dyDescent="0.25">
      <c r="A143" s="38" t="s">
        <v>5</v>
      </c>
      <c r="B143" s="38" t="s">
        <v>2</v>
      </c>
      <c r="C143" s="38" t="s">
        <v>1</v>
      </c>
      <c r="D143" s="38" t="s">
        <v>7</v>
      </c>
      <c r="E143" s="28">
        <v>6</v>
      </c>
      <c r="F143" s="29">
        <v>34.299999999999997</v>
      </c>
      <c r="G143" s="30">
        <f t="shared" si="15"/>
        <v>1</v>
      </c>
      <c r="H143" s="30">
        <f t="shared" si="16"/>
        <v>0</v>
      </c>
      <c r="I143" s="30">
        <f t="shared" si="17"/>
        <v>1</v>
      </c>
      <c r="J143" s="31">
        <f t="shared" si="18"/>
        <v>0</v>
      </c>
      <c r="K143" s="36">
        <v>6.7</v>
      </c>
      <c r="L143" s="39">
        <f t="shared" si="14"/>
        <v>4.9744786471157196</v>
      </c>
      <c r="M143" s="40">
        <f t="shared" si="19"/>
        <v>1.7255213528842805</v>
      </c>
      <c r="N143" s="41">
        <f t="shared" si="20"/>
        <v>2.977423939259598</v>
      </c>
      <c r="O143" s="18"/>
      <c r="P143" s="18"/>
      <c r="Q143" s="7"/>
    </row>
    <row r="144" spans="1:17" x14ac:dyDescent="0.25">
      <c r="A144" s="38" t="s">
        <v>5</v>
      </c>
      <c r="B144" s="38" t="s">
        <v>2</v>
      </c>
      <c r="C144" s="38" t="s">
        <v>1</v>
      </c>
      <c r="D144" s="38" t="s">
        <v>7</v>
      </c>
      <c r="E144" s="28">
        <v>5</v>
      </c>
      <c r="F144" s="29">
        <v>41.19</v>
      </c>
      <c r="G144" s="30">
        <f t="shared" si="15"/>
        <v>1</v>
      </c>
      <c r="H144" s="30">
        <f t="shared" si="16"/>
        <v>0</v>
      </c>
      <c r="I144" s="30">
        <f t="shared" si="17"/>
        <v>1</v>
      </c>
      <c r="J144" s="31">
        <f t="shared" si="18"/>
        <v>0</v>
      </c>
      <c r="K144" s="36">
        <v>5</v>
      </c>
      <c r="L144" s="39">
        <f t="shared" si="14"/>
        <v>5.4489899197739931</v>
      </c>
      <c r="M144" s="40">
        <f t="shared" si="19"/>
        <v>-0.44898991977399305</v>
      </c>
      <c r="N144" s="41">
        <f t="shared" si="20"/>
        <v>0.20159194805865671</v>
      </c>
      <c r="O144" s="18"/>
      <c r="P144" s="18"/>
      <c r="Q144" s="7"/>
    </row>
    <row r="145" spans="1:17" x14ac:dyDescent="0.25">
      <c r="A145" s="38" t="s">
        <v>3</v>
      </c>
      <c r="B145" s="38" t="s">
        <v>2</v>
      </c>
      <c r="C145" s="38" t="s">
        <v>1</v>
      </c>
      <c r="D145" s="38" t="s">
        <v>7</v>
      </c>
      <c r="E145" s="28">
        <v>6</v>
      </c>
      <c r="F145" s="29">
        <v>27.05</v>
      </c>
      <c r="G145" s="30">
        <f t="shared" si="15"/>
        <v>0</v>
      </c>
      <c r="H145" s="30">
        <f t="shared" si="16"/>
        <v>0</v>
      </c>
      <c r="I145" s="30">
        <f t="shared" si="17"/>
        <v>1</v>
      </c>
      <c r="J145" s="31">
        <f t="shared" si="18"/>
        <v>0</v>
      </c>
      <c r="K145" s="36">
        <v>5</v>
      </c>
      <c r="L145" s="39">
        <f t="shared" si="14"/>
        <v>4.3277006519781294</v>
      </c>
      <c r="M145" s="40">
        <f t="shared" si="19"/>
        <v>0.67229934802187064</v>
      </c>
      <c r="N145" s="41">
        <f t="shared" si="20"/>
        <v>0.45198641335063233</v>
      </c>
      <c r="O145" s="18"/>
      <c r="P145" s="18"/>
      <c r="Q145" s="7"/>
    </row>
    <row r="146" spans="1:17" x14ac:dyDescent="0.25">
      <c r="A146" s="38" t="s">
        <v>3</v>
      </c>
      <c r="B146" s="38" t="s">
        <v>2</v>
      </c>
      <c r="C146" s="38" t="s">
        <v>1</v>
      </c>
      <c r="D146" s="38" t="s">
        <v>7</v>
      </c>
      <c r="E146" s="28">
        <v>2</v>
      </c>
      <c r="F146" s="29">
        <v>16.43</v>
      </c>
      <c r="G146" s="30">
        <f t="shared" si="15"/>
        <v>0</v>
      </c>
      <c r="H146" s="30">
        <f t="shared" si="16"/>
        <v>0</v>
      </c>
      <c r="I146" s="30">
        <f t="shared" si="17"/>
        <v>1</v>
      </c>
      <c r="J146" s="31">
        <f t="shared" si="18"/>
        <v>0</v>
      </c>
      <c r="K146" s="36">
        <v>2.2999999999999998</v>
      </c>
      <c r="L146" s="39">
        <f t="shared" si="14"/>
        <v>2.6267646021790538</v>
      </c>
      <c r="M146" s="40">
        <f t="shared" si="19"/>
        <v>-0.32676460217905401</v>
      </c>
      <c r="N146" s="41">
        <f t="shared" si="20"/>
        <v>0.10677510523723543</v>
      </c>
      <c r="O146" s="18"/>
      <c r="P146" s="18"/>
      <c r="Q146" s="7"/>
    </row>
    <row r="147" spans="1:17" x14ac:dyDescent="0.25">
      <c r="A147" s="38" t="s">
        <v>3</v>
      </c>
      <c r="B147" s="38" t="s">
        <v>2</v>
      </c>
      <c r="C147" s="38" t="s">
        <v>1</v>
      </c>
      <c r="D147" s="38" t="s">
        <v>7</v>
      </c>
      <c r="E147" s="28">
        <v>2</v>
      </c>
      <c r="F147" s="29">
        <v>8.35</v>
      </c>
      <c r="G147" s="30">
        <f t="shared" si="15"/>
        <v>0</v>
      </c>
      <c r="H147" s="30">
        <f t="shared" si="16"/>
        <v>0</v>
      </c>
      <c r="I147" s="30">
        <f t="shared" si="17"/>
        <v>1</v>
      </c>
      <c r="J147" s="31">
        <f t="shared" si="18"/>
        <v>0</v>
      </c>
      <c r="K147" s="36">
        <v>1.5</v>
      </c>
      <c r="L147" s="39">
        <f t="shared" si="14"/>
        <v>1.8651153718309155</v>
      </c>
      <c r="M147" s="40">
        <f t="shared" si="19"/>
        <v>-0.36511537183091547</v>
      </c>
      <c r="N147" s="41">
        <f t="shared" si="20"/>
        <v>0.13330923474722767</v>
      </c>
      <c r="O147" s="18"/>
      <c r="P147" s="18"/>
      <c r="Q147" s="7"/>
    </row>
    <row r="148" spans="1:17" x14ac:dyDescent="0.25">
      <c r="A148" s="38" t="s">
        <v>3</v>
      </c>
      <c r="B148" s="38" t="s">
        <v>2</v>
      </c>
      <c r="C148" s="38" t="s">
        <v>1</v>
      </c>
      <c r="D148" s="38" t="s">
        <v>7</v>
      </c>
      <c r="E148" s="28">
        <v>3</v>
      </c>
      <c r="F148" s="29">
        <v>18.64</v>
      </c>
      <c r="G148" s="30">
        <f t="shared" si="15"/>
        <v>0</v>
      </c>
      <c r="H148" s="30">
        <f t="shared" si="16"/>
        <v>0</v>
      </c>
      <c r="I148" s="30">
        <f t="shared" si="17"/>
        <v>1</v>
      </c>
      <c r="J148" s="31">
        <f t="shared" si="18"/>
        <v>0</v>
      </c>
      <c r="K148" s="36">
        <v>1.36</v>
      </c>
      <c r="L148" s="39">
        <f t="shared" si="14"/>
        <v>3.0100513488485108</v>
      </c>
      <c r="M148" s="40">
        <f t="shared" si="19"/>
        <v>-1.6500513488485107</v>
      </c>
      <c r="N148" s="41">
        <f t="shared" si="20"/>
        <v>2.7226694538367893</v>
      </c>
      <c r="O148" s="18"/>
      <c r="P148" s="18"/>
      <c r="Q148" s="7"/>
    </row>
    <row r="149" spans="1:17" x14ac:dyDescent="0.25">
      <c r="A149" s="38" t="s">
        <v>3</v>
      </c>
      <c r="B149" s="38" t="s">
        <v>2</v>
      </c>
      <c r="C149" s="38" t="s">
        <v>1</v>
      </c>
      <c r="D149" s="38" t="s">
        <v>7</v>
      </c>
      <c r="E149" s="28">
        <v>2</v>
      </c>
      <c r="F149" s="29">
        <v>11.87</v>
      </c>
      <c r="G149" s="30">
        <f t="shared" si="15"/>
        <v>0</v>
      </c>
      <c r="H149" s="30">
        <f t="shared" si="16"/>
        <v>0</v>
      </c>
      <c r="I149" s="30">
        <f t="shared" si="17"/>
        <v>1</v>
      </c>
      <c r="J149" s="31">
        <f t="shared" si="18"/>
        <v>0</v>
      </c>
      <c r="K149" s="36">
        <v>1.63</v>
      </c>
      <c r="L149" s="39">
        <f t="shared" si="14"/>
        <v>2.196922957329114</v>
      </c>
      <c r="M149" s="40">
        <f t="shared" si="19"/>
        <v>-0.56692295732911413</v>
      </c>
      <c r="N149" s="41">
        <f t="shared" si="20"/>
        <v>0.32140163954678858</v>
      </c>
      <c r="O149" s="18"/>
      <c r="P149" s="18"/>
      <c r="Q149" s="7"/>
    </row>
    <row r="150" spans="1:17" x14ac:dyDescent="0.25">
      <c r="A150" s="38" t="s">
        <v>5</v>
      </c>
      <c r="B150" s="38" t="s">
        <v>2</v>
      </c>
      <c r="C150" s="38" t="s">
        <v>1</v>
      </c>
      <c r="D150" s="38" t="s">
        <v>7</v>
      </c>
      <c r="E150" s="28">
        <v>2</v>
      </c>
      <c r="F150" s="29">
        <v>9.7799999999999994</v>
      </c>
      <c r="G150" s="30">
        <f t="shared" si="15"/>
        <v>1</v>
      </c>
      <c r="H150" s="30">
        <f t="shared" si="16"/>
        <v>0</v>
      </c>
      <c r="I150" s="30">
        <f t="shared" si="17"/>
        <v>1</v>
      </c>
      <c r="J150" s="31">
        <f t="shared" si="18"/>
        <v>0</v>
      </c>
      <c r="K150" s="36">
        <v>1.73</v>
      </c>
      <c r="L150" s="39">
        <f t="shared" si="14"/>
        <v>1.9632796886731874</v>
      </c>
      <c r="M150" s="40">
        <f t="shared" si="19"/>
        <v>-0.23327968867318738</v>
      </c>
      <c r="N150" s="41">
        <f t="shared" si="20"/>
        <v>5.4419413147459225E-2</v>
      </c>
      <c r="O150" s="18"/>
      <c r="P150" s="18"/>
      <c r="Q150" s="7"/>
    </row>
    <row r="151" spans="1:17" x14ac:dyDescent="0.25">
      <c r="A151" s="38" t="s">
        <v>5</v>
      </c>
      <c r="B151" s="38" t="s">
        <v>2</v>
      </c>
      <c r="C151" s="38" t="s">
        <v>1</v>
      </c>
      <c r="D151" s="38" t="s">
        <v>7</v>
      </c>
      <c r="E151" s="28">
        <v>2</v>
      </c>
      <c r="F151" s="29">
        <v>7.51</v>
      </c>
      <c r="G151" s="30">
        <f t="shared" si="15"/>
        <v>1</v>
      </c>
      <c r="H151" s="30">
        <f t="shared" si="16"/>
        <v>0</v>
      </c>
      <c r="I151" s="30">
        <f t="shared" si="17"/>
        <v>1</v>
      </c>
      <c r="J151" s="31">
        <f t="shared" si="18"/>
        <v>0</v>
      </c>
      <c r="K151" s="36">
        <v>2</v>
      </c>
      <c r="L151" s="39">
        <f t="shared" si="14"/>
        <v>1.7493015014342921</v>
      </c>
      <c r="M151" s="40">
        <f t="shared" si="19"/>
        <v>0.25069849856570792</v>
      </c>
      <c r="N151" s="41">
        <f t="shared" si="20"/>
        <v>6.284973718310026E-2</v>
      </c>
      <c r="O151" s="18"/>
      <c r="P151" s="18"/>
      <c r="Q151" s="7"/>
    </row>
    <row r="152" spans="1:17" x14ac:dyDescent="0.25">
      <c r="A152" s="38" t="s">
        <v>5</v>
      </c>
      <c r="B152" s="38" t="s">
        <v>2</v>
      </c>
      <c r="C152" s="38" t="s">
        <v>9</v>
      </c>
      <c r="D152" s="38" t="s">
        <v>0</v>
      </c>
      <c r="E152" s="28">
        <v>2</v>
      </c>
      <c r="F152" s="29">
        <v>14.07</v>
      </c>
      <c r="G152" s="30">
        <f t="shared" si="15"/>
        <v>1</v>
      </c>
      <c r="H152" s="30">
        <f t="shared" si="16"/>
        <v>0</v>
      </c>
      <c r="I152" s="30">
        <f t="shared" si="17"/>
        <v>4</v>
      </c>
      <c r="J152" s="31">
        <f t="shared" si="18"/>
        <v>1</v>
      </c>
      <c r="K152" s="36">
        <v>2.5</v>
      </c>
      <c r="L152" s="39">
        <f t="shared" si="14"/>
        <v>2.4106798367269344</v>
      </c>
      <c r="M152" s="40">
        <f t="shared" si="19"/>
        <v>8.9320163273065578E-2</v>
      </c>
      <c r="N152" s="41">
        <f t="shared" si="20"/>
        <v>7.9780915671270932E-3</v>
      </c>
      <c r="O152" s="18"/>
      <c r="P152" s="18"/>
      <c r="Q152" s="7"/>
    </row>
    <row r="153" spans="1:17" x14ac:dyDescent="0.25">
      <c r="A153" s="38" t="s">
        <v>5</v>
      </c>
      <c r="B153" s="38" t="s">
        <v>2</v>
      </c>
      <c r="C153" s="38" t="s">
        <v>9</v>
      </c>
      <c r="D153" s="38" t="s">
        <v>0</v>
      </c>
      <c r="E153" s="28">
        <v>2</v>
      </c>
      <c r="F153" s="29">
        <v>13.13</v>
      </c>
      <c r="G153" s="30">
        <f t="shared" si="15"/>
        <v>1</v>
      </c>
      <c r="H153" s="30">
        <f t="shared" si="16"/>
        <v>0</v>
      </c>
      <c r="I153" s="30">
        <f t="shared" si="17"/>
        <v>4</v>
      </c>
      <c r="J153" s="31">
        <f t="shared" si="18"/>
        <v>1</v>
      </c>
      <c r="K153" s="36">
        <v>2</v>
      </c>
      <c r="L153" s="39">
        <f t="shared" si="14"/>
        <v>2.3220721292359383</v>
      </c>
      <c r="M153" s="40">
        <f t="shared" si="19"/>
        <v>-0.32207212923593831</v>
      </c>
      <c r="N153" s="41">
        <f t="shared" si="20"/>
        <v>0.10373045643057095</v>
      </c>
      <c r="O153" s="18"/>
      <c r="P153" s="18"/>
      <c r="Q153" s="7"/>
    </row>
    <row r="154" spans="1:17" x14ac:dyDescent="0.25">
      <c r="A154" s="38" t="s">
        <v>5</v>
      </c>
      <c r="B154" s="38" t="s">
        <v>2</v>
      </c>
      <c r="C154" s="38" t="s">
        <v>9</v>
      </c>
      <c r="D154" s="38" t="s">
        <v>0</v>
      </c>
      <c r="E154" s="28">
        <v>3</v>
      </c>
      <c r="F154" s="29">
        <v>17.260000000000002</v>
      </c>
      <c r="G154" s="30">
        <f t="shared" si="15"/>
        <v>1</v>
      </c>
      <c r="H154" s="30">
        <f t="shared" si="16"/>
        <v>0</v>
      </c>
      <c r="I154" s="30">
        <f t="shared" si="17"/>
        <v>4</v>
      </c>
      <c r="J154" s="31">
        <f t="shared" si="18"/>
        <v>1</v>
      </c>
      <c r="K154" s="36">
        <v>2.74</v>
      </c>
      <c r="L154" s="39">
        <f t="shared" si="14"/>
        <v>2.8863448316316855</v>
      </c>
      <c r="M154" s="40">
        <f t="shared" si="19"/>
        <v>-0.14634483163168532</v>
      </c>
      <c r="N154" s="41">
        <f t="shared" si="20"/>
        <v>2.1416809745306326E-2</v>
      </c>
      <c r="O154" s="18"/>
      <c r="P154" s="18"/>
      <c r="Q154" s="7"/>
    </row>
    <row r="155" spans="1:17" x14ac:dyDescent="0.25">
      <c r="A155" s="38" t="s">
        <v>5</v>
      </c>
      <c r="B155" s="38" t="s">
        <v>2</v>
      </c>
      <c r="C155" s="38" t="s">
        <v>9</v>
      </c>
      <c r="D155" s="38" t="s">
        <v>0</v>
      </c>
      <c r="E155" s="28">
        <v>4</v>
      </c>
      <c r="F155" s="29">
        <v>24.55</v>
      </c>
      <c r="G155" s="30">
        <f t="shared" si="15"/>
        <v>1</v>
      </c>
      <c r="H155" s="30">
        <f t="shared" si="16"/>
        <v>0</v>
      </c>
      <c r="I155" s="30">
        <f t="shared" si="17"/>
        <v>4</v>
      </c>
      <c r="J155" s="31">
        <f t="shared" si="18"/>
        <v>1</v>
      </c>
      <c r="K155" s="36">
        <v>2</v>
      </c>
      <c r="L155" s="39">
        <f t="shared" si="14"/>
        <v>3.7484902528269521</v>
      </c>
      <c r="M155" s="40">
        <f t="shared" si="19"/>
        <v>-1.7484902528269521</v>
      </c>
      <c r="N155" s="41">
        <f t="shared" si="20"/>
        <v>3.0572181642308589</v>
      </c>
      <c r="O155" s="18"/>
      <c r="P155" s="18"/>
      <c r="Q155" s="7"/>
    </row>
    <row r="156" spans="1:17" x14ac:dyDescent="0.25">
      <c r="A156" s="38" t="s">
        <v>5</v>
      </c>
      <c r="B156" s="38" t="s">
        <v>2</v>
      </c>
      <c r="C156" s="38" t="s">
        <v>9</v>
      </c>
      <c r="D156" s="38" t="s">
        <v>0</v>
      </c>
      <c r="E156" s="28">
        <v>4</v>
      </c>
      <c r="F156" s="29">
        <v>19.77</v>
      </c>
      <c r="G156" s="30">
        <f t="shared" si="15"/>
        <v>1</v>
      </c>
      <c r="H156" s="30">
        <f t="shared" si="16"/>
        <v>0</v>
      </c>
      <c r="I156" s="30">
        <f t="shared" si="17"/>
        <v>4</v>
      </c>
      <c r="J156" s="31">
        <f t="shared" si="18"/>
        <v>1</v>
      </c>
      <c r="K156" s="36">
        <v>2</v>
      </c>
      <c r="L156" s="39">
        <f t="shared" si="14"/>
        <v>3.2979106338833746</v>
      </c>
      <c r="M156" s="40">
        <f t="shared" si="19"/>
        <v>-1.2979106338833746</v>
      </c>
      <c r="N156" s="41">
        <f t="shared" si="20"/>
        <v>1.6845720135475433</v>
      </c>
      <c r="O156" s="18"/>
      <c r="P156" s="18"/>
      <c r="Q156" s="7"/>
    </row>
    <row r="157" spans="1:17" x14ac:dyDescent="0.25">
      <c r="A157" s="38" t="s">
        <v>3</v>
      </c>
      <c r="B157" s="38" t="s">
        <v>2</v>
      </c>
      <c r="C157" s="38" t="s">
        <v>9</v>
      </c>
      <c r="D157" s="38" t="s">
        <v>0</v>
      </c>
      <c r="E157" s="28">
        <v>5</v>
      </c>
      <c r="F157" s="29">
        <v>29.85</v>
      </c>
      <c r="G157" s="30">
        <f t="shared" si="15"/>
        <v>0</v>
      </c>
      <c r="H157" s="30">
        <f t="shared" si="16"/>
        <v>0</v>
      </c>
      <c r="I157" s="30">
        <f t="shared" si="17"/>
        <v>4</v>
      </c>
      <c r="J157" s="31">
        <f t="shared" si="18"/>
        <v>1</v>
      </c>
      <c r="K157" s="36">
        <v>5.14</v>
      </c>
      <c r="L157" s="39">
        <f t="shared" si="14"/>
        <v>4.4596837867597783</v>
      </c>
      <c r="M157" s="40">
        <f t="shared" si="19"/>
        <v>0.6803162132402214</v>
      </c>
      <c r="N157" s="41">
        <f t="shared" si="20"/>
        <v>0.46283014999751437</v>
      </c>
      <c r="O157" s="18"/>
      <c r="P157" s="18"/>
      <c r="Q157" s="7"/>
    </row>
    <row r="158" spans="1:17" x14ac:dyDescent="0.25">
      <c r="A158" s="38" t="s">
        <v>5</v>
      </c>
      <c r="B158" s="38" t="s">
        <v>2</v>
      </c>
      <c r="C158" s="38" t="s">
        <v>9</v>
      </c>
      <c r="D158" s="38" t="s">
        <v>0</v>
      </c>
      <c r="E158" s="28">
        <v>6</v>
      </c>
      <c r="F158" s="29">
        <v>48.17</v>
      </c>
      <c r="G158" s="30">
        <f t="shared" si="15"/>
        <v>1</v>
      </c>
      <c r="H158" s="30">
        <f t="shared" si="16"/>
        <v>0</v>
      </c>
      <c r="I158" s="30">
        <f t="shared" si="17"/>
        <v>4</v>
      </c>
      <c r="J158" s="31">
        <f t="shared" si="18"/>
        <v>1</v>
      </c>
      <c r="K158" s="36">
        <v>5</v>
      </c>
      <c r="L158" s="39">
        <f t="shared" si="14"/>
        <v>6.3249233034287693</v>
      </c>
      <c r="M158" s="40">
        <f t="shared" si="19"/>
        <v>-1.3249233034287693</v>
      </c>
      <c r="N158" s="41">
        <f t="shared" si="20"/>
        <v>1.7554217599686026</v>
      </c>
      <c r="O158" s="18"/>
      <c r="P158" s="18"/>
      <c r="Q158" s="7"/>
    </row>
    <row r="159" spans="1:17" x14ac:dyDescent="0.25">
      <c r="A159" s="38" t="s">
        <v>3</v>
      </c>
      <c r="B159" s="38" t="s">
        <v>2</v>
      </c>
      <c r="C159" s="38" t="s">
        <v>9</v>
      </c>
      <c r="D159" s="38" t="s">
        <v>0</v>
      </c>
      <c r="E159" s="28">
        <v>4</v>
      </c>
      <c r="F159" s="29">
        <v>25</v>
      </c>
      <c r="G159" s="30">
        <f t="shared" si="15"/>
        <v>0</v>
      </c>
      <c r="H159" s="30">
        <f t="shared" si="16"/>
        <v>0</v>
      </c>
      <c r="I159" s="30">
        <f t="shared" si="17"/>
        <v>4</v>
      </c>
      <c r="J159" s="31">
        <f t="shared" si="18"/>
        <v>1</v>
      </c>
      <c r="K159" s="36">
        <v>3.75</v>
      </c>
      <c r="L159" s="39">
        <f t="shared" si="14"/>
        <v>3.8275413509666727</v>
      </c>
      <c r="M159" s="40">
        <f t="shared" si="19"/>
        <v>-7.7541350966672695E-2</v>
      </c>
      <c r="N159" s="41">
        <f t="shared" si="20"/>
        <v>6.0126611097367126E-3</v>
      </c>
      <c r="O159" s="18"/>
      <c r="P159" s="18"/>
      <c r="Q159" s="7"/>
    </row>
    <row r="160" spans="1:17" x14ac:dyDescent="0.25">
      <c r="A160" s="38" t="s">
        <v>3</v>
      </c>
      <c r="B160" s="38" t="s">
        <v>2</v>
      </c>
      <c r="C160" s="38" t="s">
        <v>9</v>
      </c>
      <c r="D160" s="38" t="s">
        <v>0</v>
      </c>
      <c r="E160" s="28">
        <v>2</v>
      </c>
      <c r="F160" s="29">
        <v>13.39</v>
      </c>
      <c r="G160" s="30">
        <f t="shared" si="15"/>
        <v>0</v>
      </c>
      <c r="H160" s="30">
        <f t="shared" si="16"/>
        <v>0</v>
      </c>
      <c r="I160" s="30">
        <f t="shared" si="17"/>
        <v>4</v>
      </c>
      <c r="J160" s="31">
        <f t="shared" si="18"/>
        <v>1</v>
      </c>
      <c r="K160" s="36">
        <v>2.61</v>
      </c>
      <c r="L160" s="39">
        <f t="shared" si="14"/>
        <v>2.3832131588402445</v>
      </c>
      <c r="M160" s="40">
        <f t="shared" si="19"/>
        <v>0.22678684115975534</v>
      </c>
      <c r="N160" s="41">
        <f t="shared" si="20"/>
        <v>5.1432271323220098E-2</v>
      </c>
      <c r="O160" s="18"/>
      <c r="P160" s="18"/>
      <c r="Q160" s="7"/>
    </row>
    <row r="161" spans="1:17" x14ac:dyDescent="0.25">
      <c r="A161" s="38" t="s">
        <v>5</v>
      </c>
      <c r="B161" s="38" t="s">
        <v>2</v>
      </c>
      <c r="C161" s="38" t="s">
        <v>9</v>
      </c>
      <c r="D161" s="38" t="s">
        <v>0</v>
      </c>
      <c r="E161" s="28">
        <v>4</v>
      </c>
      <c r="F161" s="29">
        <v>16.489999999999998</v>
      </c>
      <c r="G161" s="30">
        <f t="shared" si="15"/>
        <v>1</v>
      </c>
      <c r="H161" s="30">
        <f t="shared" si="16"/>
        <v>0</v>
      </c>
      <c r="I161" s="30">
        <f t="shared" si="17"/>
        <v>4</v>
      </c>
      <c r="J161" s="31">
        <f t="shared" si="18"/>
        <v>1</v>
      </c>
      <c r="K161" s="36">
        <v>2</v>
      </c>
      <c r="L161" s="39">
        <f t="shared" si="14"/>
        <v>2.9887262928509624</v>
      </c>
      <c r="M161" s="40">
        <f t="shared" si="19"/>
        <v>-0.98872629285096236</v>
      </c>
      <c r="N161" s="41">
        <f t="shared" si="20"/>
        <v>0.97757968217480695</v>
      </c>
      <c r="O161" s="18"/>
      <c r="P161" s="18"/>
      <c r="Q161" s="7"/>
    </row>
    <row r="162" spans="1:17" x14ac:dyDescent="0.25">
      <c r="A162" s="38" t="s">
        <v>5</v>
      </c>
      <c r="B162" s="38" t="s">
        <v>2</v>
      </c>
      <c r="C162" s="38" t="s">
        <v>9</v>
      </c>
      <c r="D162" s="38" t="s">
        <v>0</v>
      </c>
      <c r="E162" s="28">
        <v>4</v>
      </c>
      <c r="F162" s="29">
        <v>21.5</v>
      </c>
      <c r="G162" s="30">
        <f t="shared" si="15"/>
        <v>1</v>
      </c>
      <c r="H162" s="30">
        <f t="shared" si="16"/>
        <v>0</v>
      </c>
      <c r="I162" s="30">
        <f t="shared" si="17"/>
        <v>4</v>
      </c>
      <c r="J162" s="31">
        <f t="shared" si="18"/>
        <v>1</v>
      </c>
      <c r="K162" s="36">
        <v>3.5</v>
      </c>
      <c r="L162" s="39">
        <f t="shared" si="14"/>
        <v>3.460986521074251</v>
      </c>
      <c r="M162" s="40">
        <f t="shared" si="19"/>
        <v>3.9013478925749023E-2</v>
      </c>
      <c r="N162" s="41">
        <f t="shared" si="20"/>
        <v>1.5220515378898633E-3</v>
      </c>
      <c r="O162" s="18"/>
      <c r="P162" s="18"/>
      <c r="Q162" s="7"/>
    </row>
    <row r="163" spans="1:17" x14ac:dyDescent="0.25">
      <c r="A163" s="38" t="s">
        <v>5</v>
      </c>
      <c r="B163" s="38" t="s">
        <v>2</v>
      </c>
      <c r="C163" s="38" t="s">
        <v>9</v>
      </c>
      <c r="D163" s="38" t="s">
        <v>0</v>
      </c>
      <c r="E163" s="28">
        <v>2</v>
      </c>
      <c r="F163" s="29">
        <v>12.66</v>
      </c>
      <c r="G163" s="30">
        <f t="shared" si="15"/>
        <v>1</v>
      </c>
      <c r="H163" s="30">
        <f t="shared" si="16"/>
        <v>0</v>
      </c>
      <c r="I163" s="30">
        <f t="shared" si="17"/>
        <v>4</v>
      </c>
      <c r="J163" s="31">
        <f t="shared" si="18"/>
        <v>1</v>
      </c>
      <c r="K163" s="36">
        <v>2.5</v>
      </c>
      <c r="L163" s="39">
        <f t="shared" si="14"/>
        <v>2.2777682754904398</v>
      </c>
      <c r="M163" s="40">
        <f t="shared" si="19"/>
        <v>0.22223172450956019</v>
      </c>
      <c r="N163" s="41">
        <f t="shared" si="20"/>
        <v>4.9386939378493054E-2</v>
      </c>
      <c r="O163" s="18"/>
      <c r="P163" s="18"/>
      <c r="Q163" s="7"/>
    </row>
    <row r="164" spans="1:17" x14ac:dyDescent="0.25">
      <c r="A164" s="38" t="s">
        <v>3</v>
      </c>
      <c r="B164" s="38" t="s">
        <v>2</v>
      </c>
      <c r="C164" s="38" t="s">
        <v>9</v>
      </c>
      <c r="D164" s="38" t="s">
        <v>0</v>
      </c>
      <c r="E164" s="28">
        <v>3</v>
      </c>
      <c r="F164" s="29">
        <v>16.21</v>
      </c>
      <c r="G164" s="30">
        <f t="shared" si="15"/>
        <v>0</v>
      </c>
      <c r="H164" s="30">
        <f t="shared" si="16"/>
        <v>0</v>
      </c>
      <c r="I164" s="30">
        <f t="shared" si="17"/>
        <v>4</v>
      </c>
      <c r="J164" s="31">
        <f t="shared" si="18"/>
        <v>1</v>
      </c>
      <c r="K164" s="36">
        <v>2</v>
      </c>
      <c r="L164" s="39">
        <f t="shared" si="14"/>
        <v>2.8240006518602421</v>
      </c>
      <c r="M164" s="40">
        <f t="shared" si="19"/>
        <v>-0.82400065186024207</v>
      </c>
      <c r="N164" s="41">
        <f t="shared" si="20"/>
        <v>0.67897707426610387</v>
      </c>
      <c r="O164" s="18"/>
      <c r="P164" s="18"/>
      <c r="Q164" s="7"/>
    </row>
    <row r="165" spans="1:17" x14ac:dyDescent="0.25">
      <c r="A165" s="38" t="s">
        <v>5</v>
      </c>
      <c r="B165" s="38" t="s">
        <v>2</v>
      </c>
      <c r="C165" s="38" t="s">
        <v>9</v>
      </c>
      <c r="D165" s="38" t="s">
        <v>0</v>
      </c>
      <c r="E165" s="28">
        <v>2</v>
      </c>
      <c r="F165" s="29">
        <v>13.81</v>
      </c>
      <c r="G165" s="30">
        <f t="shared" si="15"/>
        <v>1</v>
      </c>
      <c r="H165" s="30">
        <f t="shared" si="16"/>
        <v>0</v>
      </c>
      <c r="I165" s="30">
        <f t="shared" si="17"/>
        <v>4</v>
      </c>
      <c r="J165" s="31">
        <f t="shared" si="18"/>
        <v>1</v>
      </c>
      <c r="K165" s="36">
        <v>2</v>
      </c>
      <c r="L165" s="39">
        <f t="shared" si="14"/>
        <v>2.3861713218889995</v>
      </c>
      <c r="M165" s="40">
        <f t="shared" si="19"/>
        <v>-0.3861713218889995</v>
      </c>
      <c r="N165" s="41">
        <f t="shared" si="20"/>
        <v>0.14912828984949728</v>
      </c>
      <c r="O165" s="18"/>
      <c r="P165" s="18"/>
      <c r="Q165" s="7"/>
    </row>
    <row r="166" spans="1:17" x14ac:dyDescent="0.25">
      <c r="A166" s="38" t="s">
        <v>3</v>
      </c>
      <c r="B166" s="38" t="s">
        <v>6</v>
      </c>
      <c r="C166" s="38" t="s">
        <v>9</v>
      </c>
      <c r="D166" s="38" t="s">
        <v>0</v>
      </c>
      <c r="E166" s="28">
        <v>2</v>
      </c>
      <c r="F166" s="29">
        <v>17.510000000000002</v>
      </c>
      <c r="G166" s="30">
        <f t="shared" si="15"/>
        <v>0</v>
      </c>
      <c r="H166" s="30">
        <f t="shared" si="16"/>
        <v>1</v>
      </c>
      <c r="I166" s="30">
        <f t="shared" si="17"/>
        <v>4</v>
      </c>
      <c r="J166" s="31">
        <f t="shared" si="18"/>
        <v>1</v>
      </c>
      <c r="K166" s="36">
        <v>3</v>
      </c>
      <c r="L166" s="39">
        <f t="shared" si="14"/>
        <v>2.6987345247129761</v>
      </c>
      <c r="M166" s="40">
        <f t="shared" si="19"/>
        <v>0.30126547528702385</v>
      </c>
      <c r="N166" s="41">
        <f t="shared" si="20"/>
        <v>9.0760886599916379E-2</v>
      </c>
      <c r="O166" s="18"/>
      <c r="P166" s="18"/>
      <c r="Q166" s="7"/>
    </row>
    <row r="167" spans="1:17" x14ac:dyDescent="0.25">
      <c r="A167" s="38" t="s">
        <v>5</v>
      </c>
      <c r="B167" s="38" t="s">
        <v>2</v>
      </c>
      <c r="C167" s="38" t="s">
        <v>9</v>
      </c>
      <c r="D167" s="38" t="s">
        <v>0</v>
      </c>
      <c r="E167" s="28">
        <v>3</v>
      </c>
      <c r="F167" s="29">
        <v>24.52</v>
      </c>
      <c r="G167" s="30">
        <f t="shared" si="15"/>
        <v>1</v>
      </c>
      <c r="H167" s="30">
        <f t="shared" si="16"/>
        <v>0</v>
      </c>
      <c r="I167" s="30">
        <f t="shared" si="17"/>
        <v>4</v>
      </c>
      <c r="J167" s="31">
        <f t="shared" si="18"/>
        <v>1</v>
      </c>
      <c r="K167" s="36">
        <v>3.48</v>
      </c>
      <c r="L167" s="39">
        <f t="shared" si="14"/>
        <v>3.5706979767217208</v>
      </c>
      <c r="M167" s="40">
        <f t="shared" si="19"/>
        <v>-9.0697976721720863E-2</v>
      </c>
      <c r="N167" s="41">
        <f t="shared" si="20"/>
        <v>8.2261229814138189E-3</v>
      </c>
      <c r="O167" s="18"/>
      <c r="P167" s="18"/>
      <c r="Q167" s="7"/>
    </row>
    <row r="168" spans="1:17" x14ac:dyDescent="0.25">
      <c r="A168" s="38" t="s">
        <v>5</v>
      </c>
      <c r="B168" s="38" t="s">
        <v>2</v>
      </c>
      <c r="C168" s="38" t="s">
        <v>9</v>
      </c>
      <c r="D168" s="38" t="s">
        <v>0</v>
      </c>
      <c r="E168" s="28">
        <v>2</v>
      </c>
      <c r="F168" s="29">
        <v>20.76</v>
      </c>
      <c r="G168" s="30">
        <f t="shared" si="15"/>
        <v>1</v>
      </c>
      <c r="H168" s="30">
        <f t="shared" si="16"/>
        <v>0</v>
      </c>
      <c r="I168" s="30">
        <f t="shared" si="17"/>
        <v>4</v>
      </c>
      <c r="J168" s="31">
        <f t="shared" si="18"/>
        <v>1</v>
      </c>
      <c r="K168" s="36">
        <v>2.2400000000000002</v>
      </c>
      <c r="L168" s="39">
        <f t="shared" si="14"/>
        <v>3.0413027762107272</v>
      </c>
      <c r="M168" s="40">
        <f t="shared" si="19"/>
        <v>-0.80130277621072699</v>
      </c>
      <c r="N168" s="41">
        <f t="shared" si="20"/>
        <v>0.64208613916301838</v>
      </c>
      <c r="O168" s="18"/>
      <c r="P168" s="18"/>
      <c r="Q168" s="7"/>
    </row>
    <row r="169" spans="1:17" x14ac:dyDescent="0.25">
      <c r="A169" s="38" t="s">
        <v>5</v>
      </c>
      <c r="B169" s="38" t="s">
        <v>2</v>
      </c>
      <c r="C169" s="38" t="s">
        <v>9</v>
      </c>
      <c r="D169" s="38" t="s">
        <v>0</v>
      </c>
      <c r="E169" s="28">
        <v>4</v>
      </c>
      <c r="F169" s="29">
        <v>31.71</v>
      </c>
      <c r="G169" s="30">
        <f t="shared" si="15"/>
        <v>1</v>
      </c>
      <c r="H169" s="30">
        <f t="shared" si="16"/>
        <v>0</v>
      </c>
      <c r="I169" s="30">
        <f t="shared" si="17"/>
        <v>4</v>
      </c>
      <c r="J169" s="31">
        <f t="shared" si="18"/>
        <v>1</v>
      </c>
      <c r="K169" s="36">
        <v>4.5</v>
      </c>
      <c r="L169" s="39">
        <f t="shared" si="14"/>
        <v>4.423417046056243</v>
      </c>
      <c r="M169" s="40">
        <f t="shared" si="19"/>
        <v>7.6582953943757026E-2</v>
      </c>
      <c r="N169" s="41">
        <f t="shared" si="20"/>
        <v>5.8649488347516099E-3</v>
      </c>
      <c r="O169" s="18"/>
      <c r="P169" s="18"/>
      <c r="Q169" s="7"/>
    </row>
    <row r="170" spans="1:17" x14ac:dyDescent="0.25">
      <c r="A170" s="38" t="s">
        <v>3</v>
      </c>
      <c r="B170" s="38" t="s">
        <v>6</v>
      </c>
      <c r="C170" s="38" t="s">
        <v>4</v>
      </c>
      <c r="D170" s="38" t="s">
        <v>0</v>
      </c>
      <c r="E170" s="28">
        <v>2</v>
      </c>
      <c r="F170" s="29">
        <v>10.59</v>
      </c>
      <c r="G170" s="30">
        <f t="shared" si="15"/>
        <v>0</v>
      </c>
      <c r="H170" s="30">
        <f t="shared" si="16"/>
        <v>1</v>
      </c>
      <c r="I170" s="30">
        <f t="shared" si="17"/>
        <v>3</v>
      </c>
      <c r="J170" s="31">
        <f t="shared" si="18"/>
        <v>1</v>
      </c>
      <c r="K170" s="36">
        <v>1.61</v>
      </c>
      <c r="L170" s="39">
        <f t="shared" si="14"/>
        <v>1.9934256709665357</v>
      </c>
      <c r="M170" s="40">
        <f t="shared" si="19"/>
        <v>-0.38342567096653557</v>
      </c>
      <c r="N170" s="41">
        <f t="shared" si="20"/>
        <v>0.14701524515613801</v>
      </c>
      <c r="O170" s="18"/>
      <c r="P170" s="18"/>
      <c r="Q170" s="7"/>
    </row>
    <row r="171" spans="1:17" x14ac:dyDescent="0.25">
      <c r="A171" s="38" t="s">
        <v>3</v>
      </c>
      <c r="B171" s="38" t="s">
        <v>6</v>
      </c>
      <c r="C171" s="38" t="s">
        <v>4</v>
      </c>
      <c r="D171" s="38" t="s">
        <v>0</v>
      </c>
      <c r="E171" s="28">
        <v>2</v>
      </c>
      <c r="F171" s="29">
        <v>10.63</v>
      </c>
      <c r="G171" s="30">
        <f t="shared" si="15"/>
        <v>0</v>
      </c>
      <c r="H171" s="30">
        <f t="shared" si="16"/>
        <v>1</v>
      </c>
      <c r="I171" s="30">
        <f t="shared" si="17"/>
        <v>3</v>
      </c>
      <c r="J171" s="31">
        <f t="shared" si="18"/>
        <v>1</v>
      </c>
      <c r="K171" s="36">
        <v>2</v>
      </c>
      <c r="L171" s="39">
        <f t="shared" si="14"/>
        <v>1.9971962117108333</v>
      </c>
      <c r="M171" s="40">
        <f t="shared" si="19"/>
        <v>2.8037882891667198E-3</v>
      </c>
      <c r="N171" s="41">
        <f t="shared" si="20"/>
        <v>7.8612287704684416E-6</v>
      </c>
      <c r="O171" s="18"/>
      <c r="P171" s="18"/>
      <c r="Q171" s="7"/>
    </row>
    <row r="172" spans="1:17" x14ac:dyDescent="0.25">
      <c r="A172" s="38" t="s">
        <v>5</v>
      </c>
      <c r="B172" s="38" t="s">
        <v>6</v>
      </c>
      <c r="C172" s="38" t="s">
        <v>4</v>
      </c>
      <c r="D172" s="38" t="s">
        <v>0</v>
      </c>
      <c r="E172" s="28">
        <v>3</v>
      </c>
      <c r="F172" s="29">
        <v>50.81</v>
      </c>
      <c r="G172" s="30">
        <f t="shared" si="15"/>
        <v>1</v>
      </c>
      <c r="H172" s="30">
        <f t="shared" si="16"/>
        <v>1</v>
      </c>
      <c r="I172" s="30">
        <f t="shared" si="17"/>
        <v>3</v>
      </c>
      <c r="J172" s="31">
        <f t="shared" si="18"/>
        <v>1</v>
      </c>
      <c r="K172" s="36">
        <v>10</v>
      </c>
      <c r="L172" s="39">
        <f t="shared" si="14"/>
        <v>5.9230362451385261</v>
      </c>
      <c r="M172" s="40">
        <f t="shared" si="19"/>
        <v>4.0769637548614739</v>
      </c>
      <c r="N172" s="41">
        <f t="shared" si="20"/>
        <v>16.62163345845417</v>
      </c>
      <c r="O172" s="18"/>
      <c r="P172" s="18"/>
      <c r="Q172" s="7"/>
    </row>
    <row r="173" spans="1:17" x14ac:dyDescent="0.25">
      <c r="A173" s="38" t="s">
        <v>5</v>
      </c>
      <c r="B173" s="38" t="s">
        <v>6</v>
      </c>
      <c r="C173" s="38" t="s">
        <v>4</v>
      </c>
      <c r="D173" s="38" t="s">
        <v>0</v>
      </c>
      <c r="E173" s="28">
        <v>2</v>
      </c>
      <c r="F173" s="29">
        <v>15.81</v>
      </c>
      <c r="G173" s="30">
        <f t="shared" si="15"/>
        <v>1</v>
      </c>
      <c r="H173" s="30">
        <f t="shared" si="16"/>
        <v>1</v>
      </c>
      <c r="I173" s="30">
        <f t="shared" si="17"/>
        <v>3</v>
      </c>
      <c r="J173" s="31">
        <f t="shared" si="18"/>
        <v>1</v>
      </c>
      <c r="K173" s="36">
        <v>3.16</v>
      </c>
      <c r="L173" s="39">
        <f t="shared" si="14"/>
        <v>2.4488487233310159</v>
      </c>
      <c r="M173" s="40">
        <f t="shared" si="19"/>
        <v>0.71115127666898426</v>
      </c>
      <c r="N173" s="41">
        <f t="shared" si="20"/>
        <v>0.50573613830792619</v>
      </c>
      <c r="O173" s="18"/>
      <c r="P173" s="18"/>
      <c r="Q173" s="7"/>
    </row>
    <row r="174" spans="1:17" x14ac:dyDescent="0.25">
      <c r="A174" s="38" t="s">
        <v>5</v>
      </c>
      <c r="B174" s="38" t="s">
        <v>6</v>
      </c>
      <c r="C174" s="38" t="s">
        <v>9</v>
      </c>
      <c r="D174" s="38" t="s">
        <v>0</v>
      </c>
      <c r="E174" s="28">
        <v>2</v>
      </c>
      <c r="F174" s="29">
        <v>7.25</v>
      </c>
      <c r="G174" s="30">
        <f t="shared" si="15"/>
        <v>1</v>
      </c>
      <c r="H174" s="30">
        <f t="shared" si="16"/>
        <v>1</v>
      </c>
      <c r="I174" s="30">
        <f t="shared" si="17"/>
        <v>4</v>
      </c>
      <c r="J174" s="31">
        <f t="shared" si="18"/>
        <v>1</v>
      </c>
      <c r="K174" s="36">
        <v>5.15</v>
      </c>
      <c r="L174" s="39">
        <f t="shared" si="14"/>
        <v>1.6949583090342408</v>
      </c>
      <c r="M174" s="40">
        <f t="shared" si="19"/>
        <v>3.4550416909657597</v>
      </c>
      <c r="N174" s="41">
        <f t="shared" si="20"/>
        <v>11.937313086311537</v>
      </c>
      <c r="O174" s="18"/>
      <c r="P174" s="18"/>
      <c r="Q174" s="7"/>
    </row>
    <row r="175" spans="1:17" x14ac:dyDescent="0.25">
      <c r="A175" s="38" t="s">
        <v>5</v>
      </c>
      <c r="B175" s="38" t="s">
        <v>6</v>
      </c>
      <c r="C175" s="38" t="s">
        <v>9</v>
      </c>
      <c r="D175" s="38" t="s">
        <v>0</v>
      </c>
      <c r="E175" s="28">
        <v>2</v>
      </c>
      <c r="F175" s="29">
        <v>31.85</v>
      </c>
      <c r="G175" s="30">
        <f t="shared" si="15"/>
        <v>1</v>
      </c>
      <c r="H175" s="30">
        <f t="shared" si="16"/>
        <v>1</v>
      </c>
      <c r="I175" s="30">
        <f t="shared" si="17"/>
        <v>4</v>
      </c>
      <c r="J175" s="31">
        <f t="shared" si="18"/>
        <v>1</v>
      </c>
      <c r="K175" s="36">
        <v>3.18</v>
      </c>
      <c r="L175" s="39">
        <f t="shared" si="14"/>
        <v>4.0138408667773353</v>
      </c>
      <c r="M175" s="40">
        <f t="shared" si="19"/>
        <v>-0.83384086677733515</v>
      </c>
      <c r="N175" s="41">
        <f t="shared" si="20"/>
        <v>0.69529059110797764</v>
      </c>
      <c r="O175" s="18"/>
      <c r="P175" s="18"/>
      <c r="Q175" s="7"/>
    </row>
    <row r="176" spans="1:17" x14ac:dyDescent="0.25">
      <c r="A176" s="38" t="s">
        <v>5</v>
      </c>
      <c r="B176" s="38" t="s">
        <v>6</v>
      </c>
      <c r="C176" s="38" t="s">
        <v>9</v>
      </c>
      <c r="D176" s="38" t="s">
        <v>0</v>
      </c>
      <c r="E176" s="28">
        <v>2</v>
      </c>
      <c r="F176" s="29">
        <v>16.82</v>
      </c>
      <c r="G176" s="30">
        <f t="shared" si="15"/>
        <v>1</v>
      </c>
      <c r="H176" s="30">
        <f t="shared" si="16"/>
        <v>1</v>
      </c>
      <c r="I176" s="30">
        <f t="shared" si="17"/>
        <v>4</v>
      </c>
      <c r="J176" s="31">
        <f t="shared" si="18"/>
        <v>1</v>
      </c>
      <c r="K176" s="36">
        <v>4</v>
      </c>
      <c r="L176" s="39">
        <f t="shared" si="14"/>
        <v>2.597060182107469</v>
      </c>
      <c r="M176" s="40">
        <f t="shared" si="19"/>
        <v>1.402939817892531</v>
      </c>
      <c r="N176" s="41">
        <f t="shared" si="20"/>
        <v>1.9682401326283279</v>
      </c>
      <c r="O176" s="18"/>
      <c r="P176" s="18"/>
      <c r="Q176" s="7"/>
    </row>
    <row r="177" spans="1:17" x14ac:dyDescent="0.25">
      <c r="A177" s="38" t="s">
        <v>5</v>
      </c>
      <c r="B177" s="38" t="s">
        <v>6</v>
      </c>
      <c r="C177" s="38" t="s">
        <v>9</v>
      </c>
      <c r="D177" s="38" t="s">
        <v>0</v>
      </c>
      <c r="E177" s="28">
        <v>2</v>
      </c>
      <c r="F177" s="29">
        <v>32.9</v>
      </c>
      <c r="G177" s="30">
        <f t="shared" si="15"/>
        <v>1</v>
      </c>
      <c r="H177" s="30">
        <f t="shared" si="16"/>
        <v>1</v>
      </c>
      <c r="I177" s="30">
        <f t="shared" si="17"/>
        <v>4</v>
      </c>
      <c r="J177" s="31">
        <f t="shared" si="18"/>
        <v>1</v>
      </c>
      <c r="K177" s="36">
        <v>3.11</v>
      </c>
      <c r="L177" s="39">
        <f t="shared" si="14"/>
        <v>4.1128175613151505</v>
      </c>
      <c r="M177" s="40">
        <f t="shared" si="19"/>
        <v>-1.0028175613151507</v>
      </c>
      <c r="N177" s="41">
        <f t="shared" si="20"/>
        <v>1.0056430612820659</v>
      </c>
      <c r="O177" s="18"/>
      <c r="P177" s="18"/>
      <c r="Q177" s="7"/>
    </row>
    <row r="178" spans="1:17" x14ac:dyDescent="0.25">
      <c r="A178" s="38" t="s">
        <v>5</v>
      </c>
      <c r="B178" s="38" t="s">
        <v>6</v>
      </c>
      <c r="C178" s="38" t="s">
        <v>9</v>
      </c>
      <c r="D178" s="38" t="s">
        <v>0</v>
      </c>
      <c r="E178" s="28">
        <v>2</v>
      </c>
      <c r="F178" s="29">
        <v>17.89</v>
      </c>
      <c r="G178" s="30">
        <f t="shared" si="15"/>
        <v>1</v>
      </c>
      <c r="H178" s="30">
        <f t="shared" si="16"/>
        <v>1</v>
      </c>
      <c r="I178" s="30">
        <f t="shared" si="17"/>
        <v>4</v>
      </c>
      <c r="J178" s="31">
        <f t="shared" si="18"/>
        <v>1</v>
      </c>
      <c r="K178" s="36">
        <v>2</v>
      </c>
      <c r="L178" s="39">
        <f t="shared" si="14"/>
        <v>2.697922147017433</v>
      </c>
      <c r="M178" s="40">
        <f t="shared" si="19"/>
        <v>-0.69792214701743305</v>
      </c>
      <c r="N178" s="41">
        <f t="shared" si="20"/>
        <v>0.48709532329742344</v>
      </c>
      <c r="O178" s="18"/>
      <c r="P178" s="18"/>
      <c r="Q178" s="7"/>
    </row>
    <row r="179" spans="1:17" x14ac:dyDescent="0.25">
      <c r="A179" s="38" t="s">
        <v>5</v>
      </c>
      <c r="B179" s="38" t="s">
        <v>6</v>
      </c>
      <c r="C179" s="38" t="s">
        <v>9</v>
      </c>
      <c r="D179" s="38" t="s">
        <v>0</v>
      </c>
      <c r="E179" s="28">
        <v>2</v>
      </c>
      <c r="F179" s="29">
        <v>14.48</v>
      </c>
      <c r="G179" s="30">
        <f t="shared" si="15"/>
        <v>1</v>
      </c>
      <c r="H179" s="30">
        <f t="shared" si="16"/>
        <v>1</v>
      </c>
      <c r="I179" s="30">
        <f t="shared" si="17"/>
        <v>4</v>
      </c>
      <c r="J179" s="31">
        <f t="shared" si="18"/>
        <v>1</v>
      </c>
      <c r="K179" s="36">
        <v>2</v>
      </c>
      <c r="L179" s="39">
        <f t="shared" si="14"/>
        <v>2.3764835485660529</v>
      </c>
      <c r="M179" s="40">
        <f t="shared" si="19"/>
        <v>-0.37648354856605293</v>
      </c>
      <c r="N179" s="41">
        <f t="shared" si="20"/>
        <v>0.14173986234088753</v>
      </c>
      <c r="O179" s="18"/>
      <c r="P179" s="18"/>
      <c r="Q179" s="7"/>
    </row>
    <row r="180" spans="1:17" x14ac:dyDescent="0.25">
      <c r="A180" s="38" t="s">
        <v>3</v>
      </c>
      <c r="B180" s="38" t="s">
        <v>6</v>
      </c>
      <c r="C180" s="38" t="s">
        <v>9</v>
      </c>
      <c r="D180" s="38" t="s">
        <v>0</v>
      </c>
      <c r="E180" s="28">
        <v>2</v>
      </c>
      <c r="F180" s="29">
        <v>9.6</v>
      </c>
      <c r="G180" s="30">
        <f t="shared" si="15"/>
        <v>0</v>
      </c>
      <c r="H180" s="30">
        <f t="shared" si="16"/>
        <v>1</v>
      </c>
      <c r="I180" s="30">
        <f t="shared" si="17"/>
        <v>4</v>
      </c>
      <c r="J180" s="31">
        <f t="shared" si="18"/>
        <v>1</v>
      </c>
      <c r="K180" s="36">
        <v>4</v>
      </c>
      <c r="L180" s="39">
        <f t="shared" si="14"/>
        <v>1.9531100925281029</v>
      </c>
      <c r="M180" s="40">
        <f t="shared" si="19"/>
        <v>2.0468899074718969</v>
      </c>
      <c r="N180" s="41">
        <f t="shared" si="20"/>
        <v>4.1897582933103106</v>
      </c>
      <c r="O180" s="18"/>
      <c r="P180" s="18"/>
      <c r="Q180" s="7"/>
    </row>
    <row r="181" spans="1:17" x14ac:dyDescent="0.25">
      <c r="A181" s="38" t="s">
        <v>5</v>
      </c>
      <c r="B181" s="38" t="s">
        <v>6</v>
      </c>
      <c r="C181" s="38" t="s">
        <v>9</v>
      </c>
      <c r="D181" s="38" t="s">
        <v>0</v>
      </c>
      <c r="E181" s="28">
        <v>2</v>
      </c>
      <c r="F181" s="29">
        <v>34.630000000000003</v>
      </c>
      <c r="G181" s="30">
        <f t="shared" si="15"/>
        <v>1</v>
      </c>
      <c r="H181" s="30">
        <f t="shared" si="16"/>
        <v>1</v>
      </c>
      <c r="I181" s="30">
        <f t="shared" si="17"/>
        <v>4</v>
      </c>
      <c r="J181" s="31">
        <f t="shared" si="18"/>
        <v>1</v>
      </c>
      <c r="K181" s="36">
        <v>3.55</v>
      </c>
      <c r="L181" s="39">
        <f t="shared" si="14"/>
        <v>4.2758934485060269</v>
      </c>
      <c r="M181" s="40">
        <f t="shared" si="19"/>
        <v>-0.72589344850602711</v>
      </c>
      <c r="N181" s="41">
        <f t="shared" si="20"/>
        <v>0.52692129858397219</v>
      </c>
      <c r="O181" s="18"/>
      <c r="P181" s="18"/>
      <c r="Q181" s="7"/>
    </row>
    <row r="182" spans="1:17" x14ac:dyDescent="0.25">
      <c r="A182" s="38" t="s">
        <v>5</v>
      </c>
      <c r="B182" s="38" t="s">
        <v>6</v>
      </c>
      <c r="C182" s="38" t="s">
        <v>9</v>
      </c>
      <c r="D182" s="38" t="s">
        <v>0</v>
      </c>
      <c r="E182" s="28">
        <v>4</v>
      </c>
      <c r="F182" s="29">
        <v>34.65</v>
      </c>
      <c r="G182" s="30">
        <f t="shared" si="15"/>
        <v>1</v>
      </c>
      <c r="H182" s="30">
        <f t="shared" si="16"/>
        <v>1</v>
      </c>
      <c r="I182" s="30">
        <f t="shared" si="17"/>
        <v>4</v>
      </c>
      <c r="J182" s="31">
        <f t="shared" si="18"/>
        <v>1</v>
      </c>
      <c r="K182" s="36">
        <v>3.68</v>
      </c>
      <c r="L182" s="39">
        <f t="shared" si="14"/>
        <v>4.6277074599721928</v>
      </c>
      <c r="M182" s="40">
        <f t="shared" si="19"/>
        <v>-0.94770745997219263</v>
      </c>
      <c r="N182" s="41">
        <f t="shared" si="20"/>
        <v>0.89814942968694511</v>
      </c>
      <c r="O182" s="18"/>
      <c r="P182" s="18"/>
      <c r="Q182" s="7"/>
    </row>
    <row r="183" spans="1:17" x14ac:dyDescent="0.25">
      <c r="A183" s="38" t="s">
        <v>5</v>
      </c>
      <c r="B183" s="38" t="s">
        <v>6</v>
      </c>
      <c r="C183" s="38" t="s">
        <v>9</v>
      </c>
      <c r="D183" s="38" t="s">
        <v>0</v>
      </c>
      <c r="E183" s="28">
        <v>2</v>
      </c>
      <c r="F183" s="29">
        <v>23.33</v>
      </c>
      <c r="G183" s="30">
        <f t="shared" si="15"/>
        <v>1</v>
      </c>
      <c r="H183" s="30">
        <f t="shared" si="16"/>
        <v>1</v>
      </c>
      <c r="I183" s="30">
        <f t="shared" si="17"/>
        <v>4</v>
      </c>
      <c r="J183" s="31">
        <f t="shared" si="18"/>
        <v>1</v>
      </c>
      <c r="K183" s="36">
        <v>5.65</v>
      </c>
      <c r="L183" s="39">
        <f t="shared" si="14"/>
        <v>3.2107156882419221</v>
      </c>
      <c r="M183" s="40">
        <f t="shared" si="19"/>
        <v>2.4392843117580782</v>
      </c>
      <c r="N183" s="41">
        <f t="shared" si="20"/>
        <v>5.9501079535890815</v>
      </c>
      <c r="O183" s="18"/>
      <c r="P183" s="18"/>
      <c r="Q183" s="7"/>
    </row>
    <row r="184" spans="1:17" x14ac:dyDescent="0.25">
      <c r="A184" s="38" t="s">
        <v>5</v>
      </c>
      <c r="B184" s="38" t="s">
        <v>6</v>
      </c>
      <c r="C184" s="38" t="s">
        <v>9</v>
      </c>
      <c r="D184" s="38" t="s">
        <v>0</v>
      </c>
      <c r="E184" s="28">
        <v>3</v>
      </c>
      <c r="F184" s="29">
        <v>45.35</v>
      </c>
      <c r="G184" s="30">
        <f t="shared" si="15"/>
        <v>1</v>
      </c>
      <c r="H184" s="30">
        <f t="shared" si="16"/>
        <v>1</v>
      </c>
      <c r="I184" s="30">
        <f t="shared" si="17"/>
        <v>4</v>
      </c>
      <c r="J184" s="31">
        <f t="shared" si="18"/>
        <v>1</v>
      </c>
      <c r="K184" s="36">
        <v>3.5</v>
      </c>
      <c r="L184" s="39">
        <f t="shared" si="14"/>
        <v>5.4613627385248229</v>
      </c>
      <c r="M184" s="40">
        <f t="shared" si="19"/>
        <v>-1.9613627385248229</v>
      </c>
      <c r="N184" s="41">
        <f t="shared" si="20"/>
        <v>3.8469437920735929</v>
      </c>
      <c r="O184" s="18"/>
      <c r="P184" s="18"/>
      <c r="Q184" s="7"/>
    </row>
    <row r="185" spans="1:17" x14ac:dyDescent="0.25">
      <c r="A185" s="38" t="s">
        <v>5</v>
      </c>
      <c r="B185" s="38" t="s">
        <v>6</v>
      </c>
      <c r="C185" s="38" t="s">
        <v>9</v>
      </c>
      <c r="D185" s="38" t="s">
        <v>0</v>
      </c>
      <c r="E185" s="28">
        <v>4</v>
      </c>
      <c r="F185" s="29">
        <v>23.17</v>
      </c>
      <c r="G185" s="30">
        <f t="shared" si="15"/>
        <v>1</v>
      </c>
      <c r="H185" s="30">
        <f t="shared" si="16"/>
        <v>1</v>
      </c>
      <c r="I185" s="30">
        <f t="shared" si="17"/>
        <v>4</v>
      </c>
      <c r="J185" s="31">
        <f t="shared" si="18"/>
        <v>1</v>
      </c>
      <c r="K185" s="36">
        <v>6.5</v>
      </c>
      <c r="L185" s="39">
        <f t="shared" si="14"/>
        <v>3.5455622663587478</v>
      </c>
      <c r="M185" s="40">
        <f t="shared" si="19"/>
        <v>2.9544377336412522</v>
      </c>
      <c r="N185" s="41">
        <f t="shared" si="20"/>
        <v>8.728702321963258</v>
      </c>
      <c r="O185" s="18"/>
      <c r="P185" s="18"/>
      <c r="Q185" s="7"/>
    </row>
    <row r="186" spans="1:17" x14ac:dyDescent="0.25">
      <c r="A186" s="38" t="s">
        <v>5</v>
      </c>
      <c r="B186" s="38" t="s">
        <v>6</v>
      </c>
      <c r="C186" s="38" t="s">
        <v>9</v>
      </c>
      <c r="D186" s="38" t="s">
        <v>0</v>
      </c>
      <c r="E186" s="28">
        <v>2</v>
      </c>
      <c r="F186" s="29">
        <v>40.549999999999997</v>
      </c>
      <c r="G186" s="30">
        <f t="shared" si="15"/>
        <v>1</v>
      </c>
      <c r="H186" s="30">
        <f t="shared" si="16"/>
        <v>1</v>
      </c>
      <c r="I186" s="30">
        <f t="shared" si="17"/>
        <v>4</v>
      </c>
      <c r="J186" s="31">
        <f t="shared" si="18"/>
        <v>1</v>
      </c>
      <c r="K186" s="36">
        <v>3</v>
      </c>
      <c r="L186" s="39">
        <f t="shared" si="14"/>
        <v>4.8339334786620887</v>
      </c>
      <c r="M186" s="40">
        <f t="shared" si="19"/>
        <v>-1.8339334786620887</v>
      </c>
      <c r="N186" s="41">
        <f t="shared" si="20"/>
        <v>3.3633120041576294</v>
      </c>
      <c r="O186" s="18"/>
      <c r="P186" s="18"/>
      <c r="Q186" s="7"/>
    </row>
    <row r="187" spans="1:17" x14ac:dyDescent="0.25">
      <c r="A187" s="38" t="s">
        <v>5</v>
      </c>
      <c r="B187" s="38" t="s">
        <v>2</v>
      </c>
      <c r="C187" s="38" t="s">
        <v>9</v>
      </c>
      <c r="D187" s="38" t="s">
        <v>0</v>
      </c>
      <c r="E187" s="28">
        <v>5</v>
      </c>
      <c r="F187" s="29">
        <v>20.69</v>
      </c>
      <c r="G187" s="30">
        <f t="shared" si="15"/>
        <v>1</v>
      </c>
      <c r="H187" s="30">
        <f t="shared" si="16"/>
        <v>0</v>
      </c>
      <c r="I187" s="30">
        <f t="shared" si="17"/>
        <v>4</v>
      </c>
      <c r="J187" s="31">
        <f t="shared" si="18"/>
        <v>1</v>
      </c>
      <c r="K187" s="36">
        <v>5</v>
      </c>
      <c r="L187" s="39">
        <f t="shared" si="14"/>
        <v>3.5595974415492306</v>
      </c>
      <c r="M187" s="40">
        <f t="shared" si="19"/>
        <v>1.4404025584507694</v>
      </c>
      <c r="N187" s="41">
        <f t="shared" si="20"/>
        <v>2.0747595303915221</v>
      </c>
      <c r="O187" s="18"/>
      <c r="P187" s="18"/>
      <c r="Q187" s="7"/>
    </row>
    <row r="188" spans="1:17" x14ac:dyDescent="0.25">
      <c r="A188" s="38" t="s">
        <v>3</v>
      </c>
      <c r="B188" s="38" t="s">
        <v>6</v>
      </c>
      <c r="C188" s="38" t="s">
        <v>9</v>
      </c>
      <c r="D188" s="38" t="s">
        <v>0</v>
      </c>
      <c r="E188" s="28">
        <v>3</v>
      </c>
      <c r="F188" s="29">
        <v>20.9</v>
      </c>
      <c r="G188" s="30">
        <f t="shared" si="15"/>
        <v>0</v>
      </c>
      <c r="H188" s="30">
        <f t="shared" si="16"/>
        <v>1</v>
      </c>
      <c r="I188" s="30">
        <f t="shared" si="17"/>
        <v>4</v>
      </c>
      <c r="J188" s="31">
        <f t="shared" si="18"/>
        <v>1</v>
      </c>
      <c r="K188" s="36">
        <v>3.5</v>
      </c>
      <c r="L188" s="39">
        <f t="shared" si="14"/>
        <v>3.1932522233392158</v>
      </c>
      <c r="M188" s="40">
        <f t="shared" si="19"/>
        <v>0.30674777666078423</v>
      </c>
      <c r="N188" s="41">
        <f t="shared" si="20"/>
        <v>9.4094198486334366E-2</v>
      </c>
      <c r="O188" s="18"/>
      <c r="P188" s="18"/>
      <c r="Q188" s="7"/>
    </row>
    <row r="189" spans="1:17" x14ac:dyDescent="0.25">
      <c r="A189" s="38" t="s">
        <v>5</v>
      </c>
      <c r="B189" s="38" t="s">
        <v>6</v>
      </c>
      <c r="C189" s="38" t="s">
        <v>9</v>
      </c>
      <c r="D189" s="38" t="s">
        <v>0</v>
      </c>
      <c r="E189" s="28">
        <v>5</v>
      </c>
      <c r="F189" s="29">
        <v>30.46</v>
      </c>
      <c r="G189" s="30">
        <f t="shared" si="15"/>
        <v>1</v>
      </c>
      <c r="H189" s="30">
        <f t="shared" si="16"/>
        <v>1</v>
      </c>
      <c r="I189" s="30">
        <f t="shared" si="17"/>
        <v>4</v>
      </c>
      <c r="J189" s="31">
        <f t="shared" si="18"/>
        <v>1</v>
      </c>
      <c r="K189" s="36">
        <v>2</v>
      </c>
      <c r="L189" s="39">
        <f t="shared" si="14"/>
        <v>4.4077076875540149</v>
      </c>
      <c r="M189" s="40">
        <f t="shared" si="19"/>
        <v>-2.4077076875540149</v>
      </c>
      <c r="N189" s="41">
        <f t="shared" si="20"/>
        <v>5.7970563087067015</v>
      </c>
      <c r="O189" s="18"/>
      <c r="P189" s="18"/>
      <c r="Q189" s="7"/>
    </row>
    <row r="190" spans="1:17" x14ac:dyDescent="0.25">
      <c r="A190" s="38" t="s">
        <v>3</v>
      </c>
      <c r="B190" s="38" t="s">
        <v>6</v>
      </c>
      <c r="C190" s="38" t="s">
        <v>9</v>
      </c>
      <c r="D190" s="38" t="s">
        <v>0</v>
      </c>
      <c r="E190" s="28">
        <v>3</v>
      </c>
      <c r="F190" s="29">
        <v>18.149999999999999</v>
      </c>
      <c r="G190" s="30">
        <f t="shared" si="15"/>
        <v>0</v>
      </c>
      <c r="H190" s="30">
        <f t="shared" si="16"/>
        <v>1</v>
      </c>
      <c r="I190" s="30">
        <f t="shared" si="17"/>
        <v>4</v>
      </c>
      <c r="J190" s="31">
        <f t="shared" si="18"/>
        <v>1</v>
      </c>
      <c r="K190" s="36">
        <v>3.5</v>
      </c>
      <c r="L190" s="39">
        <f t="shared" si="14"/>
        <v>2.9340275471687476</v>
      </c>
      <c r="M190" s="40">
        <f t="shared" si="19"/>
        <v>0.56597245283125241</v>
      </c>
      <c r="N190" s="41">
        <f t="shared" si="20"/>
        <v>0.32032481736382423</v>
      </c>
      <c r="O190" s="18"/>
      <c r="P190" s="18"/>
      <c r="Q190" s="7"/>
    </row>
    <row r="191" spans="1:17" x14ac:dyDescent="0.25">
      <c r="A191" s="38" t="s">
        <v>5</v>
      </c>
      <c r="B191" s="38" t="s">
        <v>6</v>
      </c>
      <c r="C191" s="38" t="s">
        <v>9</v>
      </c>
      <c r="D191" s="38" t="s">
        <v>0</v>
      </c>
      <c r="E191" s="28">
        <v>3</v>
      </c>
      <c r="F191" s="29">
        <v>23.1</v>
      </c>
      <c r="G191" s="30">
        <f t="shared" si="15"/>
        <v>1</v>
      </c>
      <c r="H191" s="30">
        <f t="shared" si="16"/>
        <v>1</v>
      </c>
      <c r="I191" s="30">
        <f t="shared" si="17"/>
        <v>4</v>
      </c>
      <c r="J191" s="31">
        <f t="shared" si="18"/>
        <v>1</v>
      </c>
      <c r="K191" s="36">
        <v>4</v>
      </c>
      <c r="L191" s="39">
        <f t="shared" si="14"/>
        <v>3.3639994495092189</v>
      </c>
      <c r="M191" s="40">
        <f t="shared" si="19"/>
        <v>0.63600055049078108</v>
      </c>
      <c r="N191" s="41">
        <f t="shared" si="20"/>
        <v>0.40449670022457657</v>
      </c>
      <c r="O191" s="18"/>
      <c r="P191" s="18"/>
      <c r="Q191" s="7"/>
    </row>
    <row r="192" spans="1:17" x14ac:dyDescent="0.25">
      <c r="A192" s="38" t="s">
        <v>5</v>
      </c>
      <c r="B192" s="38" t="s">
        <v>6</v>
      </c>
      <c r="C192" s="38" t="s">
        <v>9</v>
      </c>
      <c r="D192" s="38" t="s">
        <v>0</v>
      </c>
      <c r="E192" s="28">
        <v>2</v>
      </c>
      <c r="F192" s="29">
        <v>15.69</v>
      </c>
      <c r="G192" s="30">
        <f t="shared" si="15"/>
        <v>1</v>
      </c>
      <c r="H192" s="30">
        <f t="shared" si="16"/>
        <v>1</v>
      </c>
      <c r="I192" s="30">
        <f t="shared" si="17"/>
        <v>4</v>
      </c>
      <c r="J192" s="31">
        <f t="shared" si="18"/>
        <v>1</v>
      </c>
      <c r="K192" s="36">
        <v>1.5</v>
      </c>
      <c r="L192" s="39">
        <f t="shared" si="14"/>
        <v>2.4905424060810586</v>
      </c>
      <c r="M192" s="40">
        <f t="shared" si="19"/>
        <v>-0.99054240608105859</v>
      </c>
      <c r="N192" s="41">
        <f t="shared" si="20"/>
        <v>0.98117425824485283</v>
      </c>
      <c r="O192" s="18"/>
      <c r="P192" s="18"/>
      <c r="Q192" s="7"/>
    </row>
    <row r="193" spans="1:17" x14ac:dyDescent="0.25">
      <c r="A193" s="38" t="s">
        <v>3</v>
      </c>
      <c r="B193" s="38" t="s">
        <v>6</v>
      </c>
      <c r="C193" s="38" t="s">
        <v>1</v>
      </c>
      <c r="D193" s="38" t="s">
        <v>7</v>
      </c>
      <c r="E193" s="28">
        <v>2</v>
      </c>
      <c r="F193" s="29">
        <v>19.809999999999999</v>
      </c>
      <c r="G193" s="30">
        <f t="shared" si="15"/>
        <v>0</v>
      </c>
      <c r="H193" s="30">
        <f t="shared" si="16"/>
        <v>1</v>
      </c>
      <c r="I193" s="30">
        <f t="shared" si="17"/>
        <v>1</v>
      </c>
      <c r="J193" s="31">
        <f t="shared" si="18"/>
        <v>0</v>
      </c>
      <c r="K193" s="36">
        <v>4.1900000000000004</v>
      </c>
      <c r="L193" s="39">
        <f t="shared" si="14"/>
        <v>2.8725309642822774</v>
      </c>
      <c r="M193" s="40">
        <f t="shared" si="19"/>
        <v>1.317469035717723</v>
      </c>
      <c r="N193" s="41">
        <f t="shared" si="20"/>
        <v>1.7357246600749869</v>
      </c>
      <c r="O193" s="18"/>
      <c r="P193" s="18"/>
      <c r="Q193" s="7"/>
    </row>
    <row r="194" spans="1:17" x14ac:dyDescent="0.25">
      <c r="A194" s="38" t="s">
        <v>5</v>
      </c>
      <c r="B194" s="38" t="s">
        <v>6</v>
      </c>
      <c r="C194" s="38" t="s">
        <v>1</v>
      </c>
      <c r="D194" s="38" t="s">
        <v>7</v>
      </c>
      <c r="E194" s="28">
        <v>2</v>
      </c>
      <c r="F194" s="29">
        <v>28.44</v>
      </c>
      <c r="G194" s="30">
        <f t="shared" si="15"/>
        <v>1</v>
      </c>
      <c r="H194" s="30">
        <f t="shared" si="16"/>
        <v>1</v>
      </c>
      <c r="I194" s="30">
        <f t="shared" si="17"/>
        <v>1</v>
      </c>
      <c r="J194" s="31">
        <f t="shared" si="18"/>
        <v>0</v>
      </c>
      <c r="K194" s="36">
        <v>2.56</v>
      </c>
      <c r="L194" s="39">
        <f t="shared" ref="L194:L244" si="21">($S$28+$S$29*$E194+$S$30*$F194+$S$31*$G194+$S$32*$H194+$S$33*$I194+$S$34*$J194)</f>
        <v>3.6493926150981384</v>
      </c>
      <c r="M194" s="40">
        <f t="shared" si="19"/>
        <v>-1.0893926150981383</v>
      </c>
      <c r="N194" s="41">
        <f t="shared" si="20"/>
        <v>1.1867762698303606</v>
      </c>
      <c r="O194" s="18"/>
      <c r="P194" s="18"/>
      <c r="Q194" s="7"/>
    </row>
    <row r="195" spans="1:17" x14ac:dyDescent="0.25">
      <c r="A195" s="38" t="s">
        <v>5</v>
      </c>
      <c r="B195" s="38" t="s">
        <v>6</v>
      </c>
      <c r="C195" s="38" t="s">
        <v>1</v>
      </c>
      <c r="D195" s="38" t="s">
        <v>7</v>
      </c>
      <c r="E195" s="28">
        <v>2</v>
      </c>
      <c r="F195" s="29">
        <v>15.48</v>
      </c>
      <c r="G195" s="30">
        <f t="shared" ref="G195:G244" si="22">IF(A195="Female",0,1)</f>
        <v>1</v>
      </c>
      <c r="H195" s="30">
        <f t="shared" ref="H195:H244" si="23">IF(B195="No",0,1)</f>
        <v>1</v>
      </c>
      <c r="I195" s="30">
        <f t="shared" ref="I195:I244" si="24">IF(C195="Thur",1,IF(C195="Fri",2,IF(C195="Sat",3,IF(C195="Sun",4,0))))</f>
        <v>1</v>
      </c>
      <c r="J195" s="31">
        <f t="shared" ref="J195:J244" si="25">IF(D195="Dinner",1,0)</f>
        <v>0</v>
      </c>
      <c r="K195" s="36">
        <v>2.02</v>
      </c>
      <c r="L195" s="39">
        <f t="shared" si="21"/>
        <v>2.4277374139456787</v>
      </c>
      <c r="M195" s="40">
        <f t="shared" ref="M195:M244" si="26">(K195-L195)</f>
        <v>-0.40773741394567864</v>
      </c>
      <c r="N195" s="41">
        <f t="shared" ref="N195:N244" si="27">M195*M195</f>
        <v>0.1662497987311097</v>
      </c>
      <c r="O195" s="18"/>
      <c r="P195" s="18"/>
      <c r="Q195" s="7"/>
    </row>
    <row r="196" spans="1:17" x14ac:dyDescent="0.25">
      <c r="A196" s="38" t="s">
        <v>5</v>
      </c>
      <c r="B196" s="38" t="s">
        <v>6</v>
      </c>
      <c r="C196" s="38" t="s">
        <v>1</v>
      </c>
      <c r="D196" s="38" t="s">
        <v>7</v>
      </c>
      <c r="E196" s="28">
        <v>2</v>
      </c>
      <c r="F196" s="29">
        <v>16.579999999999998</v>
      </c>
      <c r="G196" s="30">
        <f t="shared" si="22"/>
        <v>1</v>
      </c>
      <c r="H196" s="30">
        <f t="shared" si="23"/>
        <v>1</v>
      </c>
      <c r="I196" s="30">
        <f t="shared" si="24"/>
        <v>1</v>
      </c>
      <c r="J196" s="31">
        <f t="shared" si="25"/>
        <v>0</v>
      </c>
      <c r="K196" s="36">
        <v>4</v>
      </c>
      <c r="L196" s="39">
        <f t="shared" si="21"/>
        <v>2.5314272844138652</v>
      </c>
      <c r="M196" s="40">
        <f t="shared" si="26"/>
        <v>1.4685727155861348</v>
      </c>
      <c r="N196" s="41">
        <f t="shared" si="27"/>
        <v>2.1567058209640342</v>
      </c>
      <c r="O196" s="18"/>
      <c r="P196" s="18"/>
      <c r="Q196" s="7"/>
    </row>
    <row r="197" spans="1:17" x14ac:dyDescent="0.25">
      <c r="A197" s="38" t="s">
        <v>5</v>
      </c>
      <c r="B197" s="38" t="s">
        <v>2</v>
      </c>
      <c r="C197" s="38" t="s">
        <v>1</v>
      </c>
      <c r="D197" s="38" t="s">
        <v>7</v>
      </c>
      <c r="E197" s="28">
        <v>2</v>
      </c>
      <c r="F197" s="29">
        <v>7.56</v>
      </c>
      <c r="G197" s="30">
        <f t="shared" si="22"/>
        <v>1</v>
      </c>
      <c r="H197" s="30">
        <f t="shared" si="23"/>
        <v>0</v>
      </c>
      <c r="I197" s="30">
        <f t="shared" si="24"/>
        <v>1</v>
      </c>
      <c r="J197" s="31">
        <f t="shared" si="25"/>
        <v>0</v>
      </c>
      <c r="K197" s="36">
        <v>1.44</v>
      </c>
      <c r="L197" s="39">
        <f t="shared" si="21"/>
        <v>1.7540146773646641</v>
      </c>
      <c r="M197" s="40">
        <f t="shared" si="26"/>
        <v>-0.31401467736466415</v>
      </c>
      <c r="N197" s="41">
        <f t="shared" si="27"/>
        <v>9.8605217600434114E-2</v>
      </c>
      <c r="O197" s="18"/>
      <c r="P197" s="18"/>
      <c r="Q197" s="7"/>
    </row>
    <row r="198" spans="1:17" x14ac:dyDescent="0.25">
      <c r="A198" s="38" t="s">
        <v>5</v>
      </c>
      <c r="B198" s="38" t="s">
        <v>6</v>
      </c>
      <c r="C198" s="38" t="s">
        <v>1</v>
      </c>
      <c r="D198" s="38" t="s">
        <v>7</v>
      </c>
      <c r="E198" s="28">
        <v>2</v>
      </c>
      <c r="F198" s="29">
        <v>10.34</v>
      </c>
      <c r="G198" s="30">
        <f t="shared" si="22"/>
        <v>1</v>
      </c>
      <c r="H198" s="30">
        <f t="shared" si="23"/>
        <v>1</v>
      </c>
      <c r="I198" s="30">
        <f t="shared" si="24"/>
        <v>1</v>
      </c>
      <c r="J198" s="31">
        <f t="shared" si="25"/>
        <v>0</v>
      </c>
      <c r="K198" s="36">
        <v>2</v>
      </c>
      <c r="L198" s="39">
        <f t="shared" si="21"/>
        <v>1.9432229283034221</v>
      </c>
      <c r="M198" s="40">
        <f t="shared" si="26"/>
        <v>5.6777071696577863E-2</v>
      </c>
      <c r="N198" s="41">
        <f t="shared" si="27"/>
        <v>3.2236358704383432E-3</v>
      </c>
      <c r="O198" s="18"/>
      <c r="P198" s="18"/>
      <c r="Q198" s="7"/>
    </row>
    <row r="199" spans="1:17" x14ac:dyDescent="0.25">
      <c r="A199" s="38" t="s">
        <v>3</v>
      </c>
      <c r="B199" s="38" t="s">
        <v>6</v>
      </c>
      <c r="C199" s="38" t="s">
        <v>1</v>
      </c>
      <c r="D199" s="38" t="s">
        <v>7</v>
      </c>
      <c r="E199" s="28">
        <v>4</v>
      </c>
      <c r="F199" s="29">
        <v>43.11</v>
      </c>
      <c r="G199" s="30">
        <f t="shared" si="22"/>
        <v>0</v>
      </c>
      <c r="H199" s="30">
        <f t="shared" si="23"/>
        <v>1</v>
      </c>
      <c r="I199" s="30">
        <f t="shared" si="24"/>
        <v>1</v>
      </c>
      <c r="J199" s="31">
        <f t="shared" si="25"/>
        <v>0</v>
      </c>
      <c r="K199" s="36">
        <v>5</v>
      </c>
      <c r="L199" s="39">
        <f t="shared" si="21"/>
        <v>5.4187996889297123</v>
      </c>
      <c r="M199" s="40">
        <f t="shared" si="26"/>
        <v>-0.41879968892971231</v>
      </c>
      <c r="N199" s="41">
        <f t="shared" si="27"/>
        <v>0.17539317944762381</v>
      </c>
      <c r="O199" s="18"/>
      <c r="P199" s="18"/>
      <c r="Q199" s="7"/>
    </row>
    <row r="200" spans="1:17" x14ac:dyDescent="0.25">
      <c r="A200" s="38" t="s">
        <v>3</v>
      </c>
      <c r="B200" s="38" t="s">
        <v>6</v>
      </c>
      <c r="C200" s="38" t="s">
        <v>1</v>
      </c>
      <c r="D200" s="38" t="s">
        <v>7</v>
      </c>
      <c r="E200" s="28">
        <v>2</v>
      </c>
      <c r="F200" s="29">
        <v>13</v>
      </c>
      <c r="G200" s="30">
        <f t="shared" si="22"/>
        <v>0</v>
      </c>
      <c r="H200" s="30">
        <f t="shared" si="23"/>
        <v>1</v>
      </c>
      <c r="I200" s="30">
        <f t="shared" si="24"/>
        <v>1</v>
      </c>
      <c r="J200" s="31">
        <f t="shared" si="25"/>
        <v>0</v>
      </c>
      <c r="K200" s="36">
        <v>2</v>
      </c>
      <c r="L200" s="39">
        <f t="shared" si="21"/>
        <v>2.2305964025655913</v>
      </c>
      <c r="M200" s="40">
        <f t="shared" si="26"/>
        <v>-0.23059640256559133</v>
      </c>
      <c r="N200" s="41">
        <f t="shared" si="27"/>
        <v>5.3174700876192256E-2</v>
      </c>
      <c r="O200" s="18"/>
      <c r="P200" s="18"/>
      <c r="Q200" s="7"/>
    </row>
    <row r="201" spans="1:17" x14ac:dyDescent="0.25">
      <c r="A201" s="38" t="s">
        <v>5</v>
      </c>
      <c r="B201" s="38" t="s">
        <v>6</v>
      </c>
      <c r="C201" s="38" t="s">
        <v>1</v>
      </c>
      <c r="D201" s="38" t="s">
        <v>7</v>
      </c>
      <c r="E201" s="28">
        <v>2</v>
      </c>
      <c r="F201" s="29">
        <v>13.51</v>
      </c>
      <c r="G201" s="30">
        <f t="shared" si="22"/>
        <v>1</v>
      </c>
      <c r="H201" s="30">
        <f t="shared" si="23"/>
        <v>1</v>
      </c>
      <c r="I201" s="30">
        <f t="shared" si="24"/>
        <v>1</v>
      </c>
      <c r="J201" s="31">
        <f t="shared" si="25"/>
        <v>0</v>
      </c>
      <c r="K201" s="36">
        <v>2</v>
      </c>
      <c r="L201" s="39">
        <f t="shared" si="21"/>
        <v>2.2420382822890157</v>
      </c>
      <c r="M201" s="40">
        <f t="shared" si="26"/>
        <v>-0.24203828228901569</v>
      </c>
      <c r="N201" s="41">
        <f t="shared" si="27"/>
        <v>5.8582530093417247E-2</v>
      </c>
      <c r="O201" s="18"/>
      <c r="P201" s="18"/>
      <c r="Q201" s="7"/>
    </row>
    <row r="202" spans="1:17" x14ac:dyDescent="0.25">
      <c r="A202" s="38" t="s">
        <v>5</v>
      </c>
      <c r="B202" s="38" t="s">
        <v>6</v>
      </c>
      <c r="C202" s="38" t="s">
        <v>1</v>
      </c>
      <c r="D202" s="38" t="s">
        <v>7</v>
      </c>
      <c r="E202" s="28">
        <v>3</v>
      </c>
      <c r="F202" s="29">
        <v>18.71</v>
      </c>
      <c r="G202" s="30">
        <f t="shared" si="22"/>
        <v>1</v>
      </c>
      <c r="H202" s="30">
        <f t="shared" si="23"/>
        <v>1</v>
      </c>
      <c r="I202" s="30">
        <f t="shared" si="24"/>
        <v>1</v>
      </c>
      <c r="J202" s="31">
        <f t="shared" si="25"/>
        <v>0</v>
      </c>
      <c r="K202" s="36">
        <v>4</v>
      </c>
      <c r="L202" s="39">
        <f t="shared" si="21"/>
        <v>2.9071729495947274</v>
      </c>
      <c r="M202" s="40">
        <f t="shared" si="26"/>
        <v>1.0928270504052726</v>
      </c>
      <c r="N202" s="41">
        <f t="shared" si="27"/>
        <v>1.1942709620974883</v>
      </c>
      <c r="O202" s="18"/>
      <c r="P202" s="18"/>
      <c r="Q202" s="7"/>
    </row>
    <row r="203" spans="1:17" x14ac:dyDescent="0.25">
      <c r="A203" s="38" t="s">
        <v>3</v>
      </c>
      <c r="B203" s="38" t="s">
        <v>6</v>
      </c>
      <c r="C203" s="38" t="s">
        <v>1</v>
      </c>
      <c r="D203" s="38" t="s">
        <v>7</v>
      </c>
      <c r="E203" s="28">
        <v>2</v>
      </c>
      <c r="F203" s="29">
        <v>12.74</v>
      </c>
      <c r="G203" s="30">
        <f t="shared" si="22"/>
        <v>0</v>
      </c>
      <c r="H203" s="30">
        <f t="shared" si="23"/>
        <v>1</v>
      </c>
      <c r="I203" s="30">
        <f t="shared" si="24"/>
        <v>1</v>
      </c>
      <c r="J203" s="31">
        <f t="shared" si="25"/>
        <v>0</v>
      </c>
      <c r="K203" s="36">
        <v>2.0099999999999998</v>
      </c>
      <c r="L203" s="39">
        <f t="shared" si="21"/>
        <v>2.206087887727656</v>
      </c>
      <c r="M203" s="40">
        <f t="shared" si="26"/>
        <v>-0.19608788772765617</v>
      </c>
      <c r="N203" s="41">
        <f t="shared" si="27"/>
        <v>3.8450459713493895E-2</v>
      </c>
      <c r="O203" s="18"/>
      <c r="P203" s="18"/>
      <c r="Q203" s="7"/>
    </row>
    <row r="204" spans="1:17" x14ac:dyDescent="0.25">
      <c r="A204" s="38" t="s">
        <v>3</v>
      </c>
      <c r="B204" s="38" t="s">
        <v>6</v>
      </c>
      <c r="C204" s="38" t="s">
        <v>1</v>
      </c>
      <c r="D204" s="38" t="s">
        <v>7</v>
      </c>
      <c r="E204" s="28">
        <v>2</v>
      </c>
      <c r="F204" s="29">
        <v>16.399999999999999</v>
      </c>
      <c r="G204" s="30">
        <f t="shared" si="22"/>
        <v>0</v>
      </c>
      <c r="H204" s="30">
        <f t="shared" si="23"/>
        <v>1</v>
      </c>
      <c r="I204" s="30">
        <f t="shared" si="24"/>
        <v>1</v>
      </c>
      <c r="J204" s="31">
        <f t="shared" si="25"/>
        <v>0</v>
      </c>
      <c r="K204" s="36">
        <v>2.5</v>
      </c>
      <c r="L204" s="39">
        <f t="shared" si="21"/>
        <v>2.5510923658308968</v>
      </c>
      <c r="M204" s="40">
        <f t="shared" si="26"/>
        <v>-5.1092365830896824E-2</v>
      </c>
      <c r="N204" s="41">
        <f t="shared" si="27"/>
        <v>2.6104298461981932E-3</v>
      </c>
      <c r="O204" s="18"/>
      <c r="P204" s="18"/>
      <c r="Q204" s="7"/>
    </row>
    <row r="205" spans="1:17" x14ac:dyDescent="0.25">
      <c r="A205" s="38" t="s">
        <v>5</v>
      </c>
      <c r="B205" s="38" t="s">
        <v>6</v>
      </c>
      <c r="C205" s="38" t="s">
        <v>1</v>
      </c>
      <c r="D205" s="38" t="s">
        <v>7</v>
      </c>
      <c r="E205" s="28">
        <v>4</v>
      </c>
      <c r="F205" s="29">
        <v>20.53</v>
      </c>
      <c r="G205" s="30">
        <f t="shared" si="22"/>
        <v>1</v>
      </c>
      <c r="H205" s="30">
        <f t="shared" si="23"/>
        <v>1</v>
      </c>
      <c r="I205" s="30">
        <f t="shared" si="24"/>
        <v>1</v>
      </c>
      <c r="J205" s="31">
        <f t="shared" si="25"/>
        <v>0</v>
      </c>
      <c r="K205" s="36">
        <v>4</v>
      </c>
      <c r="L205" s="39">
        <f t="shared" si="21"/>
        <v>3.2536969240072815</v>
      </c>
      <c r="M205" s="40">
        <f t="shared" si="26"/>
        <v>0.7463030759927185</v>
      </c>
      <c r="N205" s="41">
        <f t="shared" si="27"/>
        <v>0.55696828123619335</v>
      </c>
      <c r="O205" s="18"/>
      <c r="P205" s="18"/>
      <c r="Q205" s="7"/>
    </row>
    <row r="206" spans="1:17" x14ac:dyDescent="0.25">
      <c r="A206" s="38" t="s">
        <v>3</v>
      </c>
      <c r="B206" s="38" t="s">
        <v>6</v>
      </c>
      <c r="C206" s="38" t="s">
        <v>1</v>
      </c>
      <c r="D206" s="38" t="s">
        <v>7</v>
      </c>
      <c r="E206" s="28">
        <v>3</v>
      </c>
      <c r="F206" s="29">
        <v>16.47</v>
      </c>
      <c r="G206" s="30">
        <f t="shared" si="22"/>
        <v>0</v>
      </c>
      <c r="H206" s="30">
        <f t="shared" si="23"/>
        <v>1</v>
      </c>
      <c r="I206" s="30">
        <f t="shared" si="24"/>
        <v>1</v>
      </c>
      <c r="J206" s="31">
        <f t="shared" si="25"/>
        <v>0</v>
      </c>
      <c r="K206" s="36">
        <v>3.23</v>
      </c>
      <c r="L206" s="39">
        <f t="shared" si="21"/>
        <v>2.7326551826804266</v>
      </c>
      <c r="M206" s="40">
        <f t="shared" si="26"/>
        <v>0.49734481731957336</v>
      </c>
      <c r="N206" s="41">
        <f t="shared" si="27"/>
        <v>0.24735186731463979</v>
      </c>
      <c r="O206" s="18"/>
      <c r="P206" s="18"/>
      <c r="Q206" s="7"/>
    </row>
    <row r="207" spans="1:17" x14ac:dyDescent="0.25">
      <c r="A207" s="38" t="s">
        <v>5</v>
      </c>
      <c r="B207" s="38" t="s">
        <v>6</v>
      </c>
      <c r="C207" s="38" t="s">
        <v>4</v>
      </c>
      <c r="D207" s="38" t="s">
        <v>0</v>
      </c>
      <c r="E207" s="28">
        <v>3</v>
      </c>
      <c r="F207" s="29">
        <v>26.59</v>
      </c>
      <c r="G207" s="30">
        <f t="shared" si="22"/>
        <v>1</v>
      </c>
      <c r="H207" s="30">
        <f t="shared" si="23"/>
        <v>1</v>
      </c>
      <c r="I207" s="30">
        <f t="shared" si="24"/>
        <v>3</v>
      </c>
      <c r="J207" s="31">
        <f t="shared" si="25"/>
        <v>1</v>
      </c>
      <c r="K207" s="36">
        <v>3.41</v>
      </c>
      <c r="L207" s="39">
        <f t="shared" si="21"/>
        <v>3.6399738244662583</v>
      </c>
      <c r="M207" s="40">
        <f t="shared" si="26"/>
        <v>-0.22997382446625814</v>
      </c>
      <c r="N207" s="41">
        <f t="shared" si="27"/>
        <v>5.2887959939637311E-2</v>
      </c>
      <c r="O207" s="18"/>
      <c r="P207" s="18"/>
      <c r="Q207" s="7"/>
    </row>
    <row r="208" spans="1:17" x14ac:dyDescent="0.25">
      <c r="A208" s="38" t="s">
        <v>5</v>
      </c>
      <c r="B208" s="38" t="s">
        <v>6</v>
      </c>
      <c r="C208" s="38" t="s">
        <v>4</v>
      </c>
      <c r="D208" s="38" t="s">
        <v>0</v>
      </c>
      <c r="E208" s="28">
        <v>4</v>
      </c>
      <c r="F208" s="29">
        <v>38.729999999999997</v>
      </c>
      <c r="G208" s="30">
        <f t="shared" si="22"/>
        <v>1</v>
      </c>
      <c r="H208" s="30">
        <f t="shared" si="23"/>
        <v>1</v>
      </c>
      <c r="I208" s="30">
        <f t="shared" si="24"/>
        <v>3</v>
      </c>
      <c r="J208" s="31">
        <f t="shared" si="25"/>
        <v>1</v>
      </c>
      <c r="K208" s="36">
        <v>3</v>
      </c>
      <c r="L208" s="39">
        <f t="shared" si="21"/>
        <v>4.9592973109076235</v>
      </c>
      <c r="M208" s="40">
        <f t="shared" si="26"/>
        <v>-1.9592973109076235</v>
      </c>
      <c r="N208" s="41">
        <f t="shared" si="27"/>
        <v>3.8388459525298448</v>
      </c>
      <c r="O208" s="18"/>
      <c r="P208" s="18"/>
      <c r="Q208" s="7"/>
    </row>
    <row r="209" spans="1:17" x14ac:dyDescent="0.25">
      <c r="A209" s="38" t="s">
        <v>5</v>
      </c>
      <c r="B209" s="38" t="s">
        <v>6</v>
      </c>
      <c r="C209" s="38" t="s">
        <v>4</v>
      </c>
      <c r="D209" s="38" t="s">
        <v>0</v>
      </c>
      <c r="E209" s="28">
        <v>2</v>
      </c>
      <c r="F209" s="29">
        <v>24.27</v>
      </c>
      <c r="G209" s="30">
        <f t="shared" si="22"/>
        <v>1</v>
      </c>
      <c r="H209" s="30">
        <f t="shared" si="23"/>
        <v>1</v>
      </c>
      <c r="I209" s="30">
        <f t="shared" si="24"/>
        <v>3</v>
      </c>
      <c r="J209" s="31">
        <f t="shared" si="25"/>
        <v>1</v>
      </c>
      <c r="K209" s="36">
        <v>2.0299999999999998</v>
      </c>
      <c r="L209" s="39">
        <f t="shared" si="21"/>
        <v>3.2463180907499827</v>
      </c>
      <c r="M209" s="40">
        <f t="shared" si="26"/>
        <v>-1.2163180907499829</v>
      </c>
      <c r="N209" s="41">
        <f t="shared" si="27"/>
        <v>1.4794296978856836</v>
      </c>
      <c r="O209" s="18"/>
      <c r="P209" s="18"/>
      <c r="Q209" s="7"/>
    </row>
    <row r="210" spans="1:17" x14ac:dyDescent="0.25">
      <c r="A210" s="38" t="s">
        <v>3</v>
      </c>
      <c r="B210" s="38" t="s">
        <v>6</v>
      </c>
      <c r="C210" s="38" t="s">
        <v>4</v>
      </c>
      <c r="D210" s="38" t="s">
        <v>0</v>
      </c>
      <c r="E210" s="28">
        <v>2</v>
      </c>
      <c r="F210" s="29">
        <v>12.76</v>
      </c>
      <c r="G210" s="30">
        <f t="shared" si="22"/>
        <v>0</v>
      </c>
      <c r="H210" s="30">
        <f t="shared" si="23"/>
        <v>1</v>
      </c>
      <c r="I210" s="30">
        <f t="shared" si="24"/>
        <v>3</v>
      </c>
      <c r="J210" s="31">
        <f t="shared" si="25"/>
        <v>1</v>
      </c>
      <c r="K210" s="36">
        <v>2.23</v>
      </c>
      <c r="L210" s="39">
        <f t="shared" si="21"/>
        <v>2.1979775063446865</v>
      </c>
      <c r="M210" s="40">
        <f t="shared" si="26"/>
        <v>3.2022493655313511E-2</v>
      </c>
      <c r="N210" s="41">
        <f t="shared" si="27"/>
        <v>1.025440099904594E-3</v>
      </c>
      <c r="O210" s="18"/>
      <c r="P210" s="18"/>
      <c r="Q210" s="7"/>
    </row>
    <row r="211" spans="1:17" x14ac:dyDescent="0.25">
      <c r="A211" s="38" t="s">
        <v>5</v>
      </c>
      <c r="B211" s="38" t="s">
        <v>6</v>
      </c>
      <c r="C211" s="38" t="s">
        <v>4</v>
      </c>
      <c r="D211" s="38" t="s">
        <v>0</v>
      </c>
      <c r="E211" s="28">
        <v>3</v>
      </c>
      <c r="F211" s="29">
        <v>30.06</v>
      </c>
      <c r="G211" s="30">
        <f t="shared" si="22"/>
        <v>1</v>
      </c>
      <c r="H211" s="30">
        <f t="shared" si="23"/>
        <v>1</v>
      </c>
      <c r="I211" s="30">
        <f t="shared" si="24"/>
        <v>3</v>
      </c>
      <c r="J211" s="31">
        <f t="shared" si="25"/>
        <v>1</v>
      </c>
      <c r="K211" s="36">
        <v>2</v>
      </c>
      <c r="L211" s="39">
        <f t="shared" si="21"/>
        <v>3.9670682340340848</v>
      </c>
      <c r="M211" s="40">
        <f t="shared" si="26"/>
        <v>-1.9670682340340848</v>
      </c>
      <c r="N211" s="41">
        <f t="shared" si="27"/>
        <v>3.8693574373459731</v>
      </c>
      <c r="O211" s="18"/>
      <c r="P211" s="18"/>
      <c r="Q211" s="7"/>
    </row>
    <row r="212" spans="1:17" x14ac:dyDescent="0.25">
      <c r="A212" s="38" t="s">
        <v>5</v>
      </c>
      <c r="B212" s="38" t="s">
        <v>6</v>
      </c>
      <c r="C212" s="38" t="s">
        <v>4</v>
      </c>
      <c r="D212" s="38" t="s">
        <v>0</v>
      </c>
      <c r="E212" s="28">
        <v>4</v>
      </c>
      <c r="F212" s="29">
        <v>25.89</v>
      </c>
      <c r="G212" s="30">
        <f t="shared" si="22"/>
        <v>1</v>
      </c>
      <c r="H212" s="30">
        <f t="shared" si="23"/>
        <v>1</v>
      </c>
      <c r="I212" s="30">
        <f t="shared" si="24"/>
        <v>3</v>
      </c>
      <c r="J212" s="31">
        <f t="shared" si="25"/>
        <v>1</v>
      </c>
      <c r="K212" s="36">
        <v>5.16</v>
      </c>
      <c r="L212" s="39">
        <f t="shared" si="21"/>
        <v>3.7489537319880561</v>
      </c>
      <c r="M212" s="40">
        <f t="shared" si="26"/>
        <v>1.411046268011944</v>
      </c>
      <c r="N212" s="41">
        <f t="shared" si="27"/>
        <v>1.9910515704704348</v>
      </c>
      <c r="O212" s="18"/>
      <c r="P212" s="18"/>
      <c r="Q212" s="7"/>
    </row>
    <row r="213" spans="1:17" x14ac:dyDescent="0.25">
      <c r="A213" s="38" t="s">
        <v>5</v>
      </c>
      <c r="B213" s="38" t="s">
        <v>2</v>
      </c>
      <c r="C213" s="38" t="s">
        <v>4</v>
      </c>
      <c r="D213" s="38" t="s">
        <v>0</v>
      </c>
      <c r="E213" s="28">
        <v>4</v>
      </c>
      <c r="F213" s="29">
        <v>48.33</v>
      </c>
      <c r="G213" s="30">
        <f t="shared" si="22"/>
        <v>1</v>
      </c>
      <c r="H213" s="30">
        <f t="shared" si="23"/>
        <v>0</v>
      </c>
      <c r="I213" s="30">
        <f t="shared" si="24"/>
        <v>3</v>
      </c>
      <c r="J213" s="31">
        <f t="shared" si="25"/>
        <v>1</v>
      </c>
      <c r="K213" s="36">
        <v>9</v>
      </c>
      <c r="L213" s="39">
        <f t="shared" si="21"/>
        <v>5.9370714203290076</v>
      </c>
      <c r="M213" s="40">
        <f t="shared" si="26"/>
        <v>3.0629285796709924</v>
      </c>
      <c r="N213" s="41">
        <f t="shared" si="27"/>
        <v>9.3815314841653628</v>
      </c>
      <c r="O213" s="18"/>
      <c r="P213" s="18"/>
      <c r="Q213" s="7"/>
    </row>
    <row r="214" spans="1:17" x14ac:dyDescent="0.25">
      <c r="A214" s="38" t="s">
        <v>3</v>
      </c>
      <c r="B214" s="38" t="s">
        <v>6</v>
      </c>
      <c r="C214" s="38" t="s">
        <v>4</v>
      </c>
      <c r="D214" s="38" t="s">
        <v>0</v>
      </c>
      <c r="E214" s="28">
        <v>2</v>
      </c>
      <c r="F214" s="29">
        <v>13.27</v>
      </c>
      <c r="G214" s="30">
        <f t="shared" si="22"/>
        <v>0</v>
      </c>
      <c r="H214" s="30">
        <f t="shared" si="23"/>
        <v>1</v>
      </c>
      <c r="I214" s="30">
        <f t="shared" si="24"/>
        <v>3</v>
      </c>
      <c r="J214" s="31">
        <f t="shared" si="25"/>
        <v>1</v>
      </c>
      <c r="K214" s="36">
        <v>2.5</v>
      </c>
      <c r="L214" s="39">
        <f t="shared" si="21"/>
        <v>2.2460519008344821</v>
      </c>
      <c r="M214" s="40">
        <f t="shared" si="26"/>
        <v>0.25394809916551786</v>
      </c>
      <c r="N214" s="41">
        <f t="shared" si="27"/>
        <v>6.4489637069779698E-2</v>
      </c>
      <c r="O214" s="18"/>
      <c r="P214" s="18"/>
      <c r="Q214" s="7"/>
    </row>
    <row r="215" spans="1:17" x14ac:dyDescent="0.25">
      <c r="A215" s="38" t="s">
        <v>3</v>
      </c>
      <c r="B215" s="38" t="s">
        <v>6</v>
      </c>
      <c r="C215" s="38" t="s">
        <v>4</v>
      </c>
      <c r="D215" s="38" t="s">
        <v>0</v>
      </c>
      <c r="E215" s="28">
        <v>3</v>
      </c>
      <c r="F215" s="29">
        <v>28.17</v>
      </c>
      <c r="G215" s="30">
        <f t="shared" si="22"/>
        <v>0</v>
      </c>
      <c r="H215" s="30">
        <f t="shared" si="23"/>
        <v>1</v>
      </c>
      <c r="I215" s="30">
        <f t="shared" si="24"/>
        <v>3</v>
      </c>
      <c r="J215" s="31">
        <f t="shared" si="25"/>
        <v>1</v>
      </c>
      <c r="K215" s="36">
        <v>6.5</v>
      </c>
      <c r="L215" s="39">
        <f t="shared" si="21"/>
        <v>3.8255426986323897</v>
      </c>
      <c r="M215" s="40">
        <f t="shared" si="26"/>
        <v>2.6744573013676103</v>
      </c>
      <c r="N215" s="41">
        <f t="shared" si="27"/>
        <v>7.1527218568385207</v>
      </c>
      <c r="O215" s="18"/>
      <c r="P215" s="18"/>
      <c r="Q215" s="7"/>
    </row>
    <row r="216" spans="1:17" x14ac:dyDescent="0.25">
      <c r="A216" s="38" t="s">
        <v>3</v>
      </c>
      <c r="B216" s="38" t="s">
        <v>6</v>
      </c>
      <c r="C216" s="38" t="s">
        <v>4</v>
      </c>
      <c r="D216" s="38" t="s">
        <v>0</v>
      </c>
      <c r="E216" s="28">
        <v>2</v>
      </c>
      <c r="F216" s="29">
        <v>12.9</v>
      </c>
      <c r="G216" s="30">
        <f t="shared" si="22"/>
        <v>0</v>
      </c>
      <c r="H216" s="30">
        <f t="shared" si="23"/>
        <v>1</v>
      </c>
      <c r="I216" s="30">
        <f t="shared" si="24"/>
        <v>3</v>
      </c>
      <c r="J216" s="31">
        <f t="shared" si="25"/>
        <v>1</v>
      </c>
      <c r="K216" s="36">
        <v>1.1000000000000001</v>
      </c>
      <c r="L216" s="39">
        <f t="shared" si="21"/>
        <v>2.2111743989497286</v>
      </c>
      <c r="M216" s="40">
        <f t="shared" si="26"/>
        <v>-1.1111743989497285</v>
      </c>
      <c r="N216" s="41">
        <f t="shared" si="27"/>
        <v>1.2347085448812902</v>
      </c>
      <c r="O216" s="18"/>
      <c r="P216" s="18"/>
      <c r="Q216" s="7"/>
    </row>
    <row r="217" spans="1:17" x14ac:dyDescent="0.25">
      <c r="A217" s="38" t="s">
        <v>5</v>
      </c>
      <c r="B217" s="38" t="s">
        <v>6</v>
      </c>
      <c r="C217" s="38" t="s">
        <v>4</v>
      </c>
      <c r="D217" s="38" t="s">
        <v>0</v>
      </c>
      <c r="E217" s="28">
        <v>5</v>
      </c>
      <c r="F217" s="29">
        <v>28.15</v>
      </c>
      <c r="G217" s="30">
        <f t="shared" si="22"/>
        <v>1</v>
      </c>
      <c r="H217" s="30">
        <f t="shared" si="23"/>
        <v>1</v>
      </c>
      <c r="I217" s="30">
        <f t="shared" si="24"/>
        <v>3</v>
      </c>
      <c r="J217" s="31">
        <f t="shared" si="25"/>
        <v>1</v>
      </c>
      <c r="K217" s="36">
        <v>3</v>
      </c>
      <c r="L217" s="39">
        <f t="shared" si="21"/>
        <v>4.1369536545878862</v>
      </c>
      <c r="M217" s="40">
        <f t="shared" si="26"/>
        <v>-1.1369536545878862</v>
      </c>
      <c r="N217" s="41">
        <f t="shared" si="27"/>
        <v>1.2926636126807505</v>
      </c>
      <c r="O217" s="18"/>
      <c r="P217" s="18"/>
      <c r="Q217" s="7"/>
    </row>
    <row r="218" spans="1:17" x14ac:dyDescent="0.25">
      <c r="A218" s="38" t="s">
        <v>5</v>
      </c>
      <c r="B218" s="38" t="s">
        <v>6</v>
      </c>
      <c r="C218" s="38" t="s">
        <v>4</v>
      </c>
      <c r="D218" s="38" t="s">
        <v>0</v>
      </c>
      <c r="E218" s="28">
        <v>2</v>
      </c>
      <c r="F218" s="29">
        <v>11.59</v>
      </c>
      <c r="G218" s="30">
        <f t="shared" si="22"/>
        <v>1</v>
      </c>
      <c r="H218" s="30">
        <f t="shared" si="23"/>
        <v>1</v>
      </c>
      <c r="I218" s="30">
        <f t="shared" si="24"/>
        <v>3</v>
      </c>
      <c r="J218" s="31">
        <f t="shared" si="25"/>
        <v>1</v>
      </c>
      <c r="K218" s="36">
        <v>1.5</v>
      </c>
      <c r="L218" s="39">
        <f t="shared" si="21"/>
        <v>2.0510566748076071</v>
      </c>
      <c r="M218" s="40">
        <f t="shared" si="26"/>
        <v>-0.55105667480760712</v>
      </c>
      <c r="N218" s="41">
        <f t="shared" si="27"/>
        <v>0.30366345885001683</v>
      </c>
      <c r="O218" s="18"/>
      <c r="P218" s="18"/>
      <c r="Q218" s="7"/>
    </row>
    <row r="219" spans="1:17" x14ac:dyDescent="0.25">
      <c r="A219" s="38" t="s">
        <v>5</v>
      </c>
      <c r="B219" s="38" t="s">
        <v>6</v>
      </c>
      <c r="C219" s="38" t="s">
        <v>4</v>
      </c>
      <c r="D219" s="38" t="s">
        <v>0</v>
      </c>
      <c r="E219" s="28">
        <v>2</v>
      </c>
      <c r="F219" s="29">
        <v>7.74</v>
      </c>
      <c r="G219" s="30">
        <f t="shared" si="22"/>
        <v>1</v>
      </c>
      <c r="H219" s="30">
        <f t="shared" si="23"/>
        <v>1</v>
      </c>
      <c r="I219" s="30">
        <f t="shared" si="24"/>
        <v>3</v>
      </c>
      <c r="J219" s="31">
        <f t="shared" si="25"/>
        <v>1</v>
      </c>
      <c r="K219" s="36">
        <v>1.44</v>
      </c>
      <c r="L219" s="39">
        <f t="shared" si="21"/>
        <v>1.6881421281689521</v>
      </c>
      <c r="M219" s="40">
        <f t="shared" si="26"/>
        <v>-0.2481421281689522</v>
      </c>
      <c r="N219" s="41">
        <f t="shared" si="27"/>
        <v>6.1574515772216704E-2</v>
      </c>
      <c r="O219" s="18"/>
      <c r="P219" s="18"/>
      <c r="Q219" s="7"/>
    </row>
    <row r="220" spans="1:17" x14ac:dyDescent="0.25">
      <c r="A220" s="38" t="s">
        <v>3</v>
      </c>
      <c r="B220" s="38" t="s">
        <v>6</v>
      </c>
      <c r="C220" s="38" t="s">
        <v>4</v>
      </c>
      <c r="D220" s="38" t="s">
        <v>0</v>
      </c>
      <c r="E220" s="28">
        <v>4</v>
      </c>
      <c r="F220" s="29">
        <v>30.14</v>
      </c>
      <c r="G220" s="30">
        <f t="shared" si="22"/>
        <v>0</v>
      </c>
      <c r="H220" s="30">
        <f t="shared" si="23"/>
        <v>1</v>
      </c>
      <c r="I220" s="30">
        <f t="shared" si="24"/>
        <v>3</v>
      </c>
      <c r="J220" s="31">
        <f t="shared" si="25"/>
        <v>1</v>
      </c>
      <c r="K220" s="36">
        <v>3.09</v>
      </c>
      <c r="L220" s="39">
        <f t="shared" si="21"/>
        <v>4.1862062008360601</v>
      </c>
      <c r="M220" s="40">
        <f t="shared" si="26"/>
        <v>-1.0962062008360602</v>
      </c>
      <c r="N220" s="41">
        <f t="shared" si="27"/>
        <v>1.2016680347514288</v>
      </c>
      <c r="O220" s="18"/>
      <c r="P220" s="18"/>
      <c r="Q220" s="7"/>
    </row>
    <row r="221" spans="1:17" x14ac:dyDescent="0.25">
      <c r="A221" s="38" t="s">
        <v>5</v>
      </c>
      <c r="B221" s="38" t="s">
        <v>6</v>
      </c>
      <c r="C221" s="38" t="s">
        <v>8</v>
      </c>
      <c r="D221" s="38" t="s">
        <v>7</v>
      </c>
      <c r="E221" s="28">
        <v>2</v>
      </c>
      <c r="F221" s="29">
        <v>12.16</v>
      </c>
      <c r="G221" s="30">
        <f t="shared" si="22"/>
        <v>1</v>
      </c>
      <c r="H221" s="30">
        <f t="shared" si="23"/>
        <v>1</v>
      </c>
      <c r="I221" s="30">
        <f t="shared" si="24"/>
        <v>2</v>
      </c>
      <c r="J221" s="31">
        <f t="shared" si="25"/>
        <v>0</v>
      </c>
      <c r="K221" s="36">
        <v>2.2000000000000002</v>
      </c>
      <c r="L221" s="39">
        <f t="shared" si="21"/>
        <v>2.1677878371519039</v>
      </c>
      <c r="M221" s="40">
        <f t="shared" si="26"/>
        <v>3.2212162848096249E-2</v>
      </c>
      <c r="N221" s="41">
        <f t="shared" si="27"/>
        <v>1.0376234353522721E-3</v>
      </c>
      <c r="O221" s="18"/>
      <c r="P221" s="18"/>
      <c r="Q221" s="7"/>
    </row>
    <row r="222" spans="1:17" x14ac:dyDescent="0.25">
      <c r="A222" s="38" t="s">
        <v>3</v>
      </c>
      <c r="B222" s="38" t="s">
        <v>6</v>
      </c>
      <c r="C222" s="38" t="s">
        <v>8</v>
      </c>
      <c r="D222" s="38" t="s">
        <v>7</v>
      </c>
      <c r="E222" s="28">
        <v>2</v>
      </c>
      <c r="F222" s="29">
        <v>13.42</v>
      </c>
      <c r="G222" s="30">
        <f t="shared" si="22"/>
        <v>0</v>
      </c>
      <c r="H222" s="30">
        <f t="shared" si="23"/>
        <v>1</v>
      </c>
      <c r="I222" s="30">
        <f t="shared" si="24"/>
        <v>2</v>
      </c>
      <c r="J222" s="31">
        <f t="shared" si="25"/>
        <v>0</v>
      </c>
      <c r="K222" s="36">
        <v>3.48</v>
      </c>
      <c r="L222" s="39">
        <f t="shared" si="21"/>
        <v>2.3231923853636531</v>
      </c>
      <c r="M222" s="40">
        <f t="shared" si="26"/>
        <v>1.1568076146363468</v>
      </c>
      <c r="N222" s="41">
        <f t="shared" si="27"/>
        <v>1.3382038572806347</v>
      </c>
      <c r="O222" s="18"/>
      <c r="P222" s="18"/>
      <c r="Q222" s="7"/>
    </row>
    <row r="223" spans="1:17" x14ac:dyDescent="0.25">
      <c r="A223" s="38" t="s">
        <v>5</v>
      </c>
      <c r="B223" s="38" t="s">
        <v>6</v>
      </c>
      <c r="C223" s="38" t="s">
        <v>8</v>
      </c>
      <c r="D223" s="38" t="s">
        <v>7</v>
      </c>
      <c r="E223" s="28">
        <v>1</v>
      </c>
      <c r="F223" s="29">
        <v>8.58</v>
      </c>
      <c r="G223" s="30">
        <f t="shared" si="22"/>
        <v>1</v>
      </c>
      <c r="H223" s="30">
        <f t="shared" si="23"/>
        <v>1</v>
      </c>
      <c r="I223" s="30">
        <f t="shared" si="24"/>
        <v>2</v>
      </c>
      <c r="J223" s="31">
        <f t="shared" si="25"/>
        <v>0</v>
      </c>
      <c r="K223" s="36">
        <v>1.92</v>
      </c>
      <c r="L223" s="39">
        <f t="shared" si="21"/>
        <v>1.6553600699902502</v>
      </c>
      <c r="M223" s="40">
        <f t="shared" si="26"/>
        <v>0.26463993000974972</v>
      </c>
      <c r="N223" s="41">
        <f t="shared" si="27"/>
        <v>7.0034292555565231E-2</v>
      </c>
      <c r="O223" s="18"/>
      <c r="P223" s="18"/>
      <c r="Q223" s="7"/>
    </row>
    <row r="224" spans="1:17" x14ac:dyDescent="0.25">
      <c r="A224" s="38" t="s">
        <v>3</v>
      </c>
      <c r="B224" s="38" t="s">
        <v>2</v>
      </c>
      <c r="C224" s="38" t="s">
        <v>8</v>
      </c>
      <c r="D224" s="38" t="s">
        <v>7</v>
      </c>
      <c r="E224" s="28">
        <v>3</v>
      </c>
      <c r="F224" s="29">
        <v>15.98</v>
      </c>
      <c r="G224" s="30">
        <f t="shared" si="22"/>
        <v>0</v>
      </c>
      <c r="H224" s="30">
        <f t="shared" si="23"/>
        <v>0</v>
      </c>
      <c r="I224" s="30">
        <f t="shared" si="24"/>
        <v>2</v>
      </c>
      <c r="J224" s="31">
        <f t="shared" si="25"/>
        <v>0</v>
      </c>
      <c r="K224" s="36">
        <v>3</v>
      </c>
      <c r="L224" s="39">
        <f t="shared" si="21"/>
        <v>2.8123156943356489</v>
      </c>
      <c r="M224" s="40">
        <f t="shared" si="26"/>
        <v>0.18768430566435113</v>
      </c>
      <c r="N224" s="41">
        <f t="shared" si="27"/>
        <v>3.5225398592709581E-2</v>
      </c>
      <c r="O224" s="18"/>
      <c r="P224" s="18"/>
      <c r="Q224" s="7"/>
    </row>
    <row r="225" spans="1:17" x14ac:dyDescent="0.25">
      <c r="A225" s="38" t="s">
        <v>5</v>
      </c>
      <c r="B225" s="38" t="s">
        <v>6</v>
      </c>
      <c r="C225" s="38" t="s">
        <v>8</v>
      </c>
      <c r="D225" s="38" t="s">
        <v>7</v>
      </c>
      <c r="E225" s="28">
        <v>2</v>
      </c>
      <c r="F225" s="29">
        <v>13.42</v>
      </c>
      <c r="G225" s="30">
        <f t="shared" si="22"/>
        <v>1</v>
      </c>
      <c r="H225" s="30">
        <f t="shared" si="23"/>
        <v>1</v>
      </c>
      <c r="I225" s="30">
        <f t="shared" si="24"/>
        <v>2</v>
      </c>
      <c r="J225" s="31">
        <f t="shared" si="25"/>
        <v>0</v>
      </c>
      <c r="K225" s="36">
        <v>1.58</v>
      </c>
      <c r="L225" s="39">
        <f t="shared" si="21"/>
        <v>2.2865598705972818</v>
      </c>
      <c r="M225" s="40">
        <f t="shared" si="26"/>
        <v>-0.70655987059728176</v>
      </c>
      <c r="N225" s="41">
        <f t="shared" si="27"/>
        <v>0.49922685073844753</v>
      </c>
      <c r="O225" s="18"/>
      <c r="P225" s="18"/>
      <c r="Q225" s="7"/>
    </row>
    <row r="226" spans="1:17" x14ac:dyDescent="0.25">
      <c r="A226" s="38" t="s">
        <v>3</v>
      </c>
      <c r="B226" s="38" t="s">
        <v>6</v>
      </c>
      <c r="C226" s="38" t="s">
        <v>8</v>
      </c>
      <c r="D226" s="38" t="s">
        <v>7</v>
      </c>
      <c r="E226" s="28">
        <v>2</v>
      </c>
      <c r="F226" s="29">
        <v>16.27</v>
      </c>
      <c r="G226" s="30">
        <f t="shared" si="22"/>
        <v>0</v>
      </c>
      <c r="H226" s="30">
        <f t="shared" si="23"/>
        <v>1</v>
      </c>
      <c r="I226" s="30">
        <f t="shared" si="24"/>
        <v>2</v>
      </c>
      <c r="J226" s="31">
        <f t="shared" si="25"/>
        <v>0</v>
      </c>
      <c r="K226" s="36">
        <v>2.5</v>
      </c>
      <c r="L226" s="39">
        <f t="shared" si="21"/>
        <v>2.5918434133948653</v>
      </c>
      <c r="M226" s="40">
        <f t="shared" si="26"/>
        <v>-9.1843413394865347E-2</v>
      </c>
      <c r="N226" s="41">
        <f t="shared" si="27"/>
        <v>8.4352125840201318E-3</v>
      </c>
      <c r="O226" s="18"/>
      <c r="P226" s="18"/>
      <c r="Q226" s="7"/>
    </row>
    <row r="227" spans="1:17" x14ac:dyDescent="0.25">
      <c r="A227" s="38" t="s">
        <v>3</v>
      </c>
      <c r="B227" s="38" t="s">
        <v>6</v>
      </c>
      <c r="C227" s="38" t="s">
        <v>8</v>
      </c>
      <c r="D227" s="38" t="s">
        <v>7</v>
      </c>
      <c r="E227" s="28">
        <v>2</v>
      </c>
      <c r="F227" s="29">
        <v>10.09</v>
      </c>
      <c r="G227" s="30">
        <f t="shared" si="22"/>
        <v>0</v>
      </c>
      <c r="H227" s="30">
        <f t="shared" si="23"/>
        <v>1</v>
      </c>
      <c r="I227" s="30">
        <f t="shared" si="24"/>
        <v>2</v>
      </c>
      <c r="J227" s="31">
        <f t="shared" si="25"/>
        <v>0</v>
      </c>
      <c r="K227" s="36">
        <v>2</v>
      </c>
      <c r="L227" s="39">
        <f t="shared" si="21"/>
        <v>2.0092948684008682</v>
      </c>
      <c r="M227" s="40">
        <f t="shared" si="26"/>
        <v>-9.2948684008682392E-3</v>
      </c>
      <c r="N227" s="41">
        <f t="shared" si="27"/>
        <v>8.6394578589458896E-5</v>
      </c>
      <c r="O227" s="18"/>
      <c r="P227" s="18"/>
      <c r="Q227" s="7"/>
    </row>
    <row r="228" spans="1:17" x14ac:dyDescent="0.25">
      <c r="A228" s="38" t="s">
        <v>5</v>
      </c>
      <c r="B228" s="38" t="s">
        <v>2</v>
      </c>
      <c r="C228" s="38" t="s">
        <v>4</v>
      </c>
      <c r="D228" s="38" t="s">
        <v>0</v>
      </c>
      <c r="E228" s="28">
        <v>4</v>
      </c>
      <c r="F228" s="29">
        <v>20.45</v>
      </c>
      <c r="G228" s="30">
        <f t="shared" si="22"/>
        <v>1</v>
      </c>
      <c r="H228" s="30">
        <f t="shared" si="23"/>
        <v>0</v>
      </c>
      <c r="I228" s="30">
        <f t="shared" si="24"/>
        <v>3</v>
      </c>
      <c r="J228" s="31">
        <f t="shared" si="25"/>
        <v>1</v>
      </c>
      <c r="K228" s="36">
        <v>3</v>
      </c>
      <c r="L228" s="39">
        <f t="shared" si="21"/>
        <v>3.3090045215534998</v>
      </c>
      <c r="M228" s="40">
        <f t="shared" si="26"/>
        <v>-0.30900452155349978</v>
      </c>
      <c r="N228" s="41">
        <f t="shared" si="27"/>
        <v>9.5483794340507314E-2</v>
      </c>
      <c r="O228" s="18"/>
      <c r="P228" s="18"/>
      <c r="Q228" s="7"/>
    </row>
    <row r="229" spans="1:17" x14ac:dyDescent="0.25">
      <c r="A229" s="38" t="s">
        <v>5</v>
      </c>
      <c r="B229" s="38" t="s">
        <v>2</v>
      </c>
      <c r="C229" s="38" t="s">
        <v>4</v>
      </c>
      <c r="D229" s="38" t="s">
        <v>0</v>
      </c>
      <c r="E229" s="28">
        <v>2</v>
      </c>
      <c r="F229" s="29">
        <v>13.28</v>
      </c>
      <c r="G229" s="30">
        <f t="shared" si="22"/>
        <v>1</v>
      </c>
      <c r="H229" s="30">
        <f t="shared" si="23"/>
        <v>0</v>
      </c>
      <c r="I229" s="30">
        <f t="shared" si="24"/>
        <v>3</v>
      </c>
      <c r="J229" s="31">
        <f t="shared" si="25"/>
        <v>1</v>
      </c>
      <c r="K229" s="36">
        <v>2.72</v>
      </c>
      <c r="L229" s="39">
        <f t="shared" si="21"/>
        <v>2.2832063520441181</v>
      </c>
      <c r="M229" s="40">
        <f t="shared" si="26"/>
        <v>0.43679364795588205</v>
      </c>
      <c r="N229" s="41">
        <f t="shared" si="27"/>
        <v>0.19078869089460701</v>
      </c>
      <c r="O229" s="18"/>
      <c r="P229" s="18"/>
      <c r="Q229" s="7"/>
    </row>
    <row r="230" spans="1:17" x14ac:dyDescent="0.25">
      <c r="A230" s="38" t="s">
        <v>3</v>
      </c>
      <c r="B230" s="38" t="s">
        <v>6</v>
      </c>
      <c r="C230" s="38" t="s">
        <v>4</v>
      </c>
      <c r="D230" s="38" t="s">
        <v>0</v>
      </c>
      <c r="E230" s="28">
        <v>2</v>
      </c>
      <c r="F230" s="29">
        <v>22.12</v>
      </c>
      <c r="G230" s="30">
        <f t="shared" si="22"/>
        <v>0</v>
      </c>
      <c r="H230" s="30">
        <f t="shared" si="23"/>
        <v>1</v>
      </c>
      <c r="I230" s="30">
        <f t="shared" si="24"/>
        <v>3</v>
      </c>
      <c r="J230" s="31">
        <f t="shared" si="25"/>
        <v>1</v>
      </c>
      <c r="K230" s="36">
        <v>2.88</v>
      </c>
      <c r="L230" s="39">
        <f t="shared" si="21"/>
        <v>3.0802840405103518</v>
      </c>
      <c r="M230" s="40">
        <f t="shared" si="26"/>
        <v>-0.20028404051035187</v>
      </c>
      <c r="N230" s="41">
        <f t="shared" si="27"/>
        <v>4.0113696883152271E-2</v>
      </c>
      <c r="O230" s="18"/>
      <c r="P230" s="18"/>
      <c r="Q230" s="7"/>
    </row>
    <row r="231" spans="1:17" x14ac:dyDescent="0.25">
      <c r="A231" s="38" t="s">
        <v>5</v>
      </c>
      <c r="B231" s="38" t="s">
        <v>6</v>
      </c>
      <c r="C231" s="38" t="s">
        <v>4</v>
      </c>
      <c r="D231" s="38" t="s">
        <v>0</v>
      </c>
      <c r="E231" s="28">
        <v>4</v>
      </c>
      <c r="F231" s="29">
        <v>24.01</v>
      </c>
      <c r="G231" s="30">
        <f t="shared" si="22"/>
        <v>1</v>
      </c>
      <c r="H231" s="30">
        <f t="shared" si="23"/>
        <v>1</v>
      </c>
      <c r="I231" s="30">
        <f t="shared" si="24"/>
        <v>3</v>
      </c>
      <c r="J231" s="31">
        <f t="shared" si="25"/>
        <v>1</v>
      </c>
      <c r="K231" s="36">
        <v>2</v>
      </c>
      <c r="L231" s="39">
        <f t="shared" si="21"/>
        <v>3.5717383170060639</v>
      </c>
      <c r="M231" s="40">
        <f t="shared" si="26"/>
        <v>-1.5717383170060639</v>
      </c>
      <c r="N231" s="41">
        <f t="shared" si="27"/>
        <v>2.4703613371450541</v>
      </c>
      <c r="O231" s="18"/>
      <c r="P231" s="18"/>
      <c r="Q231" s="7"/>
    </row>
    <row r="232" spans="1:17" x14ac:dyDescent="0.25">
      <c r="A232" s="38" t="s">
        <v>5</v>
      </c>
      <c r="B232" s="38" t="s">
        <v>6</v>
      </c>
      <c r="C232" s="38" t="s">
        <v>4</v>
      </c>
      <c r="D232" s="38" t="s">
        <v>0</v>
      </c>
      <c r="E232" s="28">
        <v>3</v>
      </c>
      <c r="F232" s="29">
        <v>15.69</v>
      </c>
      <c r="G232" s="30">
        <f t="shared" si="22"/>
        <v>1</v>
      </c>
      <c r="H232" s="30">
        <f t="shared" si="23"/>
        <v>1</v>
      </c>
      <c r="I232" s="30">
        <f t="shared" si="24"/>
        <v>3</v>
      </c>
      <c r="J232" s="31">
        <f t="shared" si="25"/>
        <v>1</v>
      </c>
      <c r="K232" s="36">
        <v>3</v>
      </c>
      <c r="L232" s="39">
        <f t="shared" si="21"/>
        <v>2.6125014716451309</v>
      </c>
      <c r="M232" s="40">
        <f t="shared" si="26"/>
        <v>0.38749852835486909</v>
      </c>
      <c r="N232" s="41">
        <f t="shared" si="27"/>
        <v>0.15015510947718927</v>
      </c>
      <c r="O232" s="18"/>
      <c r="P232" s="18"/>
      <c r="Q232" s="7"/>
    </row>
    <row r="233" spans="1:17" x14ac:dyDescent="0.25">
      <c r="A233" s="38" t="s">
        <v>5</v>
      </c>
      <c r="B233" s="38" t="s">
        <v>2</v>
      </c>
      <c r="C233" s="38" t="s">
        <v>4</v>
      </c>
      <c r="D233" s="38" t="s">
        <v>0</v>
      </c>
      <c r="E233" s="28">
        <v>2</v>
      </c>
      <c r="F233" s="29">
        <v>11.61</v>
      </c>
      <c r="G233" s="30">
        <f t="shared" si="22"/>
        <v>1</v>
      </c>
      <c r="H233" s="30">
        <f t="shared" si="23"/>
        <v>0</v>
      </c>
      <c r="I233" s="30">
        <f t="shared" si="24"/>
        <v>3</v>
      </c>
      <c r="J233" s="31">
        <f t="shared" si="25"/>
        <v>1</v>
      </c>
      <c r="K233" s="36">
        <v>3.39</v>
      </c>
      <c r="L233" s="39">
        <f t="shared" si="21"/>
        <v>2.1257862759696886</v>
      </c>
      <c r="M233" s="40">
        <f t="shared" si="26"/>
        <v>1.2642137240303115</v>
      </c>
      <c r="N233" s="41">
        <f t="shared" si="27"/>
        <v>1.5982363400265887</v>
      </c>
      <c r="O233" s="18"/>
      <c r="P233" s="18"/>
      <c r="Q233" s="7"/>
    </row>
    <row r="234" spans="1:17" x14ac:dyDescent="0.25">
      <c r="A234" s="38" t="s">
        <v>5</v>
      </c>
      <c r="B234" s="38" t="s">
        <v>2</v>
      </c>
      <c r="C234" s="38" t="s">
        <v>4</v>
      </c>
      <c r="D234" s="38" t="s">
        <v>0</v>
      </c>
      <c r="E234" s="28">
        <v>2</v>
      </c>
      <c r="F234" s="29">
        <v>10.77</v>
      </c>
      <c r="G234" s="30">
        <f t="shared" si="22"/>
        <v>1</v>
      </c>
      <c r="H234" s="30">
        <f t="shared" si="23"/>
        <v>0</v>
      </c>
      <c r="I234" s="30">
        <f t="shared" si="24"/>
        <v>3</v>
      </c>
      <c r="J234" s="31">
        <f t="shared" si="25"/>
        <v>1</v>
      </c>
      <c r="K234" s="36">
        <v>1.47</v>
      </c>
      <c r="L234" s="39">
        <f t="shared" si="21"/>
        <v>2.046604920339437</v>
      </c>
      <c r="M234" s="40">
        <f t="shared" si="26"/>
        <v>-0.576604920339437</v>
      </c>
      <c r="N234" s="41">
        <f t="shared" si="27"/>
        <v>0.33247323415964847</v>
      </c>
      <c r="O234" s="18"/>
      <c r="P234" s="18"/>
      <c r="Q234" s="7"/>
    </row>
    <row r="235" spans="1:17" x14ac:dyDescent="0.25">
      <c r="A235" s="38" t="s">
        <v>5</v>
      </c>
      <c r="B235" s="38" t="s">
        <v>6</v>
      </c>
      <c r="C235" s="38" t="s">
        <v>4</v>
      </c>
      <c r="D235" s="38" t="s">
        <v>0</v>
      </c>
      <c r="E235" s="28">
        <v>2</v>
      </c>
      <c r="F235" s="29">
        <v>15.53</v>
      </c>
      <c r="G235" s="30">
        <f t="shared" si="22"/>
        <v>1</v>
      </c>
      <c r="H235" s="30">
        <f t="shared" si="23"/>
        <v>1</v>
      </c>
      <c r="I235" s="30">
        <f t="shared" si="24"/>
        <v>3</v>
      </c>
      <c r="J235" s="31">
        <f t="shared" si="25"/>
        <v>1</v>
      </c>
      <c r="K235" s="36">
        <v>3</v>
      </c>
      <c r="L235" s="39">
        <f t="shared" si="21"/>
        <v>2.4224549381209317</v>
      </c>
      <c r="M235" s="40">
        <f t="shared" si="26"/>
        <v>0.57754506187906829</v>
      </c>
      <c r="N235" s="41">
        <f t="shared" si="27"/>
        <v>0.3335582985008968</v>
      </c>
      <c r="O235" s="18"/>
      <c r="P235" s="18"/>
      <c r="Q235" s="7"/>
    </row>
    <row r="236" spans="1:17" x14ac:dyDescent="0.25">
      <c r="A236" s="38" t="s">
        <v>5</v>
      </c>
      <c r="B236" s="38" t="s">
        <v>2</v>
      </c>
      <c r="C236" s="38" t="s">
        <v>4</v>
      </c>
      <c r="D236" s="38" t="s">
        <v>0</v>
      </c>
      <c r="E236" s="28">
        <v>2</v>
      </c>
      <c r="F236" s="29">
        <v>10.07</v>
      </c>
      <c r="G236" s="30">
        <f t="shared" si="22"/>
        <v>1</v>
      </c>
      <c r="H236" s="30">
        <f t="shared" si="23"/>
        <v>0</v>
      </c>
      <c r="I236" s="30">
        <f t="shared" si="24"/>
        <v>3</v>
      </c>
      <c r="J236" s="31">
        <f t="shared" si="25"/>
        <v>1</v>
      </c>
      <c r="K236" s="36">
        <v>1.25</v>
      </c>
      <c r="L236" s="39">
        <f t="shared" si="21"/>
        <v>1.9806204573142272</v>
      </c>
      <c r="M236" s="40">
        <f t="shared" si="26"/>
        <v>-0.7306204573142272</v>
      </c>
      <c r="N236" s="41">
        <f t="shared" si="27"/>
        <v>0.53380625264605053</v>
      </c>
      <c r="O236" s="18"/>
      <c r="P236" s="18"/>
      <c r="Q236" s="7"/>
    </row>
    <row r="237" spans="1:17" x14ac:dyDescent="0.25">
      <c r="A237" s="38" t="s">
        <v>5</v>
      </c>
      <c r="B237" s="38" t="s">
        <v>6</v>
      </c>
      <c r="C237" s="38" t="s">
        <v>4</v>
      </c>
      <c r="D237" s="38" t="s">
        <v>0</v>
      </c>
      <c r="E237" s="28">
        <v>2</v>
      </c>
      <c r="F237" s="29">
        <v>12.6</v>
      </c>
      <c r="G237" s="30">
        <f t="shared" si="22"/>
        <v>1</v>
      </c>
      <c r="H237" s="30">
        <f t="shared" si="23"/>
        <v>1</v>
      </c>
      <c r="I237" s="30">
        <f t="shared" si="24"/>
        <v>3</v>
      </c>
      <c r="J237" s="31">
        <f t="shared" si="25"/>
        <v>1</v>
      </c>
      <c r="K237" s="36">
        <v>1</v>
      </c>
      <c r="L237" s="39">
        <f t="shared" si="21"/>
        <v>2.1462628286011243</v>
      </c>
      <c r="M237" s="40">
        <f t="shared" si="26"/>
        <v>-1.1462628286011243</v>
      </c>
      <c r="N237" s="41">
        <f t="shared" si="27"/>
        <v>1.3139184722326505</v>
      </c>
      <c r="O237" s="18"/>
      <c r="P237" s="18"/>
      <c r="Q237" s="7"/>
    </row>
    <row r="238" spans="1:17" x14ac:dyDescent="0.25">
      <c r="A238" s="38" t="s">
        <v>5</v>
      </c>
      <c r="B238" s="38" t="s">
        <v>6</v>
      </c>
      <c r="C238" s="38" t="s">
        <v>4</v>
      </c>
      <c r="D238" s="38" t="s">
        <v>0</v>
      </c>
      <c r="E238" s="28">
        <v>2</v>
      </c>
      <c r="F238" s="29">
        <v>32.83</v>
      </c>
      <c r="G238" s="30">
        <f t="shared" si="22"/>
        <v>1</v>
      </c>
      <c r="H238" s="30">
        <f t="shared" si="23"/>
        <v>1</v>
      </c>
      <c r="I238" s="30">
        <f t="shared" si="24"/>
        <v>3</v>
      </c>
      <c r="J238" s="31">
        <f t="shared" si="25"/>
        <v>1</v>
      </c>
      <c r="K238" s="36">
        <v>1.17</v>
      </c>
      <c r="L238" s="39">
        <f t="shared" si="21"/>
        <v>4.0532138100296944</v>
      </c>
      <c r="M238" s="40">
        <f t="shared" si="26"/>
        <v>-2.8832138100296945</v>
      </c>
      <c r="N238" s="41">
        <f t="shared" si="27"/>
        <v>8.3129218743459479</v>
      </c>
      <c r="O238" s="18"/>
      <c r="P238" s="18"/>
      <c r="Q238" s="7"/>
    </row>
    <row r="239" spans="1:17" x14ac:dyDescent="0.25">
      <c r="A239" s="38" t="s">
        <v>3</v>
      </c>
      <c r="B239" s="38" t="s">
        <v>2</v>
      </c>
      <c r="C239" s="38" t="s">
        <v>4</v>
      </c>
      <c r="D239" s="38" t="s">
        <v>0</v>
      </c>
      <c r="E239" s="28">
        <v>3</v>
      </c>
      <c r="F239" s="29">
        <v>35.83</v>
      </c>
      <c r="G239" s="30">
        <f t="shared" si="22"/>
        <v>0</v>
      </c>
      <c r="H239" s="30">
        <f t="shared" si="23"/>
        <v>0</v>
      </c>
      <c r="I239" s="30">
        <f t="shared" si="24"/>
        <v>3</v>
      </c>
      <c r="J239" s="31">
        <f t="shared" si="25"/>
        <v>1</v>
      </c>
      <c r="K239" s="36">
        <v>4.67</v>
      </c>
      <c r="L239" s="39">
        <f t="shared" si="21"/>
        <v>4.6204455819553347</v>
      </c>
      <c r="M239" s="40">
        <f t="shared" si="26"/>
        <v>4.9554418044665205E-2</v>
      </c>
      <c r="N239" s="41">
        <f t="shared" si="27"/>
        <v>2.4556403477454403E-3</v>
      </c>
      <c r="O239" s="18"/>
      <c r="P239" s="18"/>
      <c r="Q239" s="7"/>
    </row>
    <row r="240" spans="1:17" x14ac:dyDescent="0.25">
      <c r="A240" s="38" t="s">
        <v>5</v>
      </c>
      <c r="B240" s="38" t="s">
        <v>2</v>
      </c>
      <c r="C240" s="38" t="s">
        <v>4</v>
      </c>
      <c r="D240" s="38" t="s">
        <v>0</v>
      </c>
      <c r="E240" s="28">
        <v>3</v>
      </c>
      <c r="F240" s="29">
        <v>29.03</v>
      </c>
      <c r="G240" s="30">
        <f t="shared" si="22"/>
        <v>1</v>
      </c>
      <c r="H240" s="30">
        <f t="shared" si="23"/>
        <v>0</v>
      </c>
      <c r="I240" s="30">
        <f t="shared" si="24"/>
        <v>3</v>
      </c>
      <c r="J240" s="31">
        <f t="shared" si="25"/>
        <v>1</v>
      </c>
      <c r="K240" s="36">
        <v>5.92</v>
      </c>
      <c r="L240" s="39">
        <f t="shared" si="21"/>
        <v>3.9428211406583529</v>
      </c>
      <c r="M240" s="40">
        <f t="shared" si="26"/>
        <v>1.9771788593416471</v>
      </c>
      <c r="N240" s="41">
        <f t="shared" si="27"/>
        <v>3.9092362418275366</v>
      </c>
      <c r="O240" s="18"/>
      <c r="P240" s="18"/>
      <c r="Q240" s="7"/>
    </row>
    <row r="241" spans="1:17" x14ac:dyDescent="0.25">
      <c r="A241" s="38" t="s">
        <v>3</v>
      </c>
      <c r="B241" s="38" t="s">
        <v>6</v>
      </c>
      <c r="C241" s="38" t="s">
        <v>4</v>
      </c>
      <c r="D241" s="38" t="s">
        <v>0</v>
      </c>
      <c r="E241" s="28">
        <v>2</v>
      </c>
      <c r="F241" s="29">
        <v>27.18</v>
      </c>
      <c r="G241" s="30">
        <f t="shared" si="22"/>
        <v>0</v>
      </c>
      <c r="H241" s="30">
        <f t="shared" si="23"/>
        <v>1</v>
      </c>
      <c r="I241" s="30">
        <f t="shared" si="24"/>
        <v>3</v>
      </c>
      <c r="J241" s="31">
        <f t="shared" si="25"/>
        <v>1</v>
      </c>
      <c r="K241" s="36">
        <v>2</v>
      </c>
      <c r="L241" s="39">
        <f t="shared" si="21"/>
        <v>3.5572574446640126</v>
      </c>
      <c r="M241" s="40">
        <f t="shared" si="26"/>
        <v>-1.5572574446640126</v>
      </c>
      <c r="N241" s="41">
        <f t="shared" si="27"/>
        <v>2.4250507489614903</v>
      </c>
      <c r="O241" s="18"/>
      <c r="P241" s="18"/>
      <c r="Q241" s="7"/>
    </row>
    <row r="242" spans="1:17" x14ac:dyDescent="0.25">
      <c r="A242" s="38" t="s">
        <v>5</v>
      </c>
      <c r="B242" s="38" t="s">
        <v>6</v>
      </c>
      <c r="C242" s="38" t="s">
        <v>4</v>
      </c>
      <c r="D242" s="38" t="s">
        <v>0</v>
      </c>
      <c r="E242" s="28">
        <v>2</v>
      </c>
      <c r="F242" s="29">
        <v>22.67</v>
      </c>
      <c r="G242" s="30">
        <f t="shared" si="22"/>
        <v>1</v>
      </c>
      <c r="H242" s="30">
        <f t="shared" si="23"/>
        <v>1</v>
      </c>
      <c r="I242" s="30">
        <f t="shared" si="24"/>
        <v>3</v>
      </c>
      <c r="J242" s="31">
        <f t="shared" si="25"/>
        <v>1</v>
      </c>
      <c r="K242" s="36">
        <v>2</v>
      </c>
      <c r="L242" s="39">
        <f t="shared" si="21"/>
        <v>3.0954964609780742</v>
      </c>
      <c r="M242" s="40">
        <f t="shared" si="26"/>
        <v>-1.0954964609780742</v>
      </c>
      <c r="N242" s="41">
        <f t="shared" si="27"/>
        <v>1.2001124960154852</v>
      </c>
      <c r="O242" s="18"/>
      <c r="P242" s="18"/>
      <c r="Q242" s="7"/>
    </row>
    <row r="243" spans="1:17" x14ac:dyDescent="0.25">
      <c r="A243" s="38" t="s">
        <v>5</v>
      </c>
      <c r="B243" s="38" t="s">
        <v>2</v>
      </c>
      <c r="C243" s="38" t="s">
        <v>4</v>
      </c>
      <c r="D243" s="38" t="s">
        <v>0</v>
      </c>
      <c r="E243" s="28">
        <v>2</v>
      </c>
      <c r="F243" s="29">
        <v>17.82</v>
      </c>
      <c r="G243" s="30">
        <f t="shared" si="22"/>
        <v>1</v>
      </c>
      <c r="H243" s="30">
        <f t="shared" si="23"/>
        <v>0</v>
      </c>
      <c r="I243" s="30">
        <f t="shared" si="24"/>
        <v>3</v>
      </c>
      <c r="J243" s="31">
        <f t="shared" si="25"/>
        <v>1</v>
      </c>
      <c r="K243" s="36">
        <v>1.75</v>
      </c>
      <c r="L243" s="39">
        <f t="shared" si="21"/>
        <v>2.7111627265219091</v>
      </c>
      <c r="M243" s="40">
        <f t="shared" si="26"/>
        <v>-0.96116272652190915</v>
      </c>
      <c r="N243" s="41">
        <f t="shared" si="27"/>
        <v>0.92383378685503037</v>
      </c>
      <c r="O243" s="18"/>
      <c r="P243" s="18"/>
      <c r="Q243" s="7"/>
    </row>
    <row r="244" spans="1:17" ht="15.75" thickBot="1" x14ac:dyDescent="0.3">
      <c r="A244" s="38" t="s">
        <v>3</v>
      </c>
      <c r="B244" s="38" t="s">
        <v>2</v>
      </c>
      <c r="C244" s="38" t="s">
        <v>1</v>
      </c>
      <c r="D244" s="38" t="s">
        <v>0</v>
      </c>
      <c r="E244" s="32">
        <v>2</v>
      </c>
      <c r="F244" s="33">
        <v>18.78</v>
      </c>
      <c r="G244" s="34">
        <f t="shared" si="22"/>
        <v>0</v>
      </c>
      <c r="H244" s="34">
        <f t="shared" si="23"/>
        <v>0</v>
      </c>
      <c r="I244" s="34">
        <f t="shared" si="24"/>
        <v>1</v>
      </c>
      <c r="J244" s="35">
        <f t="shared" si="25"/>
        <v>1</v>
      </c>
      <c r="K244" s="37">
        <v>3</v>
      </c>
      <c r="L244" s="42">
        <f t="shared" si="21"/>
        <v>2.7322776091855543</v>
      </c>
      <c r="M244" s="43">
        <f t="shared" si="26"/>
        <v>0.26772239081444571</v>
      </c>
      <c r="N244" s="44">
        <f t="shared" si="27"/>
        <v>7.1675278543402804E-2</v>
      </c>
      <c r="O244" s="18"/>
      <c r="P244" s="18"/>
      <c r="Q244" s="7"/>
    </row>
  </sheetData>
  <mergeCells count="3">
    <mergeCell ref="R1:Y1"/>
    <mergeCell ref="R11:Z11"/>
    <mergeCell ref="R12:S12"/>
  </mergeCells>
  <pageMargins left="0.7" right="0.7" top="0.75" bottom="0.75" header="0.3" footer="0.3"/>
  <pageSetup paperSize="9" scale="67" orientation="portrait" r:id="rId1"/>
  <rowBreaks count="1" manualBreakCount="1">
    <brk id="64" max="16" man="1"/>
  </rowBreaks>
  <colBreaks count="2" manualBreakCount="2">
    <brk id="4" max="243" man="1"/>
    <brk id="10" max="24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tips</vt:lpstr>
      <vt:lpstr>tips!Print_Area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Vishal Poshtiwala</cp:lastModifiedBy>
  <cp:lastPrinted>2024-08-26T21:07:18Z</cp:lastPrinted>
  <dcterms:created xsi:type="dcterms:W3CDTF">2021-10-26T16:10:41Z</dcterms:created>
  <dcterms:modified xsi:type="dcterms:W3CDTF">2024-08-26T21:08:05Z</dcterms:modified>
</cp:coreProperties>
</file>