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astac\Documents\MikkoKarkkainen\Research\"/>
    </mc:Choice>
  </mc:AlternateContent>
  <bookViews>
    <workbookView xWindow="0" yWindow="0" windowWidth="18150" windowHeight="114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7" i="1" l="1"/>
  <c r="G50" i="1" s="1"/>
  <c r="F48" i="1"/>
  <c r="F46" i="1"/>
  <c r="E36" i="1"/>
  <c r="E37" i="1"/>
  <c r="G37" i="1"/>
  <c r="F50" i="1"/>
  <c r="F42" i="1"/>
  <c r="G43" i="1"/>
  <c r="B46" i="1"/>
  <c r="B42" i="1"/>
  <c r="E38" i="1"/>
  <c r="F36" i="1"/>
  <c r="G33" i="1"/>
  <c r="F32" i="1"/>
  <c r="B36" i="1"/>
  <c r="E26" i="1"/>
  <c r="E25" i="1"/>
  <c r="E24" i="1"/>
  <c r="G25" i="1"/>
  <c r="F24" i="1"/>
  <c r="G29" i="1"/>
  <c r="F28" i="1"/>
  <c r="B28" i="1"/>
  <c r="B24" i="1"/>
  <c r="E18" i="1"/>
  <c r="E17" i="1"/>
  <c r="E16" i="1"/>
  <c r="F16" i="1"/>
  <c r="H18" i="1"/>
  <c r="G17" i="1"/>
  <c r="F20" i="1"/>
  <c r="G21" i="1"/>
  <c r="B20" i="1"/>
  <c r="B16" i="1"/>
  <c r="C2" i="1"/>
  <c r="B2" i="1"/>
  <c r="A2" i="1"/>
  <c r="E11" i="1"/>
  <c r="E10" i="1"/>
  <c r="E9" i="1"/>
  <c r="B13" i="1"/>
  <c r="B9" i="1"/>
</calcChain>
</file>

<file path=xl/sharedStrings.xml><?xml version="1.0" encoding="utf-8"?>
<sst xmlns="http://schemas.openxmlformats.org/spreadsheetml/2006/main" count="57" uniqueCount="20">
  <si>
    <t>K</t>
  </si>
  <si>
    <t>G</t>
  </si>
  <si>
    <t>R</t>
  </si>
  <si>
    <t>Melt</t>
  </si>
  <si>
    <t>Crystal</t>
  </si>
  <si>
    <t>X</t>
  </si>
  <si>
    <t>A</t>
  </si>
  <si>
    <t>melt=</t>
  </si>
  <si>
    <t>crystal</t>
  </si>
  <si>
    <t>B</t>
  </si>
  <si>
    <t>melt</t>
  </si>
  <si>
    <t>K3G7</t>
  </si>
  <si>
    <t>K=</t>
  </si>
  <si>
    <t>G=</t>
  </si>
  <si>
    <t>C</t>
  </si>
  <si>
    <t>Crystal=</t>
  </si>
  <si>
    <t>E+</t>
  </si>
  <si>
    <t>E-</t>
  </si>
  <si>
    <t>Eutectic</t>
  </si>
  <si>
    <t>Crystals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</si>
</sst>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65" fontId="0" fillId="0" borderId="0" xfId="0" applyNumberFormat="1"/>
    <xf numFmtId="165" fontId="0" fillId="0" borderId="1" xfId="0" applyNumberFormat="1" applyBorder="1"/>
    <xf numFmtId="165" fontId="0" fillId="0" borderId="2" xfId="0" applyNumberFormat="1" applyBorder="1"/>
    <xf numFmtId="165" fontId="0" fillId="0" borderId="3" xfId="0" applyNumberFormat="1" applyBorder="1"/>
    <xf numFmtId="165" fontId="1" fillId="0" borderId="0" xfId="0" applyNumberFormat="1" applyFont="1"/>
    <xf numFmtId="165" fontId="0" fillId="0" borderId="0" xfId="0" applyNumberFormat="1" applyBorder="1"/>
    <xf numFmtId="0" fontId="0" fillId="0" borderId="3" xfId="0" applyBorder="1"/>
    <xf numFmtId="165" fontId="0" fillId="0" borderId="4" xfId="0" applyNumberFormat="1" applyBorder="1"/>
    <xf numFmtId="165" fontId="0" fillId="0" borderId="5" xfId="0" applyNumberFormat="1" applyBorder="1"/>
    <xf numFmtId="165" fontId="0" fillId="0" borderId="6" xfId="0" applyNumberFormat="1" applyBorder="1"/>
    <xf numFmtId="165" fontId="0" fillId="0" borderId="7" xfId="0" applyNumberFormat="1" applyBorder="1"/>
    <xf numFmtId="165" fontId="0" fillId="0" borderId="8" xfId="0" applyNumberFormat="1" applyBorder="1"/>
    <xf numFmtId="0" fontId="0" fillId="0" borderId="9" xfId="0" applyBorder="1"/>
    <xf numFmtId="0" fontId="0" fillId="0" borderId="10" xfId="0" applyBorder="1"/>
    <xf numFmtId="165" fontId="0" fillId="0" borderId="10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"/>
  <sheetViews>
    <sheetView tabSelected="1" topLeftCell="A25" workbookViewId="0">
      <selection activeCell="I49" sqref="I49"/>
    </sheetView>
  </sheetViews>
  <sheetFormatPr defaultRowHeight="15" x14ac:dyDescent="0.25"/>
  <cols>
    <col min="5" max="5" width="10.570312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/>
      <c r="E1" s="1"/>
      <c r="F1" s="1"/>
      <c r="G1" s="1"/>
      <c r="H1" s="1"/>
    </row>
    <row r="2" spans="1:8" x14ac:dyDescent="0.25">
      <c r="A2" s="1">
        <f>0.35*100</f>
        <v>35</v>
      </c>
      <c r="B2" s="1">
        <f>0.6*100</f>
        <v>60</v>
      </c>
      <c r="C2" s="1">
        <f>0.05*100</f>
        <v>5</v>
      </c>
      <c r="D2" s="1"/>
      <c r="E2" s="1"/>
      <c r="F2" s="1"/>
      <c r="G2" s="1"/>
      <c r="H2" s="1"/>
    </row>
    <row r="3" spans="1:8" x14ac:dyDescent="0.25">
      <c r="A3" s="1"/>
      <c r="B3" s="1"/>
      <c r="C3" s="1"/>
      <c r="D3" s="1"/>
      <c r="E3" s="1"/>
      <c r="F3" s="2" t="s">
        <v>0</v>
      </c>
      <c r="G3" s="1" t="s">
        <v>1</v>
      </c>
      <c r="H3" s="1" t="s">
        <v>2</v>
      </c>
    </row>
    <row r="4" spans="1:8" x14ac:dyDescent="0.25">
      <c r="A4" s="5" t="s">
        <v>5</v>
      </c>
      <c r="B4" s="1"/>
      <c r="C4" s="1"/>
      <c r="D4" s="1"/>
      <c r="E4" s="1"/>
      <c r="F4" s="2"/>
      <c r="G4" s="1"/>
      <c r="H4" s="1"/>
    </row>
    <row r="5" spans="1:8" x14ac:dyDescent="0.25">
      <c r="A5" s="1" t="s">
        <v>3</v>
      </c>
      <c r="B5" s="1">
        <v>1</v>
      </c>
      <c r="C5" s="1"/>
      <c r="D5" s="1" t="s">
        <v>0</v>
      </c>
      <c r="E5" s="1">
        <v>35</v>
      </c>
      <c r="F5" s="2">
        <v>35</v>
      </c>
      <c r="G5" s="1"/>
      <c r="H5" s="1"/>
    </row>
    <row r="6" spans="1:8" x14ac:dyDescent="0.25">
      <c r="A6" s="1" t="s">
        <v>4</v>
      </c>
      <c r="B6" s="1">
        <v>0</v>
      </c>
      <c r="C6" s="1"/>
      <c r="D6" s="1" t="s">
        <v>1</v>
      </c>
      <c r="E6" s="1">
        <v>60</v>
      </c>
      <c r="F6" s="2"/>
      <c r="G6" s="1">
        <v>60</v>
      </c>
      <c r="H6" s="1"/>
    </row>
    <row r="7" spans="1:8" x14ac:dyDescent="0.25">
      <c r="A7" s="1"/>
      <c r="B7" s="1"/>
      <c r="C7" s="1"/>
      <c r="D7" s="1" t="s">
        <v>2</v>
      </c>
      <c r="E7" s="1">
        <v>5</v>
      </c>
      <c r="F7" s="2"/>
      <c r="G7" s="1"/>
      <c r="H7" s="1">
        <v>5</v>
      </c>
    </row>
    <row r="8" spans="1:8" x14ac:dyDescent="0.25">
      <c r="A8" s="5" t="s">
        <v>6</v>
      </c>
      <c r="B8" s="1"/>
      <c r="C8" s="1"/>
      <c r="D8" s="1"/>
      <c r="E8" s="1"/>
      <c r="F8" s="2"/>
      <c r="G8" s="1"/>
      <c r="H8" s="1"/>
    </row>
    <row r="9" spans="1:8" x14ac:dyDescent="0.25">
      <c r="A9" s="1" t="s">
        <v>7</v>
      </c>
      <c r="B9" s="1">
        <f>6.9/7.5*100</f>
        <v>92</v>
      </c>
      <c r="C9" s="1"/>
      <c r="D9" s="1" t="s">
        <v>0</v>
      </c>
      <c r="E9" s="1">
        <f>35/92*100</f>
        <v>38.04347826086957</v>
      </c>
      <c r="F9" s="2">
        <v>35</v>
      </c>
      <c r="G9" s="1"/>
      <c r="H9" s="1"/>
    </row>
    <row r="10" spans="1:8" x14ac:dyDescent="0.25">
      <c r="A10" s="1"/>
      <c r="B10" s="1"/>
      <c r="C10" s="1"/>
      <c r="D10" s="1" t="s">
        <v>1</v>
      </c>
      <c r="E10" s="1">
        <f>52/92*100</f>
        <v>56.521739130434781</v>
      </c>
      <c r="F10" s="2"/>
      <c r="G10" s="3">
        <v>52</v>
      </c>
      <c r="H10" s="1"/>
    </row>
    <row r="11" spans="1:8" x14ac:dyDescent="0.25">
      <c r="A11" s="1"/>
      <c r="B11" s="1"/>
      <c r="C11" s="1"/>
      <c r="D11" s="1" t="s">
        <v>2</v>
      </c>
      <c r="E11" s="1">
        <f>5/92*100</f>
        <v>5.4347826086956523</v>
      </c>
      <c r="F11" s="2"/>
      <c r="G11" s="1">
        <v>8</v>
      </c>
      <c r="H11" s="1">
        <v>5</v>
      </c>
    </row>
    <row r="12" spans="1:8" x14ac:dyDescent="0.25">
      <c r="A12" s="1"/>
      <c r="B12" s="1"/>
      <c r="C12" s="1"/>
      <c r="D12" s="1"/>
      <c r="E12" s="1"/>
      <c r="F12" s="2"/>
      <c r="G12" s="1">
        <v>60</v>
      </c>
      <c r="H12" s="1"/>
    </row>
    <row r="13" spans="1:8" x14ac:dyDescent="0.25">
      <c r="A13" s="1" t="s">
        <v>8</v>
      </c>
      <c r="B13" s="1">
        <f>100-B9</f>
        <v>8</v>
      </c>
      <c r="C13" s="1"/>
      <c r="D13" s="1" t="s">
        <v>1</v>
      </c>
      <c r="E13" s="1">
        <v>100</v>
      </c>
      <c r="F13" s="2"/>
      <c r="G13" s="1"/>
      <c r="H13" s="1"/>
    </row>
    <row r="14" spans="1:8" x14ac:dyDescent="0.25">
      <c r="A14" s="1"/>
      <c r="B14" s="1"/>
      <c r="C14" s="1"/>
      <c r="D14" s="1"/>
      <c r="E14" s="1"/>
      <c r="F14" s="2"/>
      <c r="G14" s="1"/>
      <c r="H14" s="1"/>
    </row>
    <row r="15" spans="1:8" x14ac:dyDescent="0.25">
      <c r="A15" s="5" t="s">
        <v>9</v>
      </c>
      <c r="B15" s="1"/>
      <c r="C15" s="1"/>
      <c r="D15" s="1"/>
      <c r="E15" s="1"/>
      <c r="F15" s="2"/>
      <c r="G15" s="1"/>
      <c r="H15" s="1"/>
    </row>
    <row r="16" spans="1:8" x14ac:dyDescent="0.25">
      <c r="A16" s="1" t="s">
        <v>10</v>
      </c>
      <c r="B16" s="1">
        <f>1.7/2.35*100</f>
        <v>72.340425531914889</v>
      </c>
      <c r="C16" s="1"/>
      <c r="D16" s="1" t="s">
        <v>0</v>
      </c>
      <c r="E16" s="1">
        <f>26.7/B16*100</f>
        <v>36.908823529411769</v>
      </c>
      <c r="F16" s="2">
        <f>35-F20</f>
        <v>26.702127659574465</v>
      </c>
      <c r="G16" s="1"/>
      <c r="H16" s="1"/>
    </row>
    <row r="17" spans="1:8" x14ac:dyDescent="0.25">
      <c r="A17" s="1"/>
      <c r="B17" s="1"/>
      <c r="C17" s="1"/>
      <c r="D17" s="1" t="s">
        <v>1</v>
      </c>
      <c r="E17" s="1">
        <f>G17/B16*100</f>
        <v>56.137352941176474</v>
      </c>
      <c r="F17" s="2"/>
      <c r="G17" s="1">
        <f>60-G21</f>
        <v>40.61</v>
      </c>
      <c r="H17" s="1"/>
    </row>
    <row r="18" spans="1:8" x14ac:dyDescent="0.25">
      <c r="A18" s="1"/>
      <c r="B18" s="1"/>
      <c r="C18" s="1"/>
      <c r="D18" s="1" t="s">
        <v>2</v>
      </c>
      <c r="E18" s="1">
        <f>H18/B16*100</f>
        <v>6.9117647058823533</v>
      </c>
      <c r="F18" s="2"/>
      <c r="G18" s="1"/>
      <c r="H18" s="1">
        <f>5</f>
        <v>5</v>
      </c>
    </row>
    <row r="19" spans="1:8" x14ac:dyDescent="0.25">
      <c r="A19" s="1"/>
      <c r="B19" s="1"/>
      <c r="C19" s="1"/>
      <c r="D19" s="1"/>
      <c r="E19" s="1"/>
      <c r="F19" s="2"/>
      <c r="G19" s="1"/>
      <c r="H19" s="1"/>
    </row>
    <row r="20" spans="1:8" x14ac:dyDescent="0.25">
      <c r="A20" s="1" t="s">
        <v>4</v>
      </c>
      <c r="B20" s="1">
        <f>100-B16</f>
        <v>27.659574468085111</v>
      </c>
      <c r="C20" s="8" t="s">
        <v>11</v>
      </c>
      <c r="D20" s="9" t="s">
        <v>12</v>
      </c>
      <c r="E20" s="10">
        <v>30</v>
      </c>
      <c r="F20" s="2">
        <f>0.3*B20</f>
        <v>8.297872340425533</v>
      </c>
      <c r="H20" s="1"/>
    </row>
    <row r="21" spans="1:8" x14ac:dyDescent="0.25">
      <c r="A21" s="1"/>
      <c r="B21" s="1"/>
      <c r="C21" s="11"/>
      <c r="D21" s="3" t="s">
        <v>13</v>
      </c>
      <c r="E21" s="12">
        <v>70</v>
      </c>
      <c r="F21" s="2"/>
      <c r="G21" s="1">
        <f>0.7*27.7</f>
        <v>19.389999999999997</v>
      </c>
      <c r="H21" s="1"/>
    </row>
    <row r="22" spans="1:8" x14ac:dyDescent="0.25">
      <c r="A22" s="1"/>
      <c r="B22" s="1"/>
      <c r="C22" s="1"/>
      <c r="D22" s="1"/>
      <c r="E22" s="1"/>
      <c r="F22" s="2"/>
      <c r="G22" s="1"/>
      <c r="H22" s="1"/>
    </row>
    <row r="23" spans="1:8" x14ac:dyDescent="0.25">
      <c r="A23" s="5" t="s">
        <v>14</v>
      </c>
      <c r="B23" s="1"/>
      <c r="C23" s="1"/>
      <c r="D23" s="1"/>
      <c r="E23" s="1"/>
      <c r="F23" s="2"/>
      <c r="G23" s="1"/>
      <c r="H23" s="1"/>
    </row>
    <row r="24" spans="1:8" x14ac:dyDescent="0.25">
      <c r="A24" s="1" t="s">
        <v>10</v>
      </c>
      <c r="B24" s="1">
        <f>1.2/6.9*100</f>
        <v>17.391304347826086</v>
      </c>
      <c r="C24" s="1"/>
      <c r="D24" s="1" t="s">
        <v>0</v>
      </c>
      <c r="E24" s="4">
        <f>F24/B24*100</f>
        <v>58.750000000000014</v>
      </c>
      <c r="F24" s="2">
        <f>F5-F28</f>
        <v>10.217391304347828</v>
      </c>
      <c r="G24" s="1"/>
      <c r="H24" s="1"/>
    </row>
    <row r="25" spans="1:8" x14ac:dyDescent="0.25">
      <c r="A25" s="1"/>
      <c r="B25" s="1"/>
      <c r="C25" s="1"/>
      <c r="D25" s="1" t="s">
        <v>1</v>
      </c>
      <c r="E25" s="7">
        <f>G25/B24*100</f>
        <v>12.500000000000068</v>
      </c>
      <c r="F25" s="6"/>
      <c r="G25" s="1">
        <f>G6-G29</f>
        <v>2.1739130434782723</v>
      </c>
      <c r="H25" s="1"/>
    </row>
    <row r="26" spans="1:8" x14ac:dyDescent="0.25">
      <c r="A26" s="1"/>
      <c r="B26" s="1"/>
      <c r="C26" s="1"/>
      <c r="D26" s="1" t="s">
        <v>2</v>
      </c>
      <c r="E26" s="4">
        <f>H26/B24*100</f>
        <v>28.750000000000004</v>
      </c>
      <c r="F26" s="6"/>
      <c r="G26" s="1"/>
      <c r="H26" s="1">
        <v>5</v>
      </c>
    </row>
    <row r="27" spans="1:8" x14ac:dyDescent="0.25">
      <c r="A27" s="1"/>
      <c r="B27" s="1"/>
      <c r="C27" s="1"/>
      <c r="D27" s="1"/>
      <c r="E27" s="4"/>
      <c r="F27" s="1"/>
      <c r="G27" s="1"/>
      <c r="H27" s="1"/>
    </row>
    <row r="28" spans="1:8" x14ac:dyDescent="0.25">
      <c r="A28" s="1" t="s">
        <v>4</v>
      </c>
      <c r="B28" s="1">
        <f>100-B24</f>
        <v>82.608695652173907</v>
      </c>
      <c r="C28" s="8" t="s">
        <v>11</v>
      </c>
      <c r="D28" s="9" t="s">
        <v>0</v>
      </c>
      <c r="E28" s="10">
        <v>30</v>
      </c>
      <c r="F28" s="1">
        <f>0.3*B28</f>
        <v>24.782608695652172</v>
      </c>
      <c r="G28" s="1"/>
      <c r="H28" s="1"/>
    </row>
    <row r="29" spans="1:8" x14ac:dyDescent="0.25">
      <c r="A29" s="1"/>
      <c r="B29" s="1"/>
      <c r="C29" s="11"/>
      <c r="D29" s="3" t="s">
        <v>1</v>
      </c>
      <c r="E29" s="12">
        <v>70</v>
      </c>
      <c r="F29" s="1"/>
      <c r="G29" s="1">
        <f>0.7*B28</f>
        <v>57.826086956521728</v>
      </c>
      <c r="H29" s="1"/>
    </row>
    <row r="30" spans="1:8" x14ac:dyDescent="0.25">
      <c r="A30" s="1"/>
      <c r="B30" s="1"/>
      <c r="C30" s="1"/>
      <c r="D30" s="1"/>
      <c r="E30" s="4"/>
      <c r="F30" s="1"/>
      <c r="G30" s="1"/>
      <c r="H30" s="1"/>
    </row>
    <row r="31" spans="1:8" x14ac:dyDescent="0.25">
      <c r="A31" s="5" t="s">
        <v>16</v>
      </c>
      <c r="B31" s="1"/>
      <c r="C31" s="1"/>
      <c r="D31" s="1"/>
      <c r="E31" s="4"/>
      <c r="F31" s="1"/>
      <c r="G31" s="1"/>
      <c r="H31" s="1"/>
    </row>
    <row r="32" spans="1:8" x14ac:dyDescent="0.25">
      <c r="A32" s="1" t="s">
        <v>10</v>
      </c>
      <c r="B32" s="1">
        <v>10</v>
      </c>
      <c r="C32" s="1"/>
      <c r="D32" s="1" t="s">
        <v>0</v>
      </c>
      <c r="E32" s="4">
        <v>32</v>
      </c>
      <c r="F32" s="1">
        <f>32*B32/100</f>
        <v>3.2</v>
      </c>
      <c r="G32" s="1"/>
      <c r="H32" s="1"/>
    </row>
    <row r="33" spans="1:8" x14ac:dyDescent="0.25">
      <c r="A33" s="1"/>
      <c r="B33" s="1"/>
      <c r="C33" s="1"/>
      <c r="D33" s="1" t="s">
        <v>1</v>
      </c>
      <c r="E33" s="4">
        <v>18</v>
      </c>
      <c r="F33" s="1"/>
      <c r="G33" s="1">
        <f>E33*B32/100</f>
        <v>1.8</v>
      </c>
      <c r="H33" s="1"/>
    </row>
    <row r="34" spans="1:8" x14ac:dyDescent="0.25">
      <c r="A34" s="1"/>
      <c r="B34" s="1"/>
      <c r="C34" s="1"/>
      <c r="D34" s="1" t="s">
        <v>2</v>
      </c>
      <c r="E34" s="4">
        <v>50</v>
      </c>
      <c r="F34" s="1"/>
      <c r="G34" s="1"/>
      <c r="H34" s="1">
        <v>5</v>
      </c>
    </row>
    <row r="35" spans="1:8" x14ac:dyDescent="0.25">
      <c r="A35" s="1"/>
      <c r="B35" s="1"/>
      <c r="C35" s="1"/>
      <c r="D35" s="1"/>
      <c r="E35" s="4"/>
      <c r="F35" s="1"/>
      <c r="G35" s="1"/>
      <c r="H35" s="1"/>
    </row>
    <row r="36" spans="1:8" x14ac:dyDescent="0.25">
      <c r="A36" s="1" t="s">
        <v>15</v>
      </c>
      <c r="B36" s="1">
        <f>100-B32</f>
        <v>90</v>
      </c>
      <c r="C36" s="8" t="s">
        <v>11</v>
      </c>
      <c r="D36" s="9" t="s">
        <v>0</v>
      </c>
      <c r="E36" s="10">
        <f>G37/7*3/B36*100</f>
        <v>27.714285714285715</v>
      </c>
      <c r="F36" s="1">
        <f>F5-F32</f>
        <v>31.8</v>
      </c>
      <c r="G36" s="1"/>
      <c r="H36" s="1"/>
    </row>
    <row r="37" spans="1:8" x14ac:dyDescent="0.25">
      <c r="A37" s="1"/>
      <c r="B37" s="1"/>
      <c r="C37" s="11"/>
      <c r="D37" s="15" t="s">
        <v>1</v>
      </c>
      <c r="E37" s="12">
        <f>58.2/90*100</f>
        <v>64.666666666666671</v>
      </c>
      <c r="F37" s="1"/>
      <c r="G37" s="1">
        <f>60-G33</f>
        <v>58.2</v>
      </c>
      <c r="H37" s="1"/>
    </row>
    <row r="38" spans="1:8" x14ac:dyDescent="0.25">
      <c r="A38" s="1"/>
      <c r="B38" s="1"/>
      <c r="C38" s="6"/>
      <c r="D38" s="6" t="s">
        <v>0</v>
      </c>
      <c r="E38" s="4">
        <f>100-E36-E37</f>
        <v>7.6190476190476062</v>
      </c>
      <c r="F38" s="1"/>
      <c r="G38" s="1"/>
      <c r="H38" s="1"/>
    </row>
    <row r="39" spans="1:8" x14ac:dyDescent="0.25">
      <c r="A39" s="1"/>
      <c r="B39" s="1"/>
      <c r="C39" s="1"/>
      <c r="D39" s="1"/>
      <c r="E39" s="4"/>
      <c r="F39" s="1"/>
      <c r="G39" s="1"/>
      <c r="H39" s="1"/>
    </row>
    <row r="40" spans="1:8" x14ac:dyDescent="0.25">
      <c r="A40" s="5" t="s">
        <v>17</v>
      </c>
      <c r="B40" s="1"/>
      <c r="C40" s="1"/>
      <c r="D40" s="1"/>
      <c r="E40" s="4"/>
      <c r="F40" s="1"/>
      <c r="G40" s="1"/>
      <c r="H40" s="1"/>
    </row>
    <row r="41" spans="1:8" x14ac:dyDescent="0.25">
      <c r="A41" s="1"/>
      <c r="B41" s="1"/>
      <c r="C41" s="1"/>
      <c r="D41" s="1"/>
      <c r="E41" s="4"/>
      <c r="F41" s="1"/>
      <c r="G41" s="1"/>
      <c r="H41" s="1"/>
    </row>
    <row r="42" spans="1:8" x14ac:dyDescent="0.25">
      <c r="A42" s="1" t="s">
        <v>18</v>
      </c>
      <c r="B42" s="1">
        <f>10</f>
        <v>10</v>
      </c>
      <c r="C42" s="1"/>
      <c r="D42" s="1" t="s">
        <v>0</v>
      </c>
      <c r="E42" s="4">
        <v>32</v>
      </c>
      <c r="F42" s="1">
        <f>32*10/100</f>
        <v>3.2</v>
      </c>
      <c r="G42" s="1"/>
      <c r="H42" s="1"/>
    </row>
    <row r="43" spans="1:8" x14ac:dyDescent="0.25">
      <c r="A43" s="1"/>
      <c r="B43" s="1"/>
      <c r="C43" s="1"/>
      <c r="D43" s="1" t="s">
        <v>1</v>
      </c>
      <c r="E43" s="4">
        <v>18</v>
      </c>
      <c r="F43" s="1"/>
      <c r="G43" s="1">
        <f>18*10/100</f>
        <v>1.8</v>
      </c>
      <c r="H43" s="1"/>
    </row>
    <row r="44" spans="1:8" x14ac:dyDescent="0.25">
      <c r="C44" s="1"/>
      <c r="D44" s="1" t="s">
        <v>2</v>
      </c>
      <c r="E44" s="4">
        <v>50</v>
      </c>
      <c r="F44" s="1"/>
      <c r="G44" s="1"/>
      <c r="H44" s="1">
        <v>5</v>
      </c>
    </row>
    <row r="45" spans="1:8" x14ac:dyDescent="0.25">
      <c r="E45" s="7"/>
    </row>
    <row r="46" spans="1:8" x14ac:dyDescent="0.25">
      <c r="A46" s="1" t="s">
        <v>19</v>
      </c>
      <c r="B46" s="1">
        <f>90</f>
        <v>90</v>
      </c>
      <c r="C46" s="13" t="s">
        <v>11</v>
      </c>
      <c r="D46" s="9" t="s">
        <v>0</v>
      </c>
      <c r="E46" s="10">
        <v>27.7</v>
      </c>
      <c r="F46">
        <f>90*E46/100</f>
        <v>24.93</v>
      </c>
    </row>
    <row r="47" spans="1:8" x14ac:dyDescent="0.25">
      <c r="C47" s="14"/>
      <c r="D47" s="3" t="s">
        <v>1</v>
      </c>
      <c r="E47" s="12">
        <v>64.7</v>
      </c>
      <c r="G47">
        <f>64.7*90/100</f>
        <v>58.23</v>
      </c>
    </row>
    <row r="48" spans="1:8" x14ac:dyDescent="0.25">
      <c r="D48" s="1" t="s">
        <v>0</v>
      </c>
      <c r="E48" s="4">
        <v>7.6</v>
      </c>
      <c r="F48">
        <f>E48*90/100</f>
        <v>6.84</v>
      </c>
    </row>
    <row r="50" spans="6:8" x14ac:dyDescent="0.25">
      <c r="F50" s="1">
        <f>SUM(F42:F48)</f>
        <v>34.97</v>
      </c>
      <c r="G50" s="1">
        <f>SUM(G43:G48)</f>
        <v>60.029999999999994</v>
      </c>
      <c r="H50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The University of Alabama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dzhang</dc:creator>
  <cp:lastModifiedBy>dzhang</cp:lastModifiedBy>
  <dcterms:created xsi:type="dcterms:W3CDTF">2017-05-03T19:02:52Z</dcterms:created>
  <dcterms:modified xsi:type="dcterms:W3CDTF">2017-05-03T20:17:05Z</dcterms:modified>
</cp:coreProperties>
</file>