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stac\Desktop\"/>
    </mc:Choice>
  </mc:AlternateContent>
  <bookViews>
    <workbookView xWindow="0" yWindow="0" windowWidth="13725" windowHeight="12360"/>
  </bookViews>
  <sheets>
    <sheet name="water_cp" sheetId="1" r:id="rId1"/>
  </sheets>
  <calcPr calcId="0"/>
</workbook>
</file>

<file path=xl/calcChain.xml><?xml version="1.0" encoding="utf-8"?>
<calcChain xmlns="http://schemas.openxmlformats.org/spreadsheetml/2006/main">
  <c r="K31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17" i="1"/>
  <c r="L13" i="1"/>
  <c r="H34" i="1"/>
  <c r="L10" i="1"/>
  <c r="K32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8" i="1"/>
</calcChain>
</file>

<file path=xl/sharedStrings.xml><?xml version="1.0" encoding="utf-8"?>
<sst xmlns="http://schemas.openxmlformats.org/spreadsheetml/2006/main" count="24" uniqueCount="21">
  <si>
    <t xml:space="preserve"> H2O(g)</t>
  </si>
  <si>
    <t>Water (ideal gas)</t>
  </si>
  <si>
    <t>Equation:     H2(g) + 0.5O2(g)=H2O(g)</t>
  </si>
  <si>
    <t>298.150----2000.000K :</t>
  </si>
  <si>
    <t>Cp=  6.895 + 2.882*10^(-3)*T + 0.240*10^5*T^(-2)</t>
  </si>
  <si>
    <t>Ht=  6.895*10^(-3)*T + 1.441*10^(-6)*T^2 - 0.240*10^2*T^(-1) - 2.103</t>
  </si>
  <si>
    <t>DG=- 56.816 + 3.176*10^(-3)*TlnT - 0.771*10^(-6)*T^2 - 15.050/T - 10.378*10^(-3)*T</t>
  </si>
  <si>
    <t>DH=- 56.816 - 3.176*10^(-3)*T + 0.771*10^(-6)*T^2 - 30.100*T^(-1)</t>
  </si>
  <si>
    <t>T,K</t>
  </si>
  <si>
    <t>Cp(Joules/mol.K)</t>
  </si>
  <si>
    <t>H-H298(kJoules/mol)</t>
  </si>
  <si>
    <t>DHf/DHr(kJoules/mol)</t>
  </si>
  <si>
    <t>DGf/DGr(kJoules/mol)</t>
  </si>
  <si>
    <t xml:space="preserve"> -1.#QO</t>
  </si>
  <si>
    <t>DATA CALCULATED FROM FITTING EQUATION:</t>
  </si>
  <si>
    <t>Numerical Integration for Delta H</t>
  </si>
  <si>
    <t>Numerical integration from 298.15 to 1048.15 matches table values approximately</t>
  </si>
  <si>
    <t>step Area:</t>
  </si>
  <si>
    <t>Sum of Areas:</t>
  </si>
  <si>
    <t>Look at difference:</t>
  </si>
  <si>
    <t>THIS equation tries to be H-H298(kJoules/mol) by the way,  - 2.103 is value of function at  298.15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</si>
</sst>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4" borderId="0" xfId="0" applyFont="1" applyFill="1"/>
    <xf numFmtId="0" fontId="16" fillId="35" borderId="0" xfId="0" applyFont="1" applyFill="1"/>
    <xf numFmtId="0" fontId="0" fillId="36" borderId="0" xfId="0" applyFill="1"/>
    <xf numFmtId="0" fontId="14" fillId="0" borderId="0" xfId="0" applyFont="1"/>
    <xf numFmtId="0" fontId="16" fillId="37" borderId="0" xfId="0" applyFont="1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6</xdr:row>
      <xdr:rowOff>95250</xdr:rowOff>
    </xdr:from>
    <xdr:to>
      <xdr:col>10</xdr:col>
      <xdr:colOff>0</xdr:colOff>
      <xdr:row>11</xdr:row>
      <xdr:rowOff>180975</xdr:rowOff>
    </xdr:to>
    <xdr:cxnSp macro="">
      <xdr:nvCxnSpPr>
        <xdr:cNvPr id="3" name="Straight Arrow Connector 2"/>
        <xdr:cNvCxnSpPr/>
      </xdr:nvCxnSpPr>
      <xdr:spPr>
        <a:xfrm>
          <a:off x="3819525" y="1238250"/>
          <a:ext cx="2276475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7</xdr:row>
      <xdr:rowOff>104775</xdr:rowOff>
    </xdr:from>
    <xdr:to>
      <xdr:col>11</xdr:col>
      <xdr:colOff>219075</xdr:colOff>
      <xdr:row>13</xdr:row>
      <xdr:rowOff>123825</xdr:rowOff>
    </xdr:to>
    <xdr:cxnSp macro="">
      <xdr:nvCxnSpPr>
        <xdr:cNvPr id="6" name="Straight Arrow Connector 5"/>
        <xdr:cNvCxnSpPr/>
      </xdr:nvCxnSpPr>
      <xdr:spPr>
        <a:xfrm>
          <a:off x="5000625" y="1438275"/>
          <a:ext cx="1924050" cy="1162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32</xdr:row>
      <xdr:rowOff>47625</xdr:rowOff>
    </xdr:from>
    <xdr:to>
      <xdr:col>9</xdr:col>
      <xdr:colOff>600075</xdr:colOff>
      <xdr:row>36</xdr:row>
      <xdr:rowOff>47625</xdr:rowOff>
    </xdr:to>
    <xdr:cxnSp macro="">
      <xdr:nvCxnSpPr>
        <xdr:cNvPr id="8" name="Straight Connector 7"/>
        <xdr:cNvCxnSpPr/>
      </xdr:nvCxnSpPr>
      <xdr:spPr>
        <a:xfrm flipH="1">
          <a:off x="5429250" y="6143625"/>
          <a:ext cx="657225" cy="7620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31</xdr:row>
      <xdr:rowOff>152400</xdr:rowOff>
    </xdr:from>
    <xdr:to>
      <xdr:col>6</xdr:col>
      <xdr:colOff>552451</xdr:colOff>
      <xdr:row>36</xdr:row>
      <xdr:rowOff>28575</xdr:rowOff>
    </xdr:to>
    <xdr:cxnSp macro="">
      <xdr:nvCxnSpPr>
        <xdr:cNvPr id="9" name="Straight Connector 8"/>
        <xdr:cNvCxnSpPr/>
      </xdr:nvCxnSpPr>
      <xdr:spPr>
        <a:xfrm flipH="1" flipV="1">
          <a:off x="1247775" y="6057900"/>
          <a:ext cx="2962276" cy="8286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workbookViewId="0">
      <selection activeCell="L39" sqref="L39"/>
    </sheetView>
  </sheetViews>
  <sheetFormatPr defaultRowHeight="15" x14ac:dyDescent="0.25"/>
  <sheetData>
    <row r="1" spans="1:19" x14ac:dyDescent="0.25">
      <c r="A1" t="s">
        <v>0</v>
      </c>
    </row>
    <row r="2" spans="1:19" x14ac:dyDescent="0.25">
      <c r="A2" t="s">
        <v>1</v>
      </c>
    </row>
    <row r="3" spans="1:19" x14ac:dyDescent="0.25">
      <c r="A3" t="s">
        <v>2</v>
      </c>
    </row>
    <row r="6" spans="1:19" x14ac:dyDescent="0.25">
      <c r="A6" t="s">
        <v>3</v>
      </c>
    </row>
    <row r="7" spans="1:19" x14ac:dyDescent="0.25">
      <c r="B7" s="4" t="s">
        <v>4</v>
      </c>
      <c r="C7" s="4"/>
      <c r="D7" s="4"/>
      <c r="E7" s="4"/>
      <c r="F7" s="4"/>
    </row>
    <row r="8" spans="1:19" x14ac:dyDescent="0.25">
      <c r="B8" s="5" t="s">
        <v>5</v>
      </c>
      <c r="C8" s="5"/>
      <c r="D8" s="5"/>
      <c r="E8" s="5"/>
      <c r="F8" s="5"/>
      <c r="G8" s="5"/>
      <c r="H8" s="5"/>
      <c r="I8" s="5"/>
      <c r="J8" s="7" t="s">
        <v>20</v>
      </c>
      <c r="K8" s="5"/>
      <c r="L8" s="5"/>
      <c r="M8" s="5"/>
      <c r="N8" s="5"/>
      <c r="O8" s="5"/>
      <c r="P8" s="5"/>
      <c r="Q8" s="5"/>
      <c r="R8" s="5"/>
      <c r="S8" s="5"/>
    </row>
    <row r="10" spans="1:19" x14ac:dyDescent="0.25">
      <c r="L10">
        <f>6.895*10^(-3)*1000</f>
        <v>6.8950000000000005</v>
      </c>
    </row>
    <row r="11" spans="1:19" x14ac:dyDescent="0.25">
      <c r="A11" t="s">
        <v>3</v>
      </c>
    </row>
    <row r="12" spans="1:19" x14ac:dyDescent="0.25">
      <c r="B12" t="s">
        <v>6</v>
      </c>
    </row>
    <row r="13" spans="1:19" x14ac:dyDescent="0.25">
      <c r="B13" t="s">
        <v>7</v>
      </c>
      <c r="L13">
        <f>6.895*10^(-3)*1000+1.441*10^(-6)*1000^2-0.24*10^2*1000^(-1)-2.103</f>
        <v>6.2090000000000014</v>
      </c>
    </row>
    <row r="15" spans="1:19" x14ac:dyDescent="0.25">
      <c r="K15" s="2" t="s">
        <v>14</v>
      </c>
      <c r="L15" s="3"/>
      <c r="M15" s="8"/>
    </row>
    <row r="16" spans="1:19" x14ac:dyDescent="0.25">
      <c r="A16" t="s">
        <v>8</v>
      </c>
      <c r="B16" t="s">
        <v>9</v>
      </c>
      <c r="C16" t="s">
        <v>10</v>
      </c>
      <c r="D16" t="s">
        <v>11</v>
      </c>
      <c r="E16" t="s">
        <v>12</v>
      </c>
      <c r="J16" s="1"/>
      <c r="K16" s="6" t="s">
        <v>9</v>
      </c>
      <c r="L16" s="7" t="s">
        <v>10</v>
      </c>
      <c r="M16" s="8"/>
    </row>
    <row r="17" spans="1:13" x14ac:dyDescent="0.25">
      <c r="A17">
        <v>298.14999999999998</v>
      </c>
      <c r="B17">
        <v>0</v>
      </c>
      <c r="C17">
        <v>0</v>
      </c>
      <c r="D17" t="s">
        <v>13</v>
      </c>
      <c r="E17">
        <v>0</v>
      </c>
      <c r="G17" s="10" t="s">
        <v>15</v>
      </c>
      <c r="H17" s="11"/>
      <c r="I17" s="11"/>
      <c r="K17" s="4">
        <f>6.895+2.882*10^(-3)*A17+0.24*10^5*A17^(-2)</f>
        <v>8.0242545298585704</v>
      </c>
      <c r="L17" s="5">
        <f>6.895*10^(-3)*A17+1.441*10^(-6)*A17^2-0.24*10^2*A17^(-1)-2.103</f>
        <v>3.4327739016726255E-4</v>
      </c>
      <c r="M17" s="8"/>
    </row>
    <row r="18" spans="1:13" x14ac:dyDescent="0.25">
      <c r="A18">
        <v>348.15</v>
      </c>
      <c r="B18">
        <v>33.595999999999997</v>
      </c>
      <c r="C18">
        <v>1E-3</v>
      </c>
      <c r="D18">
        <v>-241.97800000000001</v>
      </c>
      <c r="E18">
        <v>-228.74199999999999</v>
      </c>
      <c r="G18" s="10" t="s">
        <v>17</v>
      </c>
      <c r="H18" s="11">
        <f>(B18+B17)/2*(A18-A17)</f>
        <v>839.89999999999986</v>
      </c>
      <c r="I18" s="11"/>
      <c r="K18" s="4">
        <f>6.895+2.882*10^(-3)*A18+0.24*10^5*A18^(-2)</f>
        <v>8.096374342030618</v>
      </c>
      <c r="L18" s="5">
        <f t="shared" ref="L18:L32" si="0">6.895*10^(-3)*A18+1.441*10^(-6)*A18^2-0.24*10^2*A18^(-1)-2.103</f>
        <v>0.40321978328953989</v>
      </c>
      <c r="M18" s="8"/>
    </row>
    <row r="19" spans="1:13" x14ac:dyDescent="0.25">
      <c r="A19">
        <v>398.15</v>
      </c>
      <c r="B19">
        <v>33.898000000000003</v>
      </c>
      <c r="C19">
        <v>1.6879999999999999</v>
      </c>
      <c r="D19">
        <v>-242.477</v>
      </c>
      <c r="E19">
        <v>-226.482</v>
      </c>
      <c r="G19" s="11"/>
      <c r="H19" s="11">
        <f t="shared" ref="H19:H34" si="1">(B19+B18)/2*(A19-A18)</f>
        <v>1687.35</v>
      </c>
      <c r="I19" s="11"/>
      <c r="K19" s="4">
        <f>6.895+2.882*10^(-3)*A19+0.24*10^5*A19^(-2)</f>
        <v>8.1938654854853183</v>
      </c>
      <c r="L19" s="5">
        <f t="shared" si="0"/>
        <v>0.81039771242152003</v>
      </c>
      <c r="M19" s="8"/>
    </row>
    <row r="20" spans="1:13" x14ac:dyDescent="0.25">
      <c r="A20">
        <v>448.15</v>
      </c>
      <c r="B20">
        <v>34.305999999999997</v>
      </c>
      <c r="C20">
        <v>3.3929999999999998</v>
      </c>
      <c r="D20">
        <v>-242.976</v>
      </c>
      <c r="E20">
        <v>-224.15100000000001</v>
      </c>
      <c r="G20" s="11"/>
      <c r="H20" s="11">
        <f t="shared" si="1"/>
        <v>1705.1000000000001</v>
      </c>
      <c r="I20" s="11"/>
      <c r="K20" s="4">
        <f>6.895+2.882*10^(-3)*A20+0.24*10^5*A20^(-2)</f>
        <v>8.3060673465532062</v>
      </c>
      <c r="L20" s="5">
        <f t="shared" si="0"/>
        <v>1.2228489191096803</v>
      </c>
      <c r="M20" s="8"/>
    </row>
    <row r="21" spans="1:13" x14ac:dyDescent="0.25">
      <c r="A21">
        <v>498.15</v>
      </c>
      <c r="B21">
        <v>34.776000000000003</v>
      </c>
      <c r="C21">
        <v>5.12</v>
      </c>
      <c r="D21">
        <v>-243.46899999999999</v>
      </c>
      <c r="E21">
        <v>-221.75700000000001</v>
      </c>
      <c r="G21" s="11"/>
      <c r="H21" s="11">
        <f t="shared" si="1"/>
        <v>1727.0499999999997</v>
      </c>
      <c r="I21" s="11"/>
      <c r="K21" s="4">
        <f>6.895+2.882*10^(-3)*A21+0.24*10^5*A21^(-2)</f>
        <v>8.4273826622611114</v>
      </c>
      <c r="L21" s="5">
        <f t="shared" si="0"/>
        <v>1.6411550722621264</v>
      </c>
      <c r="M21" s="8"/>
    </row>
    <row r="22" spans="1:13" x14ac:dyDescent="0.25">
      <c r="A22">
        <v>548.15</v>
      </c>
      <c r="B22">
        <v>35.283999999999999</v>
      </c>
      <c r="C22">
        <v>6.8710000000000004</v>
      </c>
      <c r="D22">
        <v>-243.953</v>
      </c>
      <c r="E22">
        <v>-219.30799999999999</v>
      </c>
      <c r="G22" s="11"/>
      <c r="H22" s="11">
        <f t="shared" si="1"/>
        <v>1751.5</v>
      </c>
      <c r="I22" s="11"/>
      <c r="K22" s="4">
        <f>6.895+2.882*10^(-3)*A22+0.24*10^5*A22^(-2)</f>
        <v>8.5546435820689499</v>
      </c>
      <c r="L22" s="5">
        <f t="shared" si="0"/>
        <v>2.0656856109564043</v>
      </c>
      <c r="M22" s="8"/>
    </row>
    <row r="23" spans="1:13" x14ac:dyDescent="0.25">
      <c r="A23">
        <v>598.15</v>
      </c>
      <c r="B23">
        <v>35.817</v>
      </c>
      <c r="C23">
        <v>8.6489999999999991</v>
      </c>
      <c r="D23">
        <v>-244.42599999999999</v>
      </c>
      <c r="E23">
        <v>-216.81200000000001</v>
      </c>
      <c r="G23" s="11"/>
      <c r="H23" s="11">
        <f t="shared" si="1"/>
        <v>1777.5250000000001</v>
      </c>
      <c r="I23" s="11"/>
      <c r="K23" s="4">
        <f>6.895+2.882*10^(-3)*A23+0.24*10^5*A23^(-2)</f>
        <v>8.6859479870137264</v>
      </c>
      <c r="L23" s="5">
        <f t="shared" si="0"/>
        <v>2.496686447035239</v>
      </c>
      <c r="M23" s="8"/>
    </row>
    <row r="24" spans="1:13" x14ac:dyDescent="0.25">
      <c r="A24">
        <v>648.15</v>
      </c>
      <c r="B24">
        <v>36.366</v>
      </c>
      <c r="C24">
        <v>10.452999999999999</v>
      </c>
      <c r="D24">
        <v>-244.887</v>
      </c>
      <c r="E24">
        <v>-214.27199999999999</v>
      </c>
      <c r="G24" s="11"/>
      <c r="H24" s="11">
        <f t="shared" si="1"/>
        <v>1804.5749999999998</v>
      </c>
      <c r="I24" s="11"/>
      <c r="K24" s="4">
        <f>6.895+2.882*10^(-3)*A24+0.24*10^5*A24^(-2)</f>
        <v>8.8200977694637892</v>
      </c>
      <c r="L24" s="5">
        <f t="shared" si="0"/>
        <v>2.9343276111895435</v>
      </c>
      <c r="M24" s="8"/>
    </row>
    <row r="25" spans="1:13" x14ac:dyDescent="0.25">
      <c r="A25">
        <v>698.15</v>
      </c>
      <c r="B25">
        <v>36.927999999999997</v>
      </c>
      <c r="C25">
        <v>12.285</v>
      </c>
      <c r="D25">
        <v>-245.334</v>
      </c>
      <c r="E25">
        <v>-211.69499999999999</v>
      </c>
      <c r="G25" s="11"/>
      <c r="H25" s="11">
        <f t="shared" si="1"/>
        <v>1832.35</v>
      </c>
      <c r="I25" s="11"/>
      <c r="K25" s="4">
        <f>6.895+2.882*10^(-3)*A25+0.24*10^5*A25^(-2)</f>
        <v>8.9563078139159291</v>
      </c>
      <c r="L25" s="5">
        <f t="shared" si="0"/>
        <v>3.3787304251820935</v>
      </c>
      <c r="M25" s="8"/>
    </row>
    <row r="26" spans="1:13" x14ac:dyDescent="0.25">
      <c r="A26">
        <v>748.15</v>
      </c>
      <c r="B26">
        <v>37.497999999999998</v>
      </c>
      <c r="C26">
        <v>14.146000000000001</v>
      </c>
      <c r="D26">
        <v>-245.768</v>
      </c>
      <c r="E26">
        <v>-209.084</v>
      </c>
      <c r="G26" s="11"/>
      <c r="H26" s="11">
        <f t="shared" si="1"/>
        <v>1860.6499999999996</v>
      </c>
      <c r="I26" s="11"/>
      <c r="K26" s="4">
        <f>6.895+2.882*10^(-3)*A26+0.24*10^5*A26^(-2)</f>
        <v>9.0940462369337816</v>
      </c>
      <c r="L26" s="5">
        <f t="shared" si="0"/>
        <v>3.8299837783054902</v>
      </c>
      <c r="M26" s="8"/>
    </row>
    <row r="27" spans="1:13" x14ac:dyDescent="0.25">
      <c r="A27">
        <v>798.15</v>
      </c>
      <c r="B27">
        <v>38.075000000000003</v>
      </c>
      <c r="C27">
        <v>16.035</v>
      </c>
      <c r="D27">
        <v>-246.18700000000001</v>
      </c>
      <c r="E27">
        <v>-206.44200000000001</v>
      </c>
      <c r="G27" s="11"/>
      <c r="H27" s="11">
        <f t="shared" si="1"/>
        <v>1889.3250000000003</v>
      </c>
      <c r="I27" s="11"/>
      <c r="K27" s="4">
        <f>6.895+2.882*10^(-3)*A27+0.24*10^5*A27^(-2)</f>
        <v>9.2329423409716718</v>
      </c>
      <c r="L27" s="5">
        <f t="shared" si="0"/>
        <v>4.2881542860209585</v>
      </c>
      <c r="M27" s="8"/>
    </row>
    <row r="28" spans="1:13" x14ac:dyDescent="0.25">
      <c r="A28">
        <v>848.15</v>
      </c>
      <c r="B28">
        <v>38.655999999999999</v>
      </c>
      <c r="C28">
        <v>17.954000000000001</v>
      </c>
      <c r="D28">
        <v>-246.59200000000001</v>
      </c>
      <c r="E28">
        <v>-203.77199999999999</v>
      </c>
      <c r="G28" s="11"/>
      <c r="H28" s="11">
        <f t="shared" si="1"/>
        <v>1918.2749999999999</v>
      </c>
      <c r="I28" s="11"/>
      <c r="K28" s="4">
        <f>6.895+2.882*10^(-3)*A28+0.24*10^5*A28^(-2)</f>
        <v>9.3727313624864195</v>
      </c>
      <c r="L28" s="5">
        <f t="shared" si="0"/>
        <v>4.7532928553746423</v>
      </c>
      <c r="M28" s="8"/>
    </row>
    <row r="29" spans="1:13" x14ac:dyDescent="0.25">
      <c r="A29">
        <v>898.15</v>
      </c>
      <c r="B29">
        <v>39.241999999999997</v>
      </c>
      <c r="C29">
        <v>19.901</v>
      </c>
      <c r="D29">
        <v>-246.982</v>
      </c>
      <c r="E29">
        <v>-201.077</v>
      </c>
      <c r="G29" s="11"/>
      <c r="H29" s="11">
        <f t="shared" si="1"/>
        <v>1947.4499999999998</v>
      </c>
      <c r="I29" s="11"/>
      <c r="K29" s="4">
        <f>6.895+2.882*10^(-3)*A29+0.24*10^5*A29^(-2)</f>
        <v>9.5132201169442361</v>
      </c>
      <c r="L29" s="5">
        <f t="shared" si="0"/>
        <v>5.2254390574340341</v>
      </c>
      <c r="M29" s="8"/>
    </row>
    <row r="30" spans="1:13" x14ac:dyDescent="0.25">
      <c r="A30">
        <v>948.15</v>
      </c>
      <c r="B30">
        <v>39.83</v>
      </c>
      <c r="C30">
        <v>21.878</v>
      </c>
      <c r="D30">
        <v>-247.357</v>
      </c>
      <c r="E30">
        <v>-198.36</v>
      </c>
      <c r="G30" s="11"/>
      <c r="H30" s="11">
        <f t="shared" si="1"/>
        <v>1976.8000000000002</v>
      </c>
      <c r="I30" s="11"/>
      <c r="K30" s="4">
        <f>6.895+2.882*10^(-3)*A30+0.24*10^5*A30^(-2)</f>
        <v>9.6542649730597692</v>
      </c>
      <c r="L30" s="5">
        <f t="shared" si="0"/>
        <v>5.7046241162608808</v>
      </c>
      <c r="M30" s="8"/>
    </row>
    <row r="31" spans="1:13" x14ac:dyDescent="0.25">
      <c r="A31">
        <v>998.15</v>
      </c>
      <c r="B31">
        <v>40.42</v>
      </c>
      <c r="C31">
        <v>23.884</v>
      </c>
      <c r="D31">
        <v>-247.71600000000001</v>
      </c>
      <c r="E31">
        <v>-195.62299999999999</v>
      </c>
      <c r="G31" s="11"/>
      <c r="H31" s="11">
        <f t="shared" si="1"/>
        <v>2006.25</v>
      </c>
      <c r="I31" s="11"/>
      <c r="K31" s="4">
        <f>6.895+2.882*10^(-3)*A31+0.24*10^5*A31^(-2)</f>
        <v>9.7957573470292445</v>
      </c>
      <c r="L31" s="5">
        <f t="shared" si="0"/>
        <v>6.19087299953026</v>
      </c>
      <c r="M31" s="8"/>
    </row>
    <row r="32" spans="1:13" x14ac:dyDescent="0.25">
      <c r="A32">
        <v>1048.1500000000001</v>
      </c>
      <c r="B32">
        <v>41.012999999999998</v>
      </c>
      <c r="C32">
        <v>25.92</v>
      </c>
      <c r="D32">
        <v>-248.06</v>
      </c>
      <c r="E32">
        <v>-192.86699999999999</v>
      </c>
      <c r="G32" s="11"/>
      <c r="H32" s="11">
        <f t="shared" si="1"/>
        <v>2035.8250000000044</v>
      </c>
      <c r="I32" s="11"/>
      <c r="K32" s="4">
        <f>6.895+2.882*10^(-3)*A32+0.24*10^5*A32^(-2)</f>
        <v>9.9376139194693938</v>
      </c>
      <c r="L32" s="5">
        <f t="shared" si="0"/>
        <v>6.684205910775658</v>
      </c>
      <c r="M32" s="8"/>
    </row>
    <row r="33" spans="1:16" x14ac:dyDescent="0.25">
      <c r="A33">
        <v>1098.1500000000001</v>
      </c>
      <c r="B33">
        <v>41.606999999999999</v>
      </c>
      <c r="C33">
        <v>27.984999999999999</v>
      </c>
      <c r="D33">
        <v>-248.38900000000001</v>
      </c>
      <c r="E33">
        <v>-190.09399999999999</v>
      </c>
      <c r="G33" s="10" t="s">
        <v>18</v>
      </c>
      <c r="H33" s="11"/>
      <c r="I33" s="11"/>
    </row>
    <row r="34" spans="1:16" x14ac:dyDescent="0.25">
      <c r="A34">
        <v>1148.1500000000001</v>
      </c>
      <c r="B34">
        <v>42.201999999999998</v>
      </c>
      <c r="C34">
        <v>30.081</v>
      </c>
      <c r="D34">
        <v>-248.702</v>
      </c>
      <c r="E34">
        <v>-187.30600000000001</v>
      </c>
      <c r="G34" s="11"/>
      <c r="H34" s="11">
        <f>SUM(H18:H32)</f>
        <v>26759.925000000007</v>
      </c>
      <c r="I34" s="10" t="s">
        <v>16</v>
      </c>
      <c r="J34" s="11"/>
      <c r="K34" s="11"/>
      <c r="L34" s="11"/>
      <c r="M34" s="11"/>
      <c r="N34" s="11"/>
      <c r="O34" s="11"/>
      <c r="P34" s="11"/>
    </row>
    <row r="35" spans="1:16" x14ac:dyDescent="0.25">
      <c r="A35">
        <v>1198.1500000000001</v>
      </c>
      <c r="B35">
        <v>42.798000000000002</v>
      </c>
      <c r="C35">
        <v>32.206000000000003</v>
      </c>
      <c r="D35">
        <v>-248.999</v>
      </c>
      <c r="E35">
        <v>-184.50399999999999</v>
      </c>
      <c r="K35" s="9"/>
    </row>
    <row r="36" spans="1:16" x14ac:dyDescent="0.25">
      <c r="A36">
        <v>1248.1500000000001</v>
      </c>
      <c r="B36">
        <v>43.395000000000003</v>
      </c>
      <c r="C36">
        <v>34.36</v>
      </c>
      <c r="D36">
        <v>-249.28100000000001</v>
      </c>
      <c r="E36">
        <v>-181.68899999999999</v>
      </c>
    </row>
    <row r="37" spans="1:16" x14ac:dyDescent="0.25">
      <c r="A37">
        <v>1298.1500000000001</v>
      </c>
      <c r="B37">
        <v>43.993000000000002</v>
      </c>
      <c r="C37">
        <v>36.545000000000002</v>
      </c>
      <c r="D37">
        <v>-249.54599999999999</v>
      </c>
      <c r="E37">
        <v>-178.863</v>
      </c>
      <c r="H37" s="9" t="s">
        <v>19</v>
      </c>
    </row>
    <row r="38" spans="1:16" x14ac:dyDescent="0.25">
      <c r="A38">
        <v>1348.15</v>
      </c>
      <c r="B38">
        <v>44.591999999999999</v>
      </c>
      <c r="C38">
        <v>38.76</v>
      </c>
      <c r="D38">
        <v>-249.79599999999999</v>
      </c>
      <c r="E38">
        <v>-176.02600000000001</v>
      </c>
    </row>
    <row r="39" spans="1:16" x14ac:dyDescent="0.25">
      <c r="A39">
        <v>1398.15</v>
      </c>
      <c r="B39">
        <v>45.191000000000003</v>
      </c>
      <c r="C39">
        <v>41.003999999999998</v>
      </c>
      <c r="D39">
        <v>-250.03</v>
      </c>
      <c r="E39">
        <v>-173.18</v>
      </c>
    </row>
    <row r="40" spans="1:16" x14ac:dyDescent="0.25">
      <c r="A40">
        <v>1448.15</v>
      </c>
      <c r="B40">
        <v>45.79</v>
      </c>
      <c r="C40">
        <v>43.279000000000003</v>
      </c>
      <c r="D40">
        <v>-250.249</v>
      </c>
      <c r="E40">
        <v>-170.32599999999999</v>
      </c>
    </row>
    <row r="41" spans="1:16" x14ac:dyDescent="0.25">
      <c r="A41">
        <v>1498.15</v>
      </c>
      <c r="B41">
        <v>46.39</v>
      </c>
      <c r="C41">
        <v>45.582999999999998</v>
      </c>
      <c r="D41">
        <v>-250.45099999999999</v>
      </c>
      <c r="E41">
        <v>-167.464</v>
      </c>
    </row>
    <row r="42" spans="1:16" x14ac:dyDescent="0.25">
      <c r="A42">
        <v>1548.15</v>
      </c>
      <c r="B42">
        <v>46.99</v>
      </c>
      <c r="C42">
        <v>47.917999999999999</v>
      </c>
      <c r="D42">
        <v>-250.63800000000001</v>
      </c>
      <c r="E42">
        <v>-164.596</v>
      </c>
    </row>
    <row r="43" spans="1:16" x14ac:dyDescent="0.25">
      <c r="A43">
        <v>1598.15</v>
      </c>
      <c r="B43">
        <v>47.59</v>
      </c>
      <c r="C43">
        <v>50.281999999999996</v>
      </c>
      <c r="D43">
        <v>-250.80799999999999</v>
      </c>
      <c r="E43">
        <v>-161.721</v>
      </c>
    </row>
    <row r="44" spans="1:16" x14ac:dyDescent="0.25">
      <c r="A44">
        <v>1648.15</v>
      </c>
      <c r="B44">
        <v>48.191000000000003</v>
      </c>
      <c r="C44">
        <v>52.677</v>
      </c>
      <c r="D44">
        <v>-250.96199999999999</v>
      </c>
      <c r="E44">
        <v>-158.84100000000001</v>
      </c>
    </row>
    <row r="45" spans="1:16" x14ac:dyDescent="0.25">
      <c r="A45">
        <v>1698.15</v>
      </c>
      <c r="B45">
        <v>48.792000000000002</v>
      </c>
      <c r="C45">
        <v>55.100999999999999</v>
      </c>
      <c r="D45">
        <v>-251.101</v>
      </c>
      <c r="E45">
        <v>-155.95699999999999</v>
      </c>
    </row>
    <row r="46" spans="1:16" x14ac:dyDescent="0.25">
      <c r="A46">
        <v>1748.15</v>
      </c>
      <c r="B46">
        <v>49.393000000000001</v>
      </c>
      <c r="C46">
        <v>57.555999999999997</v>
      </c>
      <c r="D46">
        <v>-251.22399999999999</v>
      </c>
      <c r="E46">
        <v>-153.06899999999999</v>
      </c>
    </row>
    <row r="47" spans="1:16" x14ac:dyDescent="0.25">
      <c r="A47">
        <v>1798.15</v>
      </c>
      <c r="B47">
        <v>49.994999999999997</v>
      </c>
      <c r="C47">
        <v>60.040999999999997</v>
      </c>
      <c r="D47">
        <v>-251.33</v>
      </c>
      <c r="E47">
        <v>-150.17699999999999</v>
      </c>
    </row>
    <row r="48" spans="1:16" x14ac:dyDescent="0.25">
      <c r="A48">
        <v>1848.15</v>
      </c>
      <c r="B48">
        <v>50.595999999999997</v>
      </c>
      <c r="C48">
        <v>62.555999999999997</v>
      </c>
      <c r="D48">
        <v>-251.42099999999999</v>
      </c>
      <c r="E48">
        <v>-147.28299999999999</v>
      </c>
    </row>
    <row r="49" spans="1:5" x14ac:dyDescent="0.25">
      <c r="A49">
        <v>1898.15</v>
      </c>
      <c r="B49">
        <v>51.198</v>
      </c>
      <c r="C49">
        <v>65.099999999999994</v>
      </c>
      <c r="D49">
        <v>-251.495</v>
      </c>
      <c r="E49">
        <v>-144.386</v>
      </c>
    </row>
    <row r="50" spans="1:5" x14ac:dyDescent="0.25">
      <c r="A50">
        <v>1948.15</v>
      </c>
      <c r="B50">
        <v>51.8</v>
      </c>
      <c r="C50">
        <v>67.674999999999997</v>
      </c>
      <c r="D50">
        <v>-251.553</v>
      </c>
      <c r="E50">
        <v>-141.48699999999999</v>
      </c>
    </row>
    <row r="51" spans="1:5" x14ac:dyDescent="0.25">
      <c r="A51">
        <v>1998.15</v>
      </c>
      <c r="B51">
        <v>52.402000000000001</v>
      </c>
      <c r="C51">
        <v>70.28</v>
      </c>
      <c r="D51">
        <v>-251.596</v>
      </c>
      <c r="E51">
        <v>-138.58799999999999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water_cp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Daojie</dc:creator>
  <cp:lastModifiedBy>dzhang</cp:lastModifiedBy>
  <dcterms:created xsi:type="dcterms:W3CDTF">2016-09-16T23:36:25Z</dcterms:created>
  <dcterms:modified xsi:type="dcterms:W3CDTF">2016-09-16T23:36:25Z</dcterms:modified>
</cp:coreProperties>
</file>