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THOU.VOEUN\Desktop\PERSON DATA\File\"/>
    </mc:Choice>
  </mc:AlternateContent>
  <bookViews>
    <workbookView xWindow="0" yWindow="0" windowWidth="19200" windowHeight="676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Sheet4!$B$2:$E$2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s="1"/>
  <c r="D7" i="1"/>
  <c r="E7" i="1" s="1"/>
  <c r="D6" i="1"/>
  <c r="E6" i="1" s="1"/>
  <c r="D5" i="1"/>
  <c r="E5" i="1" s="1"/>
  <c r="D4" i="1"/>
  <c r="E4" i="1" s="1"/>
  <c r="C10" i="3"/>
  <c r="C9" i="3"/>
  <c r="C8" i="3"/>
  <c r="C7" i="3"/>
  <c r="C6" i="3"/>
  <c r="C5" i="3"/>
  <c r="C11" i="3" l="1"/>
</calcChain>
</file>

<file path=xl/sharedStrings.xml><?xml version="1.0" encoding="utf-8"?>
<sst xmlns="http://schemas.openxmlformats.org/spreadsheetml/2006/main" count="86" uniqueCount="20">
  <si>
    <t>EXPECTED DEPEDENIESE</t>
  </si>
  <si>
    <t>Food</t>
  </si>
  <si>
    <t>Equipments</t>
  </si>
  <si>
    <t>Transport</t>
  </si>
  <si>
    <t>Total</t>
  </si>
  <si>
    <t>REAL DEPENDENCIES</t>
  </si>
  <si>
    <t>Status</t>
  </si>
  <si>
    <t>CLUB MEMBERS</t>
  </si>
  <si>
    <t>GAVI</t>
  </si>
  <si>
    <t>Pedri</t>
  </si>
  <si>
    <t>Locelzo</t>
  </si>
  <si>
    <t>De jong</t>
  </si>
  <si>
    <t>Torres</t>
  </si>
  <si>
    <t>Shaka</t>
  </si>
  <si>
    <t>Date</t>
  </si>
  <si>
    <t>Amount</t>
  </si>
  <si>
    <t>Catagory</t>
  </si>
  <si>
    <t>Person who paid</t>
  </si>
  <si>
    <t>Match</t>
  </si>
  <si>
    <t>Traning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</si>
</sst>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[$៛-453]_-;\-* #,##0[$៛-453]_-;_-* &quot;-&quot;??[$៛-453]_-;_-@_-"/>
    <numFmt numFmtId="166" formatCode="mm/dd/yy;@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2" borderId="7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3" fillId="5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66" fontId="4" fillId="4" borderId="14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166" fontId="4" fillId="4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vertical="center"/>
    </xf>
    <xf numFmtId="164" fontId="3" fillId="0" borderId="17" xfId="0" applyNumberFormat="1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4" fontId="1" fillId="0" borderId="20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33"/>
      <color rgb="FFFF7C80"/>
      <color rgb="FFFF6699"/>
      <color rgb="FFFF99CC"/>
      <color rgb="FFFFFF66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DEPENDENCIES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Sheet1!$C$4:$C$8</c:f>
              <c:numCache>
                <c:formatCode>_-* #,##0[$៛-453]_-;\-* #,##0[$៛-453]_-;_-* "-"??[$៛-453]_-;_-@_-</c:formatCode>
                <c:ptCount val="5"/>
                <c:pt idx="0">
                  <c:v>200000</c:v>
                </c:pt>
                <c:pt idx="1">
                  <c:v>32000</c:v>
                </c:pt>
                <c:pt idx="2">
                  <c:v>200000</c:v>
                </c:pt>
                <c:pt idx="3">
                  <c:v>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E-40AC-B7FB-8EDADA96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Sheet1!$D$4:$D$8</c:f>
              <c:numCache>
                <c:formatCode>_-* #,##0[$៛-453]_-;\-* #,##0[$៛-453]_-;_-* "-"??[$៛-453]_-;_-@_-</c:formatCode>
                <c:ptCount val="5"/>
                <c:pt idx="0">
                  <c:v>80000</c:v>
                </c:pt>
                <c:pt idx="1">
                  <c:v>352000</c:v>
                </c:pt>
                <c:pt idx="2">
                  <c:v>78500</c:v>
                </c:pt>
                <c:pt idx="3">
                  <c:v>48000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ED9-827A-4E7FB8E8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EPECTED DEPENDENCIES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Sheet1!$C$4:$C$8</c:f>
              <c:numCache>
                <c:formatCode>_-* #,##0[$៛-453]_-;\-* #,##0[$៛-453]_-;_-* "-"??[$៛-453]_-;_-@_-</c:formatCode>
                <c:ptCount val="5"/>
                <c:pt idx="0">
                  <c:v>200000</c:v>
                </c:pt>
                <c:pt idx="1">
                  <c:v>32000</c:v>
                </c:pt>
                <c:pt idx="2">
                  <c:v>200000</c:v>
                </c:pt>
                <c:pt idx="3">
                  <c:v>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6-475B-9B86-A6B23873D038}"/>
            </c:ext>
          </c:extLst>
        </c:ser>
        <c:ser>
          <c:idx val="1"/>
          <c:order val="1"/>
          <c:tx>
            <c:v>REAL DEPENDENCIES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Sheet1!$D$4:$D$8</c:f>
              <c:numCache>
                <c:formatCode>_-* #,##0[$៛-453]_-;\-* #,##0[$៛-453]_-;_-* "-"??[$៛-453]_-;_-@_-</c:formatCode>
                <c:ptCount val="5"/>
                <c:pt idx="0">
                  <c:v>80000</c:v>
                </c:pt>
                <c:pt idx="1">
                  <c:v>352000</c:v>
                </c:pt>
                <c:pt idx="2">
                  <c:v>78500</c:v>
                </c:pt>
                <c:pt idx="3">
                  <c:v>48000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6-475B-9B86-A6B23873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352064"/>
        <c:axId val="1737330848"/>
      </c:barChart>
      <c:catAx>
        <c:axId val="17373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30848"/>
        <c:crosses val="autoZero"/>
        <c:auto val="1"/>
        <c:lblAlgn val="ctr"/>
        <c:lblOffset val="100"/>
        <c:noMultiLvlLbl val="0"/>
      </c:catAx>
      <c:valAx>
        <c:axId val="17373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[$៛-453]_-;\-* #,##0[$៛-453]_-;_-* &quot;-&quot;??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CLUB</a:t>
            </a:r>
            <a:r>
              <a:rPr lang="en-US" baseline="0"/>
              <a:t> MEMBERS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3-4077-AB2C-B7FC06EC2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3-4077-AB2C-B7FC06EC2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3-4077-AB2C-B7FC06EC22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3-4077-AB2C-B7FC06EC22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3-4077-AB2C-B7FC06EC22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3-4077-AB2C-B7FC06EC223E}"/>
              </c:ext>
            </c:extLst>
          </c:dPt>
          <c:cat>
            <c:strRef>
              <c:f>Sheet3!$B$5:$B$10</c:f>
              <c:strCache>
                <c:ptCount val="6"/>
                <c:pt idx="0">
                  <c:v>GAVI</c:v>
                </c:pt>
                <c:pt idx="1">
                  <c:v>Pedri</c:v>
                </c:pt>
                <c:pt idx="2">
                  <c:v>Locelzo</c:v>
                </c:pt>
                <c:pt idx="3">
                  <c:v>De jong</c:v>
                </c:pt>
                <c:pt idx="4">
                  <c:v>Torres</c:v>
                </c:pt>
                <c:pt idx="5">
                  <c:v>Shaka</c:v>
                </c:pt>
              </c:strCache>
            </c:strRef>
          </c:cat>
          <c:val>
            <c:numRef>
              <c:f>Sheet3!$C$5:$C$10</c:f>
              <c:numCache>
                <c:formatCode>_-* #,##0[$៛-453]_-;\-* #,##0[$៛-453]_-;_-* "-"??[$៛-453]_-;_-@_-</c:formatCode>
                <c:ptCount val="6"/>
                <c:pt idx="0">
                  <c:v>45000</c:v>
                </c:pt>
                <c:pt idx="1">
                  <c:v>147500</c:v>
                </c:pt>
                <c:pt idx="2">
                  <c:v>92500</c:v>
                </c:pt>
                <c:pt idx="3">
                  <c:v>137500</c:v>
                </c:pt>
                <c:pt idx="4">
                  <c:v>67500</c:v>
                </c:pt>
                <c:pt idx="5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9-4120-8222-3C8A7366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557893</xdr:colOff>
      <xdr:row>10</xdr:row>
      <xdr:rowOff>90715</xdr:rowOff>
    </xdr:from>
    <xdr:to>
      <xdr:col>3</xdr:col>
      <xdr:colOff>1152072</xdr:colOff>
      <xdr:row>27</xdr:row>
      <xdr:rowOff>128815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1315356</xdr:colOff>
      <xdr:row>10</xdr:row>
      <xdr:rowOff>99785</xdr:rowOff>
    </xdr:from>
    <xdr:to>
      <xdr:col>7</xdr:col>
      <xdr:colOff>544284</xdr:colOff>
      <xdr:row>27</xdr:row>
      <xdr:rowOff>137885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444497</xdr:colOff>
      <xdr:row>1</xdr:row>
      <xdr:rowOff>163286</xdr:rowOff>
    </xdr:from>
    <xdr:to>
      <xdr:col>17</xdr:col>
      <xdr:colOff>435428</xdr:colOff>
      <xdr:row>8</xdr:row>
      <xdr:rowOff>283029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165100</xdr:rowOff>
    </xdr:from>
    <xdr:to>
      <xdr:col>11</xdr:col>
      <xdr:colOff>161925</xdr:colOff>
      <xdr:row>11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zoomScale="40" zoomScaleNormal="40" workbookViewId="0">
      <selection activeCell="O26" sqref="O26"/>
    </sheetView>
  </sheetViews>
  <sheetFormatPr defaultRowHeight="14.5" x14ac:dyDescent="0.35"/>
  <cols>
    <col min="2" max="2" width="26.08984375" customWidth="1"/>
    <col min="3" max="4" width="31.26953125" customWidth="1"/>
    <col min="5" max="5" width="32.453125" customWidth="1"/>
  </cols>
  <sheetData>
    <row r="2" spans="2:5" ht="15" thickBot="1" x14ac:dyDescent="0.4"/>
    <row r="3" spans="2:5" ht="50" customHeight="1" thickBot="1" x14ac:dyDescent="0.55000000000000004">
      <c r="B3" s="6"/>
      <c r="C3" s="7" t="s">
        <v>0</v>
      </c>
      <c r="D3" s="7" t="s">
        <v>5</v>
      </c>
      <c r="E3" s="7" t="s">
        <v>6</v>
      </c>
    </row>
    <row r="4" spans="2:5" ht="50" customHeight="1" thickBot="1" x14ac:dyDescent="0.4">
      <c r="B4" s="8" t="s">
        <v>2</v>
      </c>
      <c r="C4" s="9">
        <v>200000</v>
      </c>
      <c r="D4" s="9">
        <f>SUMIFS(Sheet4!C3:C31, Sheet4!D3:D31, "Equipments")</f>
        <v>80000</v>
      </c>
      <c r="E4" s="10" t="str">
        <f>IF(D4&gt;C4,"out of budget",IF(ABS(C4-D4)&lt;40000,"Be careful, you're close to the end of your budget!","OK"))</f>
        <v>OK</v>
      </c>
    </row>
    <row r="5" spans="2:5" ht="50" customHeight="1" thickBot="1" x14ac:dyDescent="0.4">
      <c r="B5" s="11" t="s">
        <v>19</v>
      </c>
      <c r="C5" s="9">
        <v>32000</v>
      </c>
      <c r="D5" s="9">
        <f>SUMIFS(Sheet4!C3:C31, Sheet4!D3:D31, "Traning")</f>
        <v>352000</v>
      </c>
      <c r="E5" s="10" t="str">
        <f t="shared" ref="E5:E8" si="0">IF(D5&gt;C5,"out of budget",IF(ABS(C5-D5)&lt;40000,"Be careful, you're close to the end of your budget!","OK"))</f>
        <v>out of budget</v>
      </c>
    </row>
    <row r="6" spans="2:5" ht="50" customHeight="1" thickBot="1" x14ac:dyDescent="0.4">
      <c r="B6" s="11" t="s">
        <v>1</v>
      </c>
      <c r="C6" s="9">
        <v>200000</v>
      </c>
      <c r="D6" s="9">
        <f>SUMIFS(Sheet4!C3:C31, Sheet4!D3:D31, "Food")</f>
        <v>78500</v>
      </c>
      <c r="E6" s="10" t="str">
        <f t="shared" si="0"/>
        <v>OK</v>
      </c>
    </row>
    <row r="7" spans="2:5" ht="50" customHeight="1" thickBot="1" x14ac:dyDescent="0.4">
      <c r="B7" s="11" t="s">
        <v>3</v>
      </c>
      <c r="C7" s="9">
        <v>50000</v>
      </c>
      <c r="D7" s="9">
        <f>SUMIFS(Sheet4!C3:C31, Sheet4!D3:D31, "Transport")</f>
        <v>48000</v>
      </c>
      <c r="E7" s="10" t="str">
        <f>IF(D7&gt;C7,"out of budget",IF(ABS(C7-D7)&lt;40000,"Be careful, you're close to the end of your budget!","OK"))</f>
        <v>Be careful, you're close to the end of your budget!</v>
      </c>
    </row>
    <row r="8" spans="2:5" ht="50" customHeight="1" thickBot="1" x14ac:dyDescent="0.4">
      <c r="B8" s="12" t="s">
        <v>18</v>
      </c>
      <c r="C8" s="9">
        <v>400000</v>
      </c>
      <c r="D8" s="9">
        <f>SUMIFS(Sheet4!C3:C31, Sheet4!D3:D31, "Match")</f>
        <v>7500</v>
      </c>
      <c r="E8" s="13" t="str">
        <f t="shared" si="0"/>
        <v>OK</v>
      </c>
    </row>
    <row r="9" spans="2:5" ht="50" customHeight="1" thickBot="1" x14ac:dyDescent="0.55000000000000004">
      <c r="B9" s="15" t="s">
        <v>4</v>
      </c>
      <c r="C9" s="14">
        <v>882000</v>
      </c>
      <c r="D9" s="14">
        <v>740500</v>
      </c>
      <c r="E9" s="6"/>
    </row>
    <row r="10" spans="2:5" x14ac:dyDescent="0.35">
      <c r="B10" s="1"/>
      <c r="C10" s="1"/>
      <c r="D10" s="1"/>
      <c r="E10" s="1"/>
    </row>
  </sheetData>
  <conditionalFormatting sqref="E4:E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{8E228EF8-8ABF-4C44-B758-1629DFFB857D}</x14:id>
        </ext>
      </extLst>
    </cfRule>
    <cfRule type="containsText" dxfId="6" priority="4" operator="containsText" text="ok">
      <formula>NOT(ISERROR(SEARCH("ok",E4)))</formula>
    </cfRule>
    <cfRule type="containsText" dxfId="5" priority="3" operator="containsText" text="out of budget">
      <formula>NOT(ISERROR(SEARCH("out of budget",E4)))</formula>
    </cfRule>
    <cfRule type="containsText" dxfId="4" priority="2" operator="containsText" text="be careful, youre close to the end of your budget!">
      <formula>NOT(ISERROR(SEARCH("be careful, youre close to the end of your budget!",E4)))</formula>
    </cfRule>
  </conditionalFormatting>
  <conditionalFormatting sqref="E7">
    <cfRule type="containsText" dxfId="0" priority="1" operator="containsText" text="Be">
      <formula>NOT(ISERROR(SEARCH("Be",E7)))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28EF8-8ABF-4C44-B758-1629DFFB8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showGridLines="0" topLeftCell="A2" zoomScaleNormal="100" workbookViewId="0">
      <selection activeCell="A6" sqref="A6:XFD6"/>
    </sheetView>
  </sheetViews>
  <sheetFormatPr defaultRowHeight="14.5" x14ac:dyDescent="0.35"/>
  <cols>
    <col min="2" max="2" width="32.08984375" customWidth="1"/>
    <col min="3" max="3" width="34.453125" customWidth="1"/>
  </cols>
  <sheetData>
    <row r="3" spans="2:3" ht="15" thickBot="1" x14ac:dyDescent="0.4"/>
    <row r="4" spans="2:3" s="2" customFormat="1" ht="38" customHeight="1" thickBot="1" x14ac:dyDescent="0.6">
      <c r="C4" s="27" t="s">
        <v>0</v>
      </c>
    </row>
    <row r="5" spans="2:3" s="2" customFormat="1" ht="38" customHeight="1" x14ac:dyDescent="0.55000000000000004">
      <c r="B5" s="3" t="s">
        <v>2</v>
      </c>
      <c r="C5" s="30">
        <v>200000</v>
      </c>
    </row>
    <row r="6" spans="2:3" s="2" customFormat="1" ht="38" customHeight="1" x14ac:dyDescent="0.55000000000000004">
      <c r="B6" s="4" t="s">
        <v>19</v>
      </c>
      <c r="C6" s="31">
        <v>32000</v>
      </c>
    </row>
    <row r="7" spans="2:3" s="2" customFormat="1" ht="38" customHeight="1" x14ac:dyDescent="0.55000000000000004">
      <c r="B7" s="4" t="s">
        <v>1</v>
      </c>
      <c r="C7" s="31">
        <v>200000</v>
      </c>
    </row>
    <row r="8" spans="2:3" s="2" customFormat="1" ht="38" customHeight="1" x14ac:dyDescent="0.55000000000000004">
      <c r="B8" s="4" t="s">
        <v>3</v>
      </c>
      <c r="C8" s="31">
        <v>50000</v>
      </c>
    </row>
    <row r="9" spans="2:3" s="2" customFormat="1" ht="38" customHeight="1" thickBot="1" x14ac:dyDescent="0.6">
      <c r="B9" s="5" t="s">
        <v>18</v>
      </c>
      <c r="C9" s="32">
        <v>400000</v>
      </c>
    </row>
    <row r="10" spans="2:3" s="2" customFormat="1" ht="38" customHeight="1" thickBot="1" x14ac:dyDescent="0.6">
      <c r="B10" s="28" t="s">
        <v>4</v>
      </c>
      <c r="C10" s="29">
        <v>882000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showGridLines="0" tabSelected="1" zoomScale="70" zoomScaleNormal="70" workbookViewId="0">
      <selection activeCell="C2" sqref="C2"/>
    </sheetView>
  </sheetViews>
  <sheetFormatPr defaultRowHeight="23.5" x14ac:dyDescent="0.55000000000000004"/>
  <cols>
    <col min="2" max="3" width="38" style="2" customWidth="1"/>
  </cols>
  <sheetData>
    <row r="3" spans="2:3" ht="24" thickBot="1" x14ac:dyDescent="0.6"/>
    <row r="4" spans="2:3" ht="43.5" customHeight="1" thickBot="1" x14ac:dyDescent="0.6">
      <c r="C4" s="27" t="s">
        <v>7</v>
      </c>
    </row>
    <row r="5" spans="2:3" ht="43.5" customHeight="1" x14ac:dyDescent="0.35">
      <c r="B5" s="33" t="s">
        <v>8</v>
      </c>
      <c r="C5" s="34">
        <f>SUMIFS(Sheet4!C3:C31, Sheet4!E3:E31, "GAVI")</f>
        <v>45000</v>
      </c>
    </row>
    <row r="6" spans="2:3" ht="43.5" customHeight="1" x14ac:dyDescent="0.35">
      <c r="B6" s="35" t="s">
        <v>9</v>
      </c>
      <c r="C6" s="36">
        <f>SUMIFS(Sheet4!C3:C31, Sheet4!E3:E31, "Pedri")</f>
        <v>147500</v>
      </c>
    </row>
    <row r="7" spans="2:3" ht="43.5" customHeight="1" x14ac:dyDescent="0.35">
      <c r="B7" s="35" t="s">
        <v>10</v>
      </c>
      <c r="C7" s="36">
        <f>SUMIFS(Sheet4!C3:C31, Sheet4!E3:E31, "Locelzo")</f>
        <v>92500</v>
      </c>
    </row>
    <row r="8" spans="2:3" ht="43.5" customHeight="1" x14ac:dyDescent="0.35">
      <c r="B8" s="35" t="s">
        <v>11</v>
      </c>
      <c r="C8" s="36">
        <f>SUMIFS(Sheet4!C3:C31, Sheet4!E3:E31, "De jong")</f>
        <v>137500</v>
      </c>
    </row>
    <row r="9" spans="2:3" ht="43.5" customHeight="1" x14ac:dyDescent="0.35">
      <c r="B9" s="35" t="s">
        <v>12</v>
      </c>
      <c r="C9" s="36">
        <f>SUMIFS(Sheet4!C3:C31, Sheet4!E3:E31, "Torres")</f>
        <v>67500</v>
      </c>
    </row>
    <row r="10" spans="2:3" ht="43.5" customHeight="1" thickBot="1" x14ac:dyDescent="0.4">
      <c r="B10" s="37" t="s">
        <v>13</v>
      </c>
      <c r="C10" s="38">
        <f>SUMIFS(Sheet4!C3:C31, Sheet4!E3:E31, "Shaka")</f>
        <v>76000</v>
      </c>
    </row>
    <row r="11" spans="2:3" ht="43.5" customHeight="1" thickBot="1" x14ac:dyDescent="0.4">
      <c r="B11" s="39" t="s">
        <v>4</v>
      </c>
      <c r="C11" s="40">
        <f>SUM(C5:C10)</f>
        <v>566000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G6" sqref="G6"/>
    </sheetView>
  </sheetViews>
  <sheetFormatPr defaultRowHeight="21" x14ac:dyDescent="0.5"/>
  <cols>
    <col min="2" max="2" width="21.453125" style="6" customWidth="1"/>
    <col min="3" max="5" width="23.7265625" style="6" customWidth="1"/>
  </cols>
  <sheetData>
    <row r="1" spans="2:5" ht="21.5" thickBot="1" x14ac:dyDescent="0.55000000000000004"/>
    <row r="2" spans="2:5" s="1" customFormat="1" ht="27" customHeight="1" x14ac:dyDescent="0.35">
      <c r="B2" s="16" t="s">
        <v>14</v>
      </c>
      <c r="C2" s="17" t="s">
        <v>15</v>
      </c>
      <c r="D2" s="17" t="s">
        <v>16</v>
      </c>
      <c r="E2" s="18" t="s">
        <v>17</v>
      </c>
    </row>
    <row r="3" spans="2:5" s="1" customFormat="1" ht="27" customHeight="1" x14ac:dyDescent="0.35">
      <c r="B3" s="19">
        <v>45079</v>
      </c>
      <c r="C3" s="25">
        <v>500</v>
      </c>
      <c r="D3" s="20" t="s">
        <v>1</v>
      </c>
      <c r="E3" s="21" t="s">
        <v>8</v>
      </c>
    </row>
    <row r="4" spans="2:5" s="1" customFormat="1" ht="27" customHeight="1" x14ac:dyDescent="0.35">
      <c r="B4" s="19">
        <v>45080</v>
      </c>
      <c r="C4" s="25">
        <v>120000</v>
      </c>
      <c r="D4" s="20" t="s">
        <v>19</v>
      </c>
      <c r="E4" s="21" t="s">
        <v>9</v>
      </c>
    </row>
    <row r="5" spans="2:5" s="1" customFormat="1" ht="27" customHeight="1" x14ac:dyDescent="0.35">
      <c r="B5" s="19">
        <v>45081</v>
      </c>
      <c r="C5" s="25">
        <v>13000</v>
      </c>
      <c r="D5" s="20" t="s">
        <v>1</v>
      </c>
      <c r="E5" s="21" t="s">
        <v>10</v>
      </c>
    </row>
    <row r="6" spans="2:5" s="1" customFormat="1" ht="27" customHeight="1" x14ac:dyDescent="0.35">
      <c r="B6" s="19">
        <v>45082</v>
      </c>
      <c r="C6" s="25">
        <v>8000</v>
      </c>
      <c r="D6" s="20" t="s">
        <v>3</v>
      </c>
      <c r="E6" s="21" t="s">
        <v>11</v>
      </c>
    </row>
    <row r="7" spans="2:5" s="1" customFormat="1" ht="27" customHeight="1" x14ac:dyDescent="0.35">
      <c r="B7" s="19">
        <v>45083</v>
      </c>
      <c r="C7" s="25">
        <v>1500</v>
      </c>
      <c r="D7" s="20" t="s">
        <v>18</v>
      </c>
      <c r="E7" s="21" t="s">
        <v>12</v>
      </c>
    </row>
    <row r="8" spans="2:5" s="1" customFormat="1" ht="27" customHeight="1" x14ac:dyDescent="0.35">
      <c r="B8" s="19">
        <v>45084</v>
      </c>
      <c r="C8" s="25">
        <v>5000</v>
      </c>
      <c r="D8" s="20" t="s">
        <v>2</v>
      </c>
      <c r="E8" s="21" t="s">
        <v>13</v>
      </c>
    </row>
    <row r="9" spans="2:5" s="1" customFormat="1" ht="27" customHeight="1" x14ac:dyDescent="0.35">
      <c r="B9" s="19">
        <v>45085</v>
      </c>
      <c r="C9" s="25">
        <v>22000</v>
      </c>
      <c r="D9" s="20" t="s">
        <v>19</v>
      </c>
      <c r="E9" s="21" t="s">
        <v>8</v>
      </c>
    </row>
    <row r="10" spans="2:5" s="1" customFormat="1" ht="27" customHeight="1" x14ac:dyDescent="0.35">
      <c r="B10" s="19">
        <v>45086</v>
      </c>
      <c r="C10" s="25">
        <v>13000</v>
      </c>
      <c r="D10" s="20" t="s">
        <v>1</v>
      </c>
      <c r="E10" s="21" t="s">
        <v>9</v>
      </c>
    </row>
    <row r="11" spans="2:5" s="1" customFormat="1" ht="27" customHeight="1" x14ac:dyDescent="0.35">
      <c r="B11" s="19">
        <v>45087</v>
      </c>
      <c r="C11" s="25">
        <v>8000</v>
      </c>
      <c r="D11" s="20" t="s">
        <v>3</v>
      </c>
      <c r="E11" s="21" t="s">
        <v>10</v>
      </c>
    </row>
    <row r="12" spans="2:5" s="1" customFormat="1" ht="27" customHeight="1" x14ac:dyDescent="0.35">
      <c r="B12" s="19">
        <v>45088</v>
      </c>
      <c r="C12" s="25">
        <v>1500</v>
      </c>
      <c r="D12" s="20" t="s">
        <v>18</v>
      </c>
      <c r="E12" s="21" t="s">
        <v>11</v>
      </c>
    </row>
    <row r="13" spans="2:5" s="1" customFormat="1" ht="27" customHeight="1" x14ac:dyDescent="0.35">
      <c r="B13" s="19">
        <v>45089</v>
      </c>
      <c r="C13" s="25">
        <v>15000</v>
      </c>
      <c r="D13" s="20" t="s">
        <v>2</v>
      </c>
      <c r="E13" s="21" t="s">
        <v>12</v>
      </c>
    </row>
    <row r="14" spans="2:5" s="1" customFormat="1" ht="27" customHeight="1" x14ac:dyDescent="0.35">
      <c r="B14" s="19">
        <v>45090</v>
      </c>
      <c r="C14" s="25">
        <v>50000</v>
      </c>
      <c r="D14" s="20" t="s">
        <v>19</v>
      </c>
      <c r="E14" s="21" t="s">
        <v>13</v>
      </c>
    </row>
    <row r="15" spans="2:5" s="1" customFormat="1" ht="27" customHeight="1" x14ac:dyDescent="0.35">
      <c r="B15" s="19">
        <v>45091</v>
      </c>
      <c r="C15" s="25">
        <v>13000</v>
      </c>
      <c r="D15" s="20" t="s">
        <v>1</v>
      </c>
      <c r="E15" s="21" t="s">
        <v>8</v>
      </c>
    </row>
    <row r="16" spans="2:5" s="1" customFormat="1" ht="27" customHeight="1" x14ac:dyDescent="0.35">
      <c r="B16" s="19">
        <v>45092</v>
      </c>
      <c r="C16" s="25">
        <v>8000</v>
      </c>
      <c r="D16" s="20" t="s">
        <v>3</v>
      </c>
      <c r="E16" s="21" t="s">
        <v>9</v>
      </c>
    </row>
    <row r="17" spans="2:5" s="1" customFormat="1" ht="27" customHeight="1" x14ac:dyDescent="0.35">
      <c r="B17" s="19">
        <v>45093</v>
      </c>
      <c r="C17" s="25">
        <v>1500</v>
      </c>
      <c r="D17" s="20" t="s">
        <v>18</v>
      </c>
      <c r="E17" s="21" t="s">
        <v>10</v>
      </c>
    </row>
    <row r="18" spans="2:5" s="1" customFormat="1" ht="27" customHeight="1" x14ac:dyDescent="0.35">
      <c r="B18" s="19">
        <v>45094</v>
      </c>
      <c r="C18" s="25">
        <v>5000</v>
      </c>
      <c r="D18" s="20" t="s">
        <v>2</v>
      </c>
      <c r="E18" s="21" t="s">
        <v>11</v>
      </c>
    </row>
    <row r="19" spans="2:5" s="1" customFormat="1" ht="27" customHeight="1" x14ac:dyDescent="0.35">
      <c r="B19" s="19">
        <v>45095</v>
      </c>
      <c r="C19" s="25">
        <v>30000</v>
      </c>
      <c r="D19" s="20" t="s">
        <v>19</v>
      </c>
      <c r="E19" s="21" t="s">
        <v>12</v>
      </c>
    </row>
    <row r="20" spans="2:5" s="1" customFormat="1" ht="27" customHeight="1" x14ac:dyDescent="0.35">
      <c r="B20" s="19">
        <v>45096</v>
      </c>
      <c r="C20" s="25">
        <v>13000</v>
      </c>
      <c r="D20" s="20" t="s">
        <v>1</v>
      </c>
      <c r="E20" s="21" t="s">
        <v>13</v>
      </c>
    </row>
    <row r="21" spans="2:5" s="1" customFormat="1" ht="27" customHeight="1" x14ac:dyDescent="0.35">
      <c r="B21" s="19">
        <v>45097</v>
      </c>
      <c r="C21" s="25">
        <v>8000</v>
      </c>
      <c r="D21" s="20" t="s">
        <v>3</v>
      </c>
      <c r="E21" s="21" t="s">
        <v>8</v>
      </c>
    </row>
    <row r="22" spans="2:5" s="1" customFormat="1" ht="27" customHeight="1" x14ac:dyDescent="0.35">
      <c r="B22" s="19">
        <v>45098</v>
      </c>
      <c r="C22" s="25">
        <v>1500</v>
      </c>
      <c r="D22" s="20" t="s">
        <v>18</v>
      </c>
      <c r="E22" s="21" t="s">
        <v>9</v>
      </c>
    </row>
    <row r="23" spans="2:5" s="1" customFormat="1" ht="27" customHeight="1" x14ac:dyDescent="0.35">
      <c r="B23" s="19">
        <v>45099</v>
      </c>
      <c r="C23" s="25">
        <v>50000</v>
      </c>
      <c r="D23" s="20" t="s">
        <v>2</v>
      </c>
      <c r="E23" s="21" t="s">
        <v>10</v>
      </c>
    </row>
    <row r="24" spans="2:5" s="1" customFormat="1" ht="27" customHeight="1" x14ac:dyDescent="0.35">
      <c r="B24" s="19">
        <v>45100</v>
      </c>
      <c r="C24" s="25">
        <v>110000</v>
      </c>
      <c r="D24" s="20" t="s">
        <v>19</v>
      </c>
      <c r="E24" s="21" t="s">
        <v>11</v>
      </c>
    </row>
    <row r="25" spans="2:5" s="1" customFormat="1" ht="27" customHeight="1" x14ac:dyDescent="0.35">
      <c r="B25" s="19">
        <v>45101</v>
      </c>
      <c r="C25" s="25">
        <v>13000</v>
      </c>
      <c r="D25" s="20" t="s">
        <v>1</v>
      </c>
      <c r="E25" s="21" t="s">
        <v>12</v>
      </c>
    </row>
    <row r="26" spans="2:5" s="1" customFormat="1" ht="27" customHeight="1" x14ac:dyDescent="0.35">
      <c r="B26" s="19">
        <v>45102</v>
      </c>
      <c r="C26" s="25">
        <v>8000</v>
      </c>
      <c r="D26" s="20" t="s">
        <v>3</v>
      </c>
      <c r="E26" s="21" t="s">
        <v>13</v>
      </c>
    </row>
    <row r="27" spans="2:5" s="1" customFormat="1" ht="27" customHeight="1" x14ac:dyDescent="0.35">
      <c r="B27" s="19">
        <v>45103</v>
      </c>
      <c r="C27" s="25">
        <v>1500</v>
      </c>
      <c r="D27" s="20" t="s">
        <v>18</v>
      </c>
      <c r="E27" s="21" t="s">
        <v>8</v>
      </c>
    </row>
    <row r="28" spans="2:5" s="1" customFormat="1" ht="27" customHeight="1" x14ac:dyDescent="0.35">
      <c r="B28" s="19">
        <v>45104</v>
      </c>
      <c r="C28" s="25">
        <v>5000</v>
      </c>
      <c r="D28" s="20" t="s">
        <v>2</v>
      </c>
      <c r="E28" s="21" t="s">
        <v>9</v>
      </c>
    </row>
    <row r="29" spans="2:5" s="1" customFormat="1" ht="27" customHeight="1" x14ac:dyDescent="0.35">
      <c r="B29" s="19">
        <v>45105</v>
      </c>
      <c r="C29" s="25">
        <v>20000</v>
      </c>
      <c r="D29" s="20" t="s">
        <v>19</v>
      </c>
      <c r="E29" s="21" t="s">
        <v>10</v>
      </c>
    </row>
    <row r="30" spans="2:5" s="1" customFormat="1" ht="27" customHeight="1" x14ac:dyDescent="0.35">
      <c r="B30" s="19">
        <v>45106</v>
      </c>
      <c r="C30" s="25">
        <v>13000</v>
      </c>
      <c r="D30" s="20" t="s">
        <v>1</v>
      </c>
      <c r="E30" s="21" t="s">
        <v>11</v>
      </c>
    </row>
    <row r="31" spans="2:5" s="1" customFormat="1" ht="27" customHeight="1" thickBot="1" x14ac:dyDescent="0.4">
      <c r="B31" s="22">
        <v>45107</v>
      </c>
      <c r="C31" s="26">
        <v>8000</v>
      </c>
      <c r="D31" s="23" t="s">
        <v>3</v>
      </c>
      <c r="E31" s="24" t="s">
        <v>12</v>
      </c>
    </row>
  </sheetData>
  <autoFilter ref="B2:E2"/>
  <conditionalFormatting sqref="C2:E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Sheet2!$B$5:$B$9</xm:f>
          </x14:formula1>
          <xm:sqref>D3:D31</xm:sqref>
        </x14:dataValidation>
        <x14:dataValidation type="list" allowBlank="1" showInputMessage="1" showErrorMessage="1">
          <x14:formula1>
            <xm:f>Sheet3!$B$5:$B$10</xm:f>
          </x14:formula1>
          <xm:sqref>E3:E31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CHANTHOU.VOEUN</dc:creator>
  <cp:lastModifiedBy>CHANTHOU.VOEUN</cp:lastModifiedBy>
  <dcterms:created xsi:type="dcterms:W3CDTF">2023-06-02T01:27:50Z</dcterms:created>
  <dcterms:modified xsi:type="dcterms:W3CDTF">2023-06-05T03:56:48Z</dcterms:modified>
</cp:coreProperties>
</file>