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3.xml" ContentType="application/vnd.openxmlformats-officedocument.spreadsheetml.comment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gelwarte.sharepoint.com/sites/Redkiteteam/Freigegebene Dokumente/General/ANALYSES/LittleOwlSurvival/"/>
    </mc:Choice>
  </mc:AlternateContent>
  <xr:revisionPtr revIDLastSave="1" documentId="8_{A1C9B2A6-2005-4552-8B45-4DA9A9C956B1}" xr6:coauthVersionLast="47" xr6:coauthVersionMax="47" xr10:uidLastSave="{04A4DA94-6504-405C-BEF1-AEB27AF385BA}"/>
  <bookViews>
    <workbookView xWindow="-108" yWindow="-108" windowWidth="23256" windowHeight="12576" activeTab="1" xr2:uid="{5622D0D7-2AC8-4F55-ADD9-D58005F481F3}"/>
  </bookViews>
  <sheets>
    <sheet name="Results Model (Stage+snow)" sheetId="1" r:id="rId1"/>
    <sheet name="Winter covariates" sheetId="2" r:id="rId2"/>
    <sheet name="Individual attribut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7" i="3" l="1"/>
  <c r="AE187" i="3"/>
  <c r="AD187" i="3"/>
  <c r="AC187" i="3"/>
  <c r="AB187" i="3"/>
  <c r="AA187" i="3"/>
  <c r="Z187" i="3"/>
  <c r="Y187" i="3"/>
  <c r="X187" i="3"/>
  <c r="W187" i="3"/>
  <c r="T187" i="3"/>
  <c r="P187" i="3"/>
  <c r="G187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J182" i="3"/>
  <c r="I182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J179" i="3"/>
  <c r="I179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J176" i="3"/>
  <c r="I176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J173" i="3"/>
  <c r="I173" i="3"/>
  <c r="H170" i="3"/>
  <c r="R109" i="2"/>
  <c r="Q109" i="2"/>
  <c r="P109" i="2"/>
  <c r="O109" i="2"/>
  <c r="N109" i="2"/>
  <c r="M109" i="2"/>
  <c r="L109" i="2"/>
  <c r="K109" i="2"/>
  <c r="R108" i="2"/>
  <c r="Q108" i="2"/>
  <c r="P108" i="2"/>
  <c r="O108" i="2"/>
  <c r="N108" i="2"/>
  <c r="M108" i="2"/>
  <c r="L108" i="2"/>
  <c r="K108" i="2"/>
  <c r="R107" i="2"/>
  <c r="Q107" i="2"/>
  <c r="P107" i="2"/>
  <c r="O107" i="2"/>
  <c r="N107" i="2"/>
  <c r="M107" i="2"/>
  <c r="L107" i="2"/>
  <c r="K107" i="2"/>
  <c r="R106" i="2"/>
  <c r="Q106" i="2"/>
  <c r="P106" i="2"/>
  <c r="O106" i="2"/>
  <c r="N106" i="2"/>
  <c r="M106" i="2"/>
  <c r="L106" i="2"/>
  <c r="K106" i="2"/>
  <c r="R105" i="2"/>
  <c r="Q105" i="2"/>
  <c r="P105" i="2"/>
  <c r="O105" i="2"/>
  <c r="N105" i="2"/>
  <c r="M105" i="2"/>
  <c r="L105" i="2"/>
  <c r="K105" i="2"/>
  <c r="R104" i="2"/>
  <c r="Q104" i="2"/>
  <c r="P104" i="2"/>
  <c r="O104" i="2"/>
  <c r="N104" i="2"/>
  <c r="M104" i="2"/>
  <c r="L104" i="2"/>
  <c r="K104" i="2"/>
  <c r="R103" i="2"/>
  <c r="Q103" i="2"/>
  <c r="P103" i="2"/>
  <c r="O103" i="2"/>
  <c r="N103" i="2"/>
  <c r="M103" i="2"/>
  <c r="L103" i="2"/>
  <c r="K103" i="2"/>
  <c r="R102" i="2"/>
  <c r="Q102" i="2"/>
  <c r="P102" i="2"/>
  <c r="O102" i="2"/>
  <c r="N102" i="2"/>
  <c r="M102" i="2"/>
  <c r="L102" i="2"/>
  <c r="K102" i="2"/>
  <c r="R101" i="2"/>
  <c r="Q101" i="2"/>
  <c r="P101" i="2"/>
  <c r="O101" i="2"/>
  <c r="N101" i="2"/>
  <c r="M101" i="2"/>
  <c r="L101" i="2"/>
  <c r="K101" i="2"/>
  <c r="R100" i="2"/>
  <c r="Q100" i="2"/>
  <c r="P100" i="2"/>
  <c r="O100" i="2"/>
  <c r="N100" i="2"/>
  <c r="M100" i="2"/>
  <c r="L100" i="2"/>
  <c r="K100" i="2"/>
  <c r="R99" i="2"/>
  <c r="Q99" i="2"/>
  <c r="P99" i="2"/>
  <c r="O99" i="2"/>
  <c r="N99" i="2"/>
  <c r="M99" i="2"/>
  <c r="L99" i="2"/>
  <c r="K99" i="2"/>
  <c r="R98" i="2"/>
  <c r="Q98" i="2"/>
  <c r="P98" i="2"/>
  <c r="O98" i="2"/>
  <c r="N98" i="2"/>
  <c r="M98" i="2"/>
  <c r="L98" i="2"/>
  <c r="K98" i="2"/>
  <c r="R97" i="2"/>
  <c r="Q97" i="2"/>
  <c r="P97" i="2"/>
  <c r="O97" i="2"/>
  <c r="N97" i="2"/>
  <c r="M97" i="2"/>
  <c r="L97" i="2"/>
  <c r="K97" i="2"/>
  <c r="R96" i="2"/>
  <c r="Q96" i="2"/>
  <c r="P96" i="2"/>
  <c r="O96" i="2"/>
  <c r="N96" i="2"/>
  <c r="M96" i="2"/>
  <c r="L96" i="2"/>
  <c r="K96" i="2"/>
  <c r="R95" i="2"/>
  <c r="Q95" i="2"/>
  <c r="P95" i="2"/>
  <c r="O95" i="2"/>
  <c r="N95" i="2"/>
  <c r="M95" i="2"/>
  <c r="L95" i="2"/>
  <c r="K95" i="2"/>
  <c r="R94" i="2"/>
  <c r="Q94" i="2"/>
  <c r="P94" i="2"/>
  <c r="O94" i="2"/>
  <c r="N94" i="2"/>
  <c r="M94" i="2"/>
  <c r="L94" i="2"/>
  <c r="K94" i="2"/>
  <c r="R93" i="2"/>
  <c r="Q93" i="2"/>
  <c r="P93" i="2"/>
  <c r="O93" i="2"/>
  <c r="N93" i="2"/>
  <c r="M93" i="2"/>
  <c r="L93" i="2"/>
  <c r="K93" i="2"/>
  <c r="R92" i="2"/>
  <c r="Q92" i="2"/>
  <c r="P92" i="2"/>
  <c r="O92" i="2"/>
  <c r="N92" i="2"/>
  <c r="M92" i="2"/>
  <c r="L92" i="2"/>
  <c r="K92" i="2"/>
  <c r="R91" i="2"/>
  <c r="Q91" i="2"/>
  <c r="P91" i="2"/>
  <c r="O91" i="2"/>
  <c r="N91" i="2"/>
  <c r="M91" i="2"/>
  <c r="L91" i="2"/>
  <c r="K91" i="2"/>
  <c r="R90" i="2"/>
  <c r="Q90" i="2"/>
  <c r="P90" i="2"/>
  <c r="O90" i="2"/>
  <c r="N90" i="2"/>
  <c r="M90" i="2"/>
  <c r="L90" i="2"/>
  <c r="K90" i="2"/>
  <c r="R89" i="2"/>
  <c r="Q89" i="2"/>
  <c r="P89" i="2"/>
  <c r="O89" i="2"/>
  <c r="N89" i="2"/>
  <c r="M89" i="2"/>
  <c r="L89" i="2"/>
  <c r="K89" i="2"/>
  <c r="N63" i="2"/>
  <c r="N62" i="2"/>
  <c r="N61" i="2"/>
  <c r="N60" i="2"/>
  <c r="N59" i="2"/>
  <c r="N58" i="2"/>
  <c r="N57" i="2"/>
  <c r="N56" i="2"/>
  <c r="N55" i="2"/>
  <c r="N54" i="2"/>
  <c r="N53" i="2"/>
  <c r="N40" i="2"/>
  <c r="N39" i="2"/>
  <c r="N38" i="2"/>
  <c r="N37" i="2"/>
  <c r="N36" i="2"/>
  <c r="N35" i="2"/>
  <c r="N34" i="2"/>
  <c r="N33" i="2"/>
  <c r="N32" i="2"/>
  <c r="N31" i="2"/>
  <c r="N30" i="2"/>
  <c r="N17" i="2"/>
  <c r="N16" i="2"/>
  <c r="N15" i="2"/>
  <c r="N14" i="2"/>
  <c r="N13" i="2"/>
  <c r="N12" i="2"/>
  <c r="N11" i="2"/>
  <c r="N10" i="2"/>
  <c r="N9" i="2"/>
  <c r="N8" i="2"/>
  <c r="N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Perrig</author>
  </authors>
  <commentList>
    <comment ref="A1" authorId="0" shapeId="0" xr:uid="{DF73C654-66ED-4D83-BBBD-B27FC6AA75D1}">
      <text>
        <r>
          <rPr>
            <b/>
            <sz val="9"/>
            <color indexed="81"/>
            <rFont val="Tahoma"/>
            <charset val="1"/>
          </rPr>
          <t>Marco Perrig:</t>
        </r>
        <r>
          <rPr>
            <sz val="9"/>
            <color indexed="81"/>
            <rFont val="Tahoma"/>
            <charset val="1"/>
          </rPr>
          <t xml:space="preserve">
Output from model
phi (stage + snow)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Perrig</author>
  </authors>
  <commentList>
    <comment ref="K1" authorId="0" shapeId="0" xr:uid="{B46B06AB-E4DE-4B13-9DDB-F19039C98313}">
      <text>
        <r>
          <rPr>
            <b/>
            <sz val="9"/>
            <color indexed="81"/>
            <rFont val="Tahoma"/>
            <charset val="1"/>
          </rPr>
          <t>Marco Perrig:</t>
        </r>
        <r>
          <rPr>
            <sz val="9"/>
            <color indexed="81"/>
            <rFont val="Tahoma"/>
            <charset val="1"/>
          </rPr>
          <t xml:space="preserve">
Days of snow cover &gt; 3cm (NOT &gt;=!!!)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Perrig</author>
  </authors>
  <commentList>
    <comment ref="J1" authorId="0" shapeId="0" xr:uid="{9CEB6C6E-C680-4A04-A8A5-D1C1DFB55441}">
      <text>
        <r>
          <rPr>
            <b/>
            <sz val="9"/>
            <color indexed="81"/>
            <rFont val="Tahoma"/>
            <family val="2"/>
          </rPr>
          <t>Marco Perrig:</t>
        </r>
        <r>
          <rPr>
            <sz val="9"/>
            <color indexed="81"/>
            <rFont val="Tahoma"/>
            <family val="2"/>
          </rPr>
          <t xml:space="preserve">
=92-hatching date</t>
        </r>
      </text>
    </comment>
    <comment ref="W1" authorId="0" shapeId="0" xr:uid="{C3BE4DC0-35E8-4337-9F49-C1412BDBB577}">
      <text>
        <r>
          <rPr>
            <b/>
            <sz val="9"/>
            <color indexed="81"/>
            <rFont val="Tahoma"/>
            <family val="2"/>
          </rPr>
          <t>Marco Perrig:</t>
        </r>
        <r>
          <rPr>
            <sz val="9"/>
            <color indexed="81"/>
            <rFont val="Tahoma"/>
            <family val="2"/>
          </rPr>
          <t xml:space="preserve">
oldest fat measure is used</t>
        </r>
      </text>
    </comment>
    <comment ref="X1" authorId="0" shapeId="0" xr:uid="{CE814CE7-C13D-49A8-8112-119F5551CF6B}">
      <text>
        <r>
          <rPr>
            <b/>
            <sz val="9"/>
            <color indexed="81"/>
            <rFont val="Tahoma"/>
            <family val="2"/>
          </rPr>
          <t>Marco Perrig:</t>
        </r>
        <r>
          <rPr>
            <sz val="9"/>
            <color indexed="81"/>
            <rFont val="Tahoma"/>
            <family val="2"/>
          </rPr>
          <t xml:space="preserve">
oldest fat measure is used</t>
        </r>
      </text>
    </comment>
    <comment ref="AB1" authorId="0" shapeId="0" xr:uid="{AC68132F-00F3-4CC4-A205-F57DEEE6C72B}">
      <text>
        <r>
          <rPr>
            <b/>
            <sz val="9"/>
            <color indexed="81"/>
            <rFont val="Tahoma"/>
            <family val="2"/>
          </rPr>
          <t>Marco Perrig:</t>
        </r>
        <r>
          <rPr>
            <sz val="9"/>
            <color indexed="81"/>
            <rFont val="Tahoma"/>
            <family val="2"/>
          </rPr>
          <t xml:space="preserve">
1=pale, 2=medium, 3=intense; I took the most intense measurement since there's no trend with age</t>
        </r>
      </text>
    </comment>
    <comment ref="AD1" authorId="0" shapeId="0" xr:uid="{266BCDC7-E0B8-4ACA-84DD-E00244E5A479}">
      <text>
        <r>
          <rPr>
            <b/>
            <sz val="8"/>
            <color indexed="81"/>
            <rFont val="Tahoma"/>
            <family val="2"/>
          </rPr>
          <t>Marco Perrig:</t>
        </r>
        <r>
          <rPr>
            <sz val="8"/>
            <color indexed="81"/>
            <rFont val="Tahoma"/>
            <family val="2"/>
          </rPr>
          <t xml:space="preserve">
1-4
If induction was not successful after 3 trials -&gt; 4</t>
        </r>
      </text>
    </comment>
    <comment ref="AF1" authorId="0" shapeId="0" xr:uid="{552AFAAB-AB5E-48C6-BD9F-41B15F56B041}">
      <text>
        <r>
          <rPr>
            <b/>
            <sz val="8"/>
            <color indexed="81"/>
            <rFont val="Tahoma"/>
            <family val="2"/>
          </rPr>
          <t>Marco Perrig:</t>
        </r>
        <r>
          <rPr>
            <sz val="8"/>
            <color indexed="81"/>
            <rFont val="Tahoma"/>
            <family val="2"/>
          </rPr>
          <t xml:space="preserve">
0-291; t-9s to get rid of the gap, 0=not induced; 291=not emerged</t>
        </r>
      </text>
    </comment>
  </commentList>
</comments>
</file>

<file path=xl/sharedStrings.xml><?xml version="1.0" encoding="utf-8"?>
<sst xmlns="http://schemas.openxmlformats.org/spreadsheetml/2006/main" count="492" uniqueCount="273">
  <si>
    <t>estimate</t>
  </si>
  <si>
    <t>se</t>
  </si>
  <si>
    <t>lci</t>
  </si>
  <si>
    <t>uci</t>
  </si>
  <si>
    <t>year</t>
  </si>
  <si>
    <t>stage</t>
  </si>
  <si>
    <t>snow</t>
  </si>
  <si>
    <t>dispersal</t>
  </si>
  <si>
    <t>winter</t>
  </si>
  <si>
    <t>breeding</t>
  </si>
  <si>
    <t>hatch</t>
  </si>
  <si>
    <t>phi</t>
  </si>
  <si>
    <t>mean.snow.cover</t>
  </si>
  <si>
    <t>mean.precip</t>
  </si>
  <si>
    <t>total.precip</t>
  </si>
  <si>
    <t>mean.temp</t>
  </si>
  <si>
    <t>mean.temp.min</t>
  </si>
  <si>
    <t>mean.temp.max</t>
  </si>
  <si>
    <t>mean.temp.ground.min</t>
  </si>
  <si>
    <t>day.snow.cover0</t>
  </si>
  <si>
    <t>day.snow.cover3</t>
  </si>
  <si>
    <t>day.snow.cover5</t>
  </si>
  <si>
    <t>day.below.zero.ground</t>
  </si>
  <si>
    <t>mean (mean snow cover)</t>
  </si>
  <si>
    <t>mean (mean precipitation)</t>
  </si>
  <si>
    <t>sum (precipitation)</t>
  </si>
  <si>
    <t>wi-spri traps</t>
  </si>
  <si>
    <t>mean (mean temp)</t>
  </si>
  <si>
    <t>mean (mean temp min)</t>
  </si>
  <si>
    <t>mean (mean temp max)</t>
  </si>
  <si>
    <t>mean (mean temp ground min)</t>
  </si>
  <si>
    <t>sum (day snow cover0)</t>
  </si>
  <si>
    <t>sum (day snow cover3)</t>
  </si>
  <si>
    <t>sum (day snow cover5)</t>
  </si>
  <si>
    <t>sum (day below zero ground)</t>
  </si>
  <si>
    <t>mod1</t>
  </si>
  <si>
    <t>mod2</t>
  </si>
  <si>
    <t>Mouse trapping (mice/traps)</t>
  </si>
  <si>
    <t>betas</t>
  </si>
  <si>
    <t>winter-. (. + snow + temp)</t>
  </si>
  <si>
    <t>spirng</t>
  </si>
  <si>
    <t>wi-spri</t>
  </si>
  <si>
    <t>intercept</t>
  </si>
  <si>
    <t>rain</t>
  </si>
  <si>
    <t>snow*rain</t>
  </si>
  <si>
    <t>xxx</t>
  </si>
  <si>
    <t>snow+rain0</t>
  </si>
  <si>
    <t>snow+rain30</t>
  </si>
  <si>
    <t>snow+rain60</t>
  </si>
  <si>
    <t>snow+rain(mean)</t>
  </si>
  <si>
    <t>snow*rain0</t>
  </si>
  <si>
    <t>snow*rain30</t>
  </si>
  <si>
    <t>snow*rain60</t>
  </si>
  <si>
    <t>snow*rain(mean)</t>
  </si>
  <si>
    <t>Individual</t>
  </si>
  <si>
    <t>2009 / Unfed</t>
  </si>
  <si>
    <t>2010 / Fed</t>
  </si>
  <si>
    <t>2010 / Unfed</t>
  </si>
  <si>
    <t>2011 / Fed</t>
  </si>
  <si>
    <t>2011 / Unfed</t>
  </si>
  <si>
    <t>Male MS all</t>
  </si>
  <si>
    <t>Male MS group</t>
  </si>
  <si>
    <t>Hatching date</t>
  </si>
  <si>
    <t>Age on Aug 1st</t>
  </si>
  <si>
    <t>Start feeding</t>
  </si>
  <si>
    <t>Stop feeding</t>
  </si>
  <si>
    <t>Brood size</t>
  </si>
  <si>
    <t>Rank</t>
  </si>
  <si>
    <t>oldest residual.weight</t>
  </si>
  <si>
    <t>oldest residual.wing</t>
  </si>
  <si>
    <t>oldest residual.tarsus</t>
  </si>
  <si>
    <t>oldest residual.beak</t>
  </si>
  <si>
    <t>oldest rel.res.weight</t>
  </si>
  <si>
    <t>oldest rel.res.wing</t>
  </si>
  <si>
    <t>oldest rel.res.tarsus</t>
  </si>
  <si>
    <t>oldest rel.res.beak</t>
  </si>
  <si>
    <t>fat 0-2</t>
  </si>
  <si>
    <t>fat y/n</t>
  </si>
  <si>
    <t>aggression 0-3</t>
  </si>
  <si>
    <t>aggressive</t>
  </si>
  <si>
    <t>extremly aggressive</t>
  </si>
  <si>
    <t>eye colour 1-3</t>
  </si>
  <si>
    <t>eye colour intense (= med or intense)</t>
  </si>
  <si>
    <t>TI induction 1-4</t>
  </si>
  <si>
    <t>TI induced</t>
  </si>
  <si>
    <t>TI time</t>
  </si>
  <si>
    <t>oldest age weight</t>
  </si>
  <si>
    <t>oldest age wing</t>
  </si>
  <si>
    <t>oldest age tarsus</t>
  </si>
  <si>
    <t>oldest age beak</t>
  </si>
  <si>
    <t>age aggression</t>
  </si>
  <si>
    <t>age eye colour</t>
  </si>
  <si>
    <t>age TI</t>
  </si>
  <si>
    <t>age fat</t>
  </si>
  <si>
    <t>2009BI001.1</t>
  </si>
  <si>
    <t>NA</t>
  </si>
  <si>
    <t>2009BI006.1</t>
  </si>
  <si>
    <t>2009BI006.2</t>
  </si>
  <si>
    <t>2009EN098.1</t>
  </si>
  <si>
    <t>2009EN098.2</t>
  </si>
  <si>
    <t>2009EN100.1</t>
  </si>
  <si>
    <t>2009KS010.2</t>
  </si>
  <si>
    <t>2009KS014.1</t>
  </si>
  <si>
    <t>2009KS021.1</t>
  </si>
  <si>
    <t>2009KS021.2</t>
  </si>
  <si>
    <t>2009KS033.2</t>
  </si>
  <si>
    <t>2009LI001.1</t>
  </si>
  <si>
    <t>2009LI001.2</t>
  </si>
  <si>
    <t>2009LI001.3</t>
  </si>
  <si>
    <t>2009LI001.5</t>
  </si>
  <si>
    <t>2009RW007.1</t>
  </si>
  <si>
    <t>2009RW007.2</t>
  </si>
  <si>
    <t>2010AL040.5</t>
  </si>
  <si>
    <t>2010AL040.7</t>
  </si>
  <si>
    <t>2010AL041.3</t>
  </si>
  <si>
    <t>2010AL041.5</t>
  </si>
  <si>
    <t>2010BI006.3</t>
  </si>
  <si>
    <t>2010BI006.4</t>
  </si>
  <si>
    <t>2010BI006.5</t>
  </si>
  <si>
    <t>2010EN098.1</t>
  </si>
  <si>
    <t>2010EN098.2</t>
  </si>
  <si>
    <t>2010EN098.5</t>
  </si>
  <si>
    <t>2010EN098.6</t>
  </si>
  <si>
    <t>2010EN098.7</t>
  </si>
  <si>
    <t>2010GB085.1</t>
  </si>
  <si>
    <t>2010GB085.2</t>
  </si>
  <si>
    <t>2010GB085.5</t>
  </si>
  <si>
    <t>2010GB085.6</t>
  </si>
  <si>
    <t>2010GB086.5</t>
  </si>
  <si>
    <t>2010GB089.1</t>
  </si>
  <si>
    <t>2010GB089.2</t>
  </si>
  <si>
    <t>2010GB089.3</t>
  </si>
  <si>
    <t>2010GB090.1</t>
  </si>
  <si>
    <t>2010GB090.4</t>
  </si>
  <si>
    <t>2010GB090.7</t>
  </si>
  <si>
    <t>2010HD749.3</t>
  </si>
  <si>
    <t>2010HD749.4</t>
  </si>
  <si>
    <t>2010HD749.5</t>
  </si>
  <si>
    <t>2010HD749.6</t>
  </si>
  <si>
    <t>2010HD749.7</t>
  </si>
  <si>
    <t>2010HE102.5</t>
  </si>
  <si>
    <t>2010KS005.1</t>
  </si>
  <si>
    <t>2010KS005.2</t>
  </si>
  <si>
    <t>2010KS005.3</t>
  </si>
  <si>
    <t>2010KS014.1</t>
  </si>
  <si>
    <t>2010KS014.2</t>
  </si>
  <si>
    <t>2010KS014.4</t>
  </si>
  <si>
    <t>2010MA061.1</t>
  </si>
  <si>
    <t>2010MA061.4</t>
  </si>
  <si>
    <t>2010MA061.5</t>
  </si>
  <si>
    <t>2010MG106.1</t>
  </si>
  <si>
    <t>2010MU104.1</t>
  </si>
  <si>
    <t>2010MU104.4</t>
  </si>
  <si>
    <t>2010OT096.2</t>
  </si>
  <si>
    <t>2010OT096.8</t>
  </si>
  <si>
    <t>2010OT096.9</t>
  </si>
  <si>
    <t>2010OT097.5</t>
  </si>
  <si>
    <t>2010OT097.6</t>
  </si>
  <si>
    <t>2010OT099.5</t>
  </si>
  <si>
    <t>2010RE047.3</t>
  </si>
  <si>
    <t>2010RE047.4</t>
  </si>
  <si>
    <t>2010RE047.5</t>
  </si>
  <si>
    <t>2010RE047.6</t>
  </si>
  <si>
    <t>2010RE048.4</t>
  </si>
  <si>
    <t>2010RE048.5</t>
  </si>
  <si>
    <t>2010RW007.1</t>
  </si>
  <si>
    <t>2010RW007.5</t>
  </si>
  <si>
    <t>2010RW007.6</t>
  </si>
  <si>
    <t>2010RW007.7</t>
  </si>
  <si>
    <t>2010RW007.8</t>
  </si>
  <si>
    <t>2010SC002.4</t>
  </si>
  <si>
    <t>2010SC002.5</t>
  </si>
  <si>
    <t>2010SC002.6</t>
  </si>
  <si>
    <t>2010SC008.4</t>
  </si>
  <si>
    <t>2010SC009.2</t>
  </si>
  <si>
    <t>2010SC009.4</t>
  </si>
  <si>
    <t>2010SC009.5</t>
  </si>
  <si>
    <t>2010SC009.6</t>
  </si>
  <si>
    <t>2010SC009.7</t>
  </si>
  <si>
    <t>2010SE050.1</t>
  </si>
  <si>
    <t>2010SE050.2</t>
  </si>
  <si>
    <t>2010SE050.3</t>
  </si>
  <si>
    <t>2010SE050.4</t>
  </si>
  <si>
    <t>2010VA021.5</t>
  </si>
  <si>
    <t>2011AF006.1</t>
  </si>
  <si>
    <t>2011AF006.4</t>
  </si>
  <si>
    <t>2011AF006.5</t>
  </si>
  <si>
    <t>2011AF007.1</t>
  </si>
  <si>
    <t>2011AF007.2</t>
  </si>
  <si>
    <t>2011AL040.5</t>
  </si>
  <si>
    <t>2011AL040.6</t>
  </si>
  <si>
    <t>2011AL041.1</t>
  </si>
  <si>
    <t>2011AL041.2</t>
  </si>
  <si>
    <t>2011AL042.4</t>
  </si>
  <si>
    <t>2011BE003.4</t>
  </si>
  <si>
    <t>2011EN098.4</t>
  </si>
  <si>
    <t>2011EN099.1</t>
  </si>
  <si>
    <t>2011EN099.2</t>
  </si>
  <si>
    <t>2011EN099.4</t>
  </si>
  <si>
    <t>2011GB081.4</t>
  </si>
  <si>
    <t>2011GB081.5</t>
  </si>
  <si>
    <t>2011GB083.3</t>
  </si>
  <si>
    <t>2011HI729.1</t>
  </si>
  <si>
    <t>2011HI729.2</t>
  </si>
  <si>
    <t>2011HI729.3</t>
  </si>
  <si>
    <t>2011HI729.4</t>
  </si>
  <si>
    <t>2011HO100.2</t>
  </si>
  <si>
    <t>2011HP047.1</t>
  </si>
  <si>
    <t>2011HP047.2</t>
  </si>
  <si>
    <t>2011LB044.3</t>
  </si>
  <si>
    <t>2011LB044.4</t>
  </si>
  <si>
    <t>2011LB044.5</t>
  </si>
  <si>
    <t>2011LB047.3</t>
  </si>
  <si>
    <t>2011LB047.5</t>
  </si>
  <si>
    <t>2011MG108.2</t>
  </si>
  <si>
    <t>2011MG108.3</t>
  </si>
  <si>
    <t>2011MG108.5</t>
  </si>
  <si>
    <t>2011MG108.6</t>
  </si>
  <si>
    <t>2011MU103.1</t>
  </si>
  <si>
    <t>2011NW053.1</t>
  </si>
  <si>
    <t>2011OT096.1</t>
  </si>
  <si>
    <t>2011OT096.5</t>
  </si>
  <si>
    <t>2011OT096.6</t>
  </si>
  <si>
    <t>2011OT099.1</t>
  </si>
  <si>
    <t>2011OT099.3</t>
  </si>
  <si>
    <t>2011PO061.1</t>
  </si>
  <si>
    <t>2011RE045.1</t>
  </si>
  <si>
    <t>2011RE045.2</t>
  </si>
  <si>
    <t>2011RE047.2</t>
  </si>
  <si>
    <t>2011RE047.3</t>
  </si>
  <si>
    <t>2011RE047.5</t>
  </si>
  <si>
    <t>2011RE047.6</t>
  </si>
  <si>
    <t>2011RE048.2</t>
  </si>
  <si>
    <t>2011RE048.5</t>
  </si>
  <si>
    <t>2011RU001.1</t>
  </si>
  <si>
    <t>2011RU001.2</t>
  </si>
  <si>
    <t>2011RW007.2</t>
  </si>
  <si>
    <t>2011RW007.4</t>
  </si>
  <si>
    <t>2011RW007.5</t>
  </si>
  <si>
    <t>2011SB003.1</t>
  </si>
  <si>
    <t>2011SC002.3</t>
  </si>
  <si>
    <t>2011SC002.5</t>
  </si>
  <si>
    <t>2011SC008.2</t>
  </si>
  <si>
    <t>2011SC008.4</t>
  </si>
  <si>
    <t>2011SC008.5</t>
  </si>
  <si>
    <t>2011SC009.1</t>
  </si>
  <si>
    <t>2011SC009.4</t>
  </si>
  <si>
    <t>2011SC009.5</t>
  </si>
  <si>
    <t>2011SC105.3</t>
  </si>
  <si>
    <t>2011SC105.4</t>
  </si>
  <si>
    <t>2011SO071.1</t>
  </si>
  <si>
    <t>2011SO071.2</t>
  </si>
  <si>
    <t>2011SO072.2</t>
  </si>
  <si>
    <t>2011SO733.1</t>
  </si>
  <si>
    <t>2011SO733.2</t>
  </si>
  <si>
    <t>2011TA111.1</t>
  </si>
  <si>
    <t>2011TA111.2</t>
  </si>
  <si>
    <t>2011TA111.3</t>
  </si>
  <si>
    <t>2011VA020.1</t>
  </si>
  <si>
    <t>2011VA053.1</t>
  </si>
  <si>
    <t>2011VA053.2</t>
  </si>
  <si>
    <t>2011VA053.3</t>
  </si>
  <si>
    <t>Per Group</t>
  </si>
  <si>
    <t>mean</t>
  </si>
  <si>
    <t>2009 Unfed</t>
  </si>
  <si>
    <t>n</t>
  </si>
  <si>
    <t>2010 Fed</t>
  </si>
  <si>
    <t>2010 Unfed</t>
  </si>
  <si>
    <t>2011 Fed</t>
  </si>
  <si>
    <t>2011 Unfed</t>
  </si>
  <si>
    <t>Overall</t>
  </si>
  <si>
    <t>(used for 2009)</t>
  </si>
  <si>
    <t>seq(from=mean(age),by=14,length.out=length(season))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</si>
</sst>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00B0F0"/>
      <name val="Arial"/>
      <family val="2"/>
    </font>
    <font>
      <b/>
      <sz val="10"/>
      <color indexed="10"/>
      <name val="Arial"/>
      <family val="2"/>
    </font>
    <font>
      <b/>
      <sz val="10"/>
      <color rgb="FF92D05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  <xf numFmtId="1" fontId="0" fillId="2" borderId="3" xfId="0" applyNumberFormat="1" applyFill="1" applyBorder="1"/>
    <xf numFmtId="0" fontId="0" fillId="3" borderId="4" xfId="0" applyFill="1" applyBorder="1"/>
    <xf numFmtId="164" fontId="0" fillId="2" borderId="0" xfId="0" applyNumberFormat="1" applyFill="1"/>
    <xf numFmtId="1" fontId="0" fillId="2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7" xfId="0" applyFill="1" applyBorder="1"/>
    <xf numFmtId="164" fontId="0" fillId="3" borderId="7" xfId="0" applyNumberFormat="1" applyFill="1" applyBorder="1"/>
    <xf numFmtId="164" fontId="0" fillId="2" borderId="7" xfId="0" applyNumberFormat="1" applyFill="1" applyBorder="1"/>
    <xf numFmtId="1" fontId="0" fillId="2" borderId="8" xfId="0" applyNumberFormat="1" applyFill="1" applyBorder="1"/>
    <xf numFmtId="1" fontId="0" fillId="2" borderId="0" xfId="0" applyNumberFormat="1" applyFill="1"/>
    <xf numFmtId="165" fontId="3" fillId="0" borderId="0" xfId="0" applyNumberFormat="1" applyFont="1" applyAlignment="1">
      <alignment horizontal="center" wrapText="1"/>
    </xf>
    <xf numFmtId="165" fontId="3" fillId="3" borderId="0" xfId="0" applyNumberFormat="1" applyFont="1" applyFill="1" applyAlignment="1">
      <alignment horizontal="center" textRotation="90" wrapText="1"/>
    </xf>
    <xf numFmtId="0" fontId="3" fillId="3" borderId="0" xfId="0" applyFont="1" applyFill="1" applyAlignment="1">
      <alignment horizontal="center" textRotation="90" wrapText="1"/>
    </xf>
    <xf numFmtId="165" fontId="3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0" applyFont="1"/>
    <xf numFmtId="2" fontId="0" fillId="7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6" fontId="0" fillId="7" borderId="0" xfId="0" applyNumberForma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'[1]mark plus'!$K$88</c:f>
              <c:strCache>
                <c:ptCount val="1"/>
                <c:pt idx="0">
                  <c:v>snow+rain0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plus'!$K$89:$K$109</c:f>
              <c:numCache>
                <c:formatCode>General</c:formatCode>
                <c:ptCount val="21"/>
                <c:pt idx="0">
                  <c:v>1.7632576</c:v>
                </c:pt>
                <c:pt idx="1">
                  <c:v>1.5093453999999999</c:v>
                </c:pt>
                <c:pt idx="2">
                  <c:v>1.2554332000000001</c:v>
                </c:pt>
                <c:pt idx="3">
                  <c:v>1.0015210000000001</c:v>
                </c:pt>
                <c:pt idx="4">
                  <c:v>0.74760880000000007</c:v>
                </c:pt>
                <c:pt idx="5">
                  <c:v>0.49369660000000004</c:v>
                </c:pt>
                <c:pt idx="6">
                  <c:v>0.23978440000000023</c:v>
                </c:pt>
                <c:pt idx="7">
                  <c:v>-1.4127799999999802E-2</c:v>
                </c:pt>
                <c:pt idx="8">
                  <c:v>-0.26803999999999983</c:v>
                </c:pt>
                <c:pt idx="9">
                  <c:v>-0.52195219999999964</c:v>
                </c:pt>
                <c:pt idx="10">
                  <c:v>-0.7758643999999999</c:v>
                </c:pt>
                <c:pt idx="11">
                  <c:v>-1.0297765999999997</c:v>
                </c:pt>
                <c:pt idx="12">
                  <c:v>-1.2836887999999995</c:v>
                </c:pt>
                <c:pt idx="13">
                  <c:v>-1.5376009999999998</c:v>
                </c:pt>
                <c:pt idx="14">
                  <c:v>-1.7915131999999996</c:v>
                </c:pt>
                <c:pt idx="15">
                  <c:v>-2.0454254000000001</c:v>
                </c:pt>
                <c:pt idx="16">
                  <c:v>-2.2993375999999994</c:v>
                </c:pt>
                <c:pt idx="17">
                  <c:v>-2.5532497999999997</c:v>
                </c:pt>
                <c:pt idx="18">
                  <c:v>-2.807161999999999</c:v>
                </c:pt>
                <c:pt idx="19">
                  <c:v>-3.0610741999999993</c:v>
                </c:pt>
                <c:pt idx="20">
                  <c:v>-3.3149863999999996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E-451D-A6E4-4CBC4609972C}"/>
            </c:ext>
          </c:extLst>
        </c:ser>
        <c:ser>
          <c:idx val="1"/>
          <c:order val="1"/>
          <c:tx>
            <c:strRef>
              <c:f>'[1]mark plus'!$L$88</c:f>
              <c:strCache>
                <c:ptCount val="1"/>
                <c:pt idx="0">
                  <c:v>snow+rain30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plus'!$L$89:$L$109</c:f>
              <c:numCache>
                <c:formatCode>General</c:formatCode>
                <c:ptCount val="21"/>
                <c:pt idx="0">
                  <c:v>2.4060106000000001</c:v>
                </c:pt>
                <c:pt idx="1">
                  <c:v>2.1520983999999999</c:v>
                </c:pt>
                <c:pt idx="2">
                  <c:v>1.8981862</c:v>
                </c:pt>
                <c:pt idx="3">
                  <c:v>1.6442740000000002</c:v>
                </c:pt>
                <c:pt idx="4">
                  <c:v>1.3903618</c:v>
                </c:pt>
                <c:pt idx="5">
                  <c:v>1.1364496000000002</c:v>
                </c:pt>
                <c:pt idx="6">
                  <c:v>0.88253740000000025</c:v>
                </c:pt>
                <c:pt idx="7">
                  <c:v>0.62862520000000022</c:v>
                </c:pt>
                <c:pt idx="8">
                  <c:v>0.37471300000000018</c:v>
                </c:pt>
                <c:pt idx="9">
                  <c:v>0.12080080000000037</c:v>
                </c:pt>
                <c:pt idx="10">
                  <c:v>-0.13311139999999988</c:v>
                </c:pt>
                <c:pt idx="11">
                  <c:v>-0.38702359999999969</c:v>
                </c:pt>
                <c:pt idx="12">
                  <c:v>-0.6409357999999995</c:v>
                </c:pt>
                <c:pt idx="13">
                  <c:v>-0.89484799999999975</c:v>
                </c:pt>
                <c:pt idx="14">
                  <c:v>-1.1487601999999995</c:v>
                </c:pt>
                <c:pt idx="15">
                  <c:v>-1.4026724000000002</c:v>
                </c:pt>
                <c:pt idx="16">
                  <c:v>-1.6565845999999995</c:v>
                </c:pt>
                <c:pt idx="17">
                  <c:v>-1.9104967999999998</c:v>
                </c:pt>
                <c:pt idx="18">
                  <c:v>-2.1644089999999991</c:v>
                </c:pt>
                <c:pt idx="19">
                  <c:v>-2.4183211999999994</c:v>
                </c:pt>
                <c:pt idx="20">
                  <c:v>-2.6722333999999996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E-451D-A6E4-4CBC4609972C}"/>
            </c:ext>
          </c:extLst>
        </c:ser>
        <c:ser>
          <c:idx val="2"/>
          <c:order val="2"/>
          <c:tx>
            <c:strRef>
              <c:f>'[1]mark plus'!$M$88</c:f>
              <c:strCache>
                <c:ptCount val="1"/>
                <c:pt idx="0">
                  <c:v>snow+rain60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plus'!$M$89:$M$109</c:f>
              <c:numCache>
                <c:formatCode>General</c:formatCode>
                <c:ptCount val="21"/>
                <c:pt idx="0">
                  <c:v>3.0487636</c:v>
                </c:pt>
                <c:pt idx="1">
                  <c:v>2.7948513999999998</c:v>
                </c:pt>
                <c:pt idx="2">
                  <c:v>2.5409392000000004</c:v>
                </c:pt>
                <c:pt idx="3">
                  <c:v>2.2870270000000001</c:v>
                </c:pt>
                <c:pt idx="4">
                  <c:v>2.0331147999999999</c:v>
                </c:pt>
                <c:pt idx="5">
                  <c:v>1.7792026000000001</c:v>
                </c:pt>
                <c:pt idx="6">
                  <c:v>1.5252904000000003</c:v>
                </c:pt>
                <c:pt idx="7">
                  <c:v>1.2713782000000002</c:v>
                </c:pt>
                <c:pt idx="8">
                  <c:v>1.0174660000000002</c:v>
                </c:pt>
                <c:pt idx="9">
                  <c:v>0.76355380000000039</c:v>
                </c:pt>
                <c:pt idx="10">
                  <c:v>0.50964160000000014</c:v>
                </c:pt>
                <c:pt idx="11">
                  <c:v>0.25572940000000033</c:v>
                </c:pt>
                <c:pt idx="12">
                  <c:v>1.8172000000005184E-3</c:v>
                </c:pt>
                <c:pt idx="13">
                  <c:v>-0.25209499999999974</c:v>
                </c:pt>
                <c:pt idx="14">
                  <c:v>-0.50600719999999955</c:v>
                </c:pt>
                <c:pt idx="15">
                  <c:v>-0.75991940000000002</c:v>
                </c:pt>
                <c:pt idx="16">
                  <c:v>-1.0138315999999994</c:v>
                </c:pt>
                <c:pt idx="17">
                  <c:v>-1.2677437999999996</c:v>
                </c:pt>
                <c:pt idx="18">
                  <c:v>-1.521655999999999</c:v>
                </c:pt>
                <c:pt idx="19">
                  <c:v>-1.7755681999999993</c:v>
                </c:pt>
                <c:pt idx="20">
                  <c:v>-2.0294803999999997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E-451D-A6E4-4CBC4609972C}"/>
            </c:ext>
          </c:extLst>
        </c:ser>
        <c:ser>
          <c:idx val="3"/>
          <c:order val="3"/>
          <c:tx>
            <c:strRef>
              <c:f>'[1]mark plus'!$N$88</c:f>
              <c:strCache>
                <c:ptCount val="1"/>
                <c:pt idx="0">
                  <c:v>snow+rain(mean)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plus'!$N$89:$N$109</c:f>
              <c:numCache>
                <c:formatCode>General</c:formatCode>
                <c:ptCount val="21"/>
                <c:pt idx="0">
                  <c:v>2.1837251874999999</c:v>
                </c:pt>
                <c:pt idx="1">
                  <c:v>1.9298129874999999</c:v>
                </c:pt>
                <c:pt idx="2">
                  <c:v>1.6759007875</c:v>
                </c:pt>
                <c:pt idx="3">
                  <c:v>1.4219885875</c:v>
                </c:pt>
                <c:pt idx="4">
                  <c:v>1.1680763875</c:v>
                </c:pt>
                <c:pt idx="5">
                  <c:v>0.91416418749999995</c:v>
                </c:pt>
                <c:pt idx="6">
                  <c:v>0.66025198750000014</c:v>
                </c:pt>
                <c:pt idx="7">
                  <c:v>0.40633978750000016</c:v>
                </c:pt>
                <c:pt idx="8">
                  <c:v>0.15242758750000013</c:v>
                </c:pt>
                <c:pt idx="9">
                  <c:v>-0.10148461249999968</c:v>
                </c:pt>
                <c:pt idx="10">
                  <c:v>-0.35539681249999994</c:v>
                </c:pt>
                <c:pt idx="11">
                  <c:v>-0.6093090124999998</c:v>
                </c:pt>
                <c:pt idx="12">
                  <c:v>-0.86322121249999961</c:v>
                </c:pt>
                <c:pt idx="13">
                  <c:v>-1.1171334124999999</c:v>
                </c:pt>
                <c:pt idx="14">
                  <c:v>-1.3710456124999997</c:v>
                </c:pt>
                <c:pt idx="15">
                  <c:v>-1.6249578125000002</c:v>
                </c:pt>
                <c:pt idx="16">
                  <c:v>-1.8788700124999995</c:v>
                </c:pt>
                <c:pt idx="17">
                  <c:v>-2.1327822124999996</c:v>
                </c:pt>
                <c:pt idx="18">
                  <c:v>-2.3866944124999989</c:v>
                </c:pt>
                <c:pt idx="19">
                  <c:v>-2.6406066124999992</c:v>
                </c:pt>
                <c:pt idx="20">
                  <c:v>-2.8945188124999994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E-451D-A6E4-4CBC4609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47488"/>
        <c:axId val="204577024"/>
      </c:lineChart>
      <c:catAx>
        <c:axId val="2040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77024"/>
        <c:crosses val="autoZero"/>
        <c:auto val="1"/>
        <c:lblAlgn val="ctr"/>
        <c:lblOffset val="100"/>
        <c:noMultiLvlLbl val="0"/>
      </c:catAx>
      <c:valAx>
        <c:axId val="204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4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'[1]mark plus'!$O$88</c:f>
              <c:strCache>
                <c:ptCount val="1"/>
                <c:pt idx="0">
                  <c:v>snow*rain0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plus'!$O$89:$O$109</c:f>
              <c:numCache>
                <c:formatCode>General</c:formatCode>
                <c:ptCount val="21"/>
                <c:pt idx="0">
                  <c:v>1.7664188000000001</c:v>
                </c:pt>
                <c:pt idx="1">
                  <c:v>1.2085247000000001</c:v>
                </c:pt>
                <c:pt idx="2">
                  <c:v>0.65063060000000017</c:v>
                </c:pt>
                <c:pt idx="3">
                  <c:v>9.2736500000000222E-2</c:v>
                </c:pt>
                <c:pt idx="4">
                  <c:v>-0.46515759999999973</c:v>
                </c:pt>
                <c:pt idx="5">
                  <c:v>-1.0230516999999997</c:v>
                </c:pt>
                <c:pt idx="6">
                  <c:v>-1.5809457999999996</c:v>
                </c:pt>
                <c:pt idx="7">
                  <c:v>-2.1388398999999998</c:v>
                </c:pt>
                <c:pt idx="8">
                  <c:v>-2.6967339999999993</c:v>
                </c:pt>
                <c:pt idx="9">
                  <c:v>-3.2546280999999997</c:v>
                </c:pt>
                <c:pt idx="10">
                  <c:v>-3.8125221999999992</c:v>
                </c:pt>
                <c:pt idx="11">
                  <c:v>-4.3704162999999987</c:v>
                </c:pt>
                <c:pt idx="12">
                  <c:v>-4.9283103999999991</c:v>
                </c:pt>
                <c:pt idx="13">
                  <c:v>-5.4862044999999995</c:v>
                </c:pt>
                <c:pt idx="14">
                  <c:v>-6.044098599999999</c:v>
                </c:pt>
                <c:pt idx="15">
                  <c:v>-6.6019926999999985</c:v>
                </c:pt>
                <c:pt idx="16">
                  <c:v>-7.1598867999999989</c:v>
                </c:pt>
                <c:pt idx="17">
                  <c:v>-7.7177808999999993</c:v>
                </c:pt>
                <c:pt idx="18">
                  <c:v>-8.2756749999999997</c:v>
                </c:pt>
                <c:pt idx="19">
                  <c:v>-8.8335690999999983</c:v>
                </c:pt>
                <c:pt idx="20">
                  <c:v>-9.3914631999999987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E-4FC8-BC5B-92C6850FDACC}"/>
            </c:ext>
          </c:extLst>
        </c:ser>
        <c:ser>
          <c:idx val="1"/>
          <c:order val="1"/>
          <c:tx>
            <c:strRef>
              <c:f>'[1]mark plus'!$P$88</c:f>
              <c:strCache>
                <c:ptCount val="1"/>
                <c:pt idx="0">
                  <c:v>snow*rain30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plus'!$P$89:$P$109</c:f>
              <c:numCache>
                <c:formatCode>General</c:formatCode>
                <c:ptCount val="21"/>
                <c:pt idx="0">
                  <c:v>1.3371068000000002</c:v>
                </c:pt>
                <c:pt idx="1">
                  <c:v>1.1178257000000003</c:v>
                </c:pt>
                <c:pt idx="2">
                  <c:v>0.89854460000000014</c:v>
                </c:pt>
                <c:pt idx="3">
                  <c:v>0.67926350000000024</c:v>
                </c:pt>
                <c:pt idx="4">
                  <c:v>0.45998240000000035</c:v>
                </c:pt>
                <c:pt idx="5">
                  <c:v>0.24070130000000045</c:v>
                </c:pt>
                <c:pt idx="6">
                  <c:v>2.1420200000000111E-2</c:v>
                </c:pt>
                <c:pt idx="7">
                  <c:v>-0.19786089999999978</c:v>
                </c:pt>
                <c:pt idx="8">
                  <c:v>-0.41714199999999924</c:v>
                </c:pt>
                <c:pt idx="9">
                  <c:v>-0.63642310000000002</c:v>
                </c:pt>
                <c:pt idx="10">
                  <c:v>-0.85570419999999947</c:v>
                </c:pt>
                <c:pt idx="11">
                  <c:v>-1.0749852999999994</c:v>
                </c:pt>
                <c:pt idx="12">
                  <c:v>-1.2942663999999997</c:v>
                </c:pt>
                <c:pt idx="13">
                  <c:v>-1.5135475000000005</c:v>
                </c:pt>
                <c:pt idx="14">
                  <c:v>-1.7328285999999995</c:v>
                </c:pt>
                <c:pt idx="15">
                  <c:v>-1.9521096999999985</c:v>
                </c:pt>
                <c:pt idx="16">
                  <c:v>-2.1713907999999993</c:v>
                </c:pt>
                <c:pt idx="17">
                  <c:v>-2.3906718999999992</c:v>
                </c:pt>
                <c:pt idx="18">
                  <c:v>-2.609953</c:v>
                </c:pt>
                <c:pt idx="19">
                  <c:v>-2.8292340999999972</c:v>
                </c:pt>
                <c:pt idx="20">
                  <c:v>-3.048515199999998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E-4FC8-BC5B-92C6850FDACC}"/>
            </c:ext>
          </c:extLst>
        </c:ser>
        <c:ser>
          <c:idx val="2"/>
          <c:order val="2"/>
          <c:tx>
            <c:strRef>
              <c:f>'[1]mark plus'!$Q$88</c:f>
              <c:strCache>
                <c:ptCount val="1"/>
                <c:pt idx="0">
                  <c:v>snow*rain60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plus'!$Q$89:$Q$109</c:f>
              <c:numCache>
                <c:formatCode>General</c:formatCode>
                <c:ptCount val="21"/>
                <c:pt idx="0">
                  <c:v>0.90779480000000012</c:v>
                </c:pt>
                <c:pt idx="1">
                  <c:v>1.0271267000000002</c:v>
                </c:pt>
                <c:pt idx="2">
                  <c:v>1.1464586000000003</c:v>
                </c:pt>
                <c:pt idx="3">
                  <c:v>1.2657905</c:v>
                </c:pt>
                <c:pt idx="4">
                  <c:v>1.3851224000000002</c:v>
                </c:pt>
                <c:pt idx="5">
                  <c:v>1.5044543000000004</c:v>
                </c:pt>
                <c:pt idx="6">
                  <c:v>1.6237862000000001</c:v>
                </c:pt>
                <c:pt idx="7">
                  <c:v>1.7431181000000002</c:v>
                </c:pt>
                <c:pt idx="8">
                  <c:v>1.8624500000000008</c:v>
                </c:pt>
                <c:pt idx="9">
                  <c:v>1.9817818999999997</c:v>
                </c:pt>
                <c:pt idx="10">
                  <c:v>2.1011138000000011</c:v>
                </c:pt>
                <c:pt idx="11">
                  <c:v>2.2204457000000009</c:v>
                </c:pt>
                <c:pt idx="12">
                  <c:v>2.3397776000000006</c:v>
                </c:pt>
                <c:pt idx="13">
                  <c:v>2.4591094999999994</c:v>
                </c:pt>
                <c:pt idx="14">
                  <c:v>2.5784414000000009</c:v>
                </c:pt>
                <c:pt idx="15">
                  <c:v>2.6977733000000024</c:v>
                </c:pt>
                <c:pt idx="16">
                  <c:v>2.8171052000000003</c:v>
                </c:pt>
                <c:pt idx="17">
                  <c:v>2.9364370999999991</c:v>
                </c:pt>
                <c:pt idx="18">
                  <c:v>3.055768999999998</c:v>
                </c:pt>
                <c:pt idx="19">
                  <c:v>3.1751009000000021</c:v>
                </c:pt>
                <c:pt idx="20">
                  <c:v>3.2944328000000009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E-4FC8-BC5B-92C6850FDACC}"/>
            </c:ext>
          </c:extLst>
        </c:ser>
        <c:ser>
          <c:idx val="3"/>
          <c:order val="3"/>
          <c:tx>
            <c:strRef>
              <c:f>'[1]mark plus'!$R$88</c:f>
              <c:strCache>
                <c:ptCount val="1"/>
                <c:pt idx="0">
                  <c:v>snow*rain(mean)</c:v>
                </c:pt>
              </c:strCache>
            </c:strRef>
          </c:tx>
          <c:marker>
            <c:symbol val="none"/>
          </c:marker>
          <c:cat>
            <c:numRef>
              <c:f>'[1]mark plus'!$J$89:$J$109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'[1]mark plus'!$R$89:$R$109</c:f>
              <c:numCache>
                <c:formatCode>General</c:formatCode>
                <c:ptCount val="21"/>
                <c:pt idx="0">
                  <c:v>1.4855772</c:v>
                </c:pt>
                <c:pt idx="1">
                  <c:v>1.1491924375</c:v>
                </c:pt>
                <c:pt idx="2">
                  <c:v>0.81280767500000017</c:v>
                </c:pt>
                <c:pt idx="3">
                  <c:v>0.47642291250000018</c:v>
                </c:pt>
                <c:pt idx="4">
                  <c:v>0.14003815000000019</c:v>
                </c:pt>
                <c:pt idx="5">
                  <c:v>-0.19634661249999974</c:v>
                </c:pt>
                <c:pt idx="6">
                  <c:v>-0.53273137499999978</c:v>
                </c:pt>
                <c:pt idx="7">
                  <c:v>-0.86911613749999983</c:v>
                </c:pt>
                <c:pt idx="8">
                  <c:v>-1.2055008999999994</c:v>
                </c:pt>
                <c:pt idx="9">
                  <c:v>-1.5418856624999999</c:v>
                </c:pt>
                <c:pt idx="10">
                  <c:v>-1.8782704249999989</c:v>
                </c:pt>
                <c:pt idx="11">
                  <c:v>-2.2146551874999982</c:v>
                </c:pt>
                <c:pt idx="12">
                  <c:v>-2.5510399499999989</c:v>
                </c:pt>
                <c:pt idx="13">
                  <c:v>-2.8874247124999992</c:v>
                </c:pt>
                <c:pt idx="14">
                  <c:v>-3.2238094749999986</c:v>
                </c:pt>
                <c:pt idx="15">
                  <c:v>-3.560194237499998</c:v>
                </c:pt>
                <c:pt idx="16">
                  <c:v>-3.8965789999999987</c:v>
                </c:pt>
                <c:pt idx="17">
                  <c:v>-4.2329637624999989</c:v>
                </c:pt>
                <c:pt idx="18">
                  <c:v>-4.5693485250000005</c:v>
                </c:pt>
                <c:pt idx="19">
                  <c:v>-4.9057332874999986</c:v>
                </c:pt>
                <c:pt idx="20">
                  <c:v>-5.2421180499999993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E-4FC8-BC5B-92C6850F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86496"/>
        <c:axId val="207388032"/>
      </c:lineChart>
      <c:catAx>
        <c:axId val="2073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88032"/>
        <c:crosses val="autoZero"/>
        <c:auto val="1"/>
        <c:lblAlgn val="ctr"/>
        <c:lblOffset val="100"/>
        <c:noMultiLvlLbl val="0"/>
      </c:catAx>
      <c:valAx>
        <c:axId val="2073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590550</xdr:colOff>
      <xdr:row>80</xdr:row>
      <xdr:rowOff>80962</xdr:rowOff>
    </xdr:from>
    <xdr:to>
      <xdr:col>24</xdr:col>
      <xdr:colOff>590550</xdr:colOff>
      <xdr:row>94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E343AF-109D-4002-85EC-DD6AC1D79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523875</xdr:colOff>
      <xdr:row>96</xdr:row>
      <xdr:rowOff>19049</xdr:rowOff>
    </xdr:from>
    <xdr:to>
      <xdr:col>24</xdr:col>
      <xdr:colOff>723901</xdr:colOff>
      <xdr:row>111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B6E43F-198B-4FF4-B784-7701A3ACE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ogelwarte\Daten\Weather\Wetter%20Stuttgart\Daily\mark%20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 plus"/>
      <sheetName val="Tabelle1"/>
    </sheetNames>
    <sheetDataSet>
      <sheetData sheetId="0">
        <row r="88">
          <cell r="K88" t="str">
            <v>snow+rain0</v>
          </cell>
          <cell r="L88" t="str">
            <v>snow+rain30</v>
          </cell>
          <cell r="M88" t="str">
            <v>snow+rain60</v>
          </cell>
          <cell r="N88" t="str">
            <v>snow+rain(mean)</v>
          </cell>
          <cell r="O88" t="str">
            <v>snow*rain0</v>
          </cell>
          <cell r="P88" t="str">
            <v>snow*rain30</v>
          </cell>
          <cell r="Q88" t="str">
            <v>snow*rain60</v>
          </cell>
          <cell r="R88" t="str">
            <v>snow*rain(mean)</v>
          </cell>
        </row>
        <row r="89">
          <cell r="J89">
            <v>0</v>
          </cell>
          <cell r="K89">
            <v>1.7632576</v>
          </cell>
          <cell r="L89">
            <v>2.4060106000000001</v>
          </cell>
          <cell r="M89">
            <v>3.0487636</v>
          </cell>
          <cell r="N89">
            <v>2.1837251874999999</v>
          </cell>
          <cell r="O89">
            <v>1.7664188000000001</v>
          </cell>
          <cell r="P89">
            <v>1.3371068000000002</v>
          </cell>
          <cell r="Q89">
            <v>0.90779480000000012</v>
          </cell>
          <cell r="R89">
            <v>1.4855772</v>
          </cell>
        </row>
        <row r="90">
          <cell r="J90">
            <v>1</v>
          </cell>
          <cell r="K90">
            <v>1.5093453999999999</v>
          </cell>
          <cell r="L90">
            <v>2.1520983999999999</v>
          </cell>
          <cell r="M90">
            <v>2.7948513999999998</v>
          </cell>
          <cell r="N90">
            <v>1.9298129874999999</v>
          </cell>
          <cell r="O90">
            <v>1.2085247000000001</v>
          </cell>
          <cell r="P90">
            <v>1.1178257000000003</v>
          </cell>
          <cell r="Q90">
            <v>1.0271267000000002</v>
          </cell>
          <cell r="R90">
            <v>1.1491924375</v>
          </cell>
        </row>
        <row r="91">
          <cell r="J91">
            <v>2</v>
          </cell>
          <cell r="K91">
            <v>1.2554332000000001</v>
          </cell>
          <cell r="L91">
            <v>1.8981862</v>
          </cell>
          <cell r="M91">
            <v>2.5409392000000004</v>
          </cell>
          <cell r="N91">
            <v>1.6759007875</v>
          </cell>
          <cell r="O91">
            <v>0.65063060000000017</v>
          </cell>
          <cell r="P91">
            <v>0.89854460000000014</v>
          </cell>
          <cell r="Q91">
            <v>1.1464586000000003</v>
          </cell>
          <cell r="R91">
            <v>0.81280767500000017</v>
          </cell>
        </row>
        <row r="92">
          <cell r="J92">
            <v>3</v>
          </cell>
          <cell r="K92">
            <v>1.0015210000000001</v>
          </cell>
          <cell r="L92">
            <v>1.6442740000000002</v>
          </cell>
          <cell r="M92">
            <v>2.2870270000000001</v>
          </cell>
          <cell r="N92">
            <v>1.4219885875</v>
          </cell>
          <cell r="O92">
            <v>9.2736500000000222E-2</v>
          </cell>
          <cell r="P92">
            <v>0.67926350000000024</v>
          </cell>
          <cell r="Q92">
            <v>1.2657905</v>
          </cell>
          <cell r="R92">
            <v>0.47642291250000018</v>
          </cell>
        </row>
        <row r="93">
          <cell r="J93">
            <v>4</v>
          </cell>
          <cell r="K93">
            <v>0.74760880000000007</v>
          </cell>
          <cell r="L93">
            <v>1.3903618</v>
          </cell>
          <cell r="M93">
            <v>2.0331147999999999</v>
          </cell>
          <cell r="N93">
            <v>1.1680763875</v>
          </cell>
          <cell r="O93">
            <v>-0.46515759999999973</v>
          </cell>
          <cell r="P93">
            <v>0.45998240000000035</v>
          </cell>
          <cell r="Q93">
            <v>1.3851224000000002</v>
          </cell>
          <cell r="R93">
            <v>0.14003815000000019</v>
          </cell>
        </row>
        <row r="94">
          <cell r="J94">
            <v>5</v>
          </cell>
          <cell r="K94">
            <v>0.49369660000000004</v>
          </cell>
          <cell r="L94">
            <v>1.1364496000000002</v>
          </cell>
          <cell r="M94">
            <v>1.7792026000000001</v>
          </cell>
          <cell r="N94">
            <v>0.91416418749999995</v>
          </cell>
          <cell r="O94">
            <v>-1.0230516999999997</v>
          </cell>
          <cell r="P94">
            <v>0.24070130000000045</v>
          </cell>
          <cell r="Q94">
            <v>1.5044543000000004</v>
          </cell>
          <cell r="R94">
            <v>-0.19634661249999974</v>
          </cell>
        </row>
        <row r="95">
          <cell r="J95">
            <v>6</v>
          </cell>
          <cell r="K95">
            <v>0.23978440000000023</v>
          </cell>
          <cell r="L95">
            <v>0.88253740000000025</v>
          </cell>
          <cell r="M95">
            <v>1.5252904000000003</v>
          </cell>
          <cell r="N95">
            <v>0.66025198750000014</v>
          </cell>
          <cell r="O95">
            <v>-1.5809457999999996</v>
          </cell>
          <cell r="P95">
            <v>2.1420200000000111E-2</v>
          </cell>
          <cell r="Q95">
            <v>1.6237862000000001</v>
          </cell>
          <cell r="R95">
            <v>-0.53273137499999978</v>
          </cell>
        </row>
        <row r="96">
          <cell r="J96">
            <v>7</v>
          </cell>
          <cell r="K96">
            <v>-1.4127799999999802E-2</v>
          </cell>
          <cell r="L96">
            <v>0.62862520000000022</v>
          </cell>
          <cell r="M96">
            <v>1.2713782000000002</v>
          </cell>
          <cell r="N96">
            <v>0.40633978750000016</v>
          </cell>
          <cell r="O96">
            <v>-2.1388398999999998</v>
          </cell>
          <cell r="P96">
            <v>-0.19786089999999978</v>
          </cell>
          <cell r="Q96">
            <v>1.7431181000000002</v>
          </cell>
          <cell r="R96">
            <v>-0.86911613749999983</v>
          </cell>
        </row>
        <row r="97">
          <cell r="J97">
            <v>8</v>
          </cell>
          <cell r="K97">
            <v>-0.26803999999999983</v>
          </cell>
          <cell r="L97">
            <v>0.37471300000000018</v>
          </cell>
          <cell r="M97">
            <v>1.0174660000000002</v>
          </cell>
          <cell r="N97">
            <v>0.15242758750000013</v>
          </cell>
          <cell r="O97">
            <v>-2.6967339999999993</v>
          </cell>
          <cell r="P97">
            <v>-0.41714199999999924</v>
          </cell>
          <cell r="Q97">
            <v>1.8624500000000008</v>
          </cell>
          <cell r="R97">
            <v>-1.2055008999999994</v>
          </cell>
        </row>
        <row r="98">
          <cell r="J98">
            <v>9</v>
          </cell>
          <cell r="K98">
            <v>-0.52195219999999964</v>
          </cell>
          <cell r="L98">
            <v>0.12080080000000037</v>
          </cell>
          <cell r="M98">
            <v>0.76355380000000039</v>
          </cell>
          <cell r="N98">
            <v>-0.10148461249999968</v>
          </cell>
          <cell r="O98">
            <v>-3.2546280999999997</v>
          </cell>
          <cell r="P98">
            <v>-0.63642310000000002</v>
          </cell>
          <cell r="Q98">
            <v>1.9817818999999997</v>
          </cell>
          <cell r="R98">
            <v>-1.5418856624999999</v>
          </cell>
        </row>
        <row r="99">
          <cell r="J99">
            <v>10</v>
          </cell>
          <cell r="K99">
            <v>-0.7758643999999999</v>
          </cell>
          <cell r="L99">
            <v>-0.13311139999999988</v>
          </cell>
          <cell r="M99">
            <v>0.50964160000000014</v>
          </cell>
          <cell r="N99">
            <v>-0.35539681249999994</v>
          </cell>
          <cell r="O99">
            <v>-3.8125221999999992</v>
          </cell>
          <cell r="P99">
            <v>-0.85570419999999947</v>
          </cell>
          <cell r="Q99">
            <v>2.1011138000000011</v>
          </cell>
          <cell r="R99">
            <v>-1.8782704249999989</v>
          </cell>
        </row>
        <row r="100">
          <cell r="J100">
            <v>11</v>
          </cell>
          <cell r="K100">
            <v>-1.0297765999999997</v>
          </cell>
          <cell r="L100">
            <v>-0.38702359999999969</v>
          </cell>
          <cell r="M100">
            <v>0.25572940000000033</v>
          </cell>
          <cell r="N100">
            <v>-0.6093090124999998</v>
          </cell>
          <cell r="O100">
            <v>-4.3704162999999987</v>
          </cell>
          <cell r="P100">
            <v>-1.0749852999999994</v>
          </cell>
          <cell r="Q100">
            <v>2.2204457000000009</v>
          </cell>
          <cell r="R100">
            <v>-2.2146551874999982</v>
          </cell>
        </row>
        <row r="101">
          <cell r="J101">
            <v>12</v>
          </cell>
          <cell r="K101">
            <v>-1.2836887999999995</v>
          </cell>
          <cell r="L101">
            <v>-0.6409357999999995</v>
          </cell>
          <cell r="M101">
            <v>1.8172000000005184E-3</v>
          </cell>
          <cell r="N101">
            <v>-0.86322121249999961</v>
          </cell>
          <cell r="O101">
            <v>-4.9283103999999991</v>
          </cell>
          <cell r="P101">
            <v>-1.2942663999999997</v>
          </cell>
          <cell r="Q101">
            <v>2.3397776000000006</v>
          </cell>
          <cell r="R101">
            <v>-2.5510399499999989</v>
          </cell>
        </row>
        <row r="102">
          <cell r="J102">
            <v>13</v>
          </cell>
          <cell r="K102">
            <v>-1.5376009999999998</v>
          </cell>
          <cell r="L102">
            <v>-0.89484799999999975</v>
          </cell>
          <cell r="M102">
            <v>-0.25209499999999974</v>
          </cell>
          <cell r="N102">
            <v>-1.1171334124999999</v>
          </cell>
          <cell r="O102">
            <v>-5.4862044999999995</v>
          </cell>
          <cell r="P102">
            <v>-1.5135475000000005</v>
          </cell>
          <cell r="Q102">
            <v>2.4591094999999994</v>
          </cell>
          <cell r="R102">
            <v>-2.8874247124999992</v>
          </cell>
        </row>
        <row r="103">
          <cell r="J103">
            <v>14</v>
          </cell>
          <cell r="K103">
            <v>-1.7915131999999996</v>
          </cell>
          <cell r="L103">
            <v>-1.1487601999999995</v>
          </cell>
          <cell r="M103">
            <v>-0.50600719999999955</v>
          </cell>
          <cell r="N103">
            <v>-1.3710456124999997</v>
          </cell>
          <cell r="O103">
            <v>-6.044098599999999</v>
          </cell>
          <cell r="P103">
            <v>-1.7328285999999995</v>
          </cell>
          <cell r="Q103">
            <v>2.5784414000000009</v>
          </cell>
          <cell r="R103">
            <v>-3.2238094749999986</v>
          </cell>
        </row>
        <row r="104">
          <cell r="J104">
            <v>15</v>
          </cell>
          <cell r="K104">
            <v>-2.0454254000000001</v>
          </cell>
          <cell r="L104">
            <v>-1.4026724000000002</v>
          </cell>
          <cell r="M104">
            <v>-0.75991940000000002</v>
          </cell>
          <cell r="N104">
            <v>-1.6249578125000002</v>
          </cell>
          <cell r="O104">
            <v>-6.6019926999999985</v>
          </cell>
          <cell r="P104">
            <v>-1.9521096999999985</v>
          </cell>
          <cell r="Q104">
            <v>2.6977733000000024</v>
          </cell>
          <cell r="R104">
            <v>-3.560194237499998</v>
          </cell>
        </row>
        <row r="105">
          <cell r="J105">
            <v>16</v>
          </cell>
          <cell r="K105">
            <v>-2.2993375999999994</v>
          </cell>
          <cell r="L105">
            <v>-1.6565845999999995</v>
          </cell>
          <cell r="M105">
            <v>-1.0138315999999994</v>
          </cell>
          <cell r="N105">
            <v>-1.8788700124999995</v>
          </cell>
          <cell r="O105">
            <v>-7.1598867999999989</v>
          </cell>
          <cell r="P105">
            <v>-2.1713907999999993</v>
          </cell>
          <cell r="Q105">
            <v>2.8171052000000003</v>
          </cell>
          <cell r="R105">
            <v>-3.8965789999999987</v>
          </cell>
        </row>
        <row r="106">
          <cell r="J106">
            <v>17</v>
          </cell>
          <cell r="K106">
            <v>-2.5532497999999997</v>
          </cell>
          <cell r="L106">
            <v>-1.9104967999999998</v>
          </cell>
          <cell r="M106">
            <v>-1.2677437999999996</v>
          </cell>
          <cell r="N106">
            <v>-2.1327822124999996</v>
          </cell>
          <cell r="O106">
            <v>-7.7177808999999993</v>
          </cell>
          <cell r="P106">
            <v>-2.3906718999999992</v>
          </cell>
          <cell r="Q106">
            <v>2.9364370999999991</v>
          </cell>
          <cell r="R106">
            <v>-4.2329637624999989</v>
          </cell>
        </row>
        <row r="107">
          <cell r="J107">
            <v>18</v>
          </cell>
          <cell r="K107">
            <v>-2.807161999999999</v>
          </cell>
          <cell r="L107">
            <v>-2.1644089999999991</v>
          </cell>
          <cell r="M107">
            <v>-1.521655999999999</v>
          </cell>
          <cell r="N107">
            <v>-2.3866944124999989</v>
          </cell>
          <cell r="O107">
            <v>-8.2756749999999997</v>
          </cell>
          <cell r="P107">
            <v>-2.609953</v>
          </cell>
          <cell r="Q107">
            <v>3.055768999999998</v>
          </cell>
          <cell r="R107">
            <v>-4.5693485250000005</v>
          </cell>
        </row>
        <row r="108">
          <cell r="J108">
            <v>19</v>
          </cell>
          <cell r="K108">
            <v>-3.0610741999999993</v>
          </cell>
          <cell r="L108">
            <v>-2.4183211999999994</v>
          </cell>
          <cell r="M108">
            <v>-1.7755681999999993</v>
          </cell>
          <cell r="N108">
            <v>-2.6406066124999992</v>
          </cell>
          <cell r="O108">
            <v>-8.8335690999999983</v>
          </cell>
          <cell r="P108">
            <v>-2.8292340999999972</v>
          </cell>
          <cell r="Q108">
            <v>3.1751009000000021</v>
          </cell>
          <cell r="R108">
            <v>-4.9057332874999986</v>
          </cell>
        </row>
        <row r="109">
          <cell r="J109">
            <v>20</v>
          </cell>
          <cell r="K109">
            <v>-3.3149863999999996</v>
          </cell>
          <cell r="L109">
            <v>-2.6722333999999996</v>
          </cell>
          <cell r="M109">
            <v>-2.0294803999999997</v>
          </cell>
          <cell r="N109">
            <v>-2.8945188124999994</v>
          </cell>
          <cell r="O109">
            <v>-9.3914631999999987</v>
          </cell>
          <cell r="P109">
            <v>-3.048515199999998</v>
          </cell>
          <cell r="Q109">
            <v>3.2944328000000009</v>
          </cell>
          <cell r="R109">
            <v>-5.2421180499999993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75CD-228C-47D7-824B-16DA46BC9C41}">
  <dimension ref="A1:G70"/>
  <sheetViews>
    <sheetView workbookViewId="0">
      <selection activeCell="H24" sqref="H24"/>
    </sheetView>
  </sheetViews>
  <sheetFormatPr defaultColWidth="11.5546875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0.94372529999999999</v>
      </c>
      <c r="B2">
        <v>1.0292900000000001E-2</v>
      </c>
      <c r="C2">
        <v>0.91980640000000002</v>
      </c>
      <c r="D2">
        <v>0.96081399999999995</v>
      </c>
      <c r="E2">
        <v>2009</v>
      </c>
      <c r="F2" t="s">
        <v>7</v>
      </c>
      <c r="G2" s="2">
        <v>0</v>
      </c>
    </row>
    <row r="3" spans="1:7" x14ac:dyDescent="0.3">
      <c r="A3">
        <v>0.94372529999999999</v>
      </c>
      <c r="B3">
        <v>1.0292900000000001E-2</v>
      </c>
      <c r="C3">
        <v>0.91980640000000002</v>
      </c>
      <c r="D3">
        <v>0.96081399999999995</v>
      </c>
      <c r="E3">
        <v>2009</v>
      </c>
      <c r="F3" t="s">
        <v>7</v>
      </c>
      <c r="G3" s="2">
        <v>0</v>
      </c>
    </row>
    <row r="4" spans="1:7" x14ac:dyDescent="0.3">
      <c r="A4">
        <v>0.94372529999999999</v>
      </c>
      <c r="B4">
        <v>1.0292900000000001E-2</v>
      </c>
      <c r="C4">
        <v>0.91980640000000002</v>
      </c>
      <c r="D4">
        <v>0.96081399999999995</v>
      </c>
      <c r="E4">
        <v>2009</v>
      </c>
      <c r="F4" t="s">
        <v>7</v>
      </c>
      <c r="G4" s="2">
        <v>0</v>
      </c>
    </row>
    <row r="5" spans="1:7" x14ac:dyDescent="0.3">
      <c r="A5">
        <v>0.94372529999999999</v>
      </c>
      <c r="B5">
        <v>1.0292900000000001E-2</v>
      </c>
      <c r="C5">
        <v>0.91980640000000002</v>
      </c>
      <c r="D5">
        <v>0.96081399999999995</v>
      </c>
      <c r="E5">
        <v>2009</v>
      </c>
      <c r="F5" t="s">
        <v>7</v>
      </c>
      <c r="G5" s="2">
        <v>0</v>
      </c>
    </row>
    <row r="6" spans="1:7" x14ac:dyDescent="0.3">
      <c r="A6">
        <v>0.94372529999999999</v>
      </c>
      <c r="B6">
        <v>1.0292900000000001E-2</v>
      </c>
      <c r="C6">
        <v>0.91980640000000002</v>
      </c>
      <c r="D6">
        <v>0.96081399999999995</v>
      </c>
      <c r="E6">
        <v>2009</v>
      </c>
      <c r="F6" t="s">
        <v>7</v>
      </c>
      <c r="G6" s="2">
        <v>0</v>
      </c>
    </row>
    <row r="7" spans="1:7" x14ac:dyDescent="0.3">
      <c r="A7">
        <v>0.94372529999999999</v>
      </c>
      <c r="B7">
        <v>1.0292900000000001E-2</v>
      </c>
      <c r="C7">
        <v>0.91980640000000002</v>
      </c>
      <c r="D7">
        <v>0.96081399999999995</v>
      </c>
      <c r="E7">
        <v>2009</v>
      </c>
      <c r="F7" t="s">
        <v>7</v>
      </c>
      <c r="G7" s="2">
        <v>0</v>
      </c>
    </row>
    <row r="8" spans="1:7" x14ac:dyDescent="0.3">
      <c r="A8">
        <v>0.97927240000000004</v>
      </c>
      <c r="B8">
        <v>6.7485000000000002E-3</v>
      </c>
      <c r="C8">
        <v>0.96097330000000003</v>
      </c>
      <c r="D8">
        <v>0.98908870000000004</v>
      </c>
      <c r="E8">
        <v>2009</v>
      </c>
      <c r="F8" t="s">
        <v>8</v>
      </c>
      <c r="G8" s="2">
        <v>0</v>
      </c>
    </row>
    <row r="9" spans="1:7" x14ac:dyDescent="0.3">
      <c r="A9">
        <v>0.97927240000000004</v>
      </c>
      <c r="B9">
        <v>6.7485000000000002E-3</v>
      </c>
      <c r="C9">
        <v>0.96097330000000003</v>
      </c>
      <c r="D9">
        <v>0.98908870000000004</v>
      </c>
      <c r="E9">
        <v>2009</v>
      </c>
      <c r="F9" t="s">
        <v>8</v>
      </c>
      <c r="G9" s="2">
        <v>0</v>
      </c>
    </row>
    <row r="10" spans="1:7" x14ac:dyDescent="0.3">
      <c r="A10">
        <v>0.97927240000000004</v>
      </c>
      <c r="B10">
        <v>6.7485000000000002E-3</v>
      </c>
      <c r="C10">
        <v>0.96097330000000003</v>
      </c>
      <c r="D10">
        <v>0.98908870000000004</v>
      </c>
      <c r="E10">
        <v>2009</v>
      </c>
      <c r="F10" t="s">
        <v>8</v>
      </c>
      <c r="G10" s="2">
        <v>0</v>
      </c>
    </row>
    <row r="11" spans="1:7" x14ac:dyDescent="0.3">
      <c r="A11">
        <v>0.97927240000000004</v>
      </c>
      <c r="B11">
        <v>6.7485000000000002E-3</v>
      </c>
      <c r="C11">
        <v>0.96097330000000003</v>
      </c>
      <c r="D11">
        <v>0.98908870000000004</v>
      </c>
      <c r="E11">
        <v>2009</v>
      </c>
      <c r="F11" t="s">
        <v>8</v>
      </c>
      <c r="G11" s="2">
        <v>0</v>
      </c>
    </row>
    <row r="12" spans="1:7" x14ac:dyDescent="0.3">
      <c r="A12">
        <v>0.97927240000000004</v>
      </c>
      <c r="B12">
        <v>6.7485000000000002E-3</v>
      </c>
      <c r="C12">
        <v>0.96097330000000003</v>
      </c>
      <c r="D12">
        <v>0.98908870000000004</v>
      </c>
      <c r="E12">
        <v>2009</v>
      </c>
      <c r="F12" t="s">
        <v>8</v>
      </c>
      <c r="G12" s="2">
        <v>0</v>
      </c>
    </row>
    <row r="13" spans="1:7" x14ac:dyDescent="0.3">
      <c r="A13">
        <v>0.89724910000000002</v>
      </c>
      <c r="B13">
        <v>2.2418400000000002E-2</v>
      </c>
      <c r="C13">
        <v>0.844279</v>
      </c>
      <c r="D13">
        <v>0.93361760000000005</v>
      </c>
      <c r="E13">
        <v>2009</v>
      </c>
      <c r="F13" t="s">
        <v>8</v>
      </c>
      <c r="G13" s="2">
        <v>7</v>
      </c>
    </row>
    <row r="14" spans="1:7" x14ac:dyDescent="0.3">
      <c r="A14">
        <v>0.87278809999999996</v>
      </c>
      <c r="B14">
        <v>2.9761099999999999E-2</v>
      </c>
      <c r="C14">
        <v>0.80225749999999996</v>
      </c>
      <c r="D14">
        <v>0.92065010000000003</v>
      </c>
      <c r="E14">
        <v>2009</v>
      </c>
      <c r="F14" t="s">
        <v>8</v>
      </c>
      <c r="G14" s="2">
        <v>8</v>
      </c>
    </row>
    <row r="15" spans="1:7" x14ac:dyDescent="0.3">
      <c r="A15">
        <v>0.91745149999999998</v>
      </c>
      <c r="B15">
        <v>1.7174700000000001E-2</v>
      </c>
      <c r="C15">
        <v>0.87693650000000001</v>
      </c>
      <c r="D15">
        <v>0.94545769999999996</v>
      </c>
      <c r="E15">
        <v>2009</v>
      </c>
      <c r="F15" t="s">
        <v>8</v>
      </c>
      <c r="G15" s="2">
        <v>6</v>
      </c>
    </row>
    <row r="16" spans="1:7" x14ac:dyDescent="0.3">
      <c r="A16">
        <v>0.91745149999999998</v>
      </c>
      <c r="B16">
        <v>1.7174700000000001E-2</v>
      </c>
      <c r="C16">
        <v>0.87693650000000001</v>
      </c>
      <c r="D16">
        <v>0.94545769999999996</v>
      </c>
      <c r="E16">
        <v>2009</v>
      </c>
      <c r="F16" t="s">
        <v>8</v>
      </c>
      <c r="G16" s="2">
        <v>6</v>
      </c>
    </row>
    <row r="17" spans="1:7" x14ac:dyDescent="0.3">
      <c r="A17">
        <v>0.89724910000000002</v>
      </c>
      <c r="B17">
        <v>2.2418400000000002E-2</v>
      </c>
      <c r="C17">
        <v>0.844279</v>
      </c>
      <c r="D17">
        <v>0.93361760000000005</v>
      </c>
      <c r="E17">
        <v>2009</v>
      </c>
      <c r="F17" t="s">
        <v>8</v>
      </c>
      <c r="G17" s="2">
        <v>7</v>
      </c>
    </row>
    <row r="18" spans="1:7" x14ac:dyDescent="0.3">
      <c r="A18">
        <v>0.97623720000000003</v>
      </c>
      <c r="B18">
        <v>1.17562E-2</v>
      </c>
      <c r="C18">
        <v>0.93833040000000001</v>
      </c>
      <c r="D18">
        <v>0.99106550000000004</v>
      </c>
      <c r="E18">
        <v>2009</v>
      </c>
      <c r="F18" t="s">
        <v>9</v>
      </c>
      <c r="G18" s="2">
        <v>0</v>
      </c>
    </row>
    <row r="19" spans="1:7" x14ac:dyDescent="0.3">
      <c r="A19">
        <v>0.97623720000000003</v>
      </c>
      <c r="B19">
        <v>1.17562E-2</v>
      </c>
      <c r="C19">
        <v>0.93833040000000001</v>
      </c>
      <c r="D19">
        <v>0.99106550000000004</v>
      </c>
      <c r="E19">
        <v>2009</v>
      </c>
      <c r="F19" t="s">
        <v>9</v>
      </c>
      <c r="G19" s="2">
        <v>0</v>
      </c>
    </row>
    <row r="20" spans="1:7" x14ac:dyDescent="0.3">
      <c r="A20">
        <v>0.97623720000000003</v>
      </c>
      <c r="B20">
        <v>1.17562E-2</v>
      </c>
      <c r="C20">
        <v>0.93833040000000001</v>
      </c>
      <c r="D20">
        <v>0.99106550000000004</v>
      </c>
      <c r="E20">
        <v>2009</v>
      </c>
      <c r="F20" t="s">
        <v>9</v>
      </c>
      <c r="G20" s="2">
        <v>0</v>
      </c>
    </row>
    <row r="21" spans="1:7" x14ac:dyDescent="0.3">
      <c r="A21">
        <v>0.97623720000000003</v>
      </c>
      <c r="B21">
        <v>1.17562E-2</v>
      </c>
      <c r="C21">
        <v>0.93833040000000001</v>
      </c>
      <c r="D21">
        <v>0.99106550000000004</v>
      </c>
      <c r="E21">
        <v>2009</v>
      </c>
      <c r="F21" t="s">
        <v>9</v>
      </c>
      <c r="G21" s="2">
        <v>0</v>
      </c>
    </row>
    <row r="22" spans="1:7" x14ac:dyDescent="0.3">
      <c r="A22">
        <v>0.97623720000000003</v>
      </c>
      <c r="B22">
        <v>1.17562E-2</v>
      </c>
      <c r="C22">
        <v>0.93833040000000001</v>
      </c>
      <c r="D22">
        <v>0.99106550000000004</v>
      </c>
      <c r="E22">
        <v>2009</v>
      </c>
      <c r="F22" t="s">
        <v>9</v>
      </c>
      <c r="G22" s="2">
        <v>0</v>
      </c>
    </row>
    <row r="23" spans="1:7" x14ac:dyDescent="0.3">
      <c r="A23">
        <v>0.85655079999999995</v>
      </c>
      <c r="B23">
        <v>4.58999E-2</v>
      </c>
      <c r="C23">
        <v>0.74168690000000004</v>
      </c>
      <c r="D23">
        <v>0.92547069999999998</v>
      </c>
      <c r="E23">
        <v>2009</v>
      </c>
      <c r="F23" t="s">
        <v>10</v>
      </c>
      <c r="G23" s="2">
        <v>0</v>
      </c>
    </row>
    <row r="24" spans="1:7" x14ac:dyDescent="0.3">
      <c r="A24">
        <v>0.85655079999999995</v>
      </c>
      <c r="B24">
        <v>4.58999E-2</v>
      </c>
      <c r="C24">
        <v>0.74168690000000004</v>
      </c>
      <c r="D24">
        <v>0.92547069999999998</v>
      </c>
      <c r="E24">
        <v>2009</v>
      </c>
      <c r="F24" t="s">
        <v>10</v>
      </c>
      <c r="G24" s="2">
        <v>0</v>
      </c>
    </row>
    <row r="25" spans="1:7" x14ac:dyDescent="0.3">
      <c r="A25">
        <v>0.94372529999999999</v>
      </c>
      <c r="B25">
        <v>1.0292900000000001E-2</v>
      </c>
      <c r="C25">
        <v>0.91980640000000002</v>
      </c>
      <c r="D25">
        <v>0.96081399999999995</v>
      </c>
      <c r="E25">
        <v>2010</v>
      </c>
      <c r="F25" t="s">
        <v>7</v>
      </c>
      <c r="G25" s="2">
        <v>0</v>
      </c>
    </row>
    <row r="26" spans="1:7" x14ac:dyDescent="0.3">
      <c r="A26">
        <v>0.94372529999999999</v>
      </c>
      <c r="B26">
        <v>1.0292900000000001E-2</v>
      </c>
      <c r="C26">
        <v>0.91980640000000002</v>
      </c>
      <c r="D26">
        <v>0.96081399999999995</v>
      </c>
      <c r="E26">
        <v>2010</v>
      </c>
      <c r="F26" t="s">
        <v>7</v>
      </c>
      <c r="G26" s="2">
        <v>0</v>
      </c>
    </row>
    <row r="27" spans="1:7" x14ac:dyDescent="0.3">
      <c r="A27">
        <v>0.94372529999999999</v>
      </c>
      <c r="B27">
        <v>1.0292900000000001E-2</v>
      </c>
      <c r="C27">
        <v>0.91980640000000002</v>
      </c>
      <c r="D27">
        <v>0.96081399999999995</v>
      </c>
      <c r="E27">
        <v>2010</v>
      </c>
      <c r="F27" t="s">
        <v>7</v>
      </c>
      <c r="G27" s="2">
        <v>0</v>
      </c>
    </row>
    <row r="28" spans="1:7" x14ac:dyDescent="0.3">
      <c r="A28">
        <v>0.94372529999999999</v>
      </c>
      <c r="B28">
        <v>1.0292900000000001E-2</v>
      </c>
      <c r="C28">
        <v>0.91980640000000002</v>
      </c>
      <c r="D28">
        <v>0.96081399999999995</v>
      </c>
      <c r="E28">
        <v>2010</v>
      </c>
      <c r="F28" t="s">
        <v>7</v>
      </c>
      <c r="G28" s="2">
        <v>0</v>
      </c>
    </row>
    <row r="29" spans="1:7" x14ac:dyDescent="0.3">
      <c r="A29">
        <v>0.94372529999999999</v>
      </c>
      <c r="B29">
        <v>1.0292900000000001E-2</v>
      </c>
      <c r="C29">
        <v>0.91980640000000002</v>
      </c>
      <c r="D29">
        <v>0.96081399999999995</v>
      </c>
      <c r="E29">
        <v>2010</v>
      </c>
      <c r="F29" t="s">
        <v>7</v>
      </c>
      <c r="G29" s="2">
        <v>0</v>
      </c>
    </row>
    <row r="30" spans="1:7" x14ac:dyDescent="0.3">
      <c r="A30">
        <v>0.94372529999999999</v>
      </c>
      <c r="B30">
        <v>1.0292900000000001E-2</v>
      </c>
      <c r="C30">
        <v>0.91980640000000002</v>
      </c>
      <c r="D30">
        <v>0.96081399999999995</v>
      </c>
      <c r="E30">
        <v>2010</v>
      </c>
      <c r="F30" t="s">
        <v>7</v>
      </c>
      <c r="G30" s="2">
        <v>0</v>
      </c>
    </row>
    <row r="31" spans="1:7" x14ac:dyDescent="0.3">
      <c r="A31">
        <v>0.97927240000000004</v>
      </c>
      <c r="B31">
        <v>6.7485000000000002E-3</v>
      </c>
      <c r="C31">
        <v>0.96097330000000003</v>
      </c>
      <c r="D31">
        <v>0.98908870000000004</v>
      </c>
      <c r="E31">
        <v>2010</v>
      </c>
      <c r="F31" t="s">
        <v>8</v>
      </c>
      <c r="G31" s="2">
        <v>0</v>
      </c>
    </row>
    <row r="32" spans="1:7" x14ac:dyDescent="0.3">
      <c r="A32">
        <v>0.97927240000000004</v>
      </c>
      <c r="B32">
        <v>6.7485000000000002E-3</v>
      </c>
      <c r="C32">
        <v>0.96097330000000003</v>
      </c>
      <c r="D32">
        <v>0.98908870000000004</v>
      </c>
      <c r="E32">
        <v>2010</v>
      </c>
      <c r="F32" t="s">
        <v>8</v>
      </c>
      <c r="G32" s="2">
        <v>0</v>
      </c>
    </row>
    <row r="33" spans="1:7" x14ac:dyDescent="0.3">
      <c r="A33">
        <v>0.84351929999999997</v>
      </c>
      <c r="B33">
        <v>3.9506899999999998E-2</v>
      </c>
      <c r="C33">
        <v>0.74988659999999996</v>
      </c>
      <c r="D33">
        <v>0.90647140000000004</v>
      </c>
      <c r="E33">
        <v>2010</v>
      </c>
      <c r="F33" t="s">
        <v>8</v>
      </c>
      <c r="G33" s="2">
        <v>9</v>
      </c>
    </row>
    <row r="34" spans="1:7" x14ac:dyDescent="0.3">
      <c r="A34">
        <v>0.80899030000000005</v>
      </c>
      <c r="B34">
        <v>5.1791400000000001E-2</v>
      </c>
      <c r="C34">
        <v>0.68708760000000002</v>
      </c>
      <c r="D34">
        <v>0.89094079999999998</v>
      </c>
      <c r="E34">
        <v>2010</v>
      </c>
      <c r="F34" t="s">
        <v>8</v>
      </c>
      <c r="G34" s="2">
        <v>10</v>
      </c>
    </row>
    <row r="35" spans="1:7" x14ac:dyDescent="0.3">
      <c r="A35">
        <v>0.80899030000000005</v>
      </c>
      <c r="B35">
        <v>5.1791400000000001E-2</v>
      </c>
      <c r="C35">
        <v>0.68708760000000002</v>
      </c>
      <c r="D35">
        <v>0.89094079999999998</v>
      </c>
      <c r="E35">
        <v>2010</v>
      </c>
      <c r="F35" t="s">
        <v>8</v>
      </c>
      <c r="G35" s="2">
        <v>10</v>
      </c>
    </row>
    <row r="36" spans="1:7" x14ac:dyDescent="0.3">
      <c r="A36">
        <v>0.96684890000000001</v>
      </c>
      <c r="B36">
        <v>8.5266999999999999E-3</v>
      </c>
      <c r="C36">
        <v>0.94539890000000004</v>
      </c>
      <c r="D36">
        <v>0.98005010000000004</v>
      </c>
      <c r="E36">
        <v>2010</v>
      </c>
      <c r="F36" t="s">
        <v>8</v>
      </c>
      <c r="G36" s="2">
        <v>2</v>
      </c>
    </row>
    <row r="37" spans="1:7" x14ac:dyDescent="0.3">
      <c r="A37">
        <v>0.97927240000000004</v>
      </c>
      <c r="B37">
        <v>6.7485000000000002E-3</v>
      </c>
      <c r="C37">
        <v>0.96097330000000003</v>
      </c>
      <c r="D37">
        <v>0.98908870000000004</v>
      </c>
      <c r="E37">
        <v>2010</v>
      </c>
      <c r="F37" t="s">
        <v>8</v>
      </c>
      <c r="G37" s="2">
        <v>0</v>
      </c>
    </row>
    <row r="38" spans="1:7" x14ac:dyDescent="0.3">
      <c r="A38">
        <v>0.97927240000000004</v>
      </c>
      <c r="B38">
        <v>6.7485000000000002E-3</v>
      </c>
      <c r="C38">
        <v>0.96097330000000003</v>
      </c>
      <c r="D38">
        <v>0.98908870000000004</v>
      </c>
      <c r="E38">
        <v>2010</v>
      </c>
      <c r="F38" t="s">
        <v>8</v>
      </c>
      <c r="G38" s="2">
        <v>0</v>
      </c>
    </row>
    <row r="39" spans="1:7" x14ac:dyDescent="0.3">
      <c r="A39">
        <v>0.97927240000000004</v>
      </c>
      <c r="B39">
        <v>6.7485000000000002E-3</v>
      </c>
      <c r="C39">
        <v>0.96097330000000003</v>
      </c>
      <c r="D39">
        <v>0.98908870000000004</v>
      </c>
      <c r="E39">
        <v>2010</v>
      </c>
      <c r="F39" t="s">
        <v>8</v>
      </c>
      <c r="G39" s="2">
        <v>0</v>
      </c>
    </row>
    <row r="40" spans="1:7" x14ac:dyDescent="0.3">
      <c r="A40">
        <v>0.97927240000000004</v>
      </c>
      <c r="B40">
        <v>6.7485000000000002E-3</v>
      </c>
      <c r="C40">
        <v>0.96097330000000003</v>
      </c>
      <c r="D40">
        <v>0.98908870000000004</v>
      </c>
      <c r="E40">
        <v>2010</v>
      </c>
      <c r="F40" t="s">
        <v>8</v>
      </c>
      <c r="G40" s="2">
        <v>0</v>
      </c>
    </row>
    <row r="41" spans="1:7" x14ac:dyDescent="0.3">
      <c r="A41">
        <v>0.97623720000000003</v>
      </c>
      <c r="B41">
        <v>1.17562E-2</v>
      </c>
      <c r="C41">
        <v>0.93833040000000001</v>
      </c>
      <c r="D41">
        <v>0.99106550000000004</v>
      </c>
      <c r="E41">
        <v>2010</v>
      </c>
      <c r="F41" t="s">
        <v>9</v>
      </c>
      <c r="G41" s="2">
        <v>0</v>
      </c>
    </row>
    <row r="42" spans="1:7" x14ac:dyDescent="0.3">
      <c r="A42">
        <v>0.97623720000000003</v>
      </c>
      <c r="B42">
        <v>1.17562E-2</v>
      </c>
      <c r="C42">
        <v>0.93833040000000001</v>
      </c>
      <c r="D42">
        <v>0.99106550000000004</v>
      </c>
      <c r="E42">
        <v>2010</v>
      </c>
      <c r="F42" t="s">
        <v>9</v>
      </c>
      <c r="G42" s="2">
        <v>0</v>
      </c>
    </row>
    <row r="43" spans="1:7" x14ac:dyDescent="0.3">
      <c r="A43">
        <v>0.97623720000000003</v>
      </c>
      <c r="B43">
        <v>1.17562E-2</v>
      </c>
      <c r="C43">
        <v>0.93833040000000001</v>
      </c>
      <c r="D43">
        <v>0.99106550000000004</v>
      </c>
      <c r="E43">
        <v>2010</v>
      </c>
      <c r="F43" t="s">
        <v>9</v>
      </c>
      <c r="G43" s="2">
        <v>0</v>
      </c>
    </row>
    <row r="44" spans="1:7" x14ac:dyDescent="0.3">
      <c r="A44">
        <v>0.97623720000000003</v>
      </c>
      <c r="B44">
        <v>1.17562E-2</v>
      </c>
      <c r="C44">
        <v>0.93833040000000001</v>
      </c>
      <c r="D44">
        <v>0.99106550000000004</v>
      </c>
      <c r="E44">
        <v>2010</v>
      </c>
      <c r="F44" t="s">
        <v>9</v>
      </c>
      <c r="G44" s="2">
        <v>0</v>
      </c>
    </row>
    <row r="45" spans="1:7" x14ac:dyDescent="0.3">
      <c r="A45">
        <v>0.97623720000000003</v>
      </c>
      <c r="B45">
        <v>1.17562E-2</v>
      </c>
      <c r="C45">
        <v>0.93833040000000001</v>
      </c>
      <c r="D45">
        <v>0.99106550000000004</v>
      </c>
      <c r="E45">
        <v>2010</v>
      </c>
      <c r="F45" t="s">
        <v>9</v>
      </c>
      <c r="G45" s="2">
        <v>0</v>
      </c>
    </row>
    <row r="46" spans="1:7" x14ac:dyDescent="0.3">
      <c r="A46">
        <v>0.85655079999999995</v>
      </c>
      <c r="B46">
        <v>4.58999E-2</v>
      </c>
      <c r="C46">
        <v>0.74168690000000004</v>
      </c>
      <c r="D46">
        <v>0.92547069999999998</v>
      </c>
      <c r="E46">
        <v>2010</v>
      </c>
      <c r="F46" t="s">
        <v>10</v>
      </c>
      <c r="G46" s="2">
        <v>0</v>
      </c>
    </row>
    <row r="47" spans="1:7" x14ac:dyDescent="0.3">
      <c r="A47">
        <v>0.85655079999999995</v>
      </c>
      <c r="B47">
        <v>4.58999E-2</v>
      </c>
      <c r="C47">
        <v>0.74168690000000004</v>
      </c>
      <c r="D47">
        <v>0.92547069999999998</v>
      </c>
      <c r="E47">
        <v>2010</v>
      </c>
      <c r="F47" t="s">
        <v>10</v>
      </c>
      <c r="G47" s="2">
        <v>0</v>
      </c>
    </row>
    <row r="48" spans="1:7" x14ac:dyDescent="0.3">
      <c r="A48">
        <v>0.94372529999999999</v>
      </c>
      <c r="B48">
        <v>1.0292900000000001E-2</v>
      </c>
      <c r="C48">
        <v>0.91980640000000002</v>
      </c>
      <c r="D48">
        <v>0.96081399999999995</v>
      </c>
      <c r="E48">
        <v>2011</v>
      </c>
      <c r="F48" t="s">
        <v>7</v>
      </c>
      <c r="G48" s="2">
        <v>0</v>
      </c>
    </row>
    <row r="49" spans="1:7" x14ac:dyDescent="0.3">
      <c r="A49">
        <v>0.94372529999999999</v>
      </c>
      <c r="B49">
        <v>1.0292900000000001E-2</v>
      </c>
      <c r="C49">
        <v>0.91980640000000002</v>
      </c>
      <c r="D49">
        <v>0.96081399999999995</v>
      </c>
      <c r="E49">
        <v>2011</v>
      </c>
      <c r="F49" t="s">
        <v>7</v>
      </c>
      <c r="G49" s="2">
        <v>0</v>
      </c>
    </row>
    <row r="50" spans="1:7" x14ac:dyDescent="0.3">
      <c r="A50">
        <v>0.94372529999999999</v>
      </c>
      <c r="B50">
        <v>1.0292900000000001E-2</v>
      </c>
      <c r="C50">
        <v>0.91980640000000002</v>
      </c>
      <c r="D50">
        <v>0.96081399999999995</v>
      </c>
      <c r="E50">
        <v>2011</v>
      </c>
      <c r="F50" t="s">
        <v>7</v>
      </c>
      <c r="G50" s="2">
        <v>0</v>
      </c>
    </row>
    <row r="51" spans="1:7" x14ac:dyDescent="0.3">
      <c r="A51">
        <v>0.94372529999999999</v>
      </c>
      <c r="B51">
        <v>1.0292900000000001E-2</v>
      </c>
      <c r="C51">
        <v>0.91980640000000002</v>
      </c>
      <c r="D51">
        <v>0.96081399999999995</v>
      </c>
      <c r="E51">
        <v>2011</v>
      </c>
      <c r="F51" t="s">
        <v>7</v>
      </c>
      <c r="G51" s="2">
        <v>0</v>
      </c>
    </row>
    <row r="52" spans="1:7" x14ac:dyDescent="0.3">
      <c r="A52">
        <v>0.94372529999999999</v>
      </c>
      <c r="B52">
        <v>1.0292900000000001E-2</v>
      </c>
      <c r="C52">
        <v>0.91980640000000002</v>
      </c>
      <c r="D52">
        <v>0.96081399999999995</v>
      </c>
      <c r="E52">
        <v>2011</v>
      </c>
      <c r="F52" t="s">
        <v>7</v>
      </c>
      <c r="G52" s="2">
        <v>0</v>
      </c>
    </row>
    <row r="53" spans="1:7" x14ac:dyDescent="0.3">
      <c r="A53">
        <v>0.94372529999999999</v>
      </c>
      <c r="B53">
        <v>1.0292900000000001E-2</v>
      </c>
      <c r="C53">
        <v>0.91980640000000002</v>
      </c>
      <c r="D53">
        <v>0.96081399999999995</v>
      </c>
      <c r="E53">
        <v>2011</v>
      </c>
      <c r="F53" t="s">
        <v>7</v>
      </c>
      <c r="G53" s="2">
        <v>0</v>
      </c>
    </row>
    <row r="54" spans="1:7" x14ac:dyDescent="0.3">
      <c r="A54">
        <v>0.97927240000000004</v>
      </c>
      <c r="B54">
        <v>6.7485000000000002E-3</v>
      </c>
      <c r="C54">
        <v>0.96097330000000003</v>
      </c>
      <c r="D54">
        <v>0.98908870000000004</v>
      </c>
      <c r="E54">
        <v>2011</v>
      </c>
      <c r="F54" t="s">
        <v>8</v>
      </c>
      <c r="G54" s="2">
        <v>0</v>
      </c>
    </row>
    <row r="55" spans="1:7" x14ac:dyDescent="0.3">
      <c r="A55">
        <v>0.97927240000000004</v>
      </c>
      <c r="B55">
        <v>6.7485000000000002E-3</v>
      </c>
      <c r="C55">
        <v>0.96097330000000003</v>
      </c>
      <c r="D55">
        <v>0.98908870000000004</v>
      </c>
      <c r="E55">
        <v>2011</v>
      </c>
      <c r="F55" t="s">
        <v>8</v>
      </c>
      <c r="G55" s="2">
        <v>0</v>
      </c>
    </row>
    <row r="56" spans="1:7" x14ac:dyDescent="0.3">
      <c r="A56">
        <v>0.97927240000000004</v>
      </c>
      <c r="B56">
        <v>6.7485000000000002E-3</v>
      </c>
      <c r="C56">
        <v>0.96097330000000003</v>
      </c>
      <c r="D56">
        <v>0.98908870000000004</v>
      </c>
      <c r="E56">
        <v>2011</v>
      </c>
      <c r="F56" t="s">
        <v>8</v>
      </c>
      <c r="G56" s="2">
        <v>0</v>
      </c>
    </row>
    <row r="57" spans="1:7" x14ac:dyDescent="0.3">
      <c r="A57">
        <v>0.97927240000000004</v>
      </c>
      <c r="B57">
        <v>6.7485000000000002E-3</v>
      </c>
      <c r="C57">
        <v>0.96097330000000003</v>
      </c>
      <c r="D57">
        <v>0.98908870000000004</v>
      </c>
      <c r="E57">
        <v>2011</v>
      </c>
      <c r="F57" t="s">
        <v>8</v>
      </c>
      <c r="G57" s="2">
        <v>0</v>
      </c>
    </row>
    <row r="58" spans="1:7" x14ac:dyDescent="0.3">
      <c r="A58">
        <v>0.97376700000000005</v>
      </c>
      <c r="B58">
        <v>7.5840999999999999E-3</v>
      </c>
      <c r="C58">
        <v>0.95400980000000002</v>
      </c>
      <c r="D58">
        <v>0.9851685</v>
      </c>
      <c r="E58">
        <v>2011</v>
      </c>
      <c r="F58" t="s">
        <v>8</v>
      </c>
      <c r="G58" s="2">
        <v>1</v>
      </c>
    </row>
    <row r="59" spans="1:7" x14ac:dyDescent="0.3">
      <c r="A59">
        <v>0.97927240000000004</v>
      </c>
      <c r="B59">
        <v>6.7485000000000002E-3</v>
      </c>
      <c r="C59">
        <v>0.96097330000000003</v>
      </c>
      <c r="D59">
        <v>0.98908870000000004</v>
      </c>
      <c r="E59">
        <v>2011</v>
      </c>
      <c r="F59" t="s">
        <v>8</v>
      </c>
      <c r="G59" s="2">
        <v>0</v>
      </c>
    </row>
    <row r="60" spans="1:7" x14ac:dyDescent="0.3">
      <c r="A60">
        <v>0.97927240000000004</v>
      </c>
      <c r="B60">
        <v>6.7485000000000002E-3</v>
      </c>
      <c r="C60">
        <v>0.96097330000000003</v>
      </c>
      <c r="D60">
        <v>0.98908870000000004</v>
      </c>
      <c r="E60">
        <v>2011</v>
      </c>
      <c r="F60" t="s">
        <v>8</v>
      </c>
      <c r="G60" s="2">
        <v>0</v>
      </c>
    </row>
    <row r="61" spans="1:7" x14ac:dyDescent="0.3">
      <c r="A61">
        <v>0.97927240000000004</v>
      </c>
      <c r="B61">
        <v>6.7485000000000002E-3</v>
      </c>
      <c r="C61">
        <v>0.96097330000000003</v>
      </c>
      <c r="D61">
        <v>0.98908870000000004</v>
      </c>
      <c r="E61">
        <v>2011</v>
      </c>
      <c r="F61" t="s">
        <v>8</v>
      </c>
      <c r="G61" s="2">
        <v>0</v>
      </c>
    </row>
    <row r="62" spans="1:7" x14ac:dyDescent="0.3">
      <c r="A62">
        <v>0.9581847</v>
      </c>
      <c r="B62">
        <v>9.6834E-3</v>
      </c>
      <c r="C62">
        <v>0.93450730000000004</v>
      </c>
      <c r="D62">
        <v>0.97354439999999998</v>
      </c>
      <c r="E62">
        <v>2011</v>
      </c>
      <c r="F62" t="s">
        <v>8</v>
      </c>
      <c r="G62" s="2">
        <v>3</v>
      </c>
    </row>
    <row r="63" spans="1:7" x14ac:dyDescent="0.3">
      <c r="A63">
        <v>0.97927240000000004</v>
      </c>
      <c r="B63">
        <v>6.7485000000000002E-3</v>
      </c>
      <c r="C63">
        <v>0.96097330000000003</v>
      </c>
      <c r="D63">
        <v>0.98908870000000004</v>
      </c>
      <c r="E63">
        <v>2011</v>
      </c>
      <c r="F63" t="s">
        <v>8</v>
      </c>
      <c r="G63" s="2">
        <v>0</v>
      </c>
    </row>
    <row r="64" spans="1:7" x14ac:dyDescent="0.3">
      <c r="A64">
        <v>0.97623720000000003</v>
      </c>
      <c r="B64">
        <v>1.17562E-2</v>
      </c>
      <c r="C64">
        <v>0.93833040000000001</v>
      </c>
      <c r="D64">
        <v>0.99106550000000004</v>
      </c>
      <c r="E64">
        <v>2011</v>
      </c>
      <c r="F64" t="s">
        <v>9</v>
      </c>
      <c r="G64" s="2">
        <v>0</v>
      </c>
    </row>
    <row r="65" spans="1:7" x14ac:dyDescent="0.3">
      <c r="A65">
        <v>0.97623720000000003</v>
      </c>
      <c r="B65">
        <v>1.17562E-2</v>
      </c>
      <c r="C65">
        <v>0.93833040000000001</v>
      </c>
      <c r="D65">
        <v>0.99106550000000004</v>
      </c>
      <c r="E65">
        <v>2011</v>
      </c>
      <c r="F65" t="s">
        <v>9</v>
      </c>
      <c r="G65" s="2">
        <v>0</v>
      </c>
    </row>
    <row r="66" spans="1:7" x14ac:dyDescent="0.3">
      <c r="A66">
        <v>0.97623720000000003</v>
      </c>
      <c r="B66">
        <v>1.17562E-2</v>
      </c>
      <c r="C66">
        <v>0.93833040000000001</v>
      </c>
      <c r="D66">
        <v>0.99106550000000004</v>
      </c>
      <c r="E66">
        <v>2011</v>
      </c>
      <c r="F66" t="s">
        <v>9</v>
      </c>
      <c r="G66" s="2">
        <v>0</v>
      </c>
    </row>
    <row r="67" spans="1:7" x14ac:dyDescent="0.3">
      <c r="A67">
        <v>0.97623720000000003</v>
      </c>
      <c r="B67">
        <v>1.17562E-2</v>
      </c>
      <c r="C67">
        <v>0.93833040000000001</v>
      </c>
      <c r="D67">
        <v>0.99106550000000004</v>
      </c>
      <c r="E67">
        <v>2011</v>
      </c>
      <c r="F67" t="s">
        <v>9</v>
      </c>
      <c r="G67" s="2">
        <v>0</v>
      </c>
    </row>
    <row r="68" spans="1:7" x14ac:dyDescent="0.3">
      <c r="A68">
        <v>0.97623720000000003</v>
      </c>
      <c r="B68">
        <v>1.17562E-2</v>
      </c>
      <c r="C68">
        <v>0.93833040000000001</v>
      </c>
      <c r="D68">
        <v>0.99106550000000004</v>
      </c>
      <c r="E68">
        <v>2011</v>
      </c>
      <c r="F68" t="s">
        <v>9</v>
      </c>
      <c r="G68" s="2">
        <v>0</v>
      </c>
    </row>
    <row r="69" spans="1:7" x14ac:dyDescent="0.3">
      <c r="A69">
        <v>0.85655079999999995</v>
      </c>
      <c r="B69">
        <v>4.58999E-2</v>
      </c>
      <c r="C69">
        <v>0.74168690000000004</v>
      </c>
      <c r="D69">
        <v>0.92547069999999998</v>
      </c>
      <c r="E69">
        <v>2011</v>
      </c>
      <c r="F69" t="s">
        <v>10</v>
      </c>
      <c r="G69">
        <v>0</v>
      </c>
    </row>
    <row r="70" spans="1:7" x14ac:dyDescent="0.3">
      <c r="A70">
        <v>0.85655079999999995</v>
      </c>
      <c r="B70">
        <v>4.58999E-2</v>
      </c>
      <c r="C70">
        <v>0.74168690000000004</v>
      </c>
      <c r="D70">
        <v>0.92547069999999998</v>
      </c>
      <c r="E70">
        <v>2011</v>
      </c>
      <c r="F70" t="s">
        <v>10</v>
      </c>
      <c r="G70">
        <v>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BA0B-FA5D-4BB6-8EAF-45BFE178374F}">
  <dimension ref="A1:R109"/>
  <sheetViews>
    <sheetView tabSelected="1" workbookViewId="0">
      <selection activeCell="O20" sqref="O20"/>
    </sheetView>
  </sheetViews>
  <sheetFormatPr defaultColWidth="11.5546875" defaultRowHeight="14.4" x14ac:dyDescent="0.3"/>
  <sheetData>
    <row r="1" spans="1:18" x14ac:dyDescent="0.3">
      <c r="A1" t="s">
        <v>11</v>
      </c>
      <c r="B1" t="s">
        <v>4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8" x14ac:dyDescent="0.3">
      <c r="A2">
        <v>1</v>
      </c>
      <c r="B2">
        <v>2009</v>
      </c>
      <c r="C2" s="3">
        <v>0</v>
      </c>
      <c r="D2">
        <v>4.4428571428571404</v>
      </c>
      <c r="E2">
        <v>62.2</v>
      </c>
      <c r="F2">
        <v>19.3642857142857</v>
      </c>
      <c r="G2">
        <v>14.092857142857101</v>
      </c>
      <c r="H2">
        <v>24.5571428571429</v>
      </c>
      <c r="I2">
        <v>10.064285714285701</v>
      </c>
      <c r="J2" s="3">
        <v>0</v>
      </c>
      <c r="K2" s="3">
        <v>0</v>
      </c>
      <c r="L2" s="3">
        <v>0</v>
      </c>
      <c r="M2" s="3">
        <v>0</v>
      </c>
    </row>
    <row r="3" spans="1:18" x14ac:dyDescent="0.3">
      <c r="A3">
        <v>2</v>
      </c>
      <c r="B3">
        <v>2009</v>
      </c>
      <c r="C3" s="3">
        <v>0</v>
      </c>
      <c r="D3">
        <v>0.77857142857142903</v>
      </c>
      <c r="E3">
        <v>10.9</v>
      </c>
      <c r="F3">
        <v>20.742857142857101</v>
      </c>
      <c r="G3">
        <v>14.3214285714286</v>
      </c>
      <c r="H3">
        <v>27.521428571428601</v>
      </c>
      <c r="I3">
        <v>10.1285714285714</v>
      </c>
      <c r="J3" s="3">
        <v>0</v>
      </c>
      <c r="K3" s="3">
        <v>0</v>
      </c>
      <c r="L3" s="3">
        <v>0</v>
      </c>
      <c r="M3" s="3">
        <v>0</v>
      </c>
    </row>
    <row r="4" spans="1:18" x14ac:dyDescent="0.3">
      <c r="A4">
        <v>3</v>
      </c>
      <c r="B4">
        <v>2009</v>
      </c>
      <c r="C4" s="3">
        <v>0</v>
      </c>
      <c r="D4">
        <v>0.82857142857142896</v>
      </c>
      <c r="E4">
        <v>11.6</v>
      </c>
      <c r="F4">
        <v>16.2785714285714</v>
      </c>
      <c r="G4">
        <v>9.9857142857142893</v>
      </c>
      <c r="H4">
        <v>22.492857142857101</v>
      </c>
      <c r="I4">
        <v>5.78571428571429</v>
      </c>
      <c r="J4" s="3">
        <v>0</v>
      </c>
      <c r="K4" s="3">
        <v>0</v>
      </c>
      <c r="L4" s="3">
        <v>0</v>
      </c>
      <c r="M4" s="3">
        <v>0</v>
      </c>
    </row>
    <row r="5" spans="1:18" x14ac:dyDescent="0.3">
      <c r="A5">
        <v>4</v>
      </c>
      <c r="B5">
        <v>2009</v>
      </c>
      <c r="C5" s="3">
        <v>0</v>
      </c>
      <c r="D5">
        <v>0.32142857142857101</v>
      </c>
      <c r="E5">
        <v>4.5</v>
      </c>
      <c r="F5">
        <v>15.3</v>
      </c>
      <c r="G5">
        <v>10.814285714285701</v>
      </c>
      <c r="H5">
        <v>19.707142857142902</v>
      </c>
      <c r="I5">
        <v>6.8642857142857103</v>
      </c>
      <c r="J5" s="3">
        <v>0</v>
      </c>
      <c r="K5" s="3">
        <v>0</v>
      </c>
      <c r="L5" s="3">
        <v>0</v>
      </c>
      <c r="M5" s="3">
        <v>0</v>
      </c>
    </row>
    <row r="6" spans="1:18" x14ac:dyDescent="0.3">
      <c r="A6">
        <v>5</v>
      </c>
      <c r="B6">
        <v>2009</v>
      </c>
      <c r="C6" s="3">
        <v>0</v>
      </c>
      <c r="D6">
        <v>0.6</v>
      </c>
      <c r="E6">
        <v>8.4</v>
      </c>
      <c r="F6">
        <v>14.1357142857143</v>
      </c>
      <c r="G6">
        <v>8.6428571428571406</v>
      </c>
      <c r="H6">
        <v>19.2214285714286</v>
      </c>
      <c r="I6">
        <v>4.20714285714286</v>
      </c>
      <c r="J6" s="3">
        <v>0</v>
      </c>
      <c r="K6" s="3">
        <v>0</v>
      </c>
      <c r="L6" s="3">
        <v>0</v>
      </c>
      <c r="M6" s="3">
        <v>3</v>
      </c>
    </row>
    <row r="7" spans="1:18" x14ac:dyDescent="0.3">
      <c r="A7">
        <v>6</v>
      </c>
      <c r="B7">
        <v>2009</v>
      </c>
      <c r="C7" s="3">
        <v>0</v>
      </c>
      <c r="D7">
        <v>3.25</v>
      </c>
      <c r="E7">
        <v>45.5</v>
      </c>
      <c r="F7">
        <v>5.95</v>
      </c>
      <c r="G7">
        <v>2.3214285714285698</v>
      </c>
      <c r="H7">
        <v>9.4928571428571402</v>
      </c>
      <c r="I7">
        <v>-0.93571428571428605</v>
      </c>
      <c r="J7" s="3">
        <v>0</v>
      </c>
      <c r="K7" s="3">
        <v>0</v>
      </c>
      <c r="L7" s="3">
        <v>0</v>
      </c>
      <c r="M7" s="3">
        <v>10</v>
      </c>
      <c r="N7" s="4">
        <f>AVERAGE(C10:C17)</f>
        <v>3.4196428571428577</v>
      </c>
      <c r="O7" s="5" t="s">
        <v>23</v>
      </c>
      <c r="P7" s="5"/>
      <c r="Q7" s="5"/>
    </row>
    <row r="8" spans="1:18" x14ac:dyDescent="0.3">
      <c r="A8">
        <v>7</v>
      </c>
      <c r="B8">
        <v>2009</v>
      </c>
      <c r="C8" s="3">
        <v>0</v>
      </c>
      <c r="D8">
        <v>1.1642857142857099</v>
      </c>
      <c r="E8">
        <v>16.3</v>
      </c>
      <c r="F8">
        <v>7.8857142857142897</v>
      </c>
      <c r="G8">
        <v>3.1642857142857101</v>
      </c>
      <c r="H8">
        <v>12.407142857142899</v>
      </c>
      <c r="I8">
        <v>-0.60714285714285698</v>
      </c>
      <c r="J8" s="3">
        <v>0</v>
      </c>
      <c r="K8" s="3">
        <v>0</v>
      </c>
      <c r="L8" s="3">
        <v>0</v>
      </c>
      <c r="M8" s="3">
        <v>8</v>
      </c>
      <c r="N8" s="5">
        <f>AVERAGE(D10:D17)</f>
        <v>1.313392857142857</v>
      </c>
      <c r="O8" s="5" t="s">
        <v>24</v>
      </c>
      <c r="P8" s="5"/>
      <c r="Q8" s="5"/>
    </row>
    <row r="9" spans="1:18" ht="15" thickBot="1" x14ac:dyDescent="0.35">
      <c r="A9">
        <v>8</v>
      </c>
      <c r="B9">
        <v>2009</v>
      </c>
      <c r="C9" s="3">
        <v>0</v>
      </c>
      <c r="D9" s="3">
        <v>2</v>
      </c>
      <c r="E9">
        <v>28</v>
      </c>
      <c r="F9">
        <v>6.46428571428571</v>
      </c>
      <c r="G9">
        <v>2.2999999999999998</v>
      </c>
      <c r="H9">
        <v>10.8785714285714</v>
      </c>
      <c r="I9">
        <v>-0.80714285714285705</v>
      </c>
      <c r="J9" s="3">
        <v>0</v>
      </c>
      <c r="K9" s="3">
        <v>0</v>
      </c>
      <c r="L9" s="3">
        <v>0</v>
      </c>
      <c r="M9" s="3">
        <v>8</v>
      </c>
      <c r="N9" s="5">
        <f>SUM(E10:E17)</f>
        <v>147.10000000000002</v>
      </c>
      <c r="O9" s="5" t="s">
        <v>25</v>
      </c>
      <c r="P9" s="5"/>
      <c r="Q9" s="5"/>
      <c r="R9" t="s">
        <v>26</v>
      </c>
    </row>
    <row r="10" spans="1:18" s="5" customFormat="1" x14ac:dyDescent="0.3">
      <c r="A10" s="6">
        <v>9</v>
      </c>
      <c r="B10" s="7">
        <v>2009</v>
      </c>
      <c r="C10" s="8">
        <v>0</v>
      </c>
      <c r="D10" s="7">
        <v>1.97142857142857</v>
      </c>
      <c r="E10" s="9">
        <v>27.6</v>
      </c>
      <c r="F10" s="9">
        <v>6.6857142857142904</v>
      </c>
      <c r="G10" s="7">
        <v>3.02142857142857</v>
      </c>
      <c r="H10" s="7">
        <v>10.257142857142901</v>
      </c>
      <c r="I10" s="7">
        <v>-0.90714285714285703</v>
      </c>
      <c r="J10" s="8">
        <v>0</v>
      </c>
      <c r="K10" s="10">
        <v>0</v>
      </c>
      <c r="L10" s="8">
        <v>0</v>
      </c>
      <c r="M10" s="8">
        <v>10</v>
      </c>
      <c r="N10" s="7">
        <f>AVERAGE(F10:F17)</f>
        <v>0.61428571428571521</v>
      </c>
      <c r="O10" s="7" t="s">
        <v>27</v>
      </c>
      <c r="P10" s="7"/>
      <c r="Q10" s="7"/>
      <c r="R10" s="11">
        <v>17</v>
      </c>
    </row>
    <row r="11" spans="1:18" s="5" customFormat="1" x14ac:dyDescent="0.3">
      <c r="A11" s="12">
        <v>10</v>
      </c>
      <c r="B11" s="5">
        <v>2009</v>
      </c>
      <c r="C11" s="4">
        <v>0</v>
      </c>
      <c r="D11" s="5">
        <v>1.6071428571428601</v>
      </c>
      <c r="E11" s="1">
        <v>22.5</v>
      </c>
      <c r="F11" s="1">
        <v>1.1785714285714299</v>
      </c>
      <c r="G11" s="5">
        <v>-1.6357142857142899</v>
      </c>
      <c r="H11" s="5">
        <v>3.55714285714286</v>
      </c>
      <c r="I11" s="5">
        <v>-4.4928571428571402</v>
      </c>
      <c r="J11" s="4">
        <v>0</v>
      </c>
      <c r="K11" s="13">
        <v>0</v>
      </c>
      <c r="L11" s="4">
        <v>0</v>
      </c>
      <c r="M11" s="4">
        <v>10</v>
      </c>
      <c r="N11" s="5">
        <f>AVERAGE(G10:G17)</f>
        <v>-2.6696428571428559</v>
      </c>
      <c r="O11" s="5" t="s">
        <v>28</v>
      </c>
      <c r="R11" s="14">
        <v>17</v>
      </c>
    </row>
    <row r="12" spans="1:18" s="5" customFormat="1" x14ac:dyDescent="0.3">
      <c r="A12" s="12">
        <v>11</v>
      </c>
      <c r="B12" s="5">
        <v>2009</v>
      </c>
      <c r="C12" s="5">
        <v>0.5</v>
      </c>
      <c r="D12" s="5">
        <v>1.9142857142857099</v>
      </c>
      <c r="E12" s="1">
        <v>26.8</v>
      </c>
      <c r="F12" s="1">
        <v>0.60714285714285698</v>
      </c>
      <c r="G12" s="5">
        <v>-3.3142857142857101</v>
      </c>
      <c r="H12" s="5">
        <v>4.45714285714286</v>
      </c>
      <c r="I12" s="5">
        <v>-6.8857142857142897</v>
      </c>
      <c r="J12" s="4">
        <v>5</v>
      </c>
      <c r="K12" s="13">
        <v>0</v>
      </c>
      <c r="L12" s="4">
        <v>0</v>
      </c>
      <c r="M12" s="4">
        <v>12</v>
      </c>
      <c r="N12" s="5">
        <f>AVERAGE(H10:H17)</f>
        <v>3.6482142857142925</v>
      </c>
      <c r="O12" s="5" t="s">
        <v>29</v>
      </c>
      <c r="R12" s="14">
        <v>17</v>
      </c>
    </row>
    <row r="13" spans="1:18" s="5" customFormat="1" x14ac:dyDescent="0.3">
      <c r="A13" s="12">
        <v>12</v>
      </c>
      <c r="B13" s="5">
        <v>2009</v>
      </c>
      <c r="C13" s="5">
        <v>9.0714285714285694</v>
      </c>
      <c r="D13" s="5">
        <v>1.0714285714285701</v>
      </c>
      <c r="E13" s="1">
        <v>15</v>
      </c>
      <c r="F13" s="1">
        <v>-3.27142857142857</v>
      </c>
      <c r="G13" s="5">
        <v>-5.7785714285714302</v>
      </c>
      <c r="H13" s="5">
        <v>-1.3428571428571401</v>
      </c>
      <c r="I13" s="5">
        <v>-8.9285714285714306</v>
      </c>
      <c r="J13" s="4">
        <v>14</v>
      </c>
      <c r="K13" s="13">
        <v>7</v>
      </c>
      <c r="L13" s="4">
        <v>7</v>
      </c>
      <c r="M13" s="4">
        <v>14</v>
      </c>
      <c r="N13" s="5">
        <f>AVERAGE(I10:I17)</f>
        <v>-6.0437500000000002</v>
      </c>
      <c r="O13" s="5" t="s">
        <v>30</v>
      </c>
      <c r="R13" s="14">
        <v>17</v>
      </c>
    </row>
    <row r="14" spans="1:18" s="5" customFormat="1" x14ac:dyDescent="0.3">
      <c r="A14" s="12">
        <v>13</v>
      </c>
      <c r="B14" s="5">
        <v>2009</v>
      </c>
      <c r="C14" s="5">
        <v>4.4285714285714297</v>
      </c>
      <c r="D14" s="5">
        <v>1.1571428571428599</v>
      </c>
      <c r="E14" s="1">
        <v>16.2</v>
      </c>
      <c r="F14" s="1">
        <v>-1.1214285714285701</v>
      </c>
      <c r="G14" s="5">
        <v>-4.0142857142857098</v>
      </c>
      <c r="H14" s="5">
        <v>1.45714285714286</v>
      </c>
      <c r="I14" s="5">
        <v>-6.6857142857142904</v>
      </c>
      <c r="J14" s="4">
        <v>14</v>
      </c>
      <c r="K14" s="13">
        <v>8</v>
      </c>
      <c r="L14" s="4">
        <v>4</v>
      </c>
      <c r="M14" s="4">
        <v>14</v>
      </c>
      <c r="N14" s="5">
        <f>SUM(J10:J17)</f>
        <v>59</v>
      </c>
      <c r="O14" s="5" t="s">
        <v>31</v>
      </c>
      <c r="R14" s="14">
        <v>17</v>
      </c>
    </row>
    <row r="15" spans="1:18" s="5" customFormat="1" x14ac:dyDescent="0.3">
      <c r="A15" s="12">
        <v>14</v>
      </c>
      <c r="B15" s="5">
        <v>2009</v>
      </c>
      <c r="C15" s="5">
        <v>4.3571428571428603</v>
      </c>
      <c r="D15" s="5">
        <v>0.96428571428571397</v>
      </c>
      <c r="E15" s="1">
        <v>13.5</v>
      </c>
      <c r="F15" s="1">
        <v>-1.1714285714285699</v>
      </c>
      <c r="G15" s="5">
        <v>-3.5642857142857101</v>
      </c>
      <c r="H15" s="5">
        <v>0.84285714285714297</v>
      </c>
      <c r="I15" s="5">
        <v>-6.1428571428571397</v>
      </c>
      <c r="J15" s="4">
        <v>10</v>
      </c>
      <c r="K15" s="13">
        <v>6</v>
      </c>
      <c r="L15" s="4">
        <v>6</v>
      </c>
      <c r="M15" s="4">
        <v>13</v>
      </c>
      <c r="N15" s="5">
        <f>SUM(K10:K17)</f>
        <v>34</v>
      </c>
      <c r="O15" s="5" t="s">
        <v>32</v>
      </c>
      <c r="R15" s="14">
        <v>17</v>
      </c>
    </row>
    <row r="16" spans="1:18" s="5" customFormat="1" x14ac:dyDescent="0.3">
      <c r="A16" s="12">
        <v>15</v>
      </c>
      <c r="B16" s="5">
        <v>2009</v>
      </c>
      <c r="C16" s="5">
        <v>5.78571428571429</v>
      </c>
      <c r="D16" s="5">
        <v>0.85714285714285698</v>
      </c>
      <c r="E16" s="1">
        <v>12</v>
      </c>
      <c r="F16" s="1">
        <v>1.97142857142857</v>
      </c>
      <c r="G16" s="5">
        <v>-1.75</v>
      </c>
      <c r="H16" s="5">
        <v>5.8714285714285701</v>
      </c>
      <c r="I16" s="5">
        <v>-6.0857142857142899</v>
      </c>
      <c r="J16" s="4">
        <v>9</v>
      </c>
      <c r="K16" s="13">
        <v>6</v>
      </c>
      <c r="L16" s="4">
        <v>6</v>
      </c>
      <c r="M16" s="4">
        <v>13</v>
      </c>
      <c r="N16" s="5">
        <f>SUM(L10:L17)</f>
        <v>28</v>
      </c>
      <c r="O16" s="5" t="s">
        <v>33</v>
      </c>
      <c r="R16" s="14">
        <v>17</v>
      </c>
    </row>
    <row r="17" spans="1:18" s="5" customFormat="1" ht="15" thickBot="1" x14ac:dyDescent="0.35">
      <c r="A17" s="15">
        <v>16</v>
      </c>
      <c r="B17" s="16">
        <v>2009</v>
      </c>
      <c r="C17" s="16">
        <v>3.21428571428571</v>
      </c>
      <c r="D17" s="16">
        <v>0.96428571428571397</v>
      </c>
      <c r="E17" s="17">
        <v>13.5</v>
      </c>
      <c r="F17" s="17">
        <v>3.5714285714285698E-2</v>
      </c>
      <c r="G17" s="16">
        <v>-4.3214285714285703</v>
      </c>
      <c r="H17" s="16">
        <v>4.0857142857142899</v>
      </c>
      <c r="I17" s="16">
        <v>-8.2214285714285698</v>
      </c>
      <c r="J17" s="18">
        <v>7</v>
      </c>
      <c r="K17" s="19">
        <v>7</v>
      </c>
      <c r="L17" s="18">
        <v>5</v>
      </c>
      <c r="M17" s="18">
        <v>13</v>
      </c>
      <c r="N17" s="16">
        <f>SUM(M10:M17)</f>
        <v>99</v>
      </c>
      <c r="O17" s="16" t="s">
        <v>34</v>
      </c>
      <c r="P17" s="16"/>
      <c r="Q17" s="16"/>
      <c r="R17" s="20">
        <v>17</v>
      </c>
    </row>
    <row r="18" spans="1:18" x14ac:dyDescent="0.3">
      <c r="A18">
        <v>17</v>
      </c>
      <c r="B18">
        <v>2009</v>
      </c>
      <c r="C18">
        <v>0.5</v>
      </c>
      <c r="D18">
        <v>0.77142857142857102</v>
      </c>
      <c r="E18" s="1">
        <v>10.8</v>
      </c>
      <c r="F18" s="1">
        <v>8.3857142857142897</v>
      </c>
      <c r="G18">
        <v>3.0714285714285698</v>
      </c>
      <c r="H18">
        <v>14.0285714285714</v>
      </c>
      <c r="I18">
        <v>-1.1857142857142899</v>
      </c>
      <c r="J18" s="3">
        <v>2</v>
      </c>
      <c r="K18" s="13">
        <v>1</v>
      </c>
      <c r="L18" s="3">
        <v>0</v>
      </c>
      <c r="M18" s="3">
        <v>8</v>
      </c>
      <c r="R18" s="21"/>
    </row>
    <row r="19" spans="1:18" x14ac:dyDescent="0.3">
      <c r="A19">
        <v>18</v>
      </c>
      <c r="B19">
        <v>2009</v>
      </c>
      <c r="C19" s="3">
        <v>0</v>
      </c>
      <c r="D19">
        <v>0.82857142857142896</v>
      </c>
      <c r="E19" s="1">
        <v>11.6</v>
      </c>
      <c r="F19" s="1">
        <v>8.6428571428571406</v>
      </c>
      <c r="G19">
        <v>3.6071428571428599</v>
      </c>
      <c r="H19">
        <v>13.671428571428599</v>
      </c>
      <c r="I19">
        <v>-0.5</v>
      </c>
      <c r="J19" s="3">
        <v>0</v>
      </c>
      <c r="K19" s="13">
        <v>0</v>
      </c>
      <c r="L19" s="3">
        <v>0</v>
      </c>
      <c r="M19" s="3">
        <v>6</v>
      </c>
      <c r="R19" s="21"/>
    </row>
    <row r="20" spans="1:18" x14ac:dyDescent="0.3">
      <c r="A20">
        <v>19</v>
      </c>
      <c r="B20">
        <v>2009</v>
      </c>
      <c r="C20" s="3">
        <v>0</v>
      </c>
      <c r="D20">
        <v>0.29285714285714298</v>
      </c>
      <c r="E20" s="1">
        <v>4.0999999999999996</v>
      </c>
      <c r="F20" s="1">
        <v>8.6071428571428594</v>
      </c>
      <c r="G20">
        <v>2.8</v>
      </c>
      <c r="H20">
        <v>13.8857142857143</v>
      </c>
      <c r="I20">
        <v>-3.22857142857143</v>
      </c>
      <c r="J20" s="3">
        <v>0</v>
      </c>
      <c r="K20" s="13">
        <v>0</v>
      </c>
      <c r="L20" s="3">
        <v>0</v>
      </c>
      <c r="M20" s="3">
        <v>13</v>
      </c>
      <c r="O20" t="s">
        <v>272</v>
      </c>
      <c r="R20" s="21"/>
    </row>
    <row r="21" spans="1:18" x14ac:dyDescent="0.3">
      <c r="A21">
        <v>20</v>
      </c>
      <c r="B21">
        <v>2009</v>
      </c>
      <c r="C21" s="3">
        <v>0</v>
      </c>
      <c r="D21">
        <v>2.78571428571429</v>
      </c>
      <c r="E21" s="1">
        <v>39</v>
      </c>
      <c r="F21" s="1">
        <v>12.0571428571429</v>
      </c>
      <c r="G21">
        <v>6.7214285714285698</v>
      </c>
      <c r="H21">
        <v>16.742857142857101</v>
      </c>
      <c r="I21">
        <v>2.65</v>
      </c>
      <c r="J21" s="3">
        <v>0</v>
      </c>
      <c r="K21" s="13">
        <v>0</v>
      </c>
      <c r="L21" s="3">
        <v>0</v>
      </c>
      <c r="M21" s="3">
        <v>3</v>
      </c>
      <c r="R21" s="21"/>
    </row>
    <row r="22" spans="1:18" x14ac:dyDescent="0.3">
      <c r="A22">
        <v>21</v>
      </c>
      <c r="B22">
        <v>2009</v>
      </c>
      <c r="C22" s="3">
        <v>0</v>
      </c>
      <c r="D22">
        <v>2.0285714285714298</v>
      </c>
      <c r="E22" s="1">
        <v>28.4</v>
      </c>
      <c r="F22" s="1">
        <v>9.8071428571428605</v>
      </c>
      <c r="G22">
        <v>6.3142857142857096</v>
      </c>
      <c r="H22">
        <v>13.3</v>
      </c>
      <c r="I22">
        <v>3.6857142857142899</v>
      </c>
      <c r="J22" s="3">
        <v>0</v>
      </c>
      <c r="K22" s="13">
        <v>0</v>
      </c>
      <c r="L22" s="3">
        <v>0</v>
      </c>
      <c r="M22" s="3">
        <v>3</v>
      </c>
      <c r="R22" s="21"/>
    </row>
    <row r="23" spans="1:18" x14ac:dyDescent="0.3">
      <c r="A23">
        <v>22</v>
      </c>
      <c r="B23">
        <v>2009</v>
      </c>
      <c r="C23" s="3">
        <v>0</v>
      </c>
      <c r="D23">
        <v>2.2785714285714298</v>
      </c>
      <c r="E23" s="1">
        <v>31.9</v>
      </c>
      <c r="F23" s="1">
        <v>15.407142857142899</v>
      </c>
      <c r="G23">
        <v>10.842857142857101</v>
      </c>
      <c r="H23">
        <v>19.878571428571401</v>
      </c>
      <c r="I23">
        <v>7.5142857142857098</v>
      </c>
      <c r="J23" s="3">
        <v>0</v>
      </c>
      <c r="K23" s="13">
        <v>0</v>
      </c>
      <c r="L23" s="3">
        <v>0</v>
      </c>
      <c r="M23" s="3">
        <v>0</v>
      </c>
      <c r="R23" s="21"/>
    </row>
    <row r="24" spans="1:18" x14ac:dyDescent="0.3">
      <c r="A24">
        <v>23</v>
      </c>
      <c r="B24">
        <v>2009</v>
      </c>
      <c r="C24" s="3">
        <v>0</v>
      </c>
      <c r="D24">
        <v>3.04285714285714</v>
      </c>
      <c r="E24" s="1">
        <v>42.6</v>
      </c>
      <c r="F24" s="1">
        <v>18.2214285714286</v>
      </c>
      <c r="G24">
        <v>13.3</v>
      </c>
      <c r="H24">
        <v>23.342857142857099</v>
      </c>
      <c r="I24">
        <v>10.171428571428599</v>
      </c>
      <c r="J24" s="3">
        <v>0</v>
      </c>
      <c r="K24" s="13">
        <v>0</v>
      </c>
      <c r="L24" s="3">
        <v>0</v>
      </c>
      <c r="M24" s="3">
        <v>0</v>
      </c>
      <c r="R24" s="21"/>
    </row>
    <row r="25" spans="1:18" x14ac:dyDescent="0.3">
      <c r="A25">
        <v>1</v>
      </c>
      <c r="B25">
        <v>2010</v>
      </c>
      <c r="C25" s="3">
        <v>0</v>
      </c>
      <c r="D25">
        <v>2.96428571428571</v>
      </c>
      <c r="E25" s="1">
        <v>41.5</v>
      </c>
      <c r="F25" s="1">
        <v>17.821428571428601</v>
      </c>
      <c r="G25">
        <v>13.0571428571429</v>
      </c>
      <c r="H25">
        <v>22.2214285714286</v>
      </c>
      <c r="I25">
        <v>9.21428571428571</v>
      </c>
      <c r="J25" s="3">
        <v>0</v>
      </c>
      <c r="K25" s="13">
        <v>0</v>
      </c>
      <c r="L25" s="3">
        <v>0</v>
      </c>
      <c r="M25" s="3">
        <v>0</v>
      </c>
      <c r="R25" s="21"/>
    </row>
    <row r="26" spans="1:18" x14ac:dyDescent="0.3">
      <c r="A26">
        <v>2</v>
      </c>
      <c r="B26">
        <v>2010</v>
      </c>
      <c r="C26" s="3">
        <v>0</v>
      </c>
      <c r="D26">
        <v>1.5785714285714301</v>
      </c>
      <c r="E26" s="1">
        <v>22.1</v>
      </c>
      <c r="F26" s="1">
        <v>18.235714285714302</v>
      </c>
      <c r="G26">
        <v>13.4428571428571</v>
      </c>
      <c r="H26">
        <v>22.9428571428571</v>
      </c>
      <c r="I26">
        <v>10.1214285714286</v>
      </c>
      <c r="J26" s="3">
        <v>0</v>
      </c>
      <c r="K26" s="13">
        <v>0</v>
      </c>
      <c r="L26" s="3">
        <v>0</v>
      </c>
      <c r="M26" s="3">
        <v>0</v>
      </c>
      <c r="R26" s="21"/>
    </row>
    <row r="27" spans="1:18" x14ac:dyDescent="0.3">
      <c r="A27">
        <v>3</v>
      </c>
      <c r="B27">
        <v>2010</v>
      </c>
      <c r="C27" s="3">
        <v>0</v>
      </c>
      <c r="D27">
        <v>2.03571428571429</v>
      </c>
      <c r="E27" s="1">
        <v>28.5</v>
      </c>
      <c r="F27" s="1">
        <v>13.7071428571429</v>
      </c>
      <c r="G27">
        <v>9.2214285714285698</v>
      </c>
      <c r="H27">
        <v>18.257142857142899</v>
      </c>
      <c r="I27">
        <v>5.3357142857142899</v>
      </c>
      <c r="J27" s="3">
        <v>0</v>
      </c>
      <c r="K27" s="13">
        <v>0</v>
      </c>
      <c r="L27" s="3">
        <v>0</v>
      </c>
      <c r="M27" s="3">
        <v>0</v>
      </c>
      <c r="R27" s="21"/>
    </row>
    <row r="28" spans="1:18" x14ac:dyDescent="0.3">
      <c r="A28">
        <v>4</v>
      </c>
      <c r="B28">
        <v>2010</v>
      </c>
      <c r="C28" s="3">
        <v>0</v>
      </c>
      <c r="D28">
        <v>2.4714285714285702</v>
      </c>
      <c r="E28" s="1">
        <v>34.6</v>
      </c>
      <c r="F28" s="1">
        <v>13.1142857142857</v>
      </c>
      <c r="G28">
        <v>7.1</v>
      </c>
      <c r="H28">
        <v>18.899999999999999</v>
      </c>
      <c r="I28">
        <v>2.69285714285714</v>
      </c>
      <c r="J28" s="3">
        <v>0</v>
      </c>
      <c r="K28" s="13">
        <v>0</v>
      </c>
      <c r="L28" s="3">
        <v>0</v>
      </c>
      <c r="M28" s="3">
        <v>3</v>
      </c>
      <c r="R28" s="21"/>
    </row>
    <row r="29" spans="1:18" x14ac:dyDescent="0.3">
      <c r="A29">
        <v>5</v>
      </c>
      <c r="B29">
        <v>2010</v>
      </c>
      <c r="C29" s="3">
        <v>0</v>
      </c>
      <c r="D29">
        <v>0.7</v>
      </c>
      <c r="E29" s="1">
        <v>9.8000000000000007</v>
      </c>
      <c r="F29" s="1">
        <v>11.728571428571399</v>
      </c>
      <c r="G29">
        <v>6.9928571428571402</v>
      </c>
      <c r="H29">
        <v>16.4714285714286</v>
      </c>
      <c r="I29">
        <v>3.1</v>
      </c>
      <c r="J29" s="3">
        <v>0</v>
      </c>
      <c r="K29" s="13">
        <v>0</v>
      </c>
      <c r="L29" s="3">
        <v>0</v>
      </c>
      <c r="M29" s="3">
        <v>2</v>
      </c>
      <c r="R29" s="21"/>
    </row>
    <row r="30" spans="1:18" x14ac:dyDescent="0.3">
      <c r="A30">
        <v>6</v>
      </c>
      <c r="B30">
        <v>2010</v>
      </c>
      <c r="C30" s="3">
        <v>0</v>
      </c>
      <c r="D30">
        <v>1.49285714285714</v>
      </c>
      <c r="E30" s="1">
        <v>20.9</v>
      </c>
      <c r="F30" s="1">
        <v>6.3142857142857096</v>
      </c>
      <c r="G30">
        <v>2.15</v>
      </c>
      <c r="H30">
        <v>10.6071428571429</v>
      </c>
      <c r="I30">
        <v>-1.79285714285714</v>
      </c>
      <c r="J30" s="3">
        <v>0</v>
      </c>
      <c r="K30" s="13">
        <v>0</v>
      </c>
      <c r="L30" s="3">
        <v>0</v>
      </c>
      <c r="M30" s="3">
        <v>10</v>
      </c>
      <c r="N30" s="5">
        <f>AVERAGE(C33:C40)</f>
        <v>2.9107142857142878</v>
      </c>
      <c r="O30" s="5" t="s">
        <v>23</v>
      </c>
      <c r="P30" s="5"/>
      <c r="Q30" s="5"/>
      <c r="R30" s="21"/>
    </row>
    <row r="31" spans="1:18" x14ac:dyDescent="0.3">
      <c r="A31">
        <v>7</v>
      </c>
      <c r="B31">
        <v>2010</v>
      </c>
      <c r="C31" s="3">
        <v>0</v>
      </c>
      <c r="D31">
        <v>0.27857142857142903</v>
      </c>
      <c r="E31" s="1">
        <v>3.9</v>
      </c>
      <c r="F31" s="1">
        <v>8.5428571428571392</v>
      </c>
      <c r="G31">
        <v>3.8857142857142901</v>
      </c>
      <c r="H31">
        <v>13.55</v>
      </c>
      <c r="I31">
        <v>-0.42857142857142899</v>
      </c>
      <c r="J31" s="3">
        <v>0</v>
      </c>
      <c r="K31" s="13">
        <v>0</v>
      </c>
      <c r="L31" s="3">
        <v>0</v>
      </c>
      <c r="M31" s="3">
        <v>8</v>
      </c>
      <c r="N31" s="5">
        <f>AVERAGE(D33:D40)</f>
        <v>1.3026785714285716</v>
      </c>
      <c r="O31" s="5" t="s">
        <v>24</v>
      </c>
      <c r="P31" s="5"/>
      <c r="Q31" s="5"/>
      <c r="R31" s="21"/>
    </row>
    <row r="32" spans="1:18" ht="15" thickBot="1" x14ac:dyDescent="0.35">
      <c r="A32">
        <v>8</v>
      </c>
      <c r="B32">
        <v>2010</v>
      </c>
      <c r="C32" s="3">
        <v>0</v>
      </c>
      <c r="D32">
        <v>2.47857142857143</v>
      </c>
      <c r="E32" s="1">
        <v>34.700000000000003</v>
      </c>
      <c r="F32" s="1">
        <v>7.0714285714285703</v>
      </c>
      <c r="G32">
        <v>3.65</v>
      </c>
      <c r="H32">
        <v>10.592857142857101</v>
      </c>
      <c r="I32">
        <v>0.41428571428571398</v>
      </c>
      <c r="J32" s="3">
        <v>0</v>
      </c>
      <c r="K32" s="13">
        <v>0</v>
      </c>
      <c r="L32" s="3">
        <v>0</v>
      </c>
      <c r="M32" s="3">
        <v>6</v>
      </c>
      <c r="N32" s="5">
        <f>SUM(E33:E40)</f>
        <v>145.9</v>
      </c>
      <c r="O32" s="5" t="s">
        <v>25</v>
      </c>
      <c r="P32" s="5"/>
      <c r="Q32" s="5"/>
      <c r="R32" s="21"/>
    </row>
    <row r="33" spans="1:18" s="5" customFormat="1" x14ac:dyDescent="0.3">
      <c r="A33" s="6">
        <v>9</v>
      </c>
      <c r="B33" s="7">
        <v>2010</v>
      </c>
      <c r="C33" s="7">
        <v>6.5714285714285703</v>
      </c>
      <c r="D33" s="7">
        <v>1.97142857142857</v>
      </c>
      <c r="E33" s="9">
        <v>27.6</v>
      </c>
      <c r="F33" s="9">
        <v>-1.8642857142857101</v>
      </c>
      <c r="G33" s="7">
        <v>-4.7642857142857098</v>
      </c>
      <c r="H33" s="7">
        <v>0.17142857142857101</v>
      </c>
      <c r="I33" s="7">
        <v>-9.0642857142857096</v>
      </c>
      <c r="J33" s="8">
        <v>9</v>
      </c>
      <c r="K33" s="10">
        <v>9</v>
      </c>
      <c r="L33" s="8">
        <v>7</v>
      </c>
      <c r="M33" s="8">
        <v>12</v>
      </c>
      <c r="N33" s="7">
        <f>AVERAGE(F33:F40)</f>
        <v>0.86607142857142771</v>
      </c>
      <c r="O33" s="7" t="s">
        <v>27</v>
      </c>
      <c r="P33" s="7"/>
      <c r="Q33" s="7"/>
      <c r="R33" s="11">
        <v>17</v>
      </c>
    </row>
    <row r="34" spans="1:18" s="5" customFormat="1" x14ac:dyDescent="0.3">
      <c r="A34" s="12">
        <v>10</v>
      </c>
      <c r="B34" s="5">
        <v>2010</v>
      </c>
      <c r="C34" s="5">
        <v>5.28571428571429</v>
      </c>
      <c r="D34" s="5">
        <v>3.5</v>
      </c>
      <c r="E34" s="1">
        <v>49</v>
      </c>
      <c r="F34" s="1">
        <v>-1.3357142857142901</v>
      </c>
      <c r="G34" s="5">
        <v>-3.69285714285714</v>
      </c>
      <c r="H34" s="5">
        <v>1.05</v>
      </c>
      <c r="I34" s="5">
        <v>-5.8571428571428603</v>
      </c>
      <c r="J34" s="4">
        <v>13</v>
      </c>
      <c r="K34" s="13">
        <v>10</v>
      </c>
      <c r="L34" s="4">
        <v>7</v>
      </c>
      <c r="M34" s="4">
        <v>11</v>
      </c>
      <c r="N34" s="5">
        <f>AVERAGE(G33:G40)</f>
        <v>-2.5044642857142847</v>
      </c>
      <c r="O34" s="5" t="s">
        <v>28</v>
      </c>
      <c r="R34" s="14">
        <v>17</v>
      </c>
    </row>
    <row r="35" spans="1:18" s="5" customFormat="1" x14ac:dyDescent="0.3">
      <c r="A35" s="12">
        <v>11</v>
      </c>
      <c r="B35" s="5">
        <v>2010</v>
      </c>
      <c r="C35" s="5">
        <v>8.78571428571429</v>
      </c>
      <c r="D35" s="5">
        <v>1.9</v>
      </c>
      <c r="E35" s="1">
        <v>26.6</v>
      </c>
      <c r="F35" s="1">
        <v>-1.1857142857142899</v>
      </c>
      <c r="G35" s="5">
        <v>-4.1928571428571404</v>
      </c>
      <c r="H35" s="5">
        <v>1.3214285714285701</v>
      </c>
      <c r="I35" s="5">
        <v>-6.3785714285714299</v>
      </c>
      <c r="J35" s="4">
        <v>14</v>
      </c>
      <c r="K35" s="13">
        <v>10</v>
      </c>
      <c r="L35" s="4">
        <v>8</v>
      </c>
      <c r="M35" s="4">
        <v>12</v>
      </c>
      <c r="N35" s="5">
        <f>AVERAGE(H33:H40)</f>
        <v>4.0875000000000004</v>
      </c>
      <c r="O35" s="5" t="s">
        <v>29</v>
      </c>
      <c r="R35" s="14">
        <v>17</v>
      </c>
    </row>
    <row r="36" spans="1:18" s="5" customFormat="1" x14ac:dyDescent="0.3">
      <c r="A36" s="12">
        <v>12</v>
      </c>
      <c r="B36" s="5">
        <v>2010</v>
      </c>
      <c r="C36" s="5">
        <v>1.4285714285714299</v>
      </c>
      <c r="D36" s="5">
        <v>1.95714285714286</v>
      </c>
      <c r="E36" s="1">
        <v>27.4</v>
      </c>
      <c r="F36" s="1">
        <v>3.3142857142857101</v>
      </c>
      <c r="G36" s="5">
        <v>-0.25714285714285701</v>
      </c>
      <c r="H36" s="5">
        <v>6.1285714285714299</v>
      </c>
      <c r="I36" s="5">
        <v>-3.9142857142857101</v>
      </c>
      <c r="J36" s="4">
        <v>6</v>
      </c>
      <c r="K36" s="13">
        <v>2</v>
      </c>
      <c r="L36" s="4">
        <v>0</v>
      </c>
      <c r="M36" s="4">
        <v>7</v>
      </c>
      <c r="N36" s="5">
        <f>AVERAGE(I33:I40)</f>
        <v>-6.1544642857142859</v>
      </c>
      <c r="O36" s="5" t="s">
        <v>30</v>
      </c>
      <c r="R36" s="14">
        <v>17</v>
      </c>
    </row>
    <row r="37" spans="1:18" s="5" customFormat="1" x14ac:dyDescent="0.3">
      <c r="A37" s="12">
        <v>13</v>
      </c>
      <c r="B37" s="5">
        <v>2010</v>
      </c>
      <c r="C37" s="5">
        <v>0.71428571428571397</v>
      </c>
      <c r="D37" s="5">
        <v>0.49285714285714299</v>
      </c>
      <c r="E37" s="1">
        <v>6.9</v>
      </c>
      <c r="F37" s="1">
        <v>0.27142857142857102</v>
      </c>
      <c r="G37" s="5">
        <v>-2.28571428571429</v>
      </c>
      <c r="H37" s="5">
        <v>2.80714285714286</v>
      </c>
      <c r="I37" s="5">
        <v>-5.4428571428571404</v>
      </c>
      <c r="J37" s="4">
        <v>8</v>
      </c>
      <c r="K37" s="13">
        <v>0</v>
      </c>
      <c r="L37" s="4">
        <v>0</v>
      </c>
      <c r="M37" s="4">
        <v>13</v>
      </c>
      <c r="N37" s="5">
        <f>SUM(J33:J40)</f>
        <v>54</v>
      </c>
      <c r="O37" s="5" t="s">
        <v>31</v>
      </c>
      <c r="R37" s="14">
        <v>17</v>
      </c>
    </row>
    <row r="38" spans="1:18" s="5" customFormat="1" x14ac:dyDescent="0.3">
      <c r="A38" s="12">
        <v>14</v>
      </c>
      <c r="B38" s="5">
        <v>2010</v>
      </c>
      <c r="C38" s="5">
        <v>7.1428571428571397E-2</v>
      </c>
      <c r="D38" s="5">
        <v>0.26428571428571401</v>
      </c>
      <c r="E38" s="1">
        <v>3.7</v>
      </c>
      <c r="F38" s="1">
        <v>2.04285714285714</v>
      </c>
      <c r="G38" s="5">
        <v>-1.85</v>
      </c>
      <c r="H38" s="5">
        <v>6.2714285714285696</v>
      </c>
      <c r="I38" s="5">
        <v>-5.95714285714286</v>
      </c>
      <c r="J38" s="4">
        <v>1</v>
      </c>
      <c r="K38" s="13">
        <v>0</v>
      </c>
      <c r="L38" s="4">
        <v>0</v>
      </c>
      <c r="M38" s="4">
        <v>13</v>
      </c>
      <c r="N38" s="5">
        <f>SUM(K33:K40)</f>
        <v>31</v>
      </c>
      <c r="O38" s="5" t="s">
        <v>32</v>
      </c>
      <c r="R38" s="14">
        <v>17</v>
      </c>
    </row>
    <row r="39" spans="1:18" s="5" customFormat="1" x14ac:dyDescent="0.3">
      <c r="A39" s="12">
        <v>15</v>
      </c>
      <c r="B39" s="5">
        <v>2010</v>
      </c>
      <c r="C39" s="5">
        <v>0.42857142857142899</v>
      </c>
      <c r="D39" s="5">
        <v>0.314285714285714</v>
      </c>
      <c r="E39" s="1">
        <v>4.4000000000000004</v>
      </c>
      <c r="F39" s="1">
        <v>1.65</v>
      </c>
      <c r="G39" s="5">
        <v>-1.52142857142857</v>
      </c>
      <c r="H39" s="5">
        <v>5.1928571428571404</v>
      </c>
      <c r="I39" s="5">
        <v>-5.4285714285714297</v>
      </c>
      <c r="J39" s="4">
        <v>3</v>
      </c>
      <c r="K39" s="13">
        <v>0</v>
      </c>
      <c r="L39" s="4">
        <v>0</v>
      </c>
      <c r="M39" s="4">
        <v>12</v>
      </c>
      <c r="N39" s="5">
        <f>SUM(L33:L40)</f>
        <v>22</v>
      </c>
      <c r="O39" s="5" t="s">
        <v>33</v>
      </c>
      <c r="R39" s="14">
        <v>17</v>
      </c>
    </row>
    <row r="40" spans="1:18" s="5" customFormat="1" ht="15" thickBot="1" x14ac:dyDescent="0.35">
      <c r="A40" s="15">
        <v>16</v>
      </c>
      <c r="B40" s="16">
        <v>2010</v>
      </c>
      <c r="C40" s="18">
        <v>0</v>
      </c>
      <c r="D40" s="16">
        <v>2.1428571428571401E-2</v>
      </c>
      <c r="E40" s="17">
        <v>0.3</v>
      </c>
      <c r="F40" s="17">
        <v>4.03571428571429</v>
      </c>
      <c r="G40" s="16">
        <v>-1.47142857142857</v>
      </c>
      <c r="H40" s="16">
        <v>9.7571428571428598</v>
      </c>
      <c r="I40" s="16">
        <v>-7.1928571428571404</v>
      </c>
      <c r="J40" s="18">
        <v>0</v>
      </c>
      <c r="K40" s="19">
        <v>0</v>
      </c>
      <c r="L40" s="18">
        <v>0</v>
      </c>
      <c r="M40" s="18">
        <v>13</v>
      </c>
      <c r="N40" s="16">
        <f>SUM(M33:M40)</f>
        <v>93</v>
      </c>
      <c r="O40" s="16" t="s">
        <v>34</v>
      </c>
      <c r="P40" s="16"/>
      <c r="Q40" s="16"/>
      <c r="R40" s="20">
        <v>17</v>
      </c>
    </row>
    <row r="41" spans="1:18" x14ac:dyDescent="0.3">
      <c r="A41">
        <v>17</v>
      </c>
      <c r="B41">
        <v>2010</v>
      </c>
      <c r="C41" s="3">
        <v>0</v>
      </c>
      <c r="D41">
        <v>1.0857142857142901</v>
      </c>
      <c r="E41" s="1">
        <v>15.2</v>
      </c>
      <c r="F41" s="1">
        <v>7.96428571428571</v>
      </c>
      <c r="G41">
        <v>2.2999999999999998</v>
      </c>
      <c r="H41">
        <v>13.2</v>
      </c>
      <c r="I41">
        <v>-2.69285714285714</v>
      </c>
      <c r="J41" s="3">
        <v>0</v>
      </c>
      <c r="K41" s="13">
        <v>0</v>
      </c>
      <c r="L41" s="3">
        <v>0</v>
      </c>
      <c r="M41" s="3">
        <v>10</v>
      </c>
      <c r="R41" s="21"/>
    </row>
    <row r="42" spans="1:18" x14ac:dyDescent="0.3">
      <c r="A42">
        <v>18</v>
      </c>
      <c r="B42">
        <v>2010</v>
      </c>
      <c r="C42" s="3">
        <v>0</v>
      </c>
      <c r="D42">
        <v>1.05</v>
      </c>
      <c r="E42" s="1">
        <v>14.7</v>
      </c>
      <c r="F42" s="1">
        <v>12.1357142857143</v>
      </c>
      <c r="G42">
        <v>5.7714285714285696</v>
      </c>
      <c r="H42">
        <v>17.899999999999999</v>
      </c>
      <c r="I42">
        <v>0.27857142857142903</v>
      </c>
      <c r="J42" s="3">
        <v>0</v>
      </c>
      <c r="K42" s="13">
        <v>0</v>
      </c>
      <c r="L42" s="3">
        <v>0</v>
      </c>
      <c r="M42" s="3">
        <v>6</v>
      </c>
      <c r="R42" s="21"/>
    </row>
    <row r="43" spans="1:18" x14ac:dyDescent="0.3">
      <c r="A43">
        <v>19</v>
      </c>
      <c r="B43">
        <v>2010</v>
      </c>
      <c r="C43" s="3">
        <v>0</v>
      </c>
      <c r="D43">
        <v>0.90714285714285703</v>
      </c>
      <c r="E43" s="1">
        <v>12.7</v>
      </c>
      <c r="F43" s="1">
        <v>11.3857142857143</v>
      </c>
      <c r="G43">
        <v>3.2642857142857098</v>
      </c>
      <c r="H43">
        <v>18.350000000000001</v>
      </c>
      <c r="I43">
        <v>-2.5714285714285698</v>
      </c>
      <c r="J43" s="3">
        <v>0</v>
      </c>
      <c r="K43" s="13">
        <v>0</v>
      </c>
      <c r="L43" s="3">
        <v>0</v>
      </c>
      <c r="M43" s="3">
        <v>12</v>
      </c>
      <c r="R43" s="21"/>
    </row>
    <row r="44" spans="1:18" x14ac:dyDescent="0.3">
      <c r="A44">
        <v>20</v>
      </c>
      <c r="B44">
        <v>2010</v>
      </c>
      <c r="C44" s="3">
        <v>0</v>
      </c>
      <c r="D44">
        <v>1.21428571428571</v>
      </c>
      <c r="E44" s="1">
        <v>17</v>
      </c>
      <c r="F44" s="1">
        <v>12.257142857142901</v>
      </c>
      <c r="G44">
        <v>5.7714285714285696</v>
      </c>
      <c r="H44">
        <v>18.1642857142857</v>
      </c>
      <c r="I44">
        <v>-0.85</v>
      </c>
      <c r="J44" s="3">
        <v>0</v>
      </c>
      <c r="K44" s="13">
        <v>0</v>
      </c>
      <c r="L44" s="3">
        <v>0</v>
      </c>
      <c r="M44" s="3">
        <v>7</v>
      </c>
      <c r="R44" s="21"/>
    </row>
    <row r="45" spans="1:18" x14ac:dyDescent="0.3">
      <c r="A45">
        <v>21</v>
      </c>
      <c r="B45">
        <v>2010</v>
      </c>
      <c r="C45" s="3">
        <v>0</v>
      </c>
      <c r="D45">
        <v>1.1642857142857099</v>
      </c>
      <c r="E45" s="1">
        <v>16.3</v>
      </c>
      <c r="F45" s="1">
        <v>15.564285714285701</v>
      </c>
      <c r="G45">
        <v>8.9</v>
      </c>
      <c r="H45">
        <v>21.6642857142857</v>
      </c>
      <c r="I45">
        <v>2.8928571428571401</v>
      </c>
      <c r="J45" s="3">
        <v>0</v>
      </c>
      <c r="K45" s="13">
        <v>0</v>
      </c>
      <c r="L45" s="3">
        <v>0</v>
      </c>
      <c r="M45" s="3">
        <v>3</v>
      </c>
      <c r="R45" s="21"/>
    </row>
    <row r="46" spans="1:18" x14ac:dyDescent="0.3">
      <c r="A46">
        <v>22</v>
      </c>
      <c r="B46">
        <v>2010</v>
      </c>
      <c r="C46" s="3">
        <v>0</v>
      </c>
      <c r="D46">
        <v>1.3428571428571401</v>
      </c>
      <c r="E46" s="1">
        <v>18.8</v>
      </c>
      <c r="F46" s="1">
        <v>16.978571428571399</v>
      </c>
      <c r="G46">
        <v>10.342857142857101</v>
      </c>
      <c r="H46">
        <v>22.85</v>
      </c>
      <c r="I46">
        <v>5.1285714285714299</v>
      </c>
      <c r="J46" s="3">
        <v>0</v>
      </c>
      <c r="K46" s="13">
        <v>0</v>
      </c>
      <c r="L46" s="3">
        <v>0</v>
      </c>
      <c r="M46" s="3">
        <v>1</v>
      </c>
      <c r="R46" s="21"/>
    </row>
    <row r="47" spans="1:18" x14ac:dyDescent="0.3">
      <c r="A47">
        <v>23</v>
      </c>
      <c r="B47">
        <v>2010</v>
      </c>
      <c r="C47" s="3">
        <v>0</v>
      </c>
      <c r="D47">
        <v>3.47857142857143</v>
      </c>
      <c r="E47" s="1">
        <v>48.7</v>
      </c>
      <c r="F47" s="1">
        <v>16.8857142857143</v>
      </c>
      <c r="G47">
        <v>12.242857142857099</v>
      </c>
      <c r="H47">
        <v>21.492857142857101</v>
      </c>
      <c r="I47">
        <v>8.0571428571428605</v>
      </c>
      <c r="J47" s="3">
        <v>0</v>
      </c>
      <c r="K47" s="13">
        <v>0</v>
      </c>
      <c r="L47" s="3">
        <v>0</v>
      </c>
      <c r="M47" s="3">
        <v>0</v>
      </c>
      <c r="R47" s="21"/>
    </row>
    <row r="48" spans="1:18" x14ac:dyDescent="0.3">
      <c r="A48">
        <v>1</v>
      </c>
      <c r="B48">
        <v>2011</v>
      </c>
      <c r="C48" s="3">
        <v>0</v>
      </c>
      <c r="D48">
        <v>3.2642857142857098</v>
      </c>
      <c r="E48" s="1">
        <v>45.7</v>
      </c>
      <c r="F48" s="1">
        <v>18.100000000000001</v>
      </c>
      <c r="G48">
        <v>12.8571428571429</v>
      </c>
      <c r="H48">
        <v>23.578571428571401</v>
      </c>
      <c r="I48">
        <v>8.4785714285714295</v>
      </c>
      <c r="J48" s="3">
        <v>0</v>
      </c>
      <c r="K48" s="13">
        <v>0</v>
      </c>
      <c r="L48" s="3">
        <v>0</v>
      </c>
      <c r="M48" s="3">
        <v>0</v>
      </c>
      <c r="R48" s="21"/>
    </row>
    <row r="49" spans="1:18" x14ac:dyDescent="0.3">
      <c r="A49">
        <v>2</v>
      </c>
      <c r="B49">
        <v>2011</v>
      </c>
      <c r="C49" s="3">
        <v>0</v>
      </c>
      <c r="D49">
        <v>0.84285714285714297</v>
      </c>
      <c r="E49" s="1">
        <v>11.8</v>
      </c>
      <c r="F49" s="1">
        <v>21.514285714285698</v>
      </c>
      <c r="G49">
        <v>15.6428571428571</v>
      </c>
      <c r="H49">
        <v>27.7</v>
      </c>
      <c r="I49">
        <v>11.5285714285714</v>
      </c>
      <c r="J49" s="3">
        <v>0</v>
      </c>
      <c r="K49" s="13">
        <v>0</v>
      </c>
      <c r="L49" s="3">
        <v>0</v>
      </c>
      <c r="M49" s="3">
        <v>0</v>
      </c>
      <c r="R49" s="21"/>
    </row>
    <row r="50" spans="1:18" x14ac:dyDescent="0.3">
      <c r="A50">
        <v>3</v>
      </c>
      <c r="B50">
        <v>2011</v>
      </c>
      <c r="C50" s="3">
        <v>0</v>
      </c>
      <c r="D50">
        <v>1.1642857142857099</v>
      </c>
      <c r="E50" s="1">
        <v>16.3</v>
      </c>
      <c r="F50" s="1">
        <v>17.757142857142899</v>
      </c>
      <c r="G50">
        <v>12.535714285714301</v>
      </c>
      <c r="H50">
        <v>23.3071428571429</v>
      </c>
      <c r="I50">
        <v>8.3214285714285694</v>
      </c>
      <c r="J50" s="3">
        <v>0</v>
      </c>
      <c r="K50" s="13">
        <v>0</v>
      </c>
      <c r="L50" s="3">
        <v>0</v>
      </c>
      <c r="M50" s="3">
        <v>0</v>
      </c>
      <c r="R50" s="21"/>
    </row>
    <row r="51" spans="1:18" x14ac:dyDescent="0.3">
      <c r="A51">
        <v>4</v>
      </c>
      <c r="B51">
        <v>2011</v>
      </c>
      <c r="C51" s="3">
        <v>0</v>
      </c>
      <c r="D51">
        <v>0.65714285714285703</v>
      </c>
      <c r="E51" s="1">
        <v>9.1999999999999993</v>
      </c>
      <c r="F51" s="1">
        <v>15.1642857142857</v>
      </c>
      <c r="G51">
        <v>9.6214285714285701</v>
      </c>
      <c r="H51">
        <v>21.021428571428601</v>
      </c>
      <c r="I51">
        <v>4.7357142857142902</v>
      </c>
      <c r="J51" s="3">
        <v>0</v>
      </c>
      <c r="K51" s="13">
        <v>0</v>
      </c>
      <c r="L51" s="3">
        <v>0</v>
      </c>
      <c r="M51" s="3">
        <v>0</v>
      </c>
      <c r="R51" s="21"/>
    </row>
    <row r="52" spans="1:18" x14ac:dyDescent="0.3">
      <c r="A52">
        <v>5</v>
      </c>
      <c r="B52">
        <v>2011</v>
      </c>
      <c r="C52" s="3">
        <v>0</v>
      </c>
      <c r="D52">
        <v>1.77857142857143</v>
      </c>
      <c r="E52" s="1">
        <v>24.9</v>
      </c>
      <c r="F52" s="1">
        <v>14.65</v>
      </c>
      <c r="G52">
        <v>8.4357142857142904</v>
      </c>
      <c r="H52">
        <v>21.121428571428599</v>
      </c>
      <c r="I52">
        <v>4.1214285714285701</v>
      </c>
      <c r="J52" s="3">
        <v>0</v>
      </c>
      <c r="K52" s="13">
        <v>0</v>
      </c>
      <c r="L52" s="3">
        <v>0</v>
      </c>
      <c r="M52" s="3">
        <v>0</v>
      </c>
      <c r="R52" s="21"/>
    </row>
    <row r="53" spans="1:18" x14ac:dyDescent="0.3">
      <c r="A53">
        <v>6</v>
      </c>
      <c r="B53">
        <v>2011</v>
      </c>
      <c r="C53" s="3">
        <v>0</v>
      </c>
      <c r="D53">
        <v>1.3928571428571399</v>
      </c>
      <c r="E53" s="1">
        <v>19.5</v>
      </c>
      <c r="F53" s="1">
        <v>8.2357142857142893</v>
      </c>
      <c r="G53">
        <v>3.6142857142857099</v>
      </c>
      <c r="H53">
        <v>13.55</v>
      </c>
      <c r="I53">
        <v>-0.7</v>
      </c>
      <c r="J53" s="3">
        <v>0</v>
      </c>
      <c r="K53" s="13">
        <v>0</v>
      </c>
      <c r="L53" s="3">
        <v>0</v>
      </c>
      <c r="M53" s="3">
        <v>9</v>
      </c>
      <c r="N53" s="5">
        <f>AVERAGE(C56:C63)</f>
        <v>0.43750000000000011</v>
      </c>
      <c r="O53" s="5" t="s">
        <v>23</v>
      </c>
      <c r="P53" s="5"/>
      <c r="Q53" s="5"/>
      <c r="R53" s="21"/>
    </row>
    <row r="54" spans="1:18" x14ac:dyDescent="0.3">
      <c r="A54">
        <v>7</v>
      </c>
      <c r="B54">
        <v>2011</v>
      </c>
      <c r="C54" s="3">
        <v>0</v>
      </c>
      <c r="D54" s="3">
        <v>0</v>
      </c>
      <c r="E54" s="13">
        <v>0</v>
      </c>
      <c r="F54" s="1">
        <v>8.3714285714285701</v>
      </c>
      <c r="G54">
        <v>3.1714285714285699</v>
      </c>
      <c r="H54">
        <v>14.9285714285714</v>
      </c>
      <c r="I54">
        <v>-1.49285714285714</v>
      </c>
      <c r="J54" s="3">
        <v>0</v>
      </c>
      <c r="K54" s="13">
        <v>0</v>
      </c>
      <c r="L54" s="3">
        <v>0</v>
      </c>
      <c r="M54" s="3">
        <v>10</v>
      </c>
      <c r="N54" s="5">
        <f>AVERAGE(D56:D63)</f>
        <v>1.5892857142857146</v>
      </c>
      <c r="O54" s="5" t="s">
        <v>24</v>
      </c>
      <c r="P54" s="5"/>
      <c r="Q54" s="5"/>
      <c r="R54" s="21"/>
    </row>
    <row r="55" spans="1:18" ht="15" thickBot="1" x14ac:dyDescent="0.35">
      <c r="A55">
        <v>8</v>
      </c>
      <c r="B55">
        <v>2011</v>
      </c>
      <c r="C55" s="3">
        <v>0</v>
      </c>
      <c r="D55" s="3">
        <v>0</v>
      </c>
      <c r="E55" s="13">
        <v>0</v>
      </c>
      <c r="F55" s="1">
        <v>4.0214285714285696</v>
      </c>
      <c r="G55">
        <v>0.4</v>
      </c>
      <c r="H55">
        <v>8.0928571428571399</v>
      </c>
      <c r="I55">
        <v>-3.47857142857143</v>
      </c>
      <c r="J55" s="3">
        <v>0</v>
      </c>
      <c r="K55" s="13">
        <v>0</v>
      </c>
      <c r="L55" s="3">
        <v>0</v>
      </c>
      <c r="M55" s="3">
        <v>10</v>
      </c>
      <c r="N55" s="5">
        <f>SUM(E56:E63)</f>
        <v>177.99999999999997</v>
      </c>
      <c r="O55" s="5" t="s">
        <v>25</v>
      </c>
      <c r="P55" s="5"/>
      <c r="Q55" s="5"/>
      <c r="R55" s="21"/>
    </row>
    <row r="56" spans="1:18" s="5" customFormat="1" x14ac:dyDescent="0.3">
      <c r="A56" s="6">
        <v>9</v>
      </c>
      <c r="B56" s="7">
        <v>2011</v>
      </c>
      <c r="C56" s="8">
        <v>0</v>
      </c>
      <c r="D56" s="7">
        <v>0.84285714285714297</v>
      </c>
      <c r="E56" s="9">
        <v>11.8</v>
      </c>
      <c r="F56" s="9">
        <v>3.7</v>
      </c>
      <c r="G56" s="7">
        <v>-1.0642857142857101</v>
      </c>
      <c r="H56" s="7">
        <v>9.0214285714285705</v>
      </c>
      <c r="I56" s="7">
        <v>-6.04285714285714</v>
      </c>
      <c r="J56" s="8">
        <v>0</v>
      </c>
      <c r="K56" s="10">
        <v>0</v>
      </c>
      <c r="L56" s="8">
        <v>0</v>
      </c>
      <c r="M56" s="8">
        <v>13</v>
      </c>
      <c r="N56" s="7">
        <f>AVERAGE(F56:F63)</f>
        <v>1.9973214285714289</v>
      </c>
      <c r="O56" s="7" t="s">
        <v>27</v>
      </c>
      <c r="P56" s="7"/>
      <c r="Q56" s="7"/>
      <c r="R56" s="11">
        <v>14</v>
      </c>
    </row>
    <row r="57" spans="1:18" s="5" customFormat="1" x14ac:dyDescent="0.3">
      <c r="A57" s="12">
        <v>10</v>
      </c>
      <c r="B57" s="5">
        <v>2011</v>
      </c>
      <c r="C57" s="4">
        <v>0</v>
      </c>
      <c r="D57" s="5">
        <v>4.0214285714285696</v>
      </c>
      <c r="E57" s="1">
        <v>56.3</v>
      </c>
      <c r="F57" s="1">
        <v>4.3499999999999996</v>
      </c>
      <c r="G57" s="5">
        <v>1.25714285714286</v>
      </c>
      <c r="H57" s="5">
        <v>7.5142857142857098</v>
      </c>
      <c r="I57" s="5">
        <v>-1.80714285714286</v>
      </c>
      <c r="J57" s="4">
        <v>0</v>
      </c>
      <c r="K57" s="13">
        <v>0</v>
      </c>
      <c r="L57" s="4">
        <v>0</v>
      </c>
      <c r="M57" s="4">
        <v>11</v>
      </c>
      <c r="N57" s="5">
        <f>AVERAGE(G56:G63)</f>
        <v>-1.3848214285714262</v>
      </c>
      <c r="O57" s="5" t="s">
        <v>28</v>
      </c>
      <c r="R57" s="14">
        <v>14</v>
      </c>
    </row>
    <row r="58" spans="1:18" s="5" customFormat="1" x14ac:dyDescent="0.3">
      <c r="A58" s="12">
        <v>11</v>
      </c>
      <c r="B58" s="5">
        <v>2011</v>
      </c>
      <c r="C58" s="5">
        <v>0.57142857142857095</v>
      </c>
      <c r="D58" s="5">
        <v>2.55714285714286</v>
      </c>
      <c r="E58" s="1">
        <v>35.799999999999997</v>
      </c>
      <c r="F58" s="1">
        <v>3.8214285714285698</v>
      </c>
      <c r="G58" s="5">
        <v>1.52857142857143</v>
      </c>
      <c r="H58" s="5">
        <v>5.8857142857142897</v>
      </c>
      <c r="I58" s="5">
        <v>-0.97142857142857097</v>
      </c>
      <c r="J58" s="4">
        <v>3</v>
      </c>
      <c r="K58" s="13">
        <v>1</v>
      </c>
      <c r="L58" s="4">
        <v>0</v>
      </c>
      <c r="M58" s="4">
        <v>9</v>
      </c>
      <c r="N58" s="5">
        <f>AVERAGE(H56:H63)</f>
        <v>5.4160714285714286</v>
      </c>
      <c r="O58" s="5" t="s">
        <v>29</v>
      </c>
      <c r="R58" s="14">
        <v>14</v>
      </c>
    </row>
    <row r="59" spans="1:18" s="5" customFormat="1" x14ac:dyDescent="0.3">
      <c r="A59" s="12">
        <v>12</v>
      </c>
      <c r="B59" s="5">
        <v>2011</v>
      </c>
      <c r="C59" s="4">
        <v>0</v>
      </c>
      <c r="D59" s="5">
        <v>1.52142857142857</v>
      </c>
      <c r="E59" s="1">
        <v>21.3</v>
      </c>
      <c r="F59" s="1">
        <v>3.71428571428571</v>
      </c>
      <c r="G59" s="5">
        <v>0.65</v>
      </c>
      <c r="H59" s="5">
        <v>6.4785714285714304</v>
      </c>
      <c r="I59" s="5">
        <v>-2.2999999999999998</v>
      </c>
      <c r="J59" s="4">
        <v>0</v>
      </c>
      <c r="K59" s="13">
        <v>0</v>
      </c>
      <c r="L59" s="4">
        <v>0</v>
      </c>
      <c r="M59" s="4">
        <v>9</v>
      </c>
      <c r="N59" s="5">
        <f>AVERAGE(I56:I63)</f>
        <v>-5.032142857142853</v>
      </c>
      <c r="O59" s="5" t="s">
        <v>30</v>
      </c>
      <c r="R59" s="14">
        <v>14</v>
      </c>
    </row>
    <row r="60" spans="1:18" s="5" customFormat="1" x14ac:dyDescent="0.3">
      <c r="A60" s="12">
        <v>13</v>
      </c>
      <c r="B60" s="5">
        <v>2011</v>
      </c>
      <c r="C60" s="4">
        <v>0</v>
      </c>
      <c r="D60" s="5">
        <v>2.5857142857142899</v>
      </c>
      <c r="E60" s="1">
        <v>36.200000000000003</v>
      </c>
      <c r="F60" s="1">
        <v>1.45714285714286</v>
      </c>
      <c r="G60" s="5">
        <v>-1.53571428571429</v>
      </c>
      <c r="H60" s="5">
        <v>4.7714285714285696</v>
      </c>
      <c r="I60" s="5">
        <v>-4.2642857142857098</v>
      </c>
      <c r="J60" s="4">
        <v>0</v>
      </c>
      <c r="K60" s="13">
        <v>0</v>
      </c>
      <c r="L60" s="4">
        <v>0</v>
      </c>
      <c r="M60" s="4">
        <v>10</v>
      </c>
      <c r="N60" s="5">
        <f>SUM(J56:J63)</f>
        <v>21</v>
      </c>
      <c r="O60" s="5" t="s">
        <v>31</v>
      </c>
      <c r="R60" s="14">
        <v>14</v>
      </c>
    </row>
    <row r="61" spans="1:18" s="5" customFormat="1" x14ac:dyDescent="0.3">
      <c r="A61" s="12">
        <v>14</v>
      </c>
      <c r="B61" s="5">
        <v>2011</v>
      </c>
      <c r="C61" s="5">
        <v>1.6428571428571399</v>
      </c>
      <c r="D61" s="5">
        <v>0.157142857142857</v>
      </c>
      <c r="E61" s="1">
        <v>2.2000000000000002</v>
      </c>
      <c r="F61" s="1">
        <v>-9.0428571428571392</v>
      </c>
      <c r="G61" s="5">
        <v>-12.314285714285701</v>
      </c>
      <c r="H61" s="5">
        <v>-5.9</v>
      </c>
      <c r="I61" s="5">
        <v>-17.7785714285714</v>
      </c>
      <c r="J61" s="4">
        <v>13</v>
      </c>
      <c r="K61" s="13">
        <v>0</v>
      </c>
      <c r="L61" s="4">
        <v>0</v>
      </c>
      <c r="M61" s="4">
        <v>14</v>
      </c>
      <c r="N61" s="5">
        <f>SUM(K56:K63)</f>
        <v>4</v>
      </c>
      <c r="O61" s="5" t="s">
        <v>32</v>
      </c>
      <c r="R61" s="14">
        <v>14</v>
      </c>
    </row>
    <row r="62" spans="1:18" s="5" customFormat="1" x14ac:dyDescent="0.3">
      <c r="A62" s="12">
        <v>15</v>
      </c>
      <c r="B62" s="5">
        <v>2011</v>
      </c>
      <c r="C62" s="5">
        <v>1.28571428571429</v>
      </c>
      <c r="D62" s="5">
        <v>0.55714285714285705</v>
      </c>
      <c r="E62" s="1">
        <v>7.8</v>
      </c>
      <c r="F62" s="1">
        <v>2.4</v>
      </c>
      <c r="G62" s="5">
        <v>-1.0928571428571401</v>
      </c>
      <c r="H62" s="5">
        <v>5.8285714285714301</v>
      </c>
      <c r="I62" s="5">
        <v>-4.3142857142857096</v>
      </c>
      <c r="J62" s="4">
        <v>5</v>
      </c>
      <c r="K62" s="13">
        <v>3</v>
      </c>
      <c r="L62" s="4">
        <v>1</v>
      </c>
      <c r="M62" s="4">
        <v>10</v>
      </c>
      <c r="N62" s="5">
        <f>SUM(L56:L63)</f>
        <v>1</v>
      </c>
      <c r="O62" s="5" t="s">
        <v>33</v>
      </c>
      <c r="R62" s="14">
        <v>14</v>
      </c>
    </row>
    <row r="63" spans="1:18" s="5" customFormat="1" ht="15" thickBot="1" x14ac:dyDescent="0.35">
      <c r="A63" s="15">
        <v>16</v>
      </c>
      <c r="B63" s="16">
        <v>2011</v>
      </c>
      <c r="C63" s="18">
        <v>0</v>
      </c>
      <c r="D63" s="16">
        <v>0.47142857142857097</v>
      </c>
      <c r="E63" s="17">
        <v>6.6</v>
      </c>
      <c r="F63" s="17">
        <v>5.5785714285714301</v>
      </c>
      <c r="G63" s="16">
        <v>1.49285714285714</v>
      </c>
      <c r="H63" s="16">
        <v>9.7285714285714295</v>
      </c>
      <c r="I63" s="16">
        <v>-2.7785714285714298</v>
      </c>
      <c r="J63" s="18">
        <v>0</v>
      </c>
      <c r="K63" s="19">
        <v>0</v>
      </c>
      <c r="L63" s="18">
        <v>0</v>
      </c>
      <c r="M63" s="18">
        <v>11</v>
      </c>
      <c r="N63" s="16">
        <f>SUM(M56:M63)</f>
        <v>87</v>
      </c>
      <c r="O63" s="16" t="s">
        <v>34</v>
      </c>
      <c r="P63" s="16"/>
      <c r="Q63" s="16"/>
      <c r="R63" s="20">
        <v>14</v>
      </c>
    </row>
    <row r="64" spans="1:18" x14ac:dyDescent="0.3">
      <c r="A64">
        <v>17</v>
      </c>
      <c r="B64">
        <v>2011</v>
      </c>
      <c r="C64" s="3">
        <v>0</v>
      </c>
      <c r="D64">
        <v>0.33571428571428602</v>
      </c>
      <c r="E64">
        <v>4.7</v>
      </c>
      <c r="F64">
        <v>9.0071428571428598</v>
      </c>
      <c r="G64">
        <v>2.30714285714286</v>
      </c>
      <c r="H64">
        <v>15.8571428571429</v>
      </c>
      <c r="I64">
        <v>-3.54285714285714</v>
      </c>
      <c r="J64" s="3">
        <v>0</v>
      </c>
      <c r="K64" s="3">
        <v>0</v>
      </c>
      <c r="L64" s="3">
        <v>0</v>
      </c>
      <c r="M64" s="3">
        <v>12</v>
      </c>
    </row>
    <row r="65" spans="1:13" x14ac:dyDescent="0.3">
      <c r="A65">
        <v>18</v>
      </c>
      <c r="B65">
        <v>2011</v>
      </c>
      <c r="C65" s="3">
        <v>0</v>
      </c>
      <c r="D65">
        <v>1.46428571428571</v>
      </c>
      <c r="E65">
        <v>20.5</v>
      </c>
      <c r="F65">
        <v>8.4499999999999993</v>
      </c>
      <c r="G65">
        <v>3.28571428571429</v>
      </c>
      <c r="H65">
        <v>13.1071428571429</v>
      </c>
      <c r="I65">
        <v>-1.52857142857143</v>
      </c>
      <c r="J65" s="3">
        <v>0</v>
      </c>
      <c r="K65" s="3">
        <v>0</v>
      </c>
      <c r="L65" s="3">
        <v>0</v>
      </c>
      <c r="M65" s="3">
        <v>9</v>
      </c>
    </row>
    <row r="66" spans="1:13" x14ac:dyDescent="0.3">
      <c r="A66">
        <v>19</v>
      </c>
      <c r="B66">
        <v>2011</v>
      </c>
      <c r="C66" s="3">
        <v>0</v>
      </c>
      <c r="D66">
        <v>2.03571428571429</v>
      </c>
      <c r="E66">
        <v>28.5</v>
      </c>
      <c r="F66">
        <v>7.7285714285714304</v>
      </c>
      <c r="G66">
        <v>3.03571428571429</v>
      </c>
      <c r="H66">
        <v>12.064285714285701</v>
      </c>
      <c r="I66">
        <v>-1.3285714285714301</v>
      </c>
      <c r="J66" s="3">
        <v>0</v>
      </c>
      <c r="K66" s="3">
        <v>0</v>
      </c>
      <c r="L66" s="3">
        <v>0</v>
      </c>
      <c r="M66" s="3">
        <v>11</v>
      </c>
    </row>
    <row r="67" spans="1:13" x14ac:dyDescent="0.3">
      <c r="A67">
        <v>20</v>
      </c>
      <c r="B67">
        <v>2011</v>
      </c>
      <c r="C67" s="3">
        <v>0</v>
      </c>
      <c r="D67">
        <v>1.1000000000000001</v>
      </c>
      <c r="E67">
        <v>15.4</v>
      </c>
      <c r="F67">
        <v>14.2071428571429</v>
      </c>
      <c r="G67">
        <v>7.5</v>
      </c>
      <c r="H67">
        <v>19.95</v>
      </c>
      <c r="I67">
        <v>2.4928571428571402</v>
      </c>
      <c r="J67" s="3">
        <v>0</v>
      </c>
      <c r="K67" s="3">
        <v>0</v>
      </c>
      <c r="L67" s="3">
        <v>0</v>
      </c>
      <c r="M67" s="3">
        <v>4</v>
      </c>
    </row>
    <row r="68" spans="1:13" x14ac:dyDescent="0.3">
      <c r="A68">
        <v>21</v>
      </c>
      <c r="B68">
        <v>2011</v>
      </c>
      <c r="C68" s="3">
        <v>0</v>
      </c>
      <c r="D68">
        <v>1.75714285714286</v>
      </c>
      <c r="E68">
        <v>24.6</v>
      </c>
      <c r="F68">
        <v>13.578571428571401</v>
      </c>
      <c r="G68">
        <v>7.1857142857142904</v>
      </c>
      <c r="H68">
        <v>19.55</v>
      </c>
      <c r="I68">
        <v>2.3214285714285698</v>
      </c>
      <c r="J68" s="3">
        <v>0</v>
      </c>
      <c r="K68" s="3">
        <v>0</v>
      </c>
      <c r="L68" s="3">
        <v>0</v>
      </c>
      <c r="M68" s="3">
        <v>4</v>
      </c>
    </row>
    <row r="69" spans="1:13" x14ac:dyDescent="0.3">
      <c r="A69">
        <v>22</v>
      </c>
      <c r="B69">
        <v>2011</v>
      </c>
      <c r="C69" s="3">
        <v>0</v>
      </c>
      <c r="D69">
        <v>0.6</v>
      </c>
      <c r="E69">
        <v>8.4</v>
      </c>
      <c r="F69">
        <v>17.814285714285699</v>
      </c>
      <c r="G69">
        <v>12</v>
      </c>
      <c r="H69">
        <v>23.478571428571399</v>
      </c>
      <c r="I69">
        <v>6.2714285714285696</v>
      </c>
      <c r="J69" s="3">
        <v>0</v>
      </c>
      <c r="K69" s="3">
        <v>0</v>
      </c>
      <c r="L69" s="3">
        <v>0</v>
      </c>
      <c r="M69" s="3">
        <v>0</v>
      </c>
    </row>
    <row r="70" spans="1:13" x14ac:dyDescent="0.3">
      <c r="A70">
        <v>23</v>
      </c>
      <c r="B70">
        <v>2011</v>
      </c>
      <c r="C70" s="3">
        <v>0</v>
      </c>
      <c r="D70">
        <v>2.94285714285714</v>
      </c>
      <c r="E70">
        <v>41.2</v>
      </c>
      <c r="F70">
        <v>15.407142857142899</v>
      </c>
      <c r="G70">
        <v>10.578571428571401</v>
      </c>
      <c r="H70">
        <v>20.285714285714299</v>
      </c>
      <c r="I70">
        <v>7.2214285714285698</v>
      </c>
      <c r="J70" s="3">
        <v>0</v>
      </c>
      <c r="K70" s="3">
        <v>0</v>
      </c>
      <c r="L70" s="3">
        <v>0</v>
      </c>
      <c r="M70" s="3">
        <v>0</v>
      </c>
    </row>
    <row r="76" spans="1:13" x14ac:dyDescent="0.3">
      <c r="K76" t="s">
        <v>35</v>
      </c>
      <c r="L76" t="s">
        <v>36</v>
      </c>
    </row>
    <row r="77" spans="1:13" x14ac:dyDescent="0.3">
      <c r="F77" t="s">
        <v>37</v>
      </c>
      <c r="J77" t="s">
        <v>38</v>
      </c>
      <c r="K77" t="s">
        <v>39</v>
      </c>
    </row>
    <row r="78" spans="1:13" x14ac:dyDescent="0.3">
      <c r="F78" t="s">
        <v>40</v>
      </c>
      <c r="G78" t="s">
        <v>41</v>
      </c>
      <c r="J78" t="s">
        <v>42</v>
      </c>
      <c r="K78">
        <v>1.7632576</v>
      </c>
      <c r="L78">
        <v>1.7664188000000001</v>
      </c>
    </row>
    <row r="79" spans="1:13" x14ac:dyDescent="0.3">
      <c r="F79">
        <v>2.1764705882352939</v>
      </c>
      <c r="G79">
        <v>2.1764705882352939</v>
      </c>
      <c r="J79" t="s">
        <v>6</v>
      </c>
      <c r="K79">
        <v>-0.25391219999999998</v>
      </c>
      <c r="L79">
        <v>-0.55789409999999995</v>
      </c>
    </row>
    <row r="80" spans="1:13" x14ac:dyDescent="0.3">
      <c r="F80">
        <v>2.1764705882352939</v>
      </c>
      <c r="G80">
        <v>2.1764705882352939</v>
      </c>
      <c r="J80" t="s">
        <v>43</v>
      </c>
      <c r="K80">
        <v>2.1425099999999999E-2</v>
      </c>
      <c r="L80">
        <v>-1.4310399999999999E-2</v>
      </c>
    </row>
    <row r="81" spans="6:18" x14ac:dyDescent="0.3">
      <c r="F81">
        <v>2.1764705882352939</v>
      </c>
      <c r="G81">
        <v>2.1764705882352939</v>
      </c>
      <c r="J81" t="s">
        <v>44</v>
      </c>
      <c r="K81" t="s">
        <v>45</v>
      </c>
      <c r="L81">
        <v>1.12871E-2</v>
      </c>
    </row>
    <row r="82" spans="6:18" x14ac:dyDescent="0.3">
      <c r="F82">
        <v>2.1764705882352939</v>
      </c>
      <c r="G82">
        <v>2.1764705882352939</v>
      </c>
    </row>
    <row r="83" spans="6:18" x14ac:dyDescent="0.3">
      <c r="F83">
        <v>2.1764705882352939</v>
      </c>
      <c r="G83">
        <v>2.1764705882352939</v>
      </c>
    </row>
    <row r="84" spans="6:18" x14ac:dyDescent="0.3">
      <c r="F84">
        <v>2.1764705882352939</v>
      </c>
      <c r="G84">
        <v>2.1764705882352939</v>
      </c>
    </row>
    <row r="85" spans="6:18" x14ac:dyDescent="0.3">
      <c r="F85">
        <v>2.1764705882352939</v>
      </c>
      <c r="G85">
        <v>2.1764705882352939</v>
      </c>
    </row>
    <row r="86" spans="6:18" x14ac:dyDescent="0.3">
      <c r="F86">
        <v>2.1764705882352939</v>
      </c>
      <c r="G86">
        <v>2.1764705882352939</v>
      </c>
    </row>
    <row r="87" spans="6:18" x14ac:dyDescent="0.3">
      <c r="F87">
        <v>1.5294117647058822</v>
      </c>
      <c r="G87">
        <v>1.5588235294117647</v>
      </c>
      <c r="J87" t="s">
        <v>6</v>
      </c>
      <c r="K87" t="s">
        <v>35</v>
      </c>
      <c r="O87" t="s">
        <v>36</v>
      </c>
    </row>
    <row r="88" spans="6:18" x14ac:dyDescent="0.3">
      <c r="F88">
        <v>1.5294117647058822</v>
      </c>
      <c r="G88">
        <v>1.5588235294117647</v>
      </c>
      <c r="K88" t="s">
        <v>46</v>
      </c>
      <c r="L88" t="s">
        <v>47</v>
      </c>
      <c r="M88" t="s">
        <v>48</v>
      </c>
      <c r="N88" t="s">
        <v>49</v>
      </c>
      <c r="O88" t="s">
        <v>50</v>
      </c>
      <c r="P88" t="s">
        <v>51</v>
      </c>
      <c r="Q88" t="s">
        <v>52</v>
      </c>
      <c r="R88" t="s">
        <v>53</v>
      </c>
    </row>
    <row r="89" spans="6:18" x14ac:dyDescent="0.3">
      <c r="F89">
        <v>1.5294117647058822</v>
      </c>
      <c r="G89">
        <v>1.5588235294117647</v>
      </c>
      <c r="J89">
        <v>0</v>
      </c>
      <c r="K89">
        <f>$K$78 + $K$79*J89 + $K$80*0</f>
        <v>1.7632576</v>
      </c>
      <c r="L89">
        <f>$K$78 + $K$79*J89 + $K$80*30</f>
        <v>2.4060106000000001</v>
      </c>
      <c r="M89">
        <f>$K$78 + $K$79*J89 + $K$80*60</f>
        <v>3.0487636</v>
      </c>
      <c r="N89">
        <f>$K$78 + $K$79*J89 + $K$80*19.625</f>
        <v>2.1837251874999999</v>
      </c>
      <c r="O89">
        <f t="shared" ref="O89:O109" si="0">$L$78 + $L$79*J89 + $L$80*0 + $L$81*J89*0</f>
        <v>1.7664188000000001</v>
      </c>
      <c r="P89">
        <f t="shared" ref="P89:P109" si="1">$L$78 + $L$79*J89 + $L$80*30 + $L$81*J89*30</f>
        <v>1.3371068000000002</v>
      </c>
      <c r="Q89">
        <f t="shared" ref="Q89:Q109" si="2">$L$78 + $L$79*J89 + $L$80*60 + $L$81*J89*60</f>
        <v>0.90779480000000012</v>
      </c>
      <c r="R89">
        <f>$L$78 + $L$79*J89 + $L$80*19.625 + $L$81*J89*19.625</f>
        <v>1.4855772</v>
      </c>
    </row>
    <row r="90" spans="6:18" x14ac:dyDescent="0.3">
      <c r="F90">
        <v>1.5294117647058822</v>
      </c>
      <c r="G90">
        <v>1.5588235294117647</v>
      </c>
      <c r="J90">
        <v>1</v>
      </c>
      <c r="K90">
        <f t="shared" ref="K90:K109" si="3">$K$78 + $K$79*J90 + $K$80*0</f>
        <v>1.5093453999999999</v>
      </c>
      <c r="L90">
        <f t="shared" ref="L90:L109" si="4">$K$78 + $K$79*J90 + $K$80*30</f>
        <v>2.1520983999999999</v>
      </c>
      <c r="M90">
        <f t="shared" ref="M90:M109" si="5">$K$78 + $K$79*J90 + $K$80*60</f>
        <v>2.7948513999999998</v>
      </c>
      <c r="N90">
        <f t="shared" ref="N90:N109" si="6">$K$78 + $K$79*J90 + $K$80*19.625</f>
        <v>1.9298129874999999</v>
      </c>
      <c r="O90">
        <f t="shared" si="0"/>
        <v>1.2085247000000001</v>
      </c>
      <c r="P90">
        <f t="shared" si="1"/>
        <v>1.1178257000000003</v>
      </c>
      <c r="Q90">
        <f t="shared" si="2"/>
        <v>1.0271267000000002</v>
      </c>
      <c r="R90">
        <f t="shared" ref="R90:R109" si="7">$L$78 + $L$79*J90 + $L$80*19.625 + $L$81*J90*19.625</f>
        <v>1.1491924375</v>
      </c>
    </row>
    <row r="91" spans="6:18" x14ac:dyDescent="0.3">
      <c r="F91">
        <v>1.5294117647058822</v>
      </c>
      <c r="G91">
        <v>1.5588235294117647</v>
      </c>
      <c r="J91">
        <v>2</v>
      </c>
      <c r="K91">
        <f t="shared" si="3"/>
        <v>1.2554332000000001</v>
      </c>
      <c r="L91">
        <f t="shared" si="4"/>
        <v>1.8981862</v>
      </c>
      <c r="M91">
        <f t="shared" si="5"/>
        <v>2.5409392000000004</v>
      </c>
      <c r="N91">
        <f t="shared" si="6"/>
        <v>1.6759007875</v>
      </c>
      <c r="O91">
        <f t="shared" si="0"/>
        <v>0.65063060000000017</v>
      </c>
      <c r="P91">
        <f t="shared" si="1"/>
        <v>0.89854460000000014</v>
      </c>
      <c r="Q91">
        <f t="shared" si="2"/>
        <v>1.1464586000000003</v>
      </c>
      <c r="R91">
        <f t="shared" si="7"/>
        <v>0.81280767500000017</v>
      </c>
    </row>
    <row r="92" spans="6:18" x14ac:dyDescent="0.3">
      <c r="F92">
        <v>1.5294117647058822</v>
      </c>
      <c r="G92">
        <v>1.5588235294117647</v>
      </c>
      <c r="J92">
        <v>3</v>
      </c>
      <c r="K92">
        <f t="shared" si="3"/>
        <v>1.0015210000000001</v>
      </c>
      <c r="L92">
        <f t="shared" si="4"/>
        <v>1.6442740000000002</v>
      </c>
      <c r="M92">
        <f t="shared" si="5"/>
        <v>2.2870270000000001</v>
      </c>
      <c r="N92">
        <f t="shared" si="6"/>
        <v>1.4219885875</v>
      </c>
      <c r="O92">
        <f t="shared" si="0"/>
        <v>9.2736500000000222E-2</v>
      </c>
      <c r="P92">
        <f t="shared" si="1"/>
        <v>0.67926350000000024</v>
      </c>
      <c r="Q92">
        <f t="shared" si="2"/>
        <v>1.2657905</v>
      </c>
      <c r="R92">
        <f t="shared" si="7"/>
        <v>0.47642291250000018</v>
      </c>
    </row>
    <row r="93" spans="6:18" x14ac:dyDescent="0.3">
      <c r="F93">
        <v>1.5294117647058822</v>
      </c>
      <c r="G93">
        <v>1.5588235294117647</v>
      </c>
      <c r="J93">
        <v>4</v>
      </c>
      <c r="K93">
        <f t="shared" si="3"/>
        <v>0.74760880000000007</v>
      </c>
      <c r="L93">
        <f t="shared" si="4"/>
        <v>1.3903618</v>
      </c>
      <c r="M93">
        <f t="shared" si="5"/>
        <v>2.0331147999999999</v>
      </c>
      <c r="N93">
        <f t="shared" si="6"/>
        <v>1.1680763875</v>
      </c>
      <c r="O93">
        <f t="shared" si="0"/>
        <v>-0.46515759999999973</v>
      </c>
      <c r="P93">
        <f t="shared" si="1"/>
        <v>0.45998240000000035</v>
      </c>
      <c r="Q93">
        <f t="shared" si="2"/>
        <v>1.3851224000000002</v>
      </c>
      <c r="R93">
        <f t="shared" si="7"/>
        <v>0.14003815000000019</v>
      </c>
    </row>
    <row r="94" spans="6:18" x14ac:dyDescent="0.3">
      <c r="F94">
        <v>1.5294117647058822</v>
      </c>
      <c r="G94">
        <v>1.5588235294117647</v>
      </c>
      <c r="J94">
        <v>5</v>
      </c>
      <c r="K94">
        <f t="shared" si="3"/>
        <v>0.49369660000000004</v>
      </c>
      <c r="L94">
        <f t="shared" si="4"/>
        <v>1.1364496000000002</v>
      </c>
      <c r="M94">
        <f t="shared" si="5"/>
        <v>1.7792026000000001</v>
      </c>
      <c r="N94">
        <f t="shared" si="6"/>
        <v>0.91416418749999995</v>
      </c>
      <c r="O94">
        <f t="shared" si="0"/>
        <v>-1.0230516999999997</v>
      </c>
      <c r="P94">
        <f t="shared" si="1"/>
        <v>0.24070130000000045</v>
      </c>
      <c r="Q94">
        <f t="shared" si="2"/>
        <v>1.5044543000000004</v>
      </c>
      <c r="R94">
        <f t="shared" si="7"/>
        <v>-0.19634661249999974</v>
      </c>
    </row>
    <row r="95" spans="6:18" x14ac:dyDescent="0.3">
      <c r="F95">
        <v>1.5833333333333333</v>
      </c>
      <c r="G95">
        <v>1.8928571428571428</v>
      </c>
      <c r="J95">
        <v>6</v>
      </c>
      <c r="K95">
        <f t="shared" si="3"/>
        <v>0.23978440000000023</v>
      </c>
      <c r="L95">
        <f t="shared" si="4"/>
        <v>0.88253740000000025</v>
      </c>
      <c r="M95">
        <f t="shared" si="5"/>
        <v>1.5252904000000003</v>
      </c>
      <c r="N95">
        <f t="shared" si="6"/>
        <v>0.66025198750000014</v>
      </c>
      <c r="O95">
        <f t="shared" si="0"/>
        <v>-1.5809457999999996</v>
      </c>
      <c r="P95">
        <f t="shared" si="1"/>
        <v>2.1420200000000111E-2</v>
      </c>
      <c r="Q95">
        <f t="shared" si="2"/>
        <v>1.6237862000000001</v>
      </c>
      <c r="R95">
        <f t="shared" si="7"/>
        <v>-0.53273137499999978</v>
      </c>
    </row>
    <row r="96" spans="6:18" x14ac:dyDescent="0.3">
      <c r="F96">
        <v>1.5833333333333333</v>
      </c>
      <c r="G96">
        <v>1.8928571428571428</v>
      </c>
      <c r="J96">
        <v>7</v>
      </c>
      <c r="K96">
        <f t="shared" si="3"/>
        <v>-1.4127799999999802E-2</v>
      </c>
      <c r="L96">
        <f t="shared" si="4"/>
        <v>0.62862520000000022</v>
      </c>
      <c r="M96">
        <f t="shared" si="5"/>
        <v>1.2713782000000002</v>
      </c>
      <c r="N96">
        <f t="shared" si="6"/>
        <v>0.40633978750000016</v>
      </c>
      <c r="O96">
        <f t="shared" si="0"/>
        <v>-2.1388398999999998</v>
      </c>
      <c r="P96">
        <f t="shared" si="1"/>
        <v>-0.19786089999999978</v>
      </c>
      <c r="Q96">
        <f t="shared" si="2"/>
        <v>1.7431181000000002</v>
      </c>
      <c r="R96">
        <f t="shared" si="7"/>
        <v>-0.86911613749999983</v>
      </c>
    </row>
    <row r="97" spans="6:18" x14ac:dyDescent="0.3">
      <c r="F97">
        <v>1.5833333333333333</v>
      </c>
      <c r="G97">
        <v>1.8928571428571428</v>
      </c>
      <c r="J97">
        <v>8</v>
      </c>
      <c r="K97">
        <f t="shared" si="3"/>
        <v>-0.26803999999999983</v>
      </c>
      <c r="L97">
        <f t="shared" si="4"/>
        <v>0.37471300000000018</v>
      </c>
      <c r="M97">
        <f t="shared" si="5"/>
        <v>1.0174660000000002</v>
      </c>
      <c r="N97">
        <f t="shared" si="6"/>
        <v>0.15242758750000013</v>
      </c>
      <c r="O97">
        <f t="shared" si="0"/>
        <v>-2.6967339999999993</v>
      </c>
      <c r="P97">
        <f t="shared" si="1"/>
        <v>-0.41714199999999924</v>
      </c>
      <c r="Q97">
        <f t="shared" si="2"/>
        <v>1.8624500000000008</v>
      </c>
      <c r="R97">
        <f t="shared" si="7"/>
        <v>-1.2055008999999994</v>
      </c>
    </row>
    <row r="98" spans="6:18" x14ac:dyDescent="0.3">
      <c r="F98">
        <v>1.5833333333333333</v>
      </c>
      <c r="G98">
        <v>1.8928571428571428</v>
      </c>
      <c r="J98">
        <v>9</v>
      </c>
      <c r="K98">
        <f t="shared" si="3"/>
        <v>-0.52195219999999964</v>
      </c>
      <c r="L98">
        <f t="shared" si="4"/>
        <v>0.12080080000000037</v>
      </c>
      <c r="M98">
        <f t="shared" si="5"/>
        <v>0.76355380000000039</v>
      </c>
      <c r="N98">
        <f t="shared" si="6"/>
        <v>-0.10148461249999968</v>
      </c>
      <c r="O98">
        <f t="shared" si="0"/>
        <v>-3.2546280999999997</v>
      </c>
      <c r="P98">
        <f t="shared" si="1"/>
        <v>-0.63642310000000002</v>
      </c>
      <c r="Q98">
        <f t="shared" si="2"/>
        <v>1.9817818999999997</v>
      </c>
      <c r="R98">
        <f t="shared" si="7"/>
        <v>-1.5418856624999999</v>
      </c>
    </row>
    <row r="99" spans="6:18" x14ac:dyDescent="0.3">
      <c r="F99">
        <v>1.5833333333333333</v>
      </c>
      <c r="G99">
        <v>1.8928571428571428</v>
      </c>
      <c r="J99">
        <v>10</v>
      </c>
      <c r="K99">
        <f t="shared" si="3"/>
        <v>-0.7758643999999999</v>
      </c>
      <c r="L99">
        <f t="shared" si="4"/>
        <v>-0.13311139999999988</v>
      </c>
      <c r="M99">
        <f t="shared" si="5"/>
        <v>0.50964160000000014</v>
      </c>
      <c r="N99">
        <f t="shared" si="6"/>
        <v>-0.35539681249999994</v>
      </c>
      <c r="O99">
        <f t="shared" si="0"/>
        <v>-3.8125221999999992</v>
      </c>
      <c r="P99">
        <f t="shared" si="1"/>
        <v>-0.85570419999999947</v>
      </c>
      <c r="Q99">
        <f t="shared" si="2"/>
        <v>2.1011138000000011</v>
      </c>
      <c r="R99">
        <f t="shared" si="7"/>
        <v>-1.8782704249999989</v>
      </c>
    </row>
    <row r="100" spans="6:18" x14ac:dyDescent="0.3">
      <c r="F100">
        <v>1.5833333333333333</v>
      </c>
      <c r="G100">
        <v>1.8928571428571428</v>
      </c>
      <c r="J100">
        <v>11</v>
      </c>
      <c r="K100">
        <f t="shared" si="3"/>
        <v>-1.0297765999999997</v>
      </c>
      <c r="L100">
        <f t="shared" si="4"/>
        <v>-0.38702359999999969</v>
      </c>
      <c r="M100">
        <f t="shared" si="5"/>
        <v>0.25572940000000033</v>
      </c>
      <c r="N100">
        <f t="shared" si="6"/>
        <v>-0.6093090124999998</v>
      </c>
      <c r="O100">
        <f t="shared" si="0"/>
        <v>-4.3704162999999987</v>
      </c>
      <c r="P100">
        <f t="shared" si="1"/>
        <v>-1.0749852999999994</v>
      </c>
      <c r="Q100">
        <f t="shared" si="2"/>
        <v>2.2204457000000009</v>
      </c>
      <c r="R100">
        <f t="shared" si="7"/>
        <v>-2.2146551874999982</v>
      </c>
    </row>
    <row r="101" spans="6:18" x14ac:dyDescent="0.3">
      <c r="F101">
        <v>1.5833333333333333</v>
      </c>
      <c r="G101">
        <v>1.8928571428571428</v>
      </c>
      <c r="J101">
        <v>12</v>
      </c>
      <c r="K101">
        <f t="shared" si="3"/>
        <v>-1.2836887999999995</v>
      </c>
      <c r="L101">
        <f t="shared" si="4"/>
        <v>-0.6409357999999995</v>
      </c>
      <c r="M101">
        <f t="shared" si="5"/>
        <v>1.8172000000005184E-3</v>
      </c>
      <c r="N101">
        <f t="shared" si="6"/>
        <v>-0.86322121249999961</v>
      </c>
      <c r="O101">
        <f t="shared" si="0"/>
        <v>-4.9283103999999991</v>
      </c>
      <c r="P101">
        <f t="shared" si="1"/>
        <v>-1.2942663999999997</v>
      </c>
      <c r="Q101">
        <f t="shared" si="2"/>
        <v>2.3397776000000006</v>
      </c>
      <c r="R101">
        <f t="shared" si="7"/>
        <v>-2.5510399499999989</v>
      </c>
    </row>
    <row r="102" spans="6:18" x14ac:dyDescent="0.3">
      <c r="F102">
        <v>1.5833333333333333</v>
      </c>
      <c r="G102">
        <v>1.8928571428571428</v>
      </c>
      <c r="J102">
        <v>13</v>
      </c>
      <c r="K102">
        <f t="shared" si="3"/>
        <v>-1.5376009999999998</v>
      </c>
      <c r="L102">
        <f t="shared" si="4"/>
        <v>-0.89484799999999975</v>
      </c>
      <c r="M102">
        <f t="shared" si="5"/>
        <v>-0.25209499999999974</v>
      </c>
      <c r="N102">
        <f t="shared" si="6"/>
        <v>-1.1171334124999999</v>
      </c>
      <c r="O102">
        <f t="shared" si="0"/>
        <v>-5.4862044999999995</v>
      </c>
      <c r="P102">
        <f t="shared" si="1"/>
        <v>-1.5135475000000005</v>
      </c>
      <c r="Q102">
        <f t="shared" si="2"/>
        <v>2.4591094999999994</v>
      </c>
      <c r="R102">
        <f t="shared" si="7"/>
        <v>-2.8874247124999992</v>
      </c>
    </row>
    <row r="103" spans="6:18" x14ac:dyDescent="0.3">
      <c r="J103">
        <v>14</v>
      </c>
      <c r="K103">
        <f t="shared" si="3"/>
        <v>-1.7915131999999996</v>
      </c>
      <c r="L103">
        <f t="shared" si="4"/>
        <v>-1.1487601999999995</v>
      </c>
      <c r="M103">
        <f t="shared" si="5"/>
        <v>-0.50600719999999955</v>
      </c>
      <c r="N103">
        <f t="shared" si="6"/>
        <v>-1.3710456124999997</v>
      </c>
      <c r="O103">
        <f t="shared" si="0"/>
        <v>-6.044098599999999</v>
      </c>
      <c r="P103">
        <f t="shared" si="1"/>
        <v>-1.7328285999999995</v>
      </c>
      <c r="Q103">
        <f t="shared" si="2"/>
        <v>2.5784414000000009</v>
      </c>
      <c r="R103">
        <f t="shared" si="7"/>
        <v>-3.2238094749999986</v>
      </c>
    </row>
    <row r="104" spans="6:18" x14ac:dyDescent="0.3">
      <c r="J104">
        <v>15</v>
      </c>
      <c r="K104">
        <f t="shared" si="3"/>
        <v>-2.0454254000000001</v>
      </c>
      <c r="L104">
        <f t="shared" si="4"/>
        <v>-1.4026724000000002</v>
      </c>
      <c r="M104">
        <f t="shared" si="5"/>
        <v>-0.75991940000000002</v>
      </c>
      <c r="N104">
        <f t="shared" si="6"/>
        <v>-1.6249578125000002</v>
      </c>
      <c r="O104">
        <f t="shared" si="0"/>
        <v>-6.6019926999999985</v>
      </c>
      <c r="P104">
        <f t="shared" si="1"/>
        <v>-1.9521096999999985</v>
      </c>
      <c r="Q104">
        <f t="shared" si="2"/>
        <v>2.6977733000000024</v>
      </c>
      <c r="R104">
        <f t="shared" si="7"/>
        <v>-3.560194237499998</v>
      </c>
    </row>
    <row r="105" spans="6:18" x14ac:dyDescent="0.3">
      <c r="J105">
        <v>16</v>
      </c>
      <c r="K105">
        <f t="shared" si="3"/>
        <v>-2.2993375999999994</v>
      </c>
      <c r="L105">
        <f t="shared" si="4"/>
        <v>-1.6565845999999995</v>
      </c>
      <c r="M105">
        <f t="shared" si="5"/>
        <v>-1.0138315999999994</v>
      </c>
      <c r="N105">
        <f t="shared" si="6"/>
        <v>-1.8788700124999995</v>
      </c>
      <c r="O105">
        <f t="shared" si="0"/>
        <v>-7.1598867999999989</v>
      </c>
      <c r="P105">
        <f t="shared" si="1"/>
        <v>-2.1713907999999993</v>
      </c>
      <c r="Q105">
        <f t="shared" si="2"/>
        <v>2.8171052000000003</v>
      </c>
      <c r="R105">
        <f t="shared" si="7"/>
        <v>-3.8965789999999987</v>
      </c>
    </row>
    <row r="106" spans="6:18" x14ac:dyDescent="0.3">
      <c r="J106">
        <v>17</v>
      </c>
      <c r="K106">
        <f t="shared" si="3"/>
        <v>-2.5532497999999997</v>
      </c>
      <c r="L106">
        <f t="shared" si="4"/>
        <v>-1.9104967999999998</v>
      </c>
      <c r="M106">
        <f t="shared" si="5"/>
        <v>-1.2677437999999996</v>
      </c>
      <c r="N106">
        <f t="shared" si="6"/>
        <v>-2.1327822124999996</v>
      </c>
      <c r="O106">
        <f t="shared" si="0"/>
        <v>-7.7177808999999993</v>
      </c>
      <c r="P106">
        <f t="shared" si="1"/>
        <v>-2.3906718999999992</v>
      </c>
      <c r="Q106">
        <f t="shared" si="2"/>
        <v>2.9364370999999991</v>
      </c>
      <c r="R106">
        <f t="shared" si="7"/>
        <v>-4.2329637624999989</v>
      </c>
    </row>
    <row r="107" spans="6:18" x14ac:dyDescent="0.3">
      <c r="J107">
        <v>18</v>
      </c>
      <c r="K107">
        <f t="shared" si="3"/>
        <v>-2.807161999999999</v>
      </c>
      <c r="L107">
        <f t="shared" si="4"/>
        <v>-2.1644089999999991</v>
      </c>
      <c r="M107">
        <f t="shared" si="5"/>
        <v>-1.521655999999999</v>
      </c>
      <c r="N107">
        <f t="shared" si="6"/>
        <v>-2.3866944124999989</v>
      </c>
      <c r="O107">
        <f t="shared" si="0"/>
        <v>-8.2756749999999997</v>
      </c>
      <c r="P107">
        <f t="shared" si="1"/>
        <v>-2.609953</v>
      </c>
      <c r="Q107">
        <f t="shared" si="2"/>
        <v>3.055768999999998</v>
      </c>
      <c r="R107">
        <f t="shared" si="7"/>
        <v>-4.5693485250000005</v>
      </c>
    </row>
    <row r="108" spans="6:18" x14ac:dyDescent="0.3">
      <c r="J108">
        <v>19</v>
      </c>
      <c r="K108">
        <f t="shared" si="3"/>
        <v>-3.0610741999999993</v>
      </c>
      <c r="L108">
        <f t="shared" si="4"/>
        <v>-2.4183211999999994</v>
      </c>
      <c r="M108">
        <f t="shared" si="5"/>
        <v>-1.7755681999999993</v>
      </c>
      <c r="N108">
        <f t="shared" si="6"/>
        <v>-2.6406066124999992</v>
      </c>
      <c r="O108">
        <f t="shared" si="0"/>
        <v>-8.8335690999999983</v>
      </c>
      <c r="P108">
        <f t="shared" si="1"/>
        <v>-2.8292340999999972</v>
      </c>
      <c r="Q108">
        <f t="shared" si="2"/>
        <v>3.1751009000000021</v>
      </c>
      <c r="R108">
        <f t="shared" si="7"/>
        <v>-4.9057332874999986</v>
      </c>
    </row>
    <row r="109" spans="6:18" x14ac:dyDescent="0.3">
      <c r="J109">
        <v>20</v>
      </c>
      <c r="K109">
        <f t="shared" si="3"/>
        <v>-3.3149863999999996</v>
      </c>
      <c r="L109">
        <f t="shared" si="4"/>
        <v>-2.6722333999999996</v>
      </c>
      <c r="M109">
        <f t="shared" si="5"/>
        <v>-2.0294803999999997</v>
      </c>
      <c r="N109">
        <f t="shared" si="6"/>
        <v>-2.8945188124999994</v>
      </c>
      <c r="O109">
        <f t="shared" si="0"/>
        <v>-9.3914631999999987</v>
      </c>
      <c r="P109">
        <f t="shared" si="1"/>
        <v>-3.048515199999998</v>
      </c>
      <c r="Q109">
        <f t="shared" si="2"/>
        <v>3.2944328000000009</v>
      </c>
      <c r="R109">
        <f t="shared" si="7"/>
        <v>-5.2421180499999993</v>
      </c>
    </row>
  </sheetData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29A7-F553-4C5B-BEB4-8C1CA8796C5B}">
  <dimension ref="A1:AN240"/>
  <sheetViews>
    <sheetView workbookViewId="0">
      <selection sqref="A1:XFD1048576"/>
    </sheetView>
  </sheetViews>
  <sheetFormatPr defaultColWidth="11.5546875" defaultRowHeight="14.4" x14ac:dyDescent="0.3"/>
  <cols>
    <col min="2" max="14" width="7.44140625" customWidth="1"/>
    <col min="23" max="32" width="11.44140625" style="41"/>
  </cols>
  <sheetData>
    <row r="1" spans="1:40" ht="99.6" x14ac:dyDescent="0.3">
      <c r="A1" s="22" t="s">
        <v>54</v>
      </c>
      <c r="B1" s="23" t="s">
        <v>55</v>
      </c>
      <c r="C1" s="23" t="s">
        <v>56</v>
      </c>
      <c r="D1" s="24" t="s">
        <v>57</v>
      </c>
      <c r="E1" s="23" t="s">
        <v>58</v>
      </c>
      <c r="F1" s="23" t="s">
        <v>59</v>
      </c>
      <c r="G1" s="25" t="s">
        <v>60</v>
      </c>
      <c r="H1" s="25" t="s">
        <v>61</v>
      </c>
      <c r="I1" s="25" t="s">
        <v>62</v>
      </c>
      <c r="J1" s="25" t="s">
        <v>63</v>
      </c>
      <c r="K1" s="25" t="s">
        <v>64</v>
      </c>
      <c r="L1" s="25" t="s">
        <v>65</v>
      </c>
      <c r="M1" s="25" t="s">
        <v>66</v>
      </c>
      <c r="N1" s="25" t="s">
        <v>67</v>
      </c>
      <c r="O1" s="26" t="s">
        <v>68</v>
      </c>
      <c r="P1" s="26" t="s">
        <v>69</v>
      </c>
      <c r="Q1" s="26" t="s">
        <v>70</v>
      </c>
      <c r="R1" s="26" t="s">
        <v>71</v>
      </c>
      <c r="S1" s="26" t="s">
        <v>72</v>
      </c>
      <c r="T1" s="26" t="s">
        <v>73</v>
      </c>
      <c r="U1" s="26" t="s">
        <v>74</v>
      </c>
      <c r="V1" s="26" t="s">
        <v>75</v>
      </c>
      <c r="W1" s="27" t="s">
        <v>76</v>
      </c>
      <c r="X1" s="27" t="s">
        <v>77</v>
      </c>
      <c r="Y1" s="27" t="s">
        <v>78</v>
      </c>
      <c r="Z1" s="28" t="s">
        <v>79</v>
      </c>
      <c r="AA1" s="28" t="s">
        <v>80</v>
      </c>
      <c r="AB1" s="28" t="s">
        <v>81</v>
      </c>
      <c r="AC1" s="28" t="s">
        <v>82</v>
      </c>
      <c r="AD1" s="27" t="s">
        <v>83</v>
      </c>
      <c r="AE1" s="28" t="s">
        <v>84</v>
      </c>
      <c r="AF1" s="27" t="s">
        <v>85</v>
      </c>
      <c r="AG1" s="27" t="s">
        <v>86</v>
      </c>
      <c r="AH1" s="27" t="s">
        <v>87</v>
      </c>
      <c r="AI1" s="27" t="s">
        <v>88</v>
      </c>
      <c r="AJ1" s="27" t="s">
        <v>89</v>
      </c>
      <c r="AK1" s="28" t="s">
        <v>90</v>
      </c>
      <c r="AL1" s="28" t="s">
        <v>91</v>
      </c>
      <c r="AM1" s="28" t="s">
        <v>92</v>
      </c>
      <c r="AN1" s="27" t="s">
        <v>93</v>
      </c>
    </row>
    <row r="2" spans="1:40" x14ac:dyDescent="0.3">
      <c r="A2" s="29" t="s">
        <v>94</v>
      </c>
      <c r="B2" s="30">
        <v>1</v>
      </c>
      <c r="C2" s="30">
        <v>0</v>
      </c>
      <c r="D2" s="30">
        <v>0</v>
      </c>
      <c r="E2" s="30">
        <v>0</v>
      </c>
      <c r="F2" s="30">
        <v>0</v>
      </c>
      <c r="G2" s="30">
        <v>1</v>
      </c>
      <c r="H2" s="30">
        <v>1</v>
      </c>
      <c r="I2" s="30">
        <v>23</v>
      </c>
      <c r="J2" s="30">
        <v>69</v>
      </c>
      <c r="K2" s="31">
        <v>50</v>
      </c>
      <c r="L2" s="31">
        <v>86</v>
      </c>
      <c r="M2" s="30">
        <v>3</v>
      </c>
      <c r="N2" s="31">
        <v>0</v>
      </c>
      <c r="O2" s="32">
        <v>3.4434599383336888</v>
      </c>
      <c r="P2" s="33">
        <v>1.1188950910958977</v>
      </c>
      <c r="Q2" s="32">
        <v>-5.5549187920465783</v>
      </c>
      <c r="R2" s="32">
        <v>-1.1514037528831622E-2</v>
      </c>
      <c r="S2" s="34">
        <v>2.4498752863601658E-2</v>
      </c>
      <c r="T2" s="35">
        <v>1.4004469957947111E-2</v>
      </c>
      <c r="U2" s="34">
        <v>-0.14674232488945882</v>
      </c>
      <c r="V2" s="34">
        <v>-8.7816231564678316E-4</v>
      </c>
      <c r="W2" s="33">
        <v>1.3040540540540539</v>
      </c>
      <c r="X2" s="33">
        <v>0.88513513513513509</v>
      </c>
      <c r="Y2" s="33">
        <v>1.0675675675675675</v>
      </c>
      <c r="Z2" s="33">
        <v>0.58783783783783783</v>
      </c>
      <c r="AA2" s="33">
        <v>0.16216216216216217</v>
      </c>
      <c r="AB2" s="33">
        <v>1.9929078014184398</v>
      </c>
      <c r="AC2" s="33">
        <v>0.70921985815602839</v>
      </c>
      <c r="AD2" s="33">
        <v>1.6758620689655173</v>
      </c>
      <c r="AE2" s="33">
        <v>0.86206896551724133</v>
      </c>
      <c r="AF2" s="33">
        <v>93.703448275862073</v>
      </c>
      <c r="AG2" s="31">
        <v>38</v>
      </c>
      <c r="AH2" s="36" t="s">
        <v>95</v>
      </c>
      <c r="AI2" s="31">
        <v>38</v>
      </c>
      <c r="AJ2" s="31">
        <v>38</v>
      </c>
      <c r="AK2" s="36" t="s">
        <v>95</v>
      </c>
      <c r="AL2" s="36" t="s">
        <v>95</v>
      </c>
      <c r="AM2" s="36" t="s">
        <v>95</v>
      </c>
      <c r="AN2" s="36" t="s">
        <v>95</v>
      </c>
    </row>
    <row r="3" spans="1:40" x14ac:dyDescent="0.3">
      <c r="A3" s="37" t="s">
        <v>96</v>
      </c>
      <c r="B3" s="37">
        <v>1</v>
      </c>
      <c r="C3" s="37">
        <v>0</v>
      </c>
      <c r="D3" s="37">
        <v>0</v>
      </c>
      <c r="E3" s="37">
        <v>0</v>
      </c>
      <c r="F3" s="37">
        <v>0</v>
      </c>
      <c r="G3" s="38">
        <v>0.42767295597484278</v>
      </c>
      <c r="H3" s="38">
        <v>0.33333333333333331</v>
      </c>
      <c r="I3" s="30">
        <v>26</v>
      </c>
      <c r="J3" s="31">
        <v>66</v>
      </c>
      <c r="K3" s="31">
        <v>50</v>
      </c>
      <c r="L3" s="31">
        <v>86</v>
      </c>
      <c r="M3" s="30">
        <v>3</v>
      </c>
      <c r="N3" s="31">
        <v>0</v>
      </c>
      <c r="O3" s="32">
        <v>-1.1851515206441547</v>
      </c>
      <c r="P3" s="33">
        <v>1.1188950910958977</v>
      </c>
      <c r="Q3" s="32">
        <v>-3.6214414439772291</v>
      </c>
      <c r="R3" s="32">
        <v>-0.68502653124999391</v>
      </c>
      <c r="S3" s="34">
        <v>-8.5149278331487204E-3</v>
      </c>
      <c r="T3" s="35">
        <v>1.4004469957947111E-2</v>
      </c>
      <c r="U3" s="34">
        <v>-0.10520888411577192</v>
      </c>
      <c r="V3" s="34">
        <v>-5.4867847459945239E-2</v>
      </c>
      <c r="W3" s="33">
        <v>1.3040540540540539</v>
      </c>
      <c r="X3" s="33">
        <v>0.88513513513513509</v>
      </c>
      <c r="Y3" s="33">
        <v>1.0675675675675675</v>
      </c>
      <c r="Z3" s="33">
        <v>0.58783783783783783</v>
      </c>
      <c r="AA3" s="33">
        <v>0.16216216216216217</v>
      </c>
      <c r="AB3" s="33">
        <v>1.9929078014184398</v>
      </c>
      <c r="AC3" s="33">
        <v>0.70921985815602839</v>
      </c>
      <c r="AD3" s="33">
        <v>1.6758620689655173</v>
      </c>
      <c r="AE3" s="33">
        <v>0.86206896551724133</v>
      </c>
      <c r="AF3" s="33">
        <v>93.703448275862073</v>
      </c>
      <c r="AG3" s="31">
        <v>33</v>
      </c>
      <c r="AH3" s="36" t="s">
        <v>95</v>
      </c>
      <c r="AI3" s="31">
        <v>25</v>
      </c>
      <c r="AJ3" s="31">
        <v>25</v>
      </c>
      <c r="AK3" s="36" t="s">
        <v>95</v>
      </c>
      <c r="AL3" s="36" t="s">
        <v>95</v>
      </c>
      <c r="AM3" s="36" t="s">
        <v>95</v>
      </c>
      <c r="AN3" s="36" t="s">
        <v>95</v>
      </c>
    </row>
    <row r="4" spans="1:40" x14ac:dyDescent="0.3">
      <c r="A4" s="39" t="s">
        <v>97</v>
      </c>
      <c r="B4" s="30">
        <v>1</v>
      </c>
      <c r="C4" s="30">
        <v>0</v>
      </c>
      <c r="D4" s="30">
        <v>0</v>
      </c>
      <c r="E4" s="30">
        <v>0</v>
      </c>
      <c r="F4" s="30">
        <v>0</v>
      </c>
      <c r="G4" s="30">
        <v>1</v>
      </c>
      <c r="H4" s="30">
        <v>1</v>
      </c>
      <c r="I4" s="30">
        <v>26</v>
      </c>
      <c r="J4" s="30">
        <v>66</v>
      </c>
      <c r="K4" s="31">
        <v>50</v>
      </c>
      <c r="L4" s="31">
        <v>86</v>
      </c>
      <c r="M4" s="30">
        <v>3</v>
      </c>
      <c r="N4" s="31">
        <v>0</v>
      </c>
      <c r="O4" s="32">
        <v>-7.1851515206441547</v>
      </c>
      <c r="P4" s="33">
        <v>1.1188950910958977</v>
      </c>
      <c r="Q4" s="32">
        <v>-2.7214414439772305</v>
      </c>
      <c r="R4" s="32">
        <v>-0.68502653124999391</v>
      </c>
      <c r="S4" s="34">
        <v>-5.1622974449098774E-2</v>
      </c>
      <c r="T4" s="35">
        <v>1.4004469957947111E-2</v>
      </c>
      <c r="U4" s="34">
        <v>-7.9062390469804261E-2</v>
      </c>
      <c r="V4" s="34">
        <v>-5.4867847459945239E-2</v>
      </c>
      <c r="W4" s="33">
        <v>1.3040540540540539</v>
      </c>
      <c r="X4" s="33">
        <v>0.88513513513513509</v>
      </c>
      <c r="Y4" s="33">
        <v>1.0675675675675675</v>
      </c>
      <c r="Z4" s="33">
        <v>0.58783783783783783</v>
      </c>
      <c r="AA4" s="33">
        <v>0.16216216216216217</v>
      </c>
      <c r="AB4" s="33">
        <v>1.9929078014184398</v>
      </c>
      <c r="AC4" s="33">
        <v>0.70921985815602839</v>
      </c>
      <c r="AD4" s="33">
        <v>1.6758620689655173</v>
      </c>
      <c r="AE4" s="33">
        <v>0.86206896551724133</v>
      </c>
      <c r="AF4" s="33">
        <v>93.703448275862073</v>
      </c>
      <c r="AG4" s="31">
        <v>33</v>
      </c>
      <c r="AH4" s="36" t="s">
        <v>95</v>
      </c>
      <c r="AI4" s="31">
        <v>25</v>
      </c>
      <c r="AJ4" s="31">
        <v>25</v>
      </c>
      <c r="AK4" s="36" t="s">
        <v>95</v>
      </c>
      <c r="AL4" s="36" t="s">
        <v>95</v>
      </c>
      <c r="AM4" s="36" t="s">
        <v>95</v>
      </c>
      <c r="AN4" s="36" t="s">
        <v>95</v>
      </c>
    </row>
    <row r="5" spans="1:40" x14ac:dyDescent="0.3">
      <c r="A5" s="37" t="s">
        <v>98</v>
      </c>
      <c r="B5" s="37">
        <v>1</v>
      </c>
      <c r="C5" s="37">
        <v>0</v>
      </c>
      <c r="D5" s="37">
        <v>0</v>
      </c>
      <c r="E5" s="37">
        <v>0</v>
      </c>
      <c r="F5" s="37">
        <v>0</v>
      </c>
      <c r="G5" s="38">
        <v>0.42767295597484278</v>
      </c>
      <c r="H5" s="38">
        <v>0.33333333333333331</v>
      </c>
      <c r="I5" s="30">
        <v>35</v>
      </c>
      <c r="J5" s="31">
        <v>57</v>
      </c>
      <c r="K5" s="31">
        <v>50</v>
      </c>
      <c r="L5" s="31">
        <v>86</v>
      </c>
      <c r="M5" s="30">
        <v>3</v>
      </c>
      <c r="N5" s="31">
        <v>0</v>
      </c>
      <c r="O5" s="32">
        <v>1.9145718323933352</v>
      </c>
      <c r="P5" s="33">
        <v>1.1188950910958977</v>
      </c>
      <c r="Q5" s="32">
        <v>-1.4913668479935041</v>
      </c>
      <c r="R5" s="32">
        <v>-1.095811745421047</v>
      </c>
      <c r="S5" s="34">
        <v>1.4278746457073039E-2</v>
      </c>
      <c r="T5" s="35">
        <v>1.4004469957947111E-2</v>
      </c>
      <c r="U5" s="34">
        <v>-4.2866003353918665E-2</v>
      </c>
      <c r="V5" s="34">
        <v>-8.6998104415097116E-2</v>
      </c>
      <c r="W5" s="33">
        <v>1.3040540540540539</v>
      </c>
      <c r="X5" s="33">
        <v>0.88513513513513509</v>
      </c>
      <c r="Y5" s="33">
        <v>1.0675675675675675</v>
      </c>
      <c r="Z5" s="33">
        <v>0.58783783783783783</v>
      </c>
      <c r="AA5" s="33">
        <v>0.16216216216216217</v>
      </c>
      <c r="AB5" s="33">
        <v>1.9929078014184398</v>
      </c>
      <c r="AC5" s="33">
        <v>0.70921985815602839</v>
      </c>
      <c r="AD5" s="33">
        <v>1.6758620689655173</v>
      </c>
      <c r="AE5" s="33">
        <v>0.86206896551724133</v>
      </c>
      <c r="AF5" s="33">
        <v>93.703448275862073</v>
      </c>
      <c r="AG5" s="31">
        <v>26</v>
      </c>
      <c r="AH5" s="36" t="s">
        <v>95</v>
      </c>
      <c r="AI5" s="31">
        <v>26</v>
      </c>
      <c r="AJ5" s="31">
        <v>26</v>
      </c>
      <c r="AK5" s="36" t="s">
        <v>95</v>
      </c>
      <c r="AL5" s="36" t="s">
        <v>95</v>
      </c>
      <c r="AM5" s="36" t="s">
        <v>95</v>
      </c>
      <c r="AN5" s="36" t="s">
        <v>95</v>
      </c>
    </row>
    <row r="6" spans="1:40" x14ac:dyDescent="0.3">
      <c r="A6" s="37" t="s">
        <v>99</v>
      </c>
      <c r="B6" s="37">
        <v>1</v>
      </c>
      <c r="C6" s="37">
        <v>0</v>
      </c>
      <c r="D6" s="37">
        <v>0</v>
      </c>
      <c r="E6" s="37">
        <v>0</v>
      </c>
      <c r="F6" s="37">
        <v>0</v>
      </c>
      <c r="G6" s="38">
        <v>0.42767295597484278</v>
      </c>
      <c r="H6" s="38">
        <v>0.33333333333333331</v>
      </c>
      <c r="I6" s="30">
        <v>38</v>
      </c>
      <c r="J6" s="31">
        <v>54</v>
      </c>
      <c r="K6" s="31">
        <v>50</v>
      </c>
      <c r="L6" s="31">
        <v>86</v>
      </c>
      <c r="M6" s="30">
        <v>3</v>
      </c>
      <c r="N6" s="31">
        <v>1</v>
      </c>
      <c r="O6" s="32">
        <v>-8.4963655168060939</v>
      </c>
      <c r="P6" s="33">
        <v>1.1188950910958977</v>
      </c>
      <c r="Q6" s="32">
        <v>-1.7995225323592443</v>
      </c>
      <c r="R6" s="32">
        <v>-0.62197516917904672</v>
      </c>
      <c r="S6" s="34">
        <v>-6.5610841531328012E-2</v>
      </c>
      <c r="T6" s="35">
        <v>1.4004469957947111E-2</v>
      </c>
      <c r="U6" s="34">
        <v>-5.3557979302418617E-2</v>
      </c>
      <c r="V6" s="34">
        <v>-5.0889906137882045E-2</v>
      </c>
      <c r="W6" s="33">
        <v>1.3040540540540539</v>
      </c>
      <c r="X6" s="33">
        <v>0.88513513513513509</v>
      </c>
      <c r="Y6" s="33">
        <v>1.0675675675675675</v>
      </c>
      <c r="Z6" s="33">
        <v>0.58783783783783783</v>
      </c>
      <c r="AA6" s="33">
        <v>0.16216216216216217</v>
      </c>
      <c r="AB6" s="33">
        <v>1.9929078014184398</v>
      </c>
      <c r="AC6" s="33">
        <v>0.70921985815602839</v>
      </c>
      <c r="AD6" s="33">
        <v>1.6758620689655173</v>
      </c>
      <c r="AE6" s="33">
        <v>0.86206896551724133</v>
      </c>
      <c r="AF6" s="33">
        <v>93.703448275862073</v>
      </c>
      <c r="AG6" s="31">
        <v>23</v>
      </c>
      <c r="AH6" s="36" t="s">
        <v>95</v>
      </c>
      <c r="AI6" s="31">
        <v>23</v>
      </c>
      <c r="AJ6" s="31">
        <v>23</v>
      </c>
      <c r="AK6" s="36" t="s">
        <v>95</v>
      </c>
      <c r="AL6" s="36" t="s">
        <v>95</v>
      </c>
      <c r="AM6" s="36" t="s">
        <v>95</v>
      </c>
      <c r="AN6" s="36" t="s">
        <v>95</v>
      </c>
    </row>
    <row r="7" spans="1:40" x14ac:dyDescent="0.3">
      <c r="A7" s="37" t="s">
        <v>100</v>
      </c>
      <c r="B7" s="37">
        <v>1</v>
      </c>
      <c r="C7" s="37">
        <v>0</v>
      </c>
      <c r="D7" s="37">
        <v>0</v>
      </c>
      <c r="E7" s="37">
        <v>0</v>
      </c>
      <c r="F7" s="37">
        <v>0</v>
      </c>
      <c r="G7" s="38">
        <v>0.42767295597484278</v>
      </c>
      <c r="H7" s="38">
        <v>0.33333333333333331</v>
      </c>
      <c r="I7" s="30">
        <v>29</v>
      </c>
      <c r="J7" s="31">
        <v>63</v>
      </c>
      <c r="K7" s="31">
        <v>50</v>
      </c>
      <c r="L7" s="31">
        <v>86</v>
      </c>
      <c r="M7" s="30">
        <v>2</v>
      </c>
      <c r="N7" s="31">
        <v>0</v>
      </c>
      <c r="O7" s="32">
        <v>7.2460439879541525</v>
      </c>
      <c r="P7" s="33">
        <v>1.1188950910958977</v>
      </c>
      <c r="Q7" s="32">
        <v>-3.0790919415696933</v>
      </c>
      <c r="R7" s="32">
        <v>-0.30776815332558627</v>
      </c>
      <c r="S7" s="34">
        <v>5.2222251503410047E-2</v>
      </c>
      <c r="T7" s="35">
        <v>1.4004469957947111E-2</v>
      </c>
      <c r="U7" s="34">
        <v>-8.4176281535040268E-2</v>
      </c>
      <c r="V7" s="34">
        <v>-2.3660335093449662E-2</v>
      </c>
      <c r="W7" s="33">
        <v>1.3040540540540539</v>
      </c>
      <c r="X7" s="33">
        <v>0.88513513513513509</v>
      </c>
      <c r="Y7" s="33">
        <v>1.0675675675675675</v>
      </c>
      <c r="Z7" s="33">
        <v>0.58783783783783783</v>
      </c>
      <c r="AA7" s="33">
        <v>0.16216216216216217</v>
      </c>
      <c r="AB7" s="33">
        <v>1.9929078014184398</v>
      </c>
      <c r="AC7" s="33">
        <v>0.70921985815602839</v>
      </c>
      <c r="AD7" s="33">
        <v>1.6758620689655173</v>
      </c>
      <c r="AE7" s="33">
        <v>0.86206896551724133</v>
      </c>
      <c r="AF7" s="33">
        <v>93.703448275862073</v>
      </c>
      <c r="AG7" s="31">
        <v>32</v>
      </c>
      <c r="AH7" s="36" t="s">
        <v>95</v>
      </c>
      <c r="AI7" s="31">
        <v>32</v>
      </c>
      <c r="AJ7" s="31">
        <v>32</v>
      </c>
      <c r="AK7" s="36" t="s">
        <v>95</v>
      </c>
      <c r="AL7" s="36" t="s">
        <v>95</v>
      </c>
      <c r="AM7" s="36" t="s">
        <v>95</v>
      </c>
      <c r="AN7" s="36" t="s">
        <v>95</v>
      </c>
    </row>
    <row r="8" spans="1:40" x14ac:dyDescent="0.3">
      <c r="A8" s="29" t="s">
        <v>101</v>
      </c>
      <c r="B8" s="30">
        <v>1</v>
      </c>
      <c r="C8" s="30">
        <v>0</v>
      </c>
      <c r="D8" s="30">
        <v>0</v>
      </c>
      <c r="E8" s="30">
        <v>0</v>
      </c>
      <c r="F8" s="30">
        <v>0</v>
      </c>
      <c r="G8" s="30">
        <v>1</v>
      </c>
      <c r="H8" s="30">
        <v>1</v>
      </c>
      <c r="I8" s="30">
        <v>26</v>
      </c>
      <c r="J8" s="30">
        <v>66</v>
      </c>
      <c r="K8" s="31">
        <v>50</v>
      </c>
      <c r="L8" s="31">
        <v>86</v>
      </c>
      <c r="M8" s="31">
        <v>3</v>
      </c>
      <c r="N8" s="31">
        <v>1</v>
      </c>
      <c r="O8" s="32">
        <v>-9.9621909802591517</v>
      </c>
      <c r="P8" s="33">
        <v>1.1188950910958977</v>
      </c>
      <c r="Q8" s="32">
        <v>-5.5913668479935019</v>
      </c>
      <c r="R8" s="32">
        <v>-0.49581174542104733</v>
      </c>
      <c r="S8" s="34">
        <v>-7.2736796257114766E-2</v>
      </c>
      <c r="T8" s="35">
        <v>1.4004469957947111E-2</v>
      </c>
      <c r="U8" s="34">
        <v>-0.16071133026830101</v>
      </c>
      <c r="V8" s="34">
        <v>-3.9363222906319606E-2</v>
      </c>
      <c r="W8" s="33">
        <v>1.3040540540540539</v>
      </c>
      <c r="X8" s="33">
        <v>0.88513513513513509</v>
      </c>
      <c r="Y8" s="33">
        <v>1.0675675675675675</v>
      </c>
      <c r="Z8" s="33">
        <v>0.58783783783783783</v>
      </c>
      <c r="AA8" s="33">
        <v>0.16216216216216217</v>
      </c>
      <c r="AB8" s="33">
        <v>1.9929078014184398</v>
      </c>
      <c r="AC8" s="33">
        <v>0.70921985815602839</v>
      </c>
      <c r="AD8" s="33">
        <v>1.6758620689655173</v>
      </c>
      <c r="AE8" s="33">
        <v>0.86206896551724133</v>
      </c>
      <c r="AF8" s="33">
        <v>93.703448275862073</v>
      </c>
      <c r="AG8" s="31">
        <v>29</v>
      </c>
      <c r="AH8" s="36" t="s">
        <v>95</v>
      </c>
      <c r="AI8" s="31">
        <v>26</v>
      </c>
      <c r="AJ8" s="31">
        <v>26</v>
      </c>
      <c r="AK8" s="36" t="s">
        <v>95</v>
      </c>
      <c r="AL8" s="36" t="s">
        <v>95</v>
      </c>
      <c r="AM8" s="36" t="s">
        <v>95</v>
      </c>
      <c r="AN8" s="36" t="s">
        <v>95</v>
      </c>
    </row>
    <row r="9" spans="1:40" x14ac:dyDescent="0.3">
      <c r="A9" s="29" t="s">
        <v>102</v>
      </c>
      <c r="B9" s="30">
        <v>1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24</v>
      </c>
      <c r="J9" s="30">
        <v>68</v>
      </c>
      <c r="K9" s="31">
        <v>50</v>
      </c>
      <c r="L9" s="31">
        <v>86</v>
      </c>
      <c r="M9" s="31">
        <v>3</v>
      </c>
      <c r="N9" s="31">
        <v>0</v>
      </c>
      <c r="O9" s="32">
        <v>-20.185151520644155</v>
      </c>
      <c r="P9" s="33">
        <v>1.1188950910958977</v>
      </c>
      <c r="Q9" s="32">
        <v>-2.0618639556498053</v>
      </c>
      <c r="R9" s="32">
        <v>-0.17857794589929199</v>
      </c>
      <c r="S9" s="34">
        <v>-0.14502374211699057</v>
      </c>
      <c r="T9" s="35">
        <v>1.4004469957947111E-2</v>
      </c>
      <c r="U9" s="34">
        <v>-5.8143135347551521E-2</v>
      </c>
      <c r="V9" s="34">
        <v>-1.3974790203991245E-2</v>
      </c>
      <c r="W9" s="33">
        <v>1.3040540540540539</v>
      </c>
      <c r="X9" s="33">
        <v>0.88513513513513509</v>
      </c>
      <c r="Y9" s="33">
        <v>1.0675675675675675</v>
      </c>
      <c r="Z9" s="33">
        <v>0.58783783783783783</v>
      </c>
      <c r="AA9" s="33">
        <v>0.16216216216216217</v>
      </c>
      <c r="AB9" s="33">
        <v>1.9929078014184398</v>
      </c>
      <c r="AC9" s="33">
        <v>0.70921985815602839</v>
      </c>
      <c r="AD9" s="33">
        <v>1.6758620689655173</v>
      </c>
      <c r="AE9" s="33">
        <v>0.86206896551724133</v>
      </c>
      <c r="AF9" s="33">
        <v>93.703448275862073</v>
      </c>
      <c r="AG9" s="31">
        <v>33</v>
      </c>
      <c r="AH9" s="36" t="s">
        <v>95</v>
      </c>
      <c r="AI9" s="31">
        <v>28</v>
      </c>
      <c r="AJ9" s="31">
        <v>28</v>
      </c>
      <c r="AK9" s="36" t="s">
        <v>95</v>
      </c>
      <c r="AL9" s="36" t="s">
        <v>95</v>
      </c>
      <c r="AM9" s="36" t="s">
        <v>95</v>
      </c>
      <c r="AN9" s="36" t="s">
        <v>95</v>
      </c>
    </row>
    <row r="10" spans="1:40" x14ac:dyDescent="0.3">
      <c r="A10" s="29" t="s">
        <v>103</v>
      </c>
      <c r="B10" s="30">
        <v>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19</v>
      </c>
      <c r="J10" s="30">
        <v>73</v>
      </c>
      <c r="K10" s="31">
        <v>50</v>
      </c>
      <c r="L10" s="31">
        <v>86</v>
      </c>
      <c r="M10" s="31">
        <v>3</v>
      </c>
      <c r="N10" s="31">
        <v>0</v>
      </c>
      <c r="O10" s="32">
        <v>2.4434599383336888</v>
      </c>
      <c r="P10" s="33">
        <v>1.1188950910958977</v>
      </c>
      <c r="Q10" s="32">
        <v>-2.8950459078878481</v>
      </c>
      <c r="R10" s="32">
        <v>-0.90624812915350184</v>
      </c>
      <c r="S10" s="34">
        <v>1.7384178190937759E-2</v>
      </c>
      <c r="T10" s="35">
        <v>1.4004469957947111E-2</v>
      </c>
      <c r="U10" s="34">
        <v>-9.3705829618097786E-2</v>
      </c>
      <c r="V10" s="34">
        <v>-8.0154629440398861E-2</v>
      </c>
      <c r="W10" s="33">
        <v>1.3040540540540539</v>
      </c>
      <c r="X10" s="33">
        <v>0.88513513513513509</v>
      </c>
      <c r="Y10" s="33">
        <v>1.0675675675675675</v>
      </c>
      <c r="Z10" s="33">
        <v>0.58783783783783783</v>
      </c>
      <c r="AA10" s="33">
        <v>0.16216216216216217</v>
      </c>
      <c r="AB10" s="33">
        <v>1.9929078014184398</v>
      </c>
      <c r="AC10" s="33">
        <v>0.70921985815602839</v>
      </c>
      <c r="AD10" s="33">
        <v>1.6758620689655173</v>
      </c>
      <c r="AE10" s="33">
        <v>0.86206896551724133</v>
      </c>
      <c r="AF10" s="33">
        <v>93.703448275862073</v>
      </c>
      <c r="AG10" s="31">
        <v>38</v>
      </c>
      <c r="AH10" s="36" t="s">
        <v>95</v>
      </c>
      <c r="AI10" s="31">
        <v>18</v>
      </c>
      <c r="AJ10" s="31">
        <v>18</v>
      </c>
      <c r="AK10" s="36" t="s">
        <v>95</v>
      </c>
      <c r="AL10" s="36" t="s">
        <v>95</v>
      </c>
      <c r="AM10" s="36" t="s">
        <v>95</v>
      </c>
      <c r="AN10" s="36" t="s">
        <v>95</v>
      </c>
    </row>
    <row r="11" spans="1:40" x14ac:dyDescent="0.3">
      <c r="A11" s="39" t="s">
        <v>104</v>
      </c>
      <c r="B11" s="30">
        <v>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20</v>
      </c>
      <c r="J11" s="30">
        <v>72</v>
      </c>
      <c r="K11" s="31">
        <v>50</v>
      </c>
      <c r="L11" s="31">
        <v>86</v>
      </c>
      <c r="M11" s="31">
        <v>3</v>
      </c>
      <c r="N11" s="31">
        <v>0</v>
      </c>
      <c r="O11" s="32">
        <v>-12.866589663025707</v>
      </c>
      <c r="P11" s="33">
        <v>1.1188950910958977</v>
      </c>
      <c r="Q11" s="32">
        <v>-1.2014265138597473</v>
      </c>
      <c r="R11" s="32">
        <v>-0.27773442337136345</v>
      </c>
      <c r="S11" s="34">
        <v>-9.1991873785044753E-2</v>
      </c>
      <c r="T11" s="35">
        <v>1.4004469957947111E-2</v>
      </c>
      <c r="U11" s="34">
        <v>-3.9780455843978109E-2</v>
      </c>
      <c r="V11" s="34">
        <v>-2.5071410159952057E-2</v>
      </c>
      <c r="W11" s="33">
        <v>1.3040540540540539</v>
      </c>
      <c r="X11" s="33">
        <v>0.88513513513513509</v>
      </c>
      <c r="Y11" s="33">
        <v>1.0675675675675675</v>
      </c>
      <c r="Z11" s="33">
        <v>0.58783783783783783</v>
      </c>
      <c r="AA11" s="33">
        <v>0.16216216216216217</v>
      </c>
      <c r="AB11" s="33">
        <v>1.9929078014184398</v>
      </c>
      <c r="AC11" s="33">
        <v>0.70921985815602839</v>
      </c>
      <c r="AD11" s="33">
        <v>1.6758620689655173</v>
      </c>
      <c r="AE11" s="33">
        <v>0.86206896551724133</v>
      </c>
      <c r="AF11" s="33">
        <v>93.703448275862073</v>
      </c>
      <c r="AG11" s="31">
        <v>35</v>
      </c>
      <c r="AH11" s="36" t="s">
        <v>95</v>
      </c>
      <c r="AI11" s="31">
        <v>17</v>
      </c>
      <c r="AJ11" s="31">
        <v>17</v>
      </c>
      <c r="AK11" s="36" t="s">
        <v>95</v>
      </c>
      <c r="AL11" s="36" t="s">
        <v>95</v>
      </c>
      <c r="AM11" s="36" t="s">
        <v>95</v>
      </c>
      <c r="AN11" s="36" t="s">
        <v>95</v>
      </c>
    </row>
    <row r="12" spans="1:40" x14ac:dyDescent="0.3">
      <c r="A12" s="39" t="s">
        <v>105</v>
      </c>
      <c r="B12" s="30">
        <v>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17</v>
      </c>
      <c r="J12" s="30">
        <v>75</v>
      </c>
      <c r="K12" s="31">
        <v>50</v>
      </c>
      <c r="L12" s="31">
        <v>86</v>
      </c>
      <c r="M12" s="30">
        <v>2</v>
      </c>
      <c r="N12" s="31">
        <v>0</v>
      </c>
      <c r="O12" s="32">
        <v>-12.866589663025707</v>
      </c>
      <c r="P12" s="33">
        <v>1.1188950910958977</v>
      </c>
      <c r="Q12" s="32">
        <v>-1.2534048286107762</v>
      </c>
      <c r="R12" s="32">
        <v>-1.2139122582494402</v>
      </c>
      <c r="S12" s="34">
        <v>-9.1991873785044753E-2</v>
      </c>
      <c r="T12" s="35">
        <v>1.4004469957947111E-2</v>
      </c>
      <c r="U12" s="34">
        <v>-3.4765227710646517E-2</v>
      </c>
      <c r="V12" s="34">
        <v>-9.4000348924005578E-2</v>
      </c>
      <c r="W12" s="33">
        <v>1.3040540540540539</v>
      </c>
      <c r="X12" s="33">
        <v>0.88513513513513509</v>
      </c>
      <c r="Y12" s="33">
        <v>1.0675675675675675</v>
      </c>
      <c r="Z12" s="33">
        <v>0.58783783783783783</v>
      </c>
      <c r="AA12" s="33">
        <v>0.16216216216216217</v>
      </c>
      <c r="AB12" s="33">
        <v>1.9929078014184398</v>
      </c>
      <c r="AC12" s="33">
        <v>0.70921985815602839</v>
      </c>
      <c r="AD12" s="33">
        <v>1.6758620689655173</v>
      </c>
      <c r="AE12" s="33">
        <v>0.86206896551724133</v>
      </c>
      <c r="AF12" s="33">
        <v>93.703448275862073</v>
      </c>
      <c r="AG12" s="31">
        <v>35</v>
      </c>
      <c r="AH12" s="36" t="s">
        <v>95</v>
      </c>
      <c r="AI12" s="31">
        <v>30</v>
      </c>
      <c r="AJ12" s="31">
        <v>30</v>
      </c>
      <c r="AK12" s="36" t="s">
        <v>95</v>
      </c>
      <c r="AL12" s="36" t="s">
        <v>95</v>
      </c>
      <c r="AM12" s="36" t="s">
        <v>95</v>
      </c>
      <c r="AN12" s="36" t="s">
        <v>95</v>
      </c>
    </row>
    <row r="13" spans="1:40" x14ac:dyDescent="0.3">
      <c r="A13" s="37" t="s">
        <v>106</v>
      </c>
      <c r="B13" s="37">
        <v>1</v>
      </c>
      <c r="C13" s="37">
        <v>0</v>
      </c>
      <c r="D13" s="37">
        <v>0</v>
      </c>
      <c r="E13" s="37">
        <v>0</v>
      </c>
      <c r="F13" s="37">
        <v>0</v>
      </c>
      <c r="G13" s="38">
        <v>0.42767295597484278</v>
      </c>
      <c r="H13" s="38">
        <v>0.33333333333333331</v>
      </c>
      <c r="I13" s="30">
        <v>37</v>
      </c>
      <c r="J13" s="31">
        <v>55</v>
      </c>
      <c r="K13" s="31">
        <v>50</v>
      </c>
      <c r="L13" s="31">
        <v>86</v>
      </c>
      <c r="M13" s="30">
        <v>5</v>
      </c>
      <c r="N13" s="31">
        <v>0</v>
      </c>
      <c r="O13" s="32">
        <v>-2.8665896630257066</v>
      </c>
      <c r="P13" s="33">
        <v>1.1188950910958977</v>
      </c>
      <c r="Q13" s="32">
        <v>0.13374626897842745</v>
      </c>
      <c r="R13" s="32">
        <v>1.614245261591698</v>
      </c>
      <c r="S13" s="34">
        <v>-2.0495170933473479E-2</v>
      </c>
      <c r="T13" s="35">
        <v>1.4004469957947111E-2</v>
      </c>
      <c r="U13" s="34">
        <v>3.5889378616851138E-3</v>
      </c>
      <c r="V13" s="34">
        <v>0.12335897270439354</v>
      </c>
      <c r="W13" s="33">
        <v>1.3040540540540539</v>
      </c>
      <c r="X13" s="33">
        <v>0.88513513513513509</v>
      </c>
      <c r="Y13" s="33">
        <v>1.0675675675675675</v>
      </c>
      <c r="Z13" s="33">
        <v>0.58783783783783783</v>
      </c>
      <c r="AA13" s="33">
        <v>0.16216216216216217</v>
      </c>
      <c r="AB13" s="33">
        <v>1.9929078014184398</v>
      </c>
      <c r="AC13" s="33">
        <v>0.70921985815602839</v>
      </c>
      <c r="AD13" s="33">
        <v>1.6758620689655173</v>
      </c>
      <c r="AE13" s="33">
        <v>0.86206896551724133</v>
      </c>
      <c r="AF13" s="33">
        <v>93.703448275862073</v>
      </c>
      <c r="AG13" s="31">
        <v>35</v>
      </c>
      <c r="AH13" s="36" t="s">
        <v>95</v>
      </c>
      <c r="AI13" s="31">
        <v>35</v>
      </c>
      <c r="AJ13" s="31">
        <v>35</v>
      </c>
      <c r="AK13" s="36" t="s">
        <v>95</v>
      </c>
      <c r="AL13" s="36" t="s">
        <v>95</v>
      </c>
      <c r="AM13" s="36" t="s">
        <v>95</v>
      </c>
      <c r="AN13" s="36" t="s">
        <v>95</v>
      </c>
    </row>
    <row r="14" spans="1:40" x14ac:dyDescent="0.3">
      <c r="A14" s="37" t="s">
        <v>107</v>
      </c>
      <c r="B14" s="37">
        <v>1</v>
      </c>
      <c r="C14" s="37">
        <v>0</v>
      </c>
      <c r="D14" s="37">
        <v>0</v>
      </c>
      <c r="E14" s="37">
        <v>0</v>
      </c>
      <c r="F14" s="37">
        <v>0</v>
      </c>
      <c r="G14" s="38">
        <v>0.42767295597484278</v>
      </c>
      <c r="H14" s="38">
        <v>0.33333333333333331</v>
      </c>
      <c r="I14" s="30">
        <v>39</v>
      </c>
      <c r="J14" s="31">
        <v>53</v>
      </c>
      <c r="K14" s="31">
        <v>50</v>
      </c>
      <c r="L14" s="31">
        <v>86</v>
      </c>
      <c r="M14" s="30">
        <v>5</v>
      </c>
      <c r="N14" s="31">
        <v>1</v>
      </c>
      <c r="O14" s="32">
        <v>-6.1851515206441547</v>
      </c>
      <c r="P14" s="33">
        <v>1.1188950910958977</v>
      </c>
      <c r="Q14" s="32">
        <v>0.37943218833518699</v>
      </c>
      <c r="R14" s="32">
        <v>0.4587760241852834</v>
      </c>
      <c r="S14" s="34">
        <v>-4.4438300013107099E-2</v>
      </c>
      <c r="T14" s="35">
        <v>1.4004469957947111E-2</v>
      </c>
      <c r="U14" s="34">
        <v>1.0304897802661866E-2</v>
      </c>
      <c r="V14" s="34">
        <v>3.5178908439583226E-2</v>
      </c>
      <c r="W14" s="33">
        <v>1.3040540540540539</v>
      </c>
      <c r="X14" s="33">
        <v>0.88513513513513509</v>
      </c>
      <c r="Y14" s="33">
        <v>1.0675675675675675</v>
      </c>
      <c r="Z14" s="33">
        <v>0.58783783783783783</v>
      </c>
      <c r="AA14" s="33">
        <v>0.16216216216216217</v>
      </c>
      <c r="AB14" s="33">
        <v>1.9929078014184398</v>
      </c>
      <c r="AC14" s="33">
        <v>0.70921985815602839</v>
      </c>
      <c r="AD14" s="33">
        <v>1.6758620689655173</v>
      </c>
      <c r="AE14" s="33">
        <v>0.86206896551724133</v>
      </c>
      <c r="AF14" s="33">
        <v>93.703448275862073</v>
      </c>
      <c r="AG14" s="31">
        <v>33</v>
      </c>
      <c r="AH14" s="36" t="s">
        <v>95</v>
      </c>
      <c r="AI14" s="31">
        <v>33</v>
      </c>
      <c r="AJ14" s="31">
        <v>33</v>
      </c>
      <c r="AK14" s="36" t="s">
        <v>95</v>
      </c>
      <c r="AL14" s="36" t="s">
        <v>95</v>
      </c>
      <c r="AM14" s="36" t="s">
        <v>95</v>
      </c>
      <c r="AN14" s="36" t="s">
        <v>95</v>
      </c>
    </row>
    <row r="15" spans="1:40" x14ac:dyDescent="0.3">
      <c r="A15" s="37" t="s">
        <v>108</v>
      </c>
      <c r="B15" s="37">
        <v>1</v>
      </c>
      <c r="C15" s="37">
        <v>0</v>
      </c>
      <c r="D15" s="37">
        <v>0</v>
      </c>
      <c r="E15" s="37">
        <v>0</v>
      </c>
      <c r="F15" s="37">
        <v>0</v>
      </c>
      <c r="G15" s="38">
        <v>0.42767295597484278</v>
      </c>
      <c r="H15" s="38">
        <v>0.33333333333333331</v>
      </c>
      <c r="I15" s="30">
        <v>41</v>
      </c>
      <c r="J15" s="31">
        <v>51</v>
      </c>
      <c r="K15" s="31">
        <v>50</v>
      </c>
      <c r="L15" s="31">
        <v>86</v>
      </c>
      <c r="M15" s="30">
        <v>5</v>
      </c>
      <c r="N15" s="31">
        <v>2</v>
      </c>
      <c r="O15" s="32">
        <v>-8.5529357770467129</v>
      </c>
      <c r="P15" s="33">
        <v>1.1188950910958977</v>
      </c>
      <c r="Q15" s="32">
        <v>-0.24929522936444926</v>
      </c>
      <c r="R15" s="32">
        <v>-0.26690108928879397</v>
      </c>
      <c r="S15" s="34">
        <v>-6.1288110704536512E-2</v>
      </c>
      <c r="T15" s="35">
        <v>1.4004469957947111E-2</v>
      </c>
      <c r="U15" s="34">
        <v>-6.7287441723550903E-3</v>
      </c>
      <c r="V15" s="34">
        <v>-2.0425737324022315E-2</v>
      </c>
      <c r="W15" s="33">
        <v>1.3040540540540539</v>
      </c>
      <c r="X15" s="33">
        <v>0.88513513513513509</v>
      </c>
      <c r="Y15" s="33">
        <v>1.0675675675675675</v>
      </c>
      <c r="Z15" s="33">
        <v>0.58783783783783783</v>
      </c>
      <c r="AA15" s="33">
        <v>0.16216216216216217</v>
      </c>
      <c r="AB15" s="33">
        <v>1.9929078014184398</v>
      </c>
      <c r="AC15" s="33">
        <v>0.70921985815602839</v>
      </c>
      <c r="AD15" s="33">
        <v>1.6758620689655173</v>
      </c>
      <c r="AE15" s="33">
        <v>0.86206896551724133</v>
      </c>
      <c r="AF15" s="33">
        <v>93.703448275862073</v>
      </c>
      <c r="AG15" s="31">
        <v>34</v>
      </c>
      <c r="AH15" s="36" t="s">
        <v>95</v>
      </c>
      <c r="AI15" s="31">
        <v>34</v>
      </c>
      <c r="AJ15" s="31">
        <v>34</v>
      </c>
      <c r="AK15" s="36" t="s">
        <v>95</v>
      </c>
      <c r="AL15" s="36" t="s">
        <v>95</v>
      </c>
      <c r="AM15" s="36" t="s">
        <v>95</v>
      </c>
      <c r="AN15" s="36" t="s">
        <v>95</v>
      </c>
    </row>
    <row r="16" spans="1:40" x14ac:dyDescent="0.3">
      <c r="A16" s="37" t="s">
        <v>109</v>
      </c>
      <c r="B16" s="37">
        <v>1</v>
      </c>
      <c r="C16" s="37">
        <v>0</v>
      </c>
      <c r="D16" s="37">
        <v>0</v>
      </c>
      <c r="E16" s="37">
        <v>0</v>
      </c>
      <c r="F16" s="37">
        <v>0</v>
      </c>
      <c r="G16" s="38">
        <v>0.42767295597484278</v>
      </c>
      <c r="H16" s="38">
        <v>0.33333333333333331</v>
      </c>
      <c r="I16" s="30">
        <v>39</v>
      </c>
      <c r="J16" s="31">
        <v>53</v>
      </c>
      <c r="K16" s="31">
        <v>50</v>
      </c>
      <c r="L16" s="31">
        <v>86</v>
      </c>
      <c r="M16" s="30">
        <v>5</v>
      </c>
      <c r="N16" s="31">
        <v>1</v>
      </c>
      <c r="O16" s="32">
        <v>-17.134050838845582</v>
      </c>
      <c r="P16" s="33">
        <v>1.1188950910958977</v>
      </c>
      <c r="Q16" s="32">
        <v>-0.97232543849791853</v>
      </c>
      <c r="R16" s="32">
        <v>-0.29878007344003876</v>
      </c>
      <c r="S16" s="34">
        <v>-0.12226900411627843</v>
      </c>
      <c r="T16" s="35">
        <v>1.4004469957947111E-2</v>
      </c>
      <c r="U16" s="34">
        <v>-2.5947827553263646E-2</v>
      </c>
      <c r="V16" s="34">
        <v>-2.280976333405774E-2</v>
      </c>
      <c r="W16" s="33">
        <v>1.3040540540540539</v>
      </c>
      <c r="X16" s="33">
        <v>0.88513513513513509</v>
      </c>
      <c r="Y16" s="33">
        <v>1.0675675675675675</v>
      </c>
      <c r="Z16" s="33">
        <v>0.58783783783783783</v>
      </c>
      <c r="AA16" s="33">
        <v>0.16216216216216217</v>
      </c>
      <c r="AB16" s="33">
        <v>1.9929078014184398</v>
      </c>
      <c r="AC16" s="33">
        <v>0.70921985815602839</v>
      </c>
      <c r="AD16" s="33">
        <v>1.6758620689655173</v>
      </c>
      <c r="AE16" s="33">
        <v>0.86206896551724133</v>
      </c>
      <c r="AF16" s="33">
        <v>93.703448275862073</v>
      </c>
      <c r="AG16" s="31">
        <v>36</v>
      </c>
      <c r="AH16" s="36" t="s">
        <v>95</v>
      </c>
      <c r="AI16" s="31">
        <v>36</v>
      </c>
      <c r="AJ16" s="31">
        <v>36</v>
      </c>
      <c r="AK16" s="36" t="s">
        <v>95</v>
      </c>
      <c r="AL16" s="36" t="s">
        <v>95</v>
      </c>
      <c r="AM16" s="36" t="s">
        <v>95</v>
      </c>
      <c r="AN16" s="36" t="s">
        <v>95</v>
      </c>
    </row>
    <row r="17" spans="1:40" x14ac:dyDescent="0.3">
      <c r="A17" s="39" t="s">
        <v>110</v>
      </c>
      <c r="B17" s="30">
        <v>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34</v>
      </c>
      <c r="J17" s="30">
        <v>58</v>
      </c>
      <c r="K17" s="31">
        <v>50</v>
      </c>
      <c r="L17" s="31">
        <v>86</v>
      </c>
      <c r="M17" s="30">
        <v>4</v>
      </c>
      <c r="N17" s="31">
        <v>0</v>
      </c>
      <c r="O17" s="32">
        <v>6.8018109670758804</v>
      </c>
      <c r="P17" s="33">
        <v>1.1188950910958977</v>
      </c>
      <c r="Q17" s="32">
        <v>-3.3374341780480172</v>
      </c>
      <c r="R17" s="32">
        <v>-0.69346180749748498</v>
      </c>
      <c r="S17" s="34">
        <v>5.0309926602785118E-2</v>
      </c>
      <c r="T17" s="35">
        <v>1.4004469957947111E-2</v>
      </c>
      <c r="U17" s="34">
        <v>-9.4982296121469981E-2</v>
      </c>
      <c r="V17" s="34">
        <v>-5.4631417182654358E-2</v>
      </c>
      <c r="W17" s="33">
        <v>1.3040540540540539</v>
      </c>
      <c r="X17" s="33">
        <v>0.88513513513513509</v>
      </c>
      <c r="Y17" s="33">
        <v>1.0675675675675675</v>
      </c>
      <c r="Z17" s="33">
        <v>0.58783783783783783</v>
      </c>
      <c r="AA17" s="33">
        <v>0.16216216216216217</v>
      </c>
      <c r="AB17" s="33">
        <v>1.9929078014184398</v>
      </c>
      <c r="AC17" s="33">
        <v>0.70921985815602839</v>
      </c>
      <c r="AD17" s="33">
        <v>1.6758620689655173</v>
      </c>
      <c r="AE17" s="33">
        <v>0.86206896551724133</v>
      </c>
      <c r="AF17" s="33">
        <v>93.703448275862073</v>
      </c>
      <c r="AG17" s="31">
        <v>27</v>
      </c>
      <c r="AH17" s="36" t="s">
        <v>95</v>
      </c>
      <c r="AI17" s="31">
        <v>27</v>
      </c>
      <c r="AJ17" s="31">
        <v>27</v>
      </c>
      <c r="AK17" s="36" t="s">
        <v>95</v>
      </c>
      <c r="AL17" s="36" t="s">
        <v>95</v>
      </c>
      <c r="AM17" s="36" t="s">
        <v>95</v>
      </c>
      <c r="AN17" s="36" t="s">
        <v>95</v>
      </c>
    </row>
    <row r="18" spans="1:40" x14ac:dyDescent="0.3">
      <c r="A18" s="39" t="s">
        <v>111</v>
      </c>
      <c r="B18" s="30">
        <v>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35</v>
      </c>
      <c r="J18" s="30">
        <v>57</v>
      </c>
      <c r="K18" s="31">
        <v>50</v>
      </c>
      <c r="L18" s="31">
        <v>86</v>
      </c>
      <c r="M18" s="30">
        <v>4</v>
      </c>
      <c r="N18" s="31">
        <v>0</v>
      </c>
      <c r="O18" s="32">
        <v>5.9145718323933352</v>
      </c>
      <c r="P18" s="33">
        <v>1.1188950910958977</v>
      </c>
      <c r="Q18" s="32">
        <v>-3.7913668479935012</v>
      </c>
      <c r="R18" s="32">
        <v>-0.79581174542104627</v>
      </c>
      <c r="S18" s="34">
        <v>4.4110474294045778E-2</v>
      </c>
      <c r="T18" s="35">
        <v>1.4004469957947111E-2</v>
      </c>
      <c r="U18" s="34">
        <v>-0.1089743574766209</v>
      </c>
      <c r="V18" s="34">
        <v>-6.3180663660708292E-2</v>
      </c>
      <c r="W18" s="33">
        <v>1.3040540540540539</v>
      </c>
      <c r="X18" s="33">
        <v>0.88513513513513509</v>
      </c>
      <c r="Y18" s="33">
        <v>1.0675675675675675</v>
      </c>
      <c r="Z18" s="33">
        <v>0.58783783783783783</v>
      </c>
      <c r="AA18" s="33">
        <v>0.16216216216216217</v>
      </c>
      <c r="AB18" s="33">
        <v>1.9929078014184398</v>
      </c>
      <c r="AC18" s="33">
        <v>0.70921985815602839</v>
      </c>
      <c r="AD18" s="33">
        <v>1.6758620689655173</v>
      </c>
      <c r="AE18" s="33">
        <v>0.86206896551724133</v>
      </c>
      <c r="AF18" s="33">
        <v>93.703448275862073</v>
      </c>
      <c r="AG18" s="31">
        <v>26</v>
      </c>
      <c r="AH18" s="36" t="s">
        <v>95</v>
      </c>
      <c r="AI18" s="31">
        <v>26</v>
      </c>
      <c r="AJ18" s="31">
        <v>26</v>
      </c>
      <c r="AK18" s="36" t="s">
        <v>95</v>
      </c>
      <c r="AL18" s="36" t="s">
        <v>95</v>
      </c>
      <c r="AM18" s="36" t="s">
        <v>95</v>
      </c>
      <c r="AN18" s="36" t="s">
        <v>95</v>
      </c>
    </row>
    <row r="19" spans="1:40" x14ac:dyDescent="0.3">
      <c r="A19" s="40" t="s">
        <v>112</v>
      </c>
      <c r="B19" s="37">
        <v>0</v>
      </c>
      <c r="C19" s="37">
        <v>1</v>
      </c>
      <c r="D19" s="37">
        <v>0</v>
      </c>
      <c r="E19" s="37">
        <v>0</v>
      </c>
      <c r="F19" s="37">
        <v>0</v>
      </c>
      <c r="G19" s="37">
        <v>1</v>
      </c>
      <c r="H19" s="37">
        <v>1</v>
      </c>
      <c r="I19" s="41">
        <v>14</v>
      </c>
      <c r="J19" s="37">
        <v>78</v>
      </c>
      <c r="K19" s="41">
        <v>15</v>
      </c>
      <c r="L19" s="41">
        <v>51</v>
      </c>
      <c r="M19" s="37">
        <v>5</v>
      </c>
      <c r="N19" s="37">
        <v>0</v>
      </c>
      <c r="O19" s="42">
        <v>-9.8189032924125286E-2</v>
      </c>
      <c r="P19" s="42">
        <v>-0.98741729999998995</v>
      </c>
      <c r="Q19" s="42">
        <v>-9.8374341780480172</v>
      </c>
      <c r="R19" s="42">
        <v>0.60653819250251573</v>
      </c>
      <c r="S19" s="43">
        <v>-7.2625997157560907E-4</v>
      </c>
      <c r="T19" s="43">
        <v>-9.875415593917837E-3</v>
      </c>
      <c r="U19" s="43">
        <v>-0.2799701915683393</v>
      </c>
      <c r="V19" s="43">
        <v>4.7783512622558137E-2</v>
      </c>
      <c r="W19" s="41">
        <v>1</v>
      </c>
      <c r="X19" s="41">
        <v>1</v>
      </c>
      <c r="Y19" s="41">
        <v>3</v>
      </c>
      <c r="Z19" s="41">
        <v>1</v>
      </c>
      <c r="AA19" s="41">
        <v>1</v>
      </c>
      <c r="AB19" s="41">
        <v>1</v>
      </c>
      <c r="AC19" s="41">
        <v>0</v>
      </c>
      <c r="AD19" s="41">
        <v>1</v>
      </c>
      <c r="AE19" s="41">
        <v>1</v>
      </c>
      <c r="AF19" s="41">
        <v>37</v>
      </c>
      <c r="AG19" s="41">
        <v>27</v>
      </c>
      <c r="AH19" s="41">
        <v>27</v>
      </c>
      <c r="AI19" s="41">
        <v>27</v>
      </c>
      <c r="AJ19" s="41">
        <v>27</v>
      </c>
      <c r="AK19" s="41">
        <v>27</v>
      </c>
      <c r="AL19" s="41">
        <v>27</v>
      </c>
      <c r="AM19" s="41">
        <v>27</v>
      </c>
      <c r="AN19" s="41">
        <v>27</v>
      </c>
    </row>
    <row r="20" spans="1:40" x14ac:dyDescent="0.3">
      <c r="A20" s="40" t="s">
        <v>113</v>
      </c>
      <c r="B20" s="37">
        <v>0</v>
      </c>
      <c r="C20" s="37">
        <v>1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41">
        <v>14</v>
      </c>
      <c r="J20" s="37">
        <v>78</v>
      </c>
      <c r="K20" s="41">
        <v>15</v>
      </c>
      <c r="L20" s="41">
        <v>51</v>
      </c>
      <c r="M20" s="37">
        <v>5</v>
      </c>
      <c r="N20" s="37">
        <v>0</v>
      </c>
      <c r="O20" s="42">
        <v>-0.29818903292411392</v>
      </c>
      <c r="P20" s="42">
        <v>-2.48741729999999</v>
      </c>
      <c r="Q20" s="42">
        <v>-0.73743417804801936</v>
      </c>
      <c r="R20" s="42">
        <v>-9.3461807497485339E-2</v>
      </c>
      <c r="S20" s="43">
        <v>-2.2055697273540955E-3</v>
      </c>
      <c r="T20" s="43">
        <v>-2.4877303236434233E-2</v>
      </c>
      <c r="U20" s="43">
        <v>-2.0987137942722313E-2</v>
      </c>
      <c r="V20" s="43">
        <v>-7.3629880417871068E-3</v>
      </c>
      <c r="W20" s="41">
        <v>1</v>
      </c>
      <c r="X20" s="41">
        <v>1</v>
      </c>
      <c r="Y20" s="41">
        <v>0</v>
      </c>
      <c r="Z20" s="41">
        <v>0</v>
      </c>
      <c r="AA20" s="41">
        <v>0</v>
      </c>
      <c r="AB20" s="41">
        <v>1</v>
      </c>
      <c r="AC20" s="41">
        <v>0</v>
      </c>
      <c r="AD20" s="41">
        <v>1</v>
      </c>
      <c r="AE20" s="41">
        <v>1</v>
      </c>
      <c r="AF20" s="41">
        <v>52</v>
      </c>
      <c r="AG20" s="41">
        <v>27</v>
      </c>
      <c r="AH20" s="41">
        <v>27</v>
      </c>
      <c r="AI20" s="41">
        <v>27</v>
      </c>
      <c r="AJ20" s="41">
        <v>27</v>
      </c>
      <c r="AK20" s="41">
        <v>27</v>
      </c>
      <c r="AL20" s="41">
        <v>27</v>
      </c>
      <c r="AM20" s="41">
        <v>27</v>
      </c>
      <c r="AN20" s="41">
        <v>27</v>
      </c>
    </row>
    <row r="21" spans="1:40" x14ac:dyDescent="0.3">
      <c r="A21" s="40" t="s">
        <v>114</v>
      </c>
      <c r="B21" s="37">
        <v>0</v>
      </c>
      <c r="C21" s="37">
        <v>0</v>
      </c>
      <c r="D21" s="37">
        <v>1</v>
      </c>
      <c r="E21" s="37">
        <v>0</v>
      </c>
      <c r="F21" s="37">
        <v>0</v>
      </c>
      <c r="G21" s="37">
        <v>0</v>
      </c>
      <c r="H21" s="37">
        <v>0</v>
      </c>
      <c r="I21" s="41">
        <v>13</v>
      </c>
      <c r="J21" s="37">
        <v>79</v>
      </c>
      <c r="K21" s="41">
        <v>50</v>
      </c>
      <c r="L21" s="41">
        <v>86</v>
      </c>
      <c r="M21" s="37">
        <v>5</v>
      </c>
      <c r="N21" s="37">
        <v>0</v>
      </c>
      <c r="O21" s="42">
        <v>-10.649477401850703</v>
      </c>
      <c r="P21" s="42">
        <v>-2.4601701999999932</v>
      </c>
      <c r="Q21" s="42">
        <v>-0.46186395564980387</v>
      </c>
      <c r="R21" s="42">
        <v>0.42142205410070765</v>
      </c>
      <c r="S21" s="43">
        <v>-7.8219010495489003E-2</v>
      </c>
      <c r="T21" s="43">
        <v>-2.3551275048563854E-2</v>
      </c>
      <c r="U21" s="43">
        <v>-1.3024243627673708E-2</v>
      </c>
      <c r="V21" s="43">
        <v>3.2978791214866285E-2</v>
      </c>
      <c r="W21" s="41">
        <v>0</v>
      </c>
      <c r="X21" s="41">
        <v>0</v>
      </c>
      <c r="Y21" s="41">
        <v>2</v>
      </c>
      <c r="Z21" s="41">
        <v>1</v>
      </c>
      <c r="AA21" s="41">
        <v>0</v>
      </c>
      <c r="AB21" s="41">
        <v>1</v>
      </c>
      <c r="AC21" s="41">
        <v>0</v>
      </c>
      <c r="AD21" s="41">
        <v>1</v>
      </c>
      <c r="AE21" s="41">
        <v>1</v>
      </c>
      <c r="AF21" s="41">
        <v>291</v>
      </c>
      <c r="AG21" s="41">
        <v>28</v>
      </c>
      <c r="AH21" s="41">
        <v>28</v>
      </c>
      <c r="AI21" s="41">
        <v>28</v>
      </c>
      <c r="AJ21" s="41">
        <v>28</v>
      </c>
      <c r="AK21" s="41">
        <v>28</v>
      </c>
      <c r="AL21" s="41">
        <v>28</v>
      </c>
      <c r="AM21" s="41">
        <v>28</v>
      </c>
      <c r="AN21" s="41">
        <v>28</v>
      </c>
    </row>
    <row r="22" spans="1:40" x14ac:dyDescent="0.3">
      <c r="A22" s="40" t="s">
        <v>115</v>
      </c>
      <c r="B22" s="37">
        <v>0</v>
      </c>
      <c r="C22" s="37">
        <v>0</v>
      </c>
      <c r="D22" s="37">
        <v>1</v>
      </c>
      <c r="E22" s="37">
        <v>0</v>
      </c>
      <c r="F22" s="37">
        <v>0</v>
      </c>
      <c r="G22" s="37">
        <v>1</v>
      </c>
      <c r="H22" s="37">
        <v>1</v>
      </c>
      <c r="I22" s="41">
        <v>14</v>
      </c>
      <c r="J22" s="37">
        <v>78</v>
      </c>
      <c r="K22" s="41">
        <v>50</v>
      </c>
      <c r="L22" s="41">
        <v>86</v>
      </c>
      <c r="M22" s="37">
        <v>5</v>
      </c>
      <c r="N22" s="37">
        <v>0</v>
      </c>
      <c r="O22" s="42">
        <v>-24.898189032924122</v>
      </c>
      <c r="P22" s="42">
        <v>-0.48741729999998995</v>
      </c>
      <c r="Q22" s="42">
        <v>-0.33743417804802078</v>
      </c>
      <c r="R22" s="42">
        <v>0.40653819250251466</v>
      </c>
      <c r="S22" s="43">
        <v>-0.18416066968811834</v>
      </c>
      <c r="T22" s="43">
        <v>-4.8747863797457044E-3</v>
      </c>
      <c r="U22" s="43">
        <v>-9.6032674536842399E-3</v>
      </c>
      <c r="V22" s="43">
        <v>3.2027369575602295E-2</v>
      </c>
      <c r="W22" s="41">
        <v>1</v>
      </c>
      <c r="X22" s="41">
        <v>1</v>
      </c>
      <c r="Y22" s="41">
        <v>0</v>
      </c>
      <c r="Z22" s="41">
        <v>0</v>
      </c>
      <c r="AA22" s="41">
        <v>0</v>
      </c>
      <c r="AB22" s="41">
        <v>1</v>
      </c>
      <c r="AC22" s="41">
        <v>0</v>
      </c>
      <c r="AD22" s="41">
        <v>2</v>
      </c>
      <c r="AE22" s="41">
        <v>1</v>
      </c>
      <c r="AF22" s="41">
        <v>53</v>
      </c>
      <c r="AG22" s="41">
        <v>27</v>
      </c>
      <c r="AH22" s="41">
        <v>27</v>
      </c>
      <c r="AI22" s="41">
        <v>27</v>
      </c>
      <c r="AJ22" s="41">
        <v>27</v>
      </c>
      <c r="AK22" s="41">
        <v>27</v>
      </c>
      <c r="AL22" s="41">
        <v>27</v>
      </c>
      <c r="AM22" s="41">
        <v>27</v>
      </c>
      <c r="AN22" s="41">
        <v>27</v>
      </c>
    </row>
    <row r="23" spans="1:40" x14ac:dyDescent="0.3">
      <c r="A23" s="40" t="s">
        <v>116</v>
      </c>
      <c r="B23" s="37">
        <v>0</v>
      </c>
      <c r="C23" s="37">
        <v>1</v>
      </c>
      <c r="D23" s="37">
        <v>0</v>
      </c>
      <c r="E23" s="37">
        <v>0</v>
      </c>
      <c r="F23" s="37">
        <v>0</v>
      </c>
      <c r="G23" s="37">
        <v>1</v>
      </c>
      <c r="H23" s="37">
        <v>1</v>
      </c>
      <c r="I23" s="41">
        <v>24</v>
      </c>
      <c r="J23" s="37">
        <v>68</v>
      </c>
      <c r="K23" s="41">
        <v>20</v>
      </c>
      <c r="L23" s="41">
        <v>56</v>
      </c>
      <c r="M23" s="37">
        <v>3</v>
      </c>
      <c r="N23" s="37">
        <v>1</v>
      </c>
      <c r="O23" s="42">
        <v>10.315113001885436</v>
      </c>
      <c r="P23" s="42">
        <v>0.45808850000000234</v>
      </c>
      <c r="Q23" s="42">
        <v>-0.8214414439772284</v>
      </c>
      <c r="R23" s="42">
        <v>-8.5026531249994264E-2</v>
      </c>
      <c r="S23" s="43">
        <v>7.768288421280882E-2</v>
      </c>
      <c r="T23" s="43">
        <v>5.0316221666765245E-3</v>
      </c>
      <c r="U23" s="43">
        <v>-2.3864237217205708E-2</v>
      </c>
      <c r="V23" s="43">
        <v>-6.8102803816373989E-3</v>
      </c>
      <c r="W23" s="41">
        <v>1</v>
      </c>
      <c r="X23" s="41">
        <v>1</v>
      </c>
      <c r="Y23" s="41">
        <v>3</v>
      </c>
      <c r="Z23" s="41">
        <v>1</v>
      </c>
      <c r="AA23" s="41">
        <v>1</v>
      </c>
      <c r="AB23" s="41">
        <v>2</v>
      </c>
      <c r="AC23" s="41">
        <v>1</v>
      </c>
      <c r="AD23" s="41">
        <v>2</v>
      </c>
      <c r="AE23" s="41">
        <v>1</v>
      </c>
      <c r="AF23" s="41">
        <v>1</v>
      </c>
      <c r="AG23" s="41">
        <v>25</v>
      </c>
      <c r="AH23" s="41">
        <v>25</v>
      </c>
      <c r="AI23" s="41">
        <v>25</v>
      </c>
      <c r="AJ23" s="41">
        <v>25</v>
      </c>
      <c r="AK23" s="41">
        <v>25</v>
      </c>
      <c r="AL23" s="41">
        <v>25</v>
      </c>
      <c r="AM23" s="41">
        <v>25</v>
      </c>
      <c r="AN23" s="41">
        <v>25</v>
      </c>
    </row>
    <row r="24" spans="1:40" x14ac:dyDescent="0.3">
      <c r="A24" s="40" t="s">
        <v>117</v>
      </c>
      <c r="B24" s="37">
        <v>0</v>
      </c>
      <c r="C24" s="37">
        <v>1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41">
        <v>21</v>
      </c>
      <c r="J24" s="37">
        <v>71</v>
      </c>
      <c r="K24" s="41">
        <v>23</v>
      </c>
      <c r="L24" s="41">
        <v>59</v>
      </c>
      <c r="M24" s="37">
        <v>3</v>
      </c>
      <c r="N24" s="44">
        <v>0</v>
      </c>
      <c r="O24" s="42">
        <v>0.85052259814929698</v>
      </c>
      <c r="P24" s="42">
        <v>-7.4601701999999932</v>
      </c>
      <c r="Q24" s="42">
        <v>-1.261863955649801</v>
      </c>
      <c r="R24" s="42">
        <v>-1.3785779458992913</v>
      </c>
      <c r="S24" s="43">
        <v>6.2469765905817255E-3</v>
      </c>
      <c r="T24" s="43">
        <v>-7.1416408624614638E-2</v>
      </c>
      <c r="U24" s="43">
        <v>-3.5583689487612515E-2</v>
      </c>
      <c r="V24" s="43">
        <v>-0.10788195304170631</v>
      </c>
      <c r="W24" s="41">
        <v>1</v>
      </c>
      <c r="X24" s="41">
        <v>1</v>
      </c>
      <c r="Y24" s="41">
        <v>2</v>
      </c>
      <c r="Z24" s="41">
        <v>1</v>
      </c>
      <c r="AA24" s="41">
        <v>0</v>
      </c>
      <c r="AB24" s="41">
        <v>3</v>
      </c>
      <c r="AC24" s="41">
        <v>1</v>
      </c>
      <c r="AD24" s="41">
        <v>1</v>
      </c>
      <c r="AE24" s="41">
        <v>1</v>
      </c>
      <c r="AF24" s="41">
        <v>46</v>
      </c>
      <c r="AG24" s="41">
        <v>28</v>
      </c>
      <c r="AH24" s="41">
        <v>28</v>
      </c>
      <c r="AI24" s="41">
        <v>28</v>
      </c>
      <c r="AJ24" s="41">
        <v>28</v>
      </c>
      <c r="AK24" s="41">
        <v>28</v>
      </c>
      <c r="AL24" s="41">
        <v>28</v>
      </c>
      <c r="AM24" s="41">
        <v>28</v>
      </c>
      <c r="AN24" s="41">
        <v>28</v>
      </c>
    </row>
    <row r="25" spans="1:40" x14ac:dyDescent="0.3">
      <c r="A25" s="40" t="s">
        <v>118</v>
      </c>
      <c r="B25" s="37">
        <v>0</v>
      </c>
      <c r="C25" s="37">
        <v>1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41">
        <v>20</v>
      </c>
      <c r="J25" s="37">
        <v>72</v>
      </c>
      <c r="K25" s="41">
        <v>24</v>
      </c>
      <c r="L25" s="41">
        <v>60</v>
      </c>
      <c r="M25" s="37">
        <v>3</v>
      </c>
      <c r="N25" s="44">
        <v>0</v>
      </c>
      <c r="O25" s="42">
        <v>-5.1621909802591404</v>
      </c>
      <c r="P25" s="42">
        <v>-10.932923099999996</v>
      </c>
      <c r="Q25" s="42">
        <v>0.13338854726559646</v>
      </c>
      <c r="R25" s="42">
        <v>-1.0518219477385262</v>
      </c>
      <c r="S25" s="43">
        <v>-3.7690627926674929E-2</v>
      </c>
      <c r="T25" s="43">
        <v>-0.10036380911181109</v>
      </c>
      <c r="U25" s="43">
        <v>3.7294152799984843E-3</v>
      </c>
      <c r="V25" s="43">
        <v>-8.1842244003669087E-2</v>
      </c>
      <c r="W25" s="41">
        <v>1</v>
      </c>
      <c r="X25" s="41">
        <v>1</v>
      </c>
      <c r="Y25" s="41">
        <v>1</v>
      </c>
      <c r="Z25" s="41">
        <v>1</v>
      </c>
      <c r="AA25" s="41">
        <v>0</v>
      </c>
      <c r="AB25" s="41">
        <v>3</v>
      </c>
      <c r="AC25" s="41">
        <v>1</v>
      </c>
      <c r="AD25" s="41">
        <v>1</v>
      </c>
      <c r="AE25" s="41">
        <v>1</v>
      </c>
      <c r="AF25" s="41">
        <v>86</v>
      </c>
      <c r="AG25" s="41">
        <v>29</v>
      </c>
      <c r="AH25" s="41">
        <v>29</v>
      </c>
      <c r="AI25" s="41">
        <v>29</v>
      </c>
      <c r="AJ25" s="41">
        <v>29</v>
      </c>
      <c r="AK25" s="41">
        <v>29</v>
      </c>
      <c r="AL25" s="41">
        <v>29</v>
      </c>
      <c r="AM25" s="41">
        <v>29</v>
      </c>
      <c r="AN25" s="41">
        <v>29</v>
      </c>
    </row>
    <row r="26" spans="1:40" x14ac:dyDescent="0.3">
      <c r="A26" s="45" t="s">
        <v>119</v>
      </c>
      <c r="B26" s="37">
        <v>0</v>
      </c>
      <c r="C26" s="37">
        <v>1</v>
      </c>
      <c r="D26" s="37">
        <v>0</v>
      </c>
      <c r="E26" s="37">
        <v>0</v>
      </c>
      <c r="F26" s="37">
        <v>0</v>
      </c>
      <c r="G26" s="37">
        <v>1</v>
      </c>
      <c r="H26" s="37">
        <v>1</v>
      </c>
      <c r="I26" s="41">
        <v>23</v>
      </c>
      <c r="J26" s="37">
        <v>69</v>
      </c>
      <c r="K26" s="41">
        <v>11</v>
      </c>
      <c r="L26" s="41">
        <v>47</v>
      </c>
      <c r="M26" s="37">
        <v>5</v>
      </c>
      <c r="N26" s="46">
        <v>0</v>
      </c>
      <c r="O26" s="42">
        <v>10.30181096707588</v>
      </c>
      <c r="P26" s="42">
        <v>2.01258270000001</v>
      </c>
      <c r="Q26" s="42">
        <v>2.7625658219519806</v>
      </c>
      <c r="R26" s="42">
        <v>6.5381925025143062E-3</v>
      </c>
      <c r="S26" s="43">
        <v>7.6197847328910107E-2</v>
      </c>
      <c r="T26" s="43">
        <v>2.0128359691114955E-2</v>
      </c>
      <c r="U26" s="43">
        <v>7.8621728836361177E-2</v>
      </c>
      <c r="V26" s="43">
        <v>5.150834816907454E-4</v>
      </c>
      <c r="W26" s="41">
        <v>2</v>
      </c>
      <c r="X26" s="41">
        <v>1</v>
      </c>
      <c r="Y26" s="41">
        <v>0</v>
      </c>
      <c r="Z26" s="41">
        <v>0</v>
      </c>
      <c r="AA26" s="41">
        <v>0</v>
      </c>
      <c r="AB26" s="41">
        <v>1</v>
      </c>
      <c r="AC26" s="41">
        <v>0</v>
      </c>
      <c r="AD26" s="41">
        <v>1</v>
      </c>
      <c r="AE26" s="41">
        <v>1</v>
      </c>
      <c r="AF26" s="41">
        <v>291</v>
      </c>
      <c r="AG26" s="41">
        <v>27</v>
      </c>
      <c r="AH26" s="41">
        <v>27</v>
      </c>
      <c r="AI26" s="41">
        <v>27</v>
      </c>
      <c r="AJ26" s="41">
        <v>27</v>
      </c>
      <c r="AK26" s="41">
        <v>27</v>
      </c>
      <c r="AL26" s="41">
        <v>27</v>
      </c>
      <c r="AM26" s="41">
        <v>27</v>
      </c>
      <c r="AN26" s="41">
        <v>27</v>
      </c>
    </row>
    <row r="27" spans="1:40" x14ac:dyDescent="0.3">
      <c r="A27" s="40" t="s">
        <v>120</v>
      </c>
      <c r="B27" s="37">
        <v>0</v>
      </c>
      <c r="C27" s="37">
        <v>1</v>
      </c>
      <c r="D27" s="37">
        <v>0</v>
      </c>
      <c r="E27" s="37">
        <v>0</v>
      </c>
      <c r="F27" s="37">
        <v>0</v>
      </c>
      <c r="G27" s="37">
        <v>1</v>
      </c>
      <c r="H27" s="37">
        <v>1</v>
      </c>
      <c r="I27" s="41">
        <v>23</v>
      </c>
      <c r="J27" s="37">
        <v>69</v>
      </c>
      <c r="K27" s="41">
        <v>11</v>
      </c>
      <c r="L27" s="41">
        <v>47</v>
      </c>
      <c r="M27" s="37">
        <v>5</v>
      </c>
      <c r="N27" s="46">
        <v>0</v>
      </c>
      <c r="O27" s="42">
        <v>1.4018109670758747</v>
      </c>
      <c r="P27" s="42">
        <v>1.258270000001005E-2</v>
      </c>
      <c r="Q27" s="42">
        <v>2.4625658219519835</v>
      </c>
      <c r="R27" s="42">
        <v>0.30653819250251502</v>
      </c>
      <c r="S27" s="43">
        <v>1.036856319676367E-2</v>
      </c>
      <c r="T27" s="43">
        <v>1.2584283442642789E-4</v>
      </c>
      <c r="U27" s="43">
        <v>7.0083825969582667E-2</v>
      </c>
      <c r="V27" s="43">
        <v>2.4149298052124443E-2</v>
      </c>
      <c r="W27" s="41">
        <v>1</v>
      </c>
      <c r="X27" s="41">
        <v>1</v>
      </c>
      <c r="Y27" s="41">
        <v>1</v>
      </c>
      <c r="Z27" s="41">
        <v>1</v>
      </c>
      <c r="AA27" s="41">
        <v>0</v>
      </c>
      <c r="AB27" s="41">
        <v>1</v>
      </c>
      <c r="AC27" s="41">
        <v>0</v>
      </c>
      <c r="AD27" s="41">
        <v>1</v>
      </c>
      <c r="AE27" s="41">
        <v>1</v>
      </c>
      <c r="AF27" s="41">
        <v>55</v>
      </c>
      <c r="AG27" s="41">
        <v>27</v>
      </c>
      <c r="AH27" s="41">
        <v>27</v>
      </c>
      <c r="AI27" s="41">
        <v>27</v>
      </c>
      <c r="AJ27" s="41">
        <v>27</v>
      </c>
      <c r="AK27" s="41">
        <v>27</v>
      </c>
      <c r="AL27" s="41">
        <v>27</v>
      </c>
      <c r="AM27" s="41">
        <v>27</v>
      </c>
      <c r="AN27" s="41">
        <v>27</v>
      </c>
    </row>
    <row r="28" spans="1:40" x14ac:dyDescent="0.3">
      <c r="A28" s="45" t="s">
        <v>121</v>
      </c>
      <c r="B28" s="37">
        <v>0</v>
      </c>
      <c r="C28" s="37">
        <v>1</v>
      </c>
      <c r="D28" s="37">
        <v>0</v>
      </c>
      <c r="E28" s="37">
        <v>0</v>
      </c>
      <c r="F28" s="37">
        <v>0</v>
      </c>
      <c r="G28" s="37">
        <v>1</v>
      </c>
      <c r="H28" s="37">
        <v>1</v>
      </c>
      <c r="I28" s="41">
        <v>28</v>
      </c>
      <c r="J28" s="37">
        <v>64</v>
      </c>
      <c r="K28" s="41">
        <v>6</v>
      </c>
      <c r="L28" s="41">
        <v>42</v>
      </c>
      <c r="M28" s="37">
        <v>5</v>
      </c>
      <c r="N28" s="46">
        <v>1</v>
      </c>
      <c r="O28" s="42">
        <v>5.4018109670758747</v>
      </c>
      <c r="P28" s="42">
        <v>0.51258270000001005</v>
      </c>
      <c r="Q28" s="42">
        <v>1.6625658219519792</v>
      </c>
      <c r="R28" s="42">
        <v>0.40653819250251466</v>
      </c>
      <c r="S28" s="43">
        <v>3.9954758312335081E-2</v>
      </c>
      <c r="T28" s="43">
        <v>5.12647204859856E-3</v>
      </c>
      <c r="U28" s="43">
        <v>4.7316084991506323E-2</v>
      </c>
      <c r="V28" s="43">
        <v>3.2027369575602295E-2</v>
      </c>
      <c r="W28" s="41">
        <v>2</v>
      </c>
      <c r="X28" s="41">
        <v>1</v>
      </c>
      <c r="Y28" s="41">
        <v>0</v>
      </c>
      <c r="Z28" s="41">
        <v>0</v>
      </c>
      <c r="AA28" s="41">
        <v>0</v>
      </c>
      <c r="AB28" s="41">
        <v>2</v>
      </c>
      <c r="AC28" s="41">
        <v>1</v>
      </c>
      <c r="AD28" s="41">
        <v>1</v>
      </c>
      <c r="AE28" s="41">
        <v>1</v>
      </c>
      <c r="AF28" s="41">
        <v>266</v>
      </c>
      <c r="AG28" s="41">
        <v>27</v>
      </c>
      <c r="AH28" s="41">
        <v>27</v>
      </c>
      <c r="AI28" s="41">
        <v>27</v>
      </c>
      <c r="AJ28" s="41">
        <v>27</v>
      </c>
      <c r="AK28" s="41">
        <v>27</v>
      </c>
      <c r="AL28" s="41">
        <v>27</v>
      </c>
      <c r="AM28" s="41">
        <v>27</v>
      </c>
      <c r="AN28" s="41">
        <v>27</v>
      </c>
    </row>
    <row r="29" spans="1:40" x14ac:dyDescent="0.3">
      <c r="A29" s="45" t="s">
        <v>122</v>
      </c>
      <c r="B29" s="37">
        <v>0</v>
      </c>
      <c r="C29" s="37">
        <v>1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41">
        <v>27</v>
      </c>
      <c r="J29" s="37">
        <v>65</v>
      </c>
      <c r="K29" s="41">
        <v>7</v>
      </c>
      <c r="L29" s="41">
        <v>43</v>
      </c>
      <c r="M29" s="37">
        <v>5</v>
      </c>
      <c r="N29" s="46">
        <v>1</v>
      </c>
      <c r="O29" s="42">
        <v>5.7036344831938948</v>
      </c>
      <c r="P29" s="42">
        <v>0.40359430000000884</v>
      </c>
      <c r="Q29" s="42">
        <v>1.7004774676407521</v>
      </c>
      <c r="R29" s="42">
        <v>0.17802483082095399</v>
      </c>
      <c r="S29" s="43">
        <v>4.4044745660863159E-2</v>
      </c>
      <c r="T29" s="43">
        <v>4.916101948175898E-3</v>
      </c>
      <c r="U29" s="43">
        <v>5.0610167629705015E-2</v>
      </c>
      <c r="V29" s="43">
        <v>1.4565962404333044E-2</v>
      </c>
      <c r="W29" s="41">
        <v>1</v>
      </c>
      <c r="X29" s="41">
        <v>1</v>
      </c>
      <c r="Y29" s="41">
        <v>1</v>
      </c>
      <c r="Z29" s="41">
        <v>1</v>
      </c>
      <c r="AA29" s="41">
        <v>0</v>
      </c>
      <c r="AB29" s="41">
        <v>2</v>
      </c>
      <c r="AC29" s="41">
        <v>1</v>
      </c>
      <c r="AD29" s="41">
        <v>4</v>
      </c>
      <c r="AE29" s="41">
        <v>0</v>
      </c>
      <c r="AF29" s="41">
        <v>0</v>
      </c>
      <c r="AG29" s="41">
        <v>23</v>
      </c>
      <c r="AH29" s="41">
        <v>23</v>
      </c>
      <c r="AI29" s="41">
        <v>23</v>
      </c>
      <c r="AJ29" s="41">
        <v>23</v>
      </c>
      <c r="AK29" s="41">
        <v>23</v>
      </c>
      <c r="AL29" s="41">
        <v>23</v>
      </c>
      <c r="AM29" s="41">
        <v>23</v>
      </c>
      <c r="AN29" s="41">
        <v>23</v>
      </c>
    </row>
    <row r="30" spans="1:40" x14ac:dyDescent="0.3">
      <c r="A30" s="40" t="s">
        <v>123</v>
      </c>
      <c r="B30" s="37">
        <v>0</v>
      </c>
      <c r="C30" s="37">
        <v>1</v>
      </c>
      <c r="D30" s="37">
        <v>0</v>
      </c>
      <c r="E30" s="37">
        <v>0</v>
      </c>
      <c r="F30" s="37">
        <v>0</v>
      </c>
      <c r="G30" s="37">
        <v>1</v>
      </c>
      <c r="H30" s="37">
        <v>1</v>
      </c>
      <c r="I30" s="41">
        <v>24</v>
      </c>
      <c r="J30" s="37">
        <v>68</v>
      </c>
      <c r="K30" s="41">
        <v>10</v>
      </c>
      <c r="L30" s="41">
        <v>46</v>
      </c>
      <c r="M30" s="37">
        <v>5</v>
      </c>
      <c r="N30" s="46">
        <v>0</v>
      </c>
      <c r="O30" s="42">
        <v>28.814571832393341</v>
      </c>
      <c r="P30" s="42">
        <v>-1.5146644000000009</v>
      </c>
      <c r="Q30" s="42">
        <v>-10.391366847993503</v>
      </c>
      <c r="R30" s="42">
        <v>0.80418825457895338</v>
      </c>
      <c r="S30" s="43">
        <v>0.21489711616071475</v>
      </c>
      <c r="T30" s="43">
        <v>-1.5857925162746013E-2</v>
      </c>
      <c r="U30" s="43">
        <v>-0.29867659104611455</v>
      </c>
      <c r="V30" s="43">
        <v>6.384568702936512E-2</v>
      </c>
      <c r="W30" s="41">
        <v>2</v>
      </c>
      <c r="X30" s="41">
        <v>1</v>
      </c>
      <c r="Y30" s="41">
        <v>0</v>
      </c>
      <c r="Z30" s="41">
        <v>0</v>
      </c>
      <c r="AA30" s="41">
        <v>0</v>
      </c>
      <c r="AB30" s="41">
        <v>2</v>
      </c>
      <c r="AC30" s="41">
        <v>1</v>
      </c>
      <c r="AD30" s="41">
        <v>2</v>
      </c>
      <c r="AE30" s="41">
        <v>1</v>
      </c>
      <c r="AF30" s="41">
        <v>179</v>
      </c>
      <c r="AG30" s="41">
        <v>26</v>
      </c>
      <c r="AH30" s="41">
        <v>26</v>
      </c>
      <c r="AI30" s="41">
        <v>26</v>
      </c>
      <c r="AJ30" s="41">
        <v>26</v>
      </c>
      <c r="AK30" s="41">
        <v>26</v>
      </c>
      <c r="AL30" s="41">
        <v>26</v>
      </c>
      <c r="AM30" s="41">
        <v>26</v>
      </c>
      <c r="AN30" s="41">
        <v>26</v>
      </c>
    </row>
    <row r="31" spans="1:40" x14ac:dyDescent="0.3">
      <c r="A31" s="45" t="s">
        <v>124</v>
      </c>
      <c r="B31" s="37">
        <v>0</v>
      </c>
      <c r="C31" s="37">
        <v>1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41">
        <v>13</v>
      </c>
      <c r="J31" s="37">
        <v>79</v>
      </c>
      <c r="K31" s="41">
        <v>8</v>
      </c>
      <c r="L31" s="41">
        <v>44</v>
      </c>
      <c r="M31" s="37">
        <v>4</v>
      </c>
      <c r="N31" s="46">
        <v>0</v>
      </c>
      <c r="O31" s="42">
        <v>3.850522598149297</v>
      </c>
      <c r="P31" s="42">
        <v>4.5398298000000068</v>
      </c>
      <c r="Q31" s="42">
        <v>2.5381360443501961</v>
      </c>
      <c r="R31" s="42">
        <v>2.1422054100709076E-2</v>
      </c>
      <c r="S31" s="43">
        <v>2.8281581917382784E-2</v>
      </c>
      <c r="T31" s="43">
        <v>4.3459911957907257E-2</v>
      </c>
      <c r="U31" s="43">
        <v>7.1573678347097117E-2</v>
      </c>
      <c r="V31" s="43">
        <v>1.6764036022946919E-3</v>
      </c>
      <c r="W31" s="41">
        <v>1</v>
      </c>
      <c r="X31" s="41">
        <v>1</v>
      </c>
      <c r="Y31" s="41">
        <v>3</v>
      </c>
      <c r="Z31" s="41">
        <v>1</v>
      </c>
      <c r="AA31" s="41">
        <v>1</v>
      </c>
      <c r="AB31" s="41">
        <v>1</v>
      </c>
      <c r="AC31" s="41">
        <v>0</v>
      </c>
      <c r="AD31" s="41">
        <v>1</v>
      </c>
      <c r="AE31" s="41">
        <v>1</v>
      </c>
      <c r="AF31" s="41">
        <v>28</v>
      </c>
      <c r="AG31" s="41">
        <v>28</v>
      </c>
      <c r="AH31" s="41">
        <v>28</v>
      </c>
      <c r="AI31" s="41">
        <v>28</v>
      </c>
      <c r="AJ31" s="41">
        <v>28</v>
      </c>
      <c r="AK31" s="41">
        <v>28</v>
      </c>
      <c r="AL31" s="41">
        <v>28</v>
      </c>
      <c r="AM31" s="41">
        <v>28</v>
      </c>
      <c r="AN31" s="41">
        <v>28</v>
      </c>
    </row>
    <row r="32" spans="1:40" x14ac:dyDescent="0.3">
      <c r="A32" s="45" t="s">
        <v>125</v>
      </c>
      <c r="B32" s="37">
        <v>0</v>
      </c>
      <c r="C32" s="37">
        <v>1</v>
      </c>
      <c r="D32" s="37">
        <v>0</v>
      </c>
      <c r="E32" s="37">
        <v>0</v>
      </c>
      <c r="F32" s="37">
        <v>0</v>
      </c>
      <c r="G32" s="37">
        <v>1</v>
      </c>
      <c r="H32" s="37">
        <v>1</v>
      </c>
      <c r="I32" s="41">
        <v>14</v>
      </c>
      <c r="J32" s="37">
        <v>78</v>
      </c>
      <c r="K32" s="41">
        <v>7</v>
      </c>
      <c r="L32" s="41">
        <v>43</v>
      </c>
      <c r="M32" s="37">
        <v>4</v>
      </c>
      <c r="N32" s="46">
        <v>0</v>
      </c>
      <c r="O32" s="42">
        <v>18.80181096707588</v>
      </c>
      <c r="P32" s="42">
        <v>9.01258270000001</v>
      </c>
      <c r="Q32" s="42">
        <v>4.6625658219519792</v>
      </c>
      <c r="R32" s="42">
        <v>1.1065381925025157</v>
      </c>
      <c r="S32" s="43">
        <v>0.13906851194949935</v>
      </c>
      <c r="T32" s="43">
        <v>9.0137168689524802E-2</v>
      </c>
      <c r="U32" s="43">
        <v>0.13269511365929218</v>
      </c>
      <c r="V32" s="43">
        <v>8.7173870239947535E-2</v>
      </c>
      <c r="W32" s="41">
        <v>2</v>
      </c>
      <c r="X32" s="41">
        <v>1</v>
      </c>
      <c r="Y32" s="41">
        <v>3</v>
      </c>
      <c r="Z32" s="41">
        <v>1</v>
      </c>
      <c r="AA32" s="41">
        <v>1</v>
      </c>
      <c r="AB32" s="41">
        <v>1</v>
      </c>
      <c r="AC32" s="41">
        <v>0</v>
      </c>
      <c r="AD32" s="41">
        <v>1</v>
      </c>
      <c r="AE32" s="41">
        <v>1</v>
      </c>
      <c r="AF32" s="41">
        <v>23</v>
      </c>
      <c r="AG32" s="41">
        <v>27</v>
      </c>
      <c r="AH32" s="41">
        <v>27</v>
      </c>
      <c r="AI32" s="41">
        <v>27</v>
      </c>
      <c r="AJ32" s="41">
        <v>27</v>
      </c>
      <c r="AK32" s="41">
        <v>27</v>
      </c>
      <c r="AL32" s="41">
        <v>27</v>
      </c>
      <c r="AM32" s="41">
        <v>27</v>
      </c>
      <c r="AN32" s="41">
        <v>27</v>
      </c>
    </row>
    <row r="33" spans="1:40" x14ac:dyDescent="0.3">
      <c r="A33" s="40" t="s">
        <v>126</v>
      </c>
      <c r="B33" s="37">
        <v>0</v>
      </c>
      <c r="C33" s="37">
        <v>1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41">
        <v>17</v>
      </c>
      <c r="J33" s="37">
        <v>75</v>
      </c>
      <c r="K33" s="41">
        <v>4</v>
      </c>
      <c r="L33" s="41">
        <v>40</v>
      </c>
      <c r="M33" s="37">
        <v>4</v>
      </c>
      <c r="N33" s="46">
        <v>1</v>
      </c>
      <c r="O33" s="42">
        <v>-1.1665321307759484</v>
      </c>
      <c r="P33" s="42">
        <v>7.9308414000000056</v>
      </c>
      <c r="Q33" s="42">
        <v>2.5748737739636383</v>
      </c>
      <c r="R33" s="42">
        <v>0.33943015209520411</v>
      </c>
      <c r="S33" s="43">
        <v>-8.8867444872679051E-3</v>
      </c>
      <c r="T33" s="43">
        <v>9.1612781367612903E-2</v>
      </c>
      <c r="U33" s="43">
        <v>7.5675656773708577E-2</v>
      </c>
      <c r="V33" s="43">
        <v>2.746072036094193E-2</v>
      </c>
      <c r="W33" s="41">
        <v>1</v>
      </c>
      <c r="X33" s="41">
        <v>1</v>
      </c>
      <c r="Y33" s="41">
        <v>3</v>
      </c>
      <c r="Z33" s="41">
        <v>1</v>
      </c>
      <c r="AA33" s="41">
        <v>1</v>
      </c>
      <c r="AB33" s="41">
        <v>1</v>
      </c>
      <c r="AC33" s="41">
        <v>0</v>
      </c>
      <c r="AD33" s="41">
        <v>1</v>
      </c>
      <c r="AE33" s="41">
        <v>1</v>
      </c>
      <c r="AF33" s="41">
        <v>138</v>
      </c>
      <c r="AG33" s="41">
        <v>24</v>
      </c>
      <c r="AH33" s="41">
        <v>24</v>
      </c>
      <c r="AI33" s="41">
        <v>24</v>
      </c>
      <c r="AJ33" s="41">
        <v>24</v>
      </c>
      <c r="AK33" s="41">
        <v>24</v>
      </c>
      <c r="AL33" s="41">
        <v>24</v>
      </c>
      <c r="AM33" s="41">
        <v>24</v>
      </c>
      <c r="AN33" s="41">
        <v>24</v>
      </c>
    </row>
    <row r="34" spans="1:40" x14ac:dyDescent="0.3">
      <c r="A34" s="45" t="s">
        <v>127</v>
      </c>
      <c r="B34" s="37">
        <v>0</v>
      </c>
      <c r="C34" s="37">
        <v>1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41">
        <v>17</v>
      </c>
      <c r="J34" s="37">
        <v>75</v>
      </c>
      <c r="K34" s="41">
        <v>4</v>
      </c>
      <c r="L34" s="41">
        <v>40</v>
      </c>
      <c r="M34" s="37">
        <v>4</v>
      </c>
      <c r="N34" s="46">
        <v>1</v>
      </c>
      <c r="O34" s="42">
        <v>1.9334678692240459</v>
      </c>
      <c r="P34" s="42">
        <v>3.4308414000000056</v>
      </c>
      <c r="Q34" s="42">
        <v>3.6748737739636397</v>
      </c>
      <c r="R34" s="42">
        <v>0.23943015209520446</v>
      </c>
      <c r="S34" s="43">
        <v>1.4729328472681857E-2</v>
      </c>
      <c r="T34" s="43">
        <v>3.9631220350107521E-2</v>
      </c>
      <c r="U34" s="43">
        <v>0.10800470656745396</v>
      </c>
      <c r="V34" s="43">
        <v>1.9370478468336116E-2</v>
      </c>
      <c r="W34" s="41">
        <v>1</v>
      </c>
      <c r="X34" s="41">
        <v>1</v>
      </c>
      <c r="Y34" s="41">
        <v>0</v>
      </c>
      <c r="Z34" s="41">
        <v>0</v>
      </c>
      <c r="AA34" s="41">
        <v>0</v>
      </c>
      <c r="AB34" s="41">
        <v>1</v>
      </c>
      <c r="AC34" s="41">
        <v>0</v>
      </c>
      <c r="AD34" s="41">
        <v>1</v>
      </c>
      <c r="AE34" s="41">
        <v>1</v>
      </c>
      <c r="AF34" s="41">
        <v>291</v>
      </c>
      <c r="AG34" s="41">
        <v>24</v>
      </c>
      <c r="AH34" s="41">
        <v>24</v>
      </c>
      <c r="AI34" s="41">
        <v>24</v>
      </c>
      <c r="AJ34" s="41">
        <v>24</v>
      </c>
      <c r="AK34" s="41">
        <v>24</v>
      </c>
      <c r="AL34" s="41">
        <v>24</v>
      </c>
      <c r="AM34" s="41">
        <v>24</v>
      </c>
      <c r="AN34" s="41">
        <v>24</v>
      </c>
    </row>
    <row r="35" spans="1:40" x14ac:dyDescent="0.3">
      <c r="A35" s="40" t="s">
        <v>128</v>
      </c>
      <c r="B35" s="37">
        <v>0</v>
      </c>
      <c r="C35" s="37">
        <v>1</v>
      </c>
      <c r="D35" s="37">
        <v>0</v>
      </c>
      <c r="E35" s="37">
        <v>0</v>
      </c>
      <c r="F35" s="37">
        <v>0</v>
      </c>
      <c r="G35" s="37">
        <v>1</v>
      </c>
      <c r="H35" s="37">
        <v>1</v>
      </c>
      <c r="I35" s="41">
        <v>15</v>
      </c>
      <c r="J35" s="37">
        <v>77</v>
      </c>
      <c r="K35" s="41">
        <v>17</v>
      </c>
      <c r="L35" s="41">
        <v>53</v>
      </c>
      <c r="M35" s="37">
        <v>4</v>
      </c>
      <c r="N35" s="46">
        <v>0</v>
      </c>
      <c r="O35" s="42">
        <v>14.001810967075869</v>
      </c>
      <c r="P35" s="42">
        <v>6.01258270000001</v>
      </c>
      <c r="Q35" s="42">
        <v>2.6625658219519792</v>
      </c>
      <c r="R35" s="42">
        <v>0.60653819250251573</v>
      </c>
      <c r="S35" s="43">
        <v>0.10356507781081357</v>
      </c>
      <c r="T35" s="43">
        <v>6.0133393404492017E-2</v>
      </c>
      <c r="U35" s="43">
        <v>7.5775761214101608E-2</v>
      </c>
      <c r="V35" s="43">
        <v>4.7783512622558137E-2</v>
      </c>
      <c r="W35" s="41">
        <v>2</v>
      </c>
      <c r="X35" s="41">
        <v>1</v>
      </c>
      <c r="Y35" s="41">
        <v>3</v>
      </c>
      <c r="Z35" s="41">
        <v>1</v>
      </c>
      <c r="AA35" s="41">
        <v>1</v>
      </c>
      <c r="AB35" s="41">
        <v>2</v>
      </c>
      <c r="AC35" s="41">
        <v>1</v>
      </c>
      <c r="AD35" s="41">
        <v>1</v>
      </c>
      <c r="AE35" s="41">
        <v>1</v>
      </c>
      <c r="AF35" s="41">
        <v>37</v>
      </c>
      <c r="AG35" s="41">
        <v>27</v>
      </c>
      <c r="AH35" s="41">
        <v>27</v>
      </c>
      <c r="AI35" s="41">
        <v>27</v>
      </c>
      <c r="AJ35" s="41">
        <v>27</v>
      </c>
      <c r="AK35" s="41">
        <v>27</v>
      </c>
      <c r="AL35" s="41">
        <v>27</v>
      </c>
      <c r="AM35" s="41">
        <v>27</v>
      </c>
      <c r="AN35" s="41">
        <v>27</v>
      </c>
    </row>
    <row r="36" spans="1:40" x14ac:dyDescent="0.3">
      <c r="A36" s="45" t="s">
        <v>129</v>
      </c>
      <c r="B36" s="37">
        <v>0</v>
      </c>
      <c r="C36" s="37">
        <v>0</v>
      </c>
      <c r="D36" s="37">
        <v>1</v>
      </c>
      <c r="E36" s="37">
        <v>0</v>
      </c>
      <c r="F36" s="37">
        <v>0</v>
      </c>
      <c r="G36" s="37">
        <v>0</v>
      </c>
      <c r="H36" s="37">
        <v>0</v>
      </c>
      <c r="I36" s="41">
        <v>62</v>
      </c>
      <c r="J36" s="37">
        <v>30</v>
      </c>
      <c r="K36" s="41">
        <v>50</v>
      </c>
      <c r="L36" s="41">
        <v>86</v>
      </c>
      <c r="M36" s="37">
        <v>3</v>
      </c>
      <c r="N36" s="46">
        <v>0</v>
      </c>
      <c r="O36" s="42">
        <v>10.543837058473144</v>
      </c>
      <c r="P36" s="42">
        <v>4.5943240000000145</v>
      </c>
      <c r="Q36" s="42">
        <v>0.94659517138922666</v>
      </c>
      <c r="R36" s="42">
        <v>0.6860877417505602</v>
      </c>
      <c r="S36" s="43">
        <v>7.6595459536031987E-2</v>
      </c>
      <c r="T36" s="43">
        <v>4.0512293229485401E-2</v>
      </c>
      <c r="U36" s="43">
        <v>2.6255361342128788E-2</v>
      </c>
      <c r="V36" s="43">
        <v>5.3127799541326882E-2</v>
      </c>
      <c r="W36" s="41">
        <v>2</v>
      </c>
      <c r="X36" s="41">
        <v>1</v>
      </c>
      <c r="Y36" s="41">
        <v>0</v>
      </c>
      <c r="Z36" s="41">
        <v>0</v>
      </c>
      <c r="AA36" s="41">
        <v>0</v>
      </c>
      <c r="AB36" s="41">
        <v>3</v>
      </c>
      <c r="AC36" s="41">
        <v>1</v>
      </c>
      <c r="AD36" s="41">
        <v>2</v>
      </c>
      <c r="AE36" s="41">
        <v>1</v>
      </c>
      <c r="AF36" s="41">
        <v>75</v>
      </c>
      <c r="AG36" s="41">
        <v>30</v>
      </c>
      <c r="AH36" s="41">
        <v>30</v>
      </c>
      <c r="AI36" s="41">
        <v>30</v>
      </c>
      <c r="AJ36" s="41">
        <v>30</v>
      </c>
      <c r="AK36" s="41">
        <v>30</v>
      </c>
      <c r="AL36" s="41">
        <v>30</v>
      </c>
      <c r="AM36" s="41">
        <v>30</v>
      </c>
      <c r="AN36" s="41">
        <v>30</v>
      </c>
    </row>
    <row r="37" spans="1:40" x14ac:dyDescent="0.3">
      <c r="A37" s="45" t="s">
        <v>130</v>
      </c>
      <c r="B37" s="37">
        <v>0</v>
      </c>
      <c r="C37" s="37">
        <v>0</v>
      </c>
      <c r="D37" s="37">
        <v>1</v>
      </c>
      <c r="E37" s="37">
        <v>0</v>
      </c>
      <c r="F37" s="37">
        <v>0</v>
      </c>
      <c r="G37" s="37">
        <v>0</v>
      </c>
      <c r="H37" s="37">
        <v>0</v>
      </c>
      <c r="I37" s="41">
        <v>63</v>
      </c>
      <c r="J37" s="37">
        <v>29</v>
      </c>
      <c r="K37" s="41">
        <v>50</v>
      </c>
      <c r="L37" s="41">
        <v>86</v>
      </c>
      <c r="M37" s="37">
        <v>3</v>
      </c>
      <c r="N37" s="46">
        <v>0</v>
      </c>
      <c r="O37" s="42">
        <v>17.037809019740848</v>
      </c>
      <c r="P37" s="42">
        <v>7.0670769000000035</v>
      </c>
      <c r="Q37" s="42">
        <v>1.4333885472656007</v>
      </c>
      <c r="R37" s="42">
        <v>0.64817805226147307</v>
      </c>
      <c r="S37" s="43">
        <v>0.12439790060160887</v>
      </c>
      <c r="T37" s="43">
        <v>6.4875491255407286E-2</v>
      </c>
      <c r="U37" s="43">
        <v>4.0076162908522228E-2</v>
      </c>
      <c r="V37" s="43">
        <v>5.0434720843259881E-2</v>
      </c>
      <c r="W37" s="41">
        <v>1</v>
      </c>
      <c r="X37" s="41">
        <v>1</v>
      </c>
      <c r="Y37" s="41">
        <v>2</v>
      </c>
      <c r="Z37" s="41">
        <v>1</v>
      </c>
      <c r="AA37" s="41">
        <v>0</v>
      </c>
      <c r="AB37" s="41">
        <v>3</v>
      </c>
      <c r="AC37" s="41">
        <v>1</v>
      </c>
      <c r="AD37" s="41">
        <v>4</v>
      </c>
      <c r="AE37" s="41">
        <v>0</v>
      </c>
      <c r="AF37" s="41">
        <v>0</v>
      </c>
      <c r="AG37" s="41">
        <v>29</v>
      </c>
      <c r="AH37" s="41">
        <v>29</v>
      </c>
      <c r="AI37" s="41">
        <v>29</v>
      </c>
      <c r="AJ37" s="41">
        <v>29</v>
      </c>
      <c r="AK37" s="41">
        <v>29</v>
      </c>
      <c r="AL37" s="41">
        <v>29</v>
      </c>
      <c r="AM37" s="41">
        <v>29</v>
      </c>
      <c r="AN37" s="41">
        <v>29</v>
      </c>
    </row>
    <row r="38" spans="1:40" x14ac:dyDescent="0.3">
      <c r="A38" s="45" t="s">
        <v>131</v>
      </c>
      <c r="B38" s="37">
        <v>0</v>
      </c>
      <c r="C38" s="37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41">
        <v>62</v>
      </c>
      <c r="J38" s="37">
        <v>30</v>
      </c>
      <c r="K38" s="41">
        <v>50</v>
      </c>
      <c r="L38" s="41">
        <v>86</v>
      </c>
      <c r="M38" s="37">
        <v>3</v>
      </c>
      <c r="N38" s="46">
        <v>0</v>
      </c>
      <c r="O38" s="42">
        <v>19.243837058473162</v>
      </c>
      <c r="P38" s="42">
        <v>3.5943240000000145</v>
      </c>
      <c r="Q38" s="42">
        <v>4.0465951713892281</v>
      </c>
      <c r="R38" s="42">
        <v>-0.3139122582494398</v>
      </c>
      <c r="S38" s="43">
        <v>0.13979640756547529</v>
      </c>
      <c r="T38" s="43">
        <v>3.1694392439405014E-2</v>
      </c>
      <c r="U38" s="43">
        <v>0.11223891864376664</v>
      </c>
      <c r="V38" s="43">
        <v>-2.4308068072005976E-2</v>
      </c>
      <c r="W38" s="41">
        <v>2</v>
      </c>
      <c r="X38" s="41">
        <v>1</v>
      </c>
      <c r="Y38" s="41">
        <v>3</v>
      </c>
      <c r="Z38" s="41">
        <v>1</v>
      </c>
      <c r="AA38" s="41">
        <v>1</v>
      </c>
      <c r="AB38" s="41">
        <v>3</v>
      </c>
      <c r="AC38" s="41">
        <v>1</v>
      </c>
      <c r="AD38" s="41">
        <v>3</v>
      </c>
      <c r="AE38" s="41">
        <v>1</v>
      </c>
      <c r="AF38" s="41">
        <v>10</v>
      </c>
      <c r="AG38" s="41">
        <v>30</v>
      </c>
      <c r="AH38" s="41">
        <v>30</v>
      </c>
      <c r="AI38" s="41">
        <v>30</v>
      </c>
      <c r="AJ38" s="41">
        <v>30</v>
      </c>
      <c r="AK38" s="41">
        <v>30</v>
      </c>
      <c r="AL38" s="41">
        <v>30</v>
      </c>
      <c r="AM38" s="41">
        <v>30</v>
      </c>
      <c r="AN38" s="41">
        <v>30</v>
      </c>
    </row>
    <row r="39" spans="1:40" x14ac:dyDescent="0.3">
      <c r="A39" s="40" t="s">
        <v>132</v>
      </c>
      <c r="B39" s="37">
        <v>0</v>
      </c>
      <c r="C39" s="37">
        <v>1</v>
      </c>
      <c r="D39" s="37">
        <v>0</v>
      </c>
      <c r="E39" s="37">
        <v>0</v>
      </c>
      <c r="F39" s="37">
        <v>0</v>
      </c>
      <c r="G39" s="37">
        <v>1</v>
      </c>
      <c r="H39" s="37">
        <v>1</v>
      </c>
      <c r="I39" s="41">
        <v>22</v>
      </c>
      <c r="J39" s="37">
        <v>70</v>
      </c>
      <c r="K39" s="41">
        <v>13</v>
      </c>
      <c r="L39" s="41">
        <v>49</v>
      </c>
      <c r="M39" s="37">
        <v>5</v>
      </c>
      <c r="N39" s="46">
        <v>0</v>
      </c>
      <c r="O39" s="42">
        <v>-8.0981890329241253</v>
      </c>
      <c r="P39" s="42">
        <v>9.51258270000001</v>
      </c>
      <c r="Q39" s="42">
        <v>2.1625658219519792</v>
      </c>
      <c r="R39" s="42">
        <v>0.70653819250251537</v>
      </c>
      <c r="S39" s="43">
        <v>-5.989865020271843E-2</v>
      </c>
      <c r="T39" s="43">
        <v>9.5137797903696933E-2</v>
      </c>
      <c r="U39" s="43">
        <v>6.1545923102803969E-2</v>
      </c>
      <c r="V39" s="43">
        <v>5.5661584146035989E-2</v>
      </c>
      <c r="W39" s="41">
        <v>1</v>
      </c>
      <c r="X39" s="41">
        <v>1</v>
      </c>
      <c r="Y39" s="41">
        <v>0</v>
      </c>
      <c r="Z39" s="41">
        <v>0</v>
      </c>
      <c r="AA39" s="41">
        <v>0</v>
      </c>
      <c r="AB39" s="41">
        <v>2</v>
      </c>
      <c r="AC39" s="41">
        <v>1</v>
      </c>
      <c r="AD39" s="41">
        <v>1</v>
      </c>
      <c r="AE39" s="41">
        <v>1</v>
      </c>
      <c r="AF39" s="41">
        <v>31</v>
      </c>
      <c r="AG39" s="41">
        <v>27</v>
      </c>
      <c r="AH39" s="41">
        <v>27</v>
      </c>
      <c r="AI39" s="41">
        <v>27</v>
      </c>
      <c r="AJ39" s="41">
        <v>27</v>
      </c>
      <c r="AK39" s="41">
        <v>27</v>
      </c>
      <c r="AL39" s="41">
        <v>27</v>
      </c>
      <c r="AM39" s="41">
        <v>27</v>
      </c>
      <c r="AN39" s="41">
        <v>27</v>
      </c>
    </row>
    <row r="40" spans="1:40" x14ac:dyDescent="0.3">
      <c r="A40" s="45" t="s">
        <v>133</v>
      </c>
      <c r="B40" s="37">
        <v>0</v>
      </c>
      <c r="C40" s="37">
        <v>1</v>
      </c>
      <c r="D40" s="37">
        <v>0</v>
      </c>
      <c r="E40" s="37">
        <v>0</v>
      </c>
      <c r="F40" s="37">
        <v>0</v>
      </c>
      <c r="G40" s="37">
        <v>1</v>
      </c>
      <c r="H40" s="37">
        <v>1</v>
      </c>
      <c r="I40" s="41">
        <v>22</v>
      </c>
      <c r="J40" s="37">
        <v>70</v>
      </c>
      <c r="K40" s="41">
        <v>13</v>
      </c>
      <c r="L40" s="41">
        <v>49</v>
      </c>
      <c r="M40" s="37">
        <v>5</v>
      </c>
      <c r="N40" s="46">
        <v>0</v>
      </c>
      <c r="O40" s="42">
        <v>2.8018109670758804</v>
      </c>
      <c r="P40" s="42">
        <v>1.258270000001005E-2</v>
      </c>
      <c r="Q40" s="42">
        <v>-0.23743417804801936</v>
      </c>
      <c r="R40" s="42">
        <v>0.70653819250251537</v>
      </c>
      <c r="S40" s="43">
        <v>2.0723731487213706E-2</v>
      </c>
      <c r="T40" s="43">
        <v>1.2584283442642789E-4</v>
      </c>
      <c r="U40" s="43">
        <v>-6.7572998314246718E-3</v>
      </c>
      <c r="V40" s="43">
        <v>5.5661584146035989E-2</v>
      </c>
      <c r="W40" s="41">
        <v>1</v>
      </c>
      <c r="X40" s="41">
        <v>1</v>
      </c>
      <c r="Y40" s="41">
        <v>1</v>
      </c>
      <c r="Z40" s="41">
        <v>1</v>
      </c>
      <c r="AA40" s="41">
        <v>0</v>
      </c>
      <c r="AB40" s="41">
        <v>2</v>
      </c>
      <c r="AC40" s="41">
        <v>1</v>
      </c>
      <c r="AD40" s="41">
        <v>1</v>
      </c>
      <c r="AE40" s="41">
        <v>1</v>
      </c>
      <c r="AF40" s="41">
        <v>147</v>
      </c>
      <c r="AG40" s="41">
        <v>27</v>
      </c>
      <c r="AH40" s="41">
        <v>27</v>
      </c>
      <c r="AI40" s="41">
        <v>27</v>
      </c>
      <c r="AJ40" s="41">
        <v>27</v>
      </c>
      <c r="AK40" s="41">
        <v>27</v>
      </c>
      <c r="AL40" s="41">
        <v>27</v>
      </c>
      <c r="AM40" s="41">
        <v>27</v>
      </c>
      <c r="AN40" s="41">
        <v>27</v>
      </c>
    </row>
    <row r="41" spans="1:40" x14ac:dyDescent="0.3">
      <c r="A41" s="45" t="s">
        <v>134</v>
      </c>
      <c r="B41" s="37">
        <v>0</v>
      </c>
      <c r="C41" s="37">
        <v>1</v>
      </c>
      <c r="D41" s="37">
        <v>0</v>
      </c>
      <c r="E41" s="37">
        <v>0</v>
      </c>
      <c r="F41" s="37">
        <v>0</v>
      </c>
      <c r="G41" s="37">
        <v>1</v>
      </c>
      <c r="H41" s="37">
        <v>1</v>
      </c>
      <c r="I41" s="41">
        <v>24</v>
      </c>
      <c r="J41" s="37">
        <v>68</v>
      </c>
      <c r="K41" s="41">
        <v>11</v>
      </c>
      <c r="L41" s="41">
        <v>47</v>
      </c>
      <c r="M41" s="37">
        <v>5</v>
      </c>
      <c r="N41" s="46">
        <v>1</v>
      </c>
      <c r="O41" s="42">
        <v>-17.284886998114558</v>
      </c>
      <c r="P41" s="42">
        <v>-4.1911499999997659E-2</v>
      </c>
      <c r="Q41" s="42">
        <v>1.778558556022773</v>
      </c>
      <c r="R41" s="42">
        <v>1.4973468750005381E-2</v>
      </c>
      <c r="S41" s="43">
        <v>-0.13017209555150647</v>
      </c>
      <c r="T41" s="43">
        <v>-4.6035391073700885E-4</v>
      </c>
      <c r="U41" s="43">
        <v>5.1670077760034364E-2</v>
      </c>
      <c r="V41" s="43">
        <v>1.1993141314138836E-3</v>
      </c>
      <c r="W41" s="41">
        <v>1</v>
      </c>
      <c r="X41" s="41">
        <v>1</v>
      </c>
      <c r="Y41" s="41">
        <v>1</v>
      </c>
      <c r="Z41" s="41">
        <v>1</v>
      </c>
      <c r="AA41" s="41">
        <v>0</v>
      </c>
      <c r="AB41" s="41">
        <v>1</v>
      </c>
      <c r="AC41" s="41">
        <v>0</v>
      </c>
      <c r="AD41" s="41">
        <v>1</v>
      </c>
      <c r="AE41" s="41">
        <v>1</v>
      </c>
      <c r="AF41" s="41">
        <v>15</v>
      </c>
      <c r="AG41" s="41">
        <v>25</v>
      </c>
      <c r="AH41" s="41">
        <v>25</v>
      </c>
      <c r="AI41" s="41">
        <v>25</v>
      </c>
      <c r="AJ41" s="41">
        <v>25</v>
      </c>
      <c r="AK41" s="41">
        <v>25</v>
      </c>
      <c r="AL41" s="41">
        <v>25</v>
      </c>
      <c r="AM41" s="41">
        <v>25</v>
      </c>
      <c r="AN41" s="41">
        <v>25</v>
      </c>
    </row>
    <row r="42" spans="1:40" x14ac:dyDescent="0.3">
      <c r="A42" s="45" t="s">
        <v>135</v>
      </c>
      <c r="B42" s="37">
        <v>0</v>
      </c>
      <c r="C42" s="37">
        <v>1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41">
        <v>16</v>
      </c>
      <c r="J42" s="37">
        <v>76</v>
      </c>
      <c r="K42" s="41">
        <v>15</v>
      </c>
      <c r="L42" s="41">
        <v>51</v>
      </c>
      <c r="M42" s="37">
        <v>5</v>
      </c>
      <c r="N42" s="46">
        <v>0</v>
      </c>
      <c r="O42" s="42">
        <v>4.9145718323933352</v>
      </c>
      <c r="P42" s="42">
        <v>2.4853355999999991</v>
      </c>
      <c r="Q42" s="42">
        <v>-0.19136684799349979</v>
      </c>
      <c r="R42" s="42">
        <v>0.70418825457895373</v>
      </c>
      <c r="S42" s="43">
        <v>3.6652542334802592E-2</v>
      </c>
      <c r="T42" s="43">
        <v>2.6020461000541392E-2</v>
      </c>
      <c r="U42" s="43">
        <v>-5.5004118932607086E-3</v>
      </c>
      <c r="V42" s="43">
        <v>5.590654011123556E-2</v>
      </c>
      <c r="W42" s="41">
        <v>2</v>
      </c>
      <c r="X42" s="41">
        <v>1</v>
      </c>
      <c r="Y42" s="41">
        <v>2</v>
      </c>
      <c r="Z42" s="41">
        <v>1</v>
      </c>
      <c r="AA42" s="41">
        <v>0</v>
      </c>
      <c r="AB42" s="41">
        <v>1</v>
      </c>
      <c r="AC42" s="41">
        <v>0</v>
      </c>
      <c r="AD42" s="41">
        <v>1</v>
      </c>
      <c r="AE42" s="41">
        <v>1</v>
      </c>
      <c r="AF42" s="41">
        <v>142</v>
      </c>
      <c r="AG42" s="41">
        <v>26</v>
      </c>
      <c r="AH42" s="41">
        <v>26</v>
      </c>
      <c r="AI42" s="41">
        <v>26</v>
      </c>
      <c r="AJ42" s="41">
        <v>26</v>
      </c>
      <c r="AK42" s="41">
        <v>26</v>
      </c>
      <c r="AL42" s="41">
        <v>26</v>
      </c>
      <c r="AM42" s="41">
        <v>26</v>
      </c>
      <c r="AN42" s="41">
        <v>26</v>
      </c>
    </row>
    <row r="43" spans="1:40" x14ac:dyDescent="0.3">
      <c r="A43" s="40" t="s">
        <v>136</v>
      </c>
      <c r="B43" s="37">
        <v>0</v>
      </c>
      <c r="C43" s="37">
        <v>1</v>
      </c>
      <c r="D43" s="37">
        <v>0</v>
      </c>
      <c r="E43" s="37">
        <v>0</v>
      </c>
      <c r="F43" s="37">
        <v>0</v>
      </c>
      <c r="G43" s="37">
        <v>1</v>
      </c>
      <c r="H43" s="37">
        <v>1</v>
      </c>
      <c r="I43" s="41">
        <v>16</v>
      </c>
      <c r="J43" s="37">
        <v>76</v>
      </c>
      <c r="K43" s="41">
        <v>15</v>
      </c>
      <c r="L43" s="41">
        <v>51</v>
      </c>
      <c r="M43" s="37">
        <v>5</v>
      </c>
      <c r="N43" s="46">
        <v>0</v>
      </c>
      <c r="O43" s="42">
        <v>1.6145718323933238</v>
      </c>
      <c r="P43" s="42">
        <v>-1.5146644000000009</v>
      </c>
      <c r="Q43" s="42">
        <v>1.6086331520064974</v>
      </c>
      <c r="R43" s="42">
        <v>0.70418825457895373</v>
      </c>
      <c r="S43" s="43">
        <v>1.20413668693E-2</v>
      </c>
      <c r="T43" s="43">
        <v>-1.5857925162746013E-2</v>
      </c>
      <c r="U43" s="43">
        <v>4.6236560898419286E-2</v>
      </c>
      <c r="V43" s="43">
        <v>5.590654011123556E-2</v>
      </c>
      <c r="W43" s="41">
        <v>2</v>
      </c>
      <c r="X43" s="41">
        <v>1</v>
      </c>
      <c r="Y43" s="41">
        <v>3</v>
      </c>
      <c r="Z43" s="41">
        <v>1</v>
      </c>
      <c r="AA43" s="41">
        <v>1</v>
      </c>
      <c r="AB43" s="41">
        <v>2</v>
      </c>
      <c r="AC43" s="41">
        <v>1</v>
      </c>
      <c r="AD43" s="41">
        <v>1</v>
      </c>
      <c r="AE43" s="41">
        <v>1</v>
      </c>
      <c r="AF43" s="41">
        <v>24</v>
      </c>
      <c r="AG43" s="41">
        <v>26</v>
      </c>
      <c r="AH43" s="41">
        <v>26</v>
      </c>
      <c r="AI43" s="41">
        <v>26</v>
      </c>
      <c r="AJ43" s="41">
        <v>26</v>
      </c>
      <c r="AK43" s="41">
        <v>26</v>
      </c>
      <c r="AL43" s="41">
        <v>26</v>
      </c>
      <c r="AM43" s="41">
        <v>26</v>
      </c>
      <c r="AN43" s="41">
        <v>26</v>
      </c>
    </row>
    <row r="44" spans="1:40" x14ac:dyDescent="0.3">
      <c r="A44" s="40" t="s">
        <v>137</v>
      </c>
      <c r="B44" s="37">
        <v>0</v>
      </c>
      <c r="C44" s="37">
        <v>1</v>
      </c>
      <c r="D44" s="37">
        <v>0</v>
      </c>
      <c r="E44" s="37">
        <v>0</v>
      </c>
      <c r="F44" s="37">
        <v>0</v>
      </c>
      <c r="G44" s="37">
        <v>1</v>
      </c>
      <c r="H44" s="37">
        <v>1</v>
      </c>
      <c r="I44" s="41">
        <v>16</v>
      </c>
      <c r="J44" s="37">
        <v>76</v>
      </c>
      <c r="K44" s="41">
        <v>15</v>
      </c>
      <c r="L44" s="41">
        <v>51</v>
      </c>
      <c r="M44" s="37">
        <v>5</v>
      </c>
      <c r="N44" s="46">
        <v>0</v>
      </c>
      <c r="O44" s="42">
        <v>3.5145718323933295</v>
      </c>
      <c r="P44" s="42">
        <v>4.9853355999999991</v>
      </c>
      <c r="Q44" s="42">
        <v>0.80863315200650021</v>
      </c>
      <c r="R44" s="42">
        <v>0.70418825457895373</v>
      </c>
      <c r="S44" s="43">
        <v>2.6211437591862091E-2</v>
      </c>
      <c r="T44" s="43">
        <v>5.2194452352596017E-2</v>
      </c>
      <c r="U44" s="43">
        <v>2.3242350768783778E-2</v>
      </c>
      <c r="V44" s="43">
        <v>5.590654011123556E-2</v>
      </c>
      <c r="W44" s="41">
        <v>1</v>
      </c>
      <c r="X44" s="41">
        <v>1</v>
      </c>
      <c r="Y44" s="41">
        <v>3</v>
      </c>
      <c r="Z44" s="41">
        <v>1</v>
      </c>
      <c r="AA44" s="41">
        <v>1</v>
      </c>
      <c r="AB44" s="41">
        <v>1</v>
      </c>
      <c r="AC44" s="41">
        <v>0</v>
      </c>
      <c r="AD44" s="41">
        <v>1</v>
      </c>
      <c r="AE44" s="41">
        <v>1</v>
      </c>
      <c r="AF44" s="41">
        <v>52</v>
      </c>
      <c r="AG44" s="41">
        <v>26</v>
      </c>
      <c r="AH44" s="41">
        <v>26</v>
      </c>
      <c r="AI44" s="41">
        <v>26</v>
      </c>
      <c r="AJ44" s="41">
        <v>26</v>
      </c>
      <c r="AK44" s="41">
        <v>26</v>
      </c>
      <c r="AL44" s="41">
        <v>26</v>
      </c>
      <c r="AM44" s="41">
        <v>26</v>
      </c>
      <c r="AN44" s="41">
        <v>25</v>
      </c>
    </row>
    <row r="45" spans="1:40" x14ac:dyDescent="0.3">
      <c r="A45" s="45" t="s">
        <v>138</v>
      </c>
      <c r="B45" s="37">
        <v>0</v>
      </c>
      <c r="C45" s="37">
        <v>1</v>
      </c>
      <c r="D45" s="37">
        <v>0</v>
      </c>
      <c r="E45" s="37">
        <v>0</v>
      </c>
      <c r="F45" s="37">
        <v>0</v>
      </c>
      <c r="G45" s="37">
        <v>1</v>
      </c>
      <c r="H45" s="37">
        <v>1</v>
      </c>
      <c r="I45" s="41">
        <v>14</v>
      </c>
      <c r="J45" s="37">
        <v>78</v>
      </c>
      <c r="K45" s="41">
        <v>17</v>
      </c>
      <c r="L45" s="41">
        <v>53</v>
      </c>
      <c r="M45" s="37">
        <v>5</v>
      </c>
      <c r="N45" s="46">
        <v>0</v>
      </c>
      <c r="O45" s="42">
        <v>-9.7494774018506973</v>
      </c>
      <c r="P45" s="42">
        <v>-2.4601701999999932</v>
      </c>
      <c r="Q45" s="42">
        <v>-1.9618639556498039</v>
      </c>
      <c r="R45" s="42">
        <v>0.42142205410070765</v>
      </c>
      <c r="S45" s="43">
        <v>-7.1608628897448637E-2</v>
      </c>
      <c r="T45" s="43">
        <v>-2.3551275048563854E-2</v>
      </c>
      <c r="U45" s="43">
        <v>-5.5323204615059123E-2</v>
      </c>
      <c r="V45" s="43">
        <v>3.2978791214866285E-2</v>
      </c>
      <c r="W45" s="41">
        <v>2</v>
      </c>
      <c r="X45" s="41">
        <v>1</v>
      </c>
      <c r="Y45" s="41">
        <v>2</v>
      </c>
      <c r="Z45" s="41">
        <v>1</v>
      </c>
      <c r="AA45" s="41">
        <v>0</v>
      </c>
      <c r="AB45" s="41">
        <v>2</v>
      </c>
      <c r="AC45" s="41">
        <v>1</v>
      </c>
      <c r="AD45" s="41">
        <v>1</v>
      </c>
      <c r="AE45" s="41">
        <v>1</v>
      </c>
      <c r="AF45" s="41">
        <v>5</v>
      </c>
      <c r="AG45" s="41">
        <v>28</v>
      </c>
      <c r="AH45" s="41">
        <v>28</v>
      </c>
      <c r="AI45" s="41">
        <v>28</v>
      </c>
      <c r="AJ45" s="41">
        <v>28</v>
      </c>
      <c r="AK45" s="41">
        <v>28</v>
      </c>
      <c r="AL45" s="41">
        <v>28</v>
      </c>
      <c r="AM45" s="41">
        <v>28</v>
      </c>
      <c r="AN45" s="41">
        <v>28</v>
      </c>
    </row>
    <row r="46" spans="1:40" x14ac:dyDescent="0.3">
      <c r="A46" s="45" t="s">
        <v>139</v>
      </c>
      <c r="B46" s="37">
        <v>0</v>
      </c>
      <c r="C46" s="37">
        <v>1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41">
        <v>15</v>
      </c>
      <c r="J46" s="37">
        <v>77</v>
      </c>
      <c r="K46" s="41">
        <v>16</v>
      </c>
      <c r="L46" s="41">
        <v>52</v>
      </c>
      <c r="M46" s="37">
        <v>5</v>
      </c>
      <c r="N46" s="46">
        <v>0</v>
      </c>
      <c r="O46" s="42">
        <v>-3.0981890329241253</v>
      </c>
      <c r="P46" s="42">
        <v>3.01258270000001</v>
      </c>
      <c r="Q46" s="42">
        <v>-0.83743417804802078</v>
      </c>
      <c r="R46" s="42">
        <v>0.50653819250251431</v>
      </c>
      <c r="S46" s="43">
        <v>-2.2915906308254168E-2</v>
      </c>
      <c r="T46" s="43">
        <v>3.0129618119459221E-2</v>
      </c>
      <c r="U46" s="43">
        <v>-2.3833105564981881E-2</v>
      </c>
      <c r="V46" s="43">
        <v>3.9905441099080147E-2</v>
      </c>
      <c r="W46" s="41">
        <v>2</v>
      </c>
      <c r="X46" s="41">
        <v>1</v>
      </c>
      <c r="Y46" s="41">
        <v>1</v>
      </c>
      <c r="Z46" s="41">
        <v>1</v>
      </c>
      <c r="AA46" s="41">
        <v>0</v>
      </c>
      <c r="AB46" s="41">
        <v>2</v>
      </c>
      <c r="AC46" s="41">
        <v>1</v>
      </c>
      <c r="AD46" s="41">
        <v>3</v>
      </c>
      <c r="AE46" s="41">
        <v>1</v>
      </c>
      <c r="AF46" s="41">
        <v>34</v>
      </c>
      <c r="AG46" s="41">
        <v>27</v>
      </c>
      <c r="AH46" s="41">
        <v>27</v>
      </c>
      <c r="AI46" s="41">
        <v>27</v>
      </c>
      <c r="AJ46" s="41">
        <v>27</v>
      </c>
      <c r="AK46" s="41">
        <v>27</v>
      </c>
      <c r="AL46" s="41">
        <v>27</v>
      </c>
      <c r="AM46" s="41">
        <v>27</v>
      </c>
      <c r="AN46" s="41">
        <v>27</v>
      </c>
    </row>
    <row r="47" spans="1:40" x14ac:dyDescent="0.3">
      <c r="A47" s="40" t="s">
        <v>140</v>
      </c>
      <c r="B47" s="37">
        <v>0</v>
      </c>
      <c r="C47" s="37">
        <v>1</v>
      </c>
      <c r="D47" s="37">
        <v>0</v>
      </c>
      <c r="E47" s="37">
        <v>0</v>
      </c>
      <c r="F47" s="37">
        <v>0</v>
      </c>
      <c r="G47" s="37">
        <v>1</v>
      </c>
      <c r="H47" s="37">
        <v>1</v>
      </c>
      <c r="I47" s="41">
        <v>11</v>
      </c>
      <c r="J47" s="37">
        <v>81</v>
      </c>
      <c r="K47" s="41">
        <v>8</v>
      </c>
      <c r="L47" s="41">
        <v>44</v>
      </c>
      <c r="M47" s="37">
        <v>3</v>
      </c>
      <c r="N47" s="46">
        <v>1</v>
      </c>
      <c r="O47" s="42">
        <v>3.2151130018854417</v>
      </c>
      <c r="P47" s="42">
        <v>0.95808850000000234</v>
      </c>
      <c r="Q47" s="42">
        <v>-0.12144144397723267</v>
      </c>
      <c r="R47" s="42">
        <v>0.11497346875000503</v>
      </c>
      <c r="S47" s="43">
        <v>2.4212943766191507E-2</v>
      </c>
      <c r="T47" s="43">
        <v>1.0523598244090058E-2</v>
      </c>
      <c r="U47" s="43">
        <v>-3.5280754925642852E-3</v>
      </c>
      <c r="V47" s="43">
        <v>9.208908644465167E-3</v>
      </c>
      <c r="W47" s="41">
        <v>1</v>
      </c>
      <c r="X47" s="41">
        <v>1</v>
      </c>
      <c r="Y47" s="41">
        <v>2</v>
      </c>
      <c r="Z47" s="41">
        <v>1</v>
      </c>
      <c r="AA47" s="41">
        <v>0</v>
      </c>
      <c r="AB47" s="47">
        <v>1.6944444444444444</v>
      </c>
      <c r="AC47" s="47">
        <v>0.52777777777777779</v>
      </c>
      <c r="AD47" s="41">
        <v>2</v>
      </c>
      <c r="AE47" s="41">
        <v>1</v>
      </c>
      <c r="AF47" s="41">
        <v>9</v>
      </c>
      <c r="AG47" s="41">
        <v>25</v>
      </c>
      <c r="AH47" s="41">
        <v>25</v>
      </c>
      <c r="AI47" s="41">
        <v>25</v>
      </c>
      <c r="AJ47" s="41">
        <v>25</v>
      </c>
      <c r="AK47" s="41">
        <v>25</v>
      </c>
      <c r="AL47" s="48" t="s">
        <v>95</v>
      </c>
      <c r="AM47" s="41">
        <v>25</v>
      </c>
      <c r="AN47" s="41">
        <v>25</v>
      </c>
    </row>
    <row r="48" spans="1:40" x14ac:dyDescent="0.3">
      <c r="A48" s="49" t="s">
        <v>141</v>
      </c>
      <c r="B48" s="37">
        <v>0</v>
      </c>
      <c r="C48" s="37">
        <v>0</v>
      </c>
      <c r="D48" s="37">
        <v>-1</v>
      </c>
      <c r="E48" s="37">
        <v>0</v>
      </c>
      <c r="F48" s="37">
        <v>0</v>
      </c>
      <c r="G48" s="37">
        <v>1</v>
      </c>
      <c r="H48" s="37">
        <v>1</v>
      </c>
      <c r="I48" s="41">
        <v>31</v>
      </c>
      <c r="J48" s="37">
        <v>61</v>
      </c>
      <c r="K48" s="41">
        <v>50</v>
      </c>
      <c r="L48" s="41">
        <v>86</v>
      </c>
      <c r="M48" s="37">
        <v>3</v>
      </c>
      <c r="N48" s="50">
        <v>1</v>
      </c>
      <c r="O48" s="42">
        <v>23.350522598149297</v>
      </c>
      <c r="P48" s="42">
        <v>5.5398298000000068</v>
      </c>
      <c r="Q48" s="42">
        <v>4.738136044350199</v>
      </c>
      <c r="R48" s="42">
        <v>0.72142205410070837</v>
      </c>
      <c r="S48" s="43">
        <v>0.17150651654158966</v>
      </c>
      <c r="T48" s="43">
        <v>5.3032938673117411E-2</v>
      </c>
      <c r="U48" s="43">
        <v>0.13361215446192914</v>
      </c>
      <c r="V48" s="43">
        <v>5.6455581924295124E-2</v>
      </c>
      <c r="W48" s="41">
        <v>1</v>
      </c>
      <c r="X48" s="41">
        <v>1</v>
      </c>
      <c r="Y48" s="41">
        <v>0</v>
      </c>
      <c r="Z48" s="41">
        <v>0</v>
      </c>
      <c r="AA48" s="41">
        <v>0</v>
      </c>
      <c r="AB48" s="41">
        <v>3</v>
      </c>
      <c r="AC48" s="41">
        <v>1</v>
      </c>
      <c r="AD48" s="41">
        <v>1</v>
      </c>
      <c r="AE48" s="41">
        <v>1</v>
      </c>
      <c r="AF48" s="41">
        <v>10</v>
      </c>
      <c r="AG48" s="41">
        <v>28</v>
      </c>
      <c r="AH48" s="41">
        <v>28</v>
      </c>
      <c r="AI48" s="41">
        <v>28</v>
      </c>
      <c r="AJ48" s="41">
        <v>28</v>
      </c>
      <c r="AK48" s="41">
        <v>28</v>
      </c>
      <c r="AL48" s="41">
        <v>28</v>
      </c>
      <c r="AM48" s="41">
        <v>28</v>
      </c>
      <c r="AN48" s="41">
        <v>28</v>
      </c>
    </row>
    <row r="49" spans="1:40" x14ac:dyDescent="0.3">
      <c r="A49" s="49" t="s">
        <v>142</v>
      </c>
      <c r="B49" s="37">
        <v>0</v>
      </c>
      <c r="C49" s="37">
        <v>0</v>
      </c>
      <c r="D49" s="37">
        <v>-1</v>
      </c>
      <c r="E49" s="37">
        <v>0</v>
      </c>
      <c r="F49" s="37">
        <v>0</v>
      </c>
      <c r="G49" s="37">
        <v>0</v>
      </c>
      <c r="H49" s="37">
        <v>0</v>
      </c>
      <c r="I49" s="41">
        <v>29</v>
      </c>
      <c r="J49" s="37">
        <v>63</v>
      </c>
      <c r="K49" s="41">
        <v>50</v>
      </c>
      <c r="L49" s="41">
        <v>86</v>
      </c>
      <c r="M49" s="37">
        <v>3</v>
      </c>
      <c r="N49" s="50">
        <v>0</v>
      </c>
      <c r="O49" s="42">
        <v>16.543837058473144</v>
      </c>
      <c r="P49" s="42">
        <v>-0.40567599999998549</v>
      </c>
      <c r="Q49" s="42">
        <v>3.3465951713892252</v>
      </c>
      <c r="R49" s="42">
        <v>0.38608774175056126</v>
      </c>
      <c r="S49" s="43">
        <v>0.12018232024599279</v>
      </c>
      <c r="T49" s="43">
        <v>-3.5772107209165222E-3</v>
      </c>
      <c r="U49" s="43">
        <v>9.2823276672428998E-2</v>
      </c>
      <c r="V49" s="43">
        <v>2.9897039257327108E-2</v>
      </c>
      <c r="W49" s="41">
        <v>1</v>
      </c>
      <c r="X49" s="41">
        <v>1</v>
      </c>
      <c r="Y49" s="41">
        <v>1</v>
      </c>
      <c r="Z49" s="41">
        <v>1</v>
      </c>
      <c r="AA49" s="41">
        <v>0</v>
      </c>
      <c r="AB49" s="41">
        <v>2</v>
      </c>
      <c r="AC49" s="41">
        <v>1</v>
      </c>
      <c r="AD49" s="41">
        <v>1</v>
      </c>
      <c r="AE49" s="41">
        <v>1</v>
      </c>
      <c r="AF49" s="41">
        <v>25</v>
      </c>
      <c r="AG49" s="41">
        <v>30</v>
      </c>
      <c r="AH49" s="41">
        <v>30</v>
      </c>
      <c r="AI49" s="41">
        <v>30</v>
      </c>
      <c r="AJ49" s="41">
        <v>30</v>
      </c>
      <c r="AK49" s="41">
        <v>30</v>
      </c>
      <c r="AL49" s="41">
        <v>30</v>
      </c>
      <c r="AM49" s="41">
        <v>30</v>
      </c>
      <c r="AN49" s="41">
        <v>30</v>
      </c>
    </row>
    <row r="50" spans="1:40" x14ac:dyDescent="0.3">
      <c r="A50" s="49" t="s">
        <v>143</v>
      </c>
      <c r="B50" s="37">
        <v>0</v>
      </c>
      <c r="C50" s="37">
        <v>0</v>
      </c>
      <c r="D50" s="37">
        <v>-1</v>
      </c>
      <c r="E50" s="37">
        <v>0</v>
      </c>
      <c r="F50" s="37">
        <v>0</v>
      </c>
      <c r="G50" s="37">
        <v>0</v>
      </c>
      <c r="H50" s="37">
        <v>0</v>
      </c>
      <c r="I50" s="41">
        <v>29</v>
      </c>
      <c r="J50" s="37">
        <v>63</v>
      </c>
      <c r="K50" s="41">
        <v>50</v>
      </c>
      <c r="L50" s="41">
        <v>86</v>
      </c>
      <c r="M50" s="37">
        <v>3</v>
      </c>
      <c r="N50" s="50">
        <v>0</v>
      </c>
      <c r="O50" s="42">
        <v>23.243837058473162</v>
      </c>
      <c r="P50" s="42">
        <v>-2.4056759999999855</v>
      </c>
      <c r="Q50" s="42">
        <v>2.4465951713892267</v>
      </c>
      <c r="R50" s="42">
        <v>0.38608774175056126</v>
      </c>
      <c r="S50" s="43">
        <v>0.16885431470544915</v>
      </c>
      <c r="T50" s="43">
        <v>-2.1213012301077291E-2</v>
      </c>
      <c r="U50" s="43">
        <v>6.786030842356644E-2</v>
      </c>
      <c r="V50" s="43">
        <v>2.9897039257327108E-2</v>
      </c>
      <c r="W50" s="41">
        <v>1</v>
      </c>
      <c r="X50" s="41">
        <v>1</v>
      </c>
      <c r="Y50" s="41">
        <v>0</v>
      </c>
      <c r="Z50" s="41">
        <v>0</v>
      </c>
      <c r="AA50" s="41">
        <v>0</v>
      </c>
      <c r="AB50" s="41">
        <v>2</v>
      </c>
      <c r="AC50" s="41">
        <v>1</v>
      </c>
      <c r="AD50" s="41">
        <v>1</v>
      </c>
      <c r="AE50" s="41">
        <v>1</v>
      </c>
      <c r="AF50" s="41">
        <v>291</v>
      </c>
      <c r="AG50" s="41">
        <v>30</v>
      </c>
      <c r="AH50" s="41">
        <v>30</v>
      </c>
      <c r="AI50" s="41">
        <v>30</v>
      </c>
      <c r="AJ50" s="41">
        <v>30</v>
      </c>
      <c r="AK50" s="41">
        <v>30</v>
      </c>
      <c r="AL50" s="41">
        <v>30</v>
      </c>
      <c r="AM50" s="41">
        <v>30</v>
      </c>
      <c r="AN50" s="41">
        <v>30</v>
      </c>
    </row>
    <row r="51" spans="1:40" x14ac:dyDescent="0.3">
      <c r="A51" s="40" t="s">
        <v>144</v>
      </c>
      <c r="B51" s="37">
        <v>0</v>
      </c>
      <c r="C51" s="37">
        <v>1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41">
        <v>19</v>
      </c>
      <c r="J51" s="37">
        <v>73</v>
      </c>
      <c r="K51" s="41">
        <v>13</v>
      </c>
      <c r="L51" s="41">
        <v>49</v>
      </c>
      <c r="M51" s="37">
        <v>3</v>
      </c>
      <c r="N51" s="46">
        <v>1</v>
      </c>
      <c r="O51" s="42">
        <v>26.80181096707588</v>
      </c>
      <c r="P51" s="42">
        <v>6.51258270000001</v>
      </c>
      <c r="Q51" s="42">
        <v>-0.13743417804801794</v>
      </c>
      <c r="R51" s="42">
        <v>0.60653819250251573</v>
      </c>
      <c r="S51" s="43">
        <v>0.19824090218064216</v>
      </c>
      <c r="T51" s="43">
        <v>6.5134022618664147E-2</v>
      </c>
      <c r="U51" s="43">
        <v>-3.9113322091651028E-3</v>
      </c>
      <c r="V51" s="43">
        <v>4.7783512622558137E-2</v>
      </c>
      <c r="W51" s="41">
        <v>2</v>
      </c>
      <c r="X51" s="41">
        <v>1</v>
      </c>
      <c r="Y51" s="41">
        <v>2</v>
      </c>
      <c r="Z51" s="41">
        <v>1</v>
      </c>
      <c r="AA51" s="41">
        <v>0</v>
      </c>
      <c r="AB51" s="41">
        <v>1</v>
      </c>
      <c r="AC51" s="41">
        <v>0</v>
      </c>
      <c r="AD51" s="41">
        <v>1</v>
      </c>
      <c r="AE51" s="41">
        <v>1</v>
      </c>
      <c r="AF51" s="41">
        <v>15</v>
      </c>
      <c r="AG51" s="41">
        <v>27</v>
      </c>
      <c r="AH51" s="41">
        <v>27</v>
      </c>
      <c r="AI51" s="41">
        <v>27</v>
      </c>
      <c r="AJ51" s="41">
        <v>27</v>
      </c>
      <c r="AK51" s="41">
        <v>27</v>
      </c>
      <c r="AL51" s="41">
        <v>27</v>
      </c>
      <c r="AM51" s="41">
        <v>27</v>
      </c>
      <c r="AN51" s="41">
        <v>27</v>
      </c>
    </row>
    <row r="52" spans="1:40" x14ac:dyDescent="0.3">
      <c r="A52" s="40" t="s">
        <v>145</v>
      </c>
      <c r="B52" s="37">
        <v>0</v>
      </c>
      <c r="C52" s="37">
        <v>1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41">
        <v>17</v>
      </c>
      <c r="J52" s="37">
        <v>75</v>
      </c>
      <c r="K52" s="41">
        <v>15</v>
      </c>
      <c r="L52" s="41">
        <v>51</v>
      </c>
      <c r="M52" s="37">
        <v>3</v>
      </c>
      <c r="N52" s="44">
        <v>0</v>
      </c>
      <c r="O52" s="42">
        <v>14.037809019740848</v>
      </c>
      <c r="P52" s="42">
        <v>3.0670769000000035</v>
      </c>
      <c r="Q52" s="42">
        <v>1.033388547265595</v>
      </c>
      <c r="R52" s="42">
        <v>0.54817805226147343</v>
      </c>
      <c r="S52" s="43">
        <v>0.10249404539508401</v>
      </c>
      <c r="T52" s="43">
        <v>2.8155646729358753E-2</v>
      </c>
      <c r="U52" s="43">
        <v>2.8892548253591721E-2</v>
      </c>
      <c r="V52" s="43">
        <v>4.2653722911087613E-2</v>
      </c>
      <c r="W52" s="41">
        <v>2</v>
      </c>
      <c r="X52" s="41">
        <v>1</v>
      </c>
      <c r="Y52" s="41">
        <v>2</v>
      </c>
      <c r="Z52" s="41">
        <v>1</v>
      </c>
      <c r="AA52" s="41">
        <v>0</v>
      </c>
      <c r="AB52" s="41">
        <v>2</v>
      </c>
      <c r="AC52" s="41">
        <v>1</v>
      </c>
      <c r="AD52" s="41">
        <v>1</v>
      </c>
      <c r="AE52" s="41">
        <v>1</v>
      </c>
      <c r="AF52" s="41">
        <v>28</v>
      </c>
      <c r="AG52" s="41">
        <v>29</v>
      </c>
      <c r="AH52" s="41">
        <v>29</v>
      </c>
      <c r="AI52" s="41">
        <v>29</v>
      </c>
      <c r="AJ52" s="41">
        <v>29</v>
      </c>
      <c r="AK52" s="41">
        <v>29</v>
      </c>
      <c r="AL52" s="41">
        <v>29</v>
      </c>
      <c r="AM52" s="41">
        <v>29</v>
      </c>
      <c r="AN52" s="41">
        <v>29</v>
      </c>
    </row>
    <row r="53" spans="1:40" x14ac:dyDescent="0.3">
      <c r="A53" s="45" t="s">
        <v>146</v>
      </c>
      <c r="B53" s="37">
        <v>0</v>
      </c>
      <c r="C53" s="37">
        <v>1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41">
        <v>17</v>
      </c>
      <c r="J53" s="37">
        <v>75</v>
      </c>
      <c r="K53" s="41">
        <v>15</v>
      </c>
      <c r="L53" s="41">
        <v>51</v>
      </c>
      <c r="M53" s="37">
        <v>3</v>
      </c>
      <c r="N53" s="44">
        <v>0</v>
      </c>
      <c r="O53" s="42">
        <v>-6.9621909802591517</v>
      </c>
      <c r="P53" s="42">
        <v>2.5670769000000035</v>
      </c>
      <c r="Q53" s="42">
        <v>-0.26661145273440212</v>
      </c>
      <c r="R53" s="42">
        <v>0.34817805226147236</v>
      </c>
      <c r="S53" s="43">
        <v>-5.0832941050589921E-2</v>
      </c>
      <c r="T53" s="43">
        <v>2.3565666163602689E-2</v>
      </c>
      <c r="U53" s="43">
        <v>-7.4541993749318216E-3</v>
      </c>
      <c r="V53" s="43">
        <v>2.7091727046742939E-2</v>
      </c>
      <c r="W53" s="41">
        <v>2</v>
      </c>
      <c r="X53" s="41">
        <v>1</v>
      </c>
      <c r="Y53" s="41">
        <v>3</v>
      </c>
      <c r="Z53" s="41">
        <v>1</v>
      </c>
      <c r="AA53" s="41">
        <v>1</v>
      </c>
      <c r="AB53" s="41">
        <v>1</v>
      </c>
      <c r="AC53" s="41">
        <v>0</v>
      </c>
      <c r="AD53" s="41">
        <v>3</v>
      </c>
      <c r="AE53" s="41">
        <v>1</v>
      </c>
      <c r="AF53" s="41">
        <v>5</v>
      </c>
      <c r="AG53" s="41">
        <v>29</v>
      </c>
      <c r="AH53" s="41">
        <v>29</v>
      </c>
      <c r="AI53" s="41">
        <v>29</v>
      </c>
      <c r="AJ53" s="41">
        <v>29</v>
      </c>
      <c r="AK53" s="41">
        <v>29</v>
      </c>
      <c r="AL53" s="41">
        <v>29</v>
      </c>
      <c r="AM53" s="41">
        <v>29</v>
      </c>
      <c r="AN53" s="41">
        <v>29</v>
      </c>
    </row>
    <row r="54" spans="1:40" x14ac:dyDescent="0.3">
      <c r="A54" s="45" t="s">
        <v>147</v>
      </c>
      <c r="B54" s="37">
        <v>0</v>
      </c>
      <c r="C54" s="37">
        <v>0</v>
      </c>
      <c r="D54" s="37">
        <v>1</v>
      </c>
      <c r="E54" s="37">
        <v>0</v>
      </c>
      <c r="F54" s="37">
        <v>0</v>
      </c>
      <c r="G54" s="37">
        <v>0</v>
      </c>
      <c r="H54" s="37">
        <v>0</v>
      </c>
      <c r="I54" s="41">
        <v>24</v>
      </c>
      <c r="J54" s="37">
        <v>68</v>
      </c>
      <c r="K54" s="41">
        <v>50</v>
      </c>
      <c r="L54" s="41">
        <v>86</v>
      </c>
      <c r="M54" s="37">
        <v>3</v>
      </c>
      <c r="N54" s="46">
        <v>0</v>
      </c>
      <c r="O54" s="42">
        <v>15.737809019740837</v>
      </c>
      <c r="P54" s="42">
        <v>5.5670769000000035</v>
      </c>
      <c r="Q54" s="42">
        <v>1.3333885472655993</v>
      </c>
      <c r="R54" s="42">
        <v>-0.25182194773852729</v>
      </c>
      <c r="S54" s="43">
        <v>0.11490623001211468</v>
      </c>
      <c r="T54" s="43">
        <v>5.1105549558139084E-2</v>
      </c>
      <c r="U54" s="43">
        <v>3.7280259244789601E-2</v>
      </c>
      <c r="V54" s="43">
        <v>-1.9594260546290806E-2</v>
      </c>
      <c r="W54" s="41">
        <v>2</v>
      </c>
      <c r="X54" s="41">
        <v>1</v>
      </c>
      <c r="Y54" s="41">
        <v>0</v>
      </c>
      <c r="Z54" s="41">
        <v>0</v>
      </c>
      <c r="AA54" s="41">
        <v>0</v>
      </c>
      <c r="AB54" s="41">
        <v>1</v>
      </c>
      <c r="AC54" s="41">
        <v>0</v>
      </c>
      <c r="AD54" s="41">
        <v>1</v>
      </c>
      <c r="AE54" s="41">
        <v>1</v>
      </c>
      <c r="AF54" s="41">
        <v>291</v>
      </c>
      <c r="AG54" s="41">
        <v>29</v>
      </c>
      <c r="AH54" s="41">
        <v>29</v>
      </c>
      <c r="AI54" s="41">
        <v>29</v>
      </c>
      <c r="AJ54" s="41">
        <v>29</v>
      </c>
      <c r="AK54" s="41">
        <v>29</v>
      </c>
      <c r="AL54" s="41">
        <v>29</v>
      </c>
      <c r="AM54" s="41">
        <v>29</v>
      </c>
      <c r="AN54" s="41">
        <v>29</v>
      </c>
    </row>
    <row r="55" spans="1:40" x14ac:dyDescent="0.3">
      <c r="A55" s="40" t="s">
        <v>148</v>
      </c>
      <c r="B55" s="37">
        <v>0</v>
      </c>
      <c r="C55" s="37">
        <v>0</v>
      </c>
      <c r="D55" s="37">
        <v>1</v>
      </c>
      <c r="E55" s="37">
        <v>0</v>
      </c>
      <c r="F55" s="37">
        <v>0</v>
      </c>
      <c r="G55" s="37">
        <v>1</v>
      </c>
      <c r="H55" s="37">
        <v>1</v>
      </c>
      <c r="I55" s="41">
        <v>26</v>
      </c>
      <c r="J55" s="37">
        <v>66</v>
      </c>
      <c r="K55" s="41">
        <v>50</v>
      </c>
      <c r="L55" s="41">
        <v>86</v>
      </c>
      <c r="M55" s="37">
        <v>3</v>
      </c>
      <c r="N55" s="46">
        <v>1</v>
      </c>
      <c r="O55" s="42">
        <v>-0.79818903292411392</v>
      </c>
      <c r="P55" s="42">
        <v>6.51258270000001</v>
      </c>
      <c r="Q55" s="42">
        <v>2.0625658219519849</v>
      </c>
      <c r="R55" s="42">
        <v>-0.49346180749748569</v>
      </c>
      <c r="S55" s="43">
        <v>-5.9038441168005216E-3</v>
      </c>
      <c r="T55" s="43">
        <v>6.5134022618664147E-2</v>
      </c>
      <c r="U55" s="43">
        <v>5.8699955480544602E-2</v>
      </c>
      <c r="V55" s="43">
        <v>-3.8875274135698655E-2</v>
      </c>
      <c r="W55" s="41">
        <v>2</v>
      </c>
      <c r="X55" s="41">
        <v>1</v>
      </c>
      <c r="Y55" s="41">
        <v>2</v>
      </c>
      <c r="Z55" s="41">
        <v>1</v>
      </c>
      <c r="AA55" s="41">
        <v>0</v>
      </c>
      <c r="AB55" s="41">
        <v>2</v>
      </c>
      <c r="AC55" s="41">
        <v>1</v>
      </c>
      <c r="AD55" s="41">
        <v>2</v>
      </c>
      <c r="AE55" s="41">
        <v>1</v>
      </c>
      <c r="AF55" s="41">
        <v>55</v>
      </c>
      <c r="AG55" s="41">
        <v>27</v>
      </c>
      <c r="AH55" s="41">
        <v>27</v>
      </c>
      <c r="AI55" s="41">
        <v>27</v>
      </c>
      <c r="AJ55" s="41">
        <v>27</v>
      </c>
      <c r="AK55" s="41">
        <v>27</v>
      </c>
      <c r="AL55" s="41">
        <v>27</v>
      </c>
      <c r="AM55" s="41">
        <v>27</v>
      </c>
      <c r="AN55" s="41">
        <v>27</v>
      </c>
    </row>
    <row r="56" spans="1:40" x14ac:dyDescent="0.3">
      <c r="A56" s="40" t="s">
        <v>149</v>
      </c>
      <c r="B56" s="37">
        <v>0</v>
      </c>
      <c r="C56" s="37">
        <v>0</v>
      </c>
      <c r="D56" s="37">
        <v>1</v>
      </c>
      <c r="E56" s="37">
        <v>0</v>
      </c>
      <c r="F56" s="37">
        <v>0</v>
      </c>
      <c r="G56" s="37">
        <v>0</v>
      </c>
      <c r="H56" s="37">
        <v>0</v>
      </c>
      <c r="I56" s="41">
        <v>28</v>
      </c>
      <c r="J56" s="37">
        <v>64</v>
      </c>
      <c r="K56" s="41">
        <v>50</v>
      </c>
      <c r="L56" s="41">
        <v>86</v>
      </c>
      <c r="M56" s="37">
        <v>3</v>
      </c>
      <c r="N56" s="46">
        <v>2</v>
      </c>
      <c r="O56" s="42">
        <v>-14.298189032924114</v>
      </c>
      <c r="P56" s="42">
        <v>-2.48741729999999</v>
      </c>
      <c r="Q56" s="42">
        <v>-3.3374341780480172</v>
      </c>
      <c r="R56" s="42">
        <v>-0.89346180749748427</v>
      </c>
      <c r="S56" s="43">
        <v>-0.10575725263185404</v>
      </c>
      <c r="T56" s="43">
        <v>-2.4877303236434233E-2</v>
      </c>
      <c r="U56" s="43">
        <v>-9.4982296121469981E-2</v>
      </c>
      <c r="V56" s="43">
        <v>-7.0387560229610069E-2</v>
      </c>
      <c r="W56" s="41">
        <v>0</v>
      </c>
      <c r="X56" s="41">
        <v>0</v>
      </c>
      <c r="Y56" s="41">
        <v>2</v>
      </c>
      <c r="Z56" s="41">
        <v>1</v>
      </c>
      <c r="AA56" s="41">
        <v>0</v>
      </c>
      <c r="AB56" s="41">
        <v>1</v>
      </c>
      <c r="AC56" s="41">
        <v>0</v>
      </c>
      <c r="AD56" s="41">
        <v>2</v>
      </c>
      <c r="AE56" s="41">
        <v>1</v>
      </c>
      <c r="AF56" s="41">
        <v>24</v>
      </c>
      <c r="AG56" s="41">
        <v>27</v>
      </c>
      <c r="AH56" s="41">
        <v>27</v>
      </c>
      <c r="AI56" s="41">
        <v>27</v>
      </c>
      <c r="AJ56" s="41">
        <v>27</v>
      </c>
      <c r="AK56" s="41">
        <v>27</v>
      </c>
      <c r="AL56" s="41">
        <v>27</v>
      </c>
      <c r="AM56" s="41">
        <v>27</v>
      </c>
      <c r="AN56" s="41">
        <v>27</v>
      </c>
    </row>
    <row r="57" spans="1:40" x14ac:dyDescent="0.3">
      <c r="A57" s="40" t="s">
        <v>150</v>
      </c>
      <c r="B57" s="37">
        <v>0</v>
      </c>
      <c r="C57" s="37">
        <v>0</v>
      </c>
      <c r="D57" s="37">
        <v>1</v>
      </c>
      <c r="E57" s="37">
        <v>0</v>
      </c>
      <c r="F57" s="37">
        <v>0</v>
      </c>
      <c r="G57" s="37">
        <v>1</v>
      </c>
      <c r="H57" s="37">
        <v>1</v>
      </c>
      <c r="I57" s="41">
        <v>10</v>
      </c>
      <c r="J57" s="37">
        <v>82</v>
      </c>
      <c r="K57" s="41">
        <v>50</v>
      </c>
      <c r="L57" s="41">
        <v>86</v>
      </c>
      <c r="M57" s="37">
        <v>5</v>
      </c>
      <c r="N57" s="46">
        <v>0</v>
      </c>
      <c r="O57" s="42">
        <v>-17.085428167606665</v>
      </c>
      <c r="P57" s="42">
        <v>1.4853355999999991</v>
      </c>
      <c r="Q57" s="42">
        <v>-0.29136684799350121</v>
      </c>
      <c r="R57" s="42">
        <v>-0.89581174542104769</v>
      </c>
      <c r="S57" s="43">
        <v>-0.12742196076854745</v>
      </c>
      <c r="T57" s="43">
        <v>1.555086445971954E-2</v>
      </c>
      <c r="U57" s="43">
        <v>-8.3746881594651979E-3</v>
      </c>
      <c r="V57" s="43">
        <v>-7.1119810578837997E-2</v>
      </c>
      <c r="W57" s="41">
        <v>1</v>
      </c>
      <c r="X57" s="41">
        <v>1</v>
      </c>
      <c r="Y57" s="41">
        <v>2</v>
      </c>
      <c r="Z57" s="41">
        <v>1</v>
      </c>
      <c r="AA57" s="41">
        <v>0</v>
      </c>
      <c r="AB57" s="33">
        <v>2</v>
      </c>
      <c r="AC57" s="33">
        <v>0.71875</v>
      </c>
      <c r="AD57" s="41">
        <v>1</v>
      </c>
      <c r="AE57" s="41">
        <v>1</v>
      </c>
      <c r="AF57" s="41">
        <v>5</v>
      </c>
      <c r="AG57" s="41">
        <v>26</v>
      </c>
      <c r="AH57" s="41">
        <v>26</v>
      </c>
      <c r="AI57" s="41">
        <v>26</v>
      </c>
      <c r="AJ57" s="41">
        <v>26</v>
      </c>
      <c r="AK57" s="41">
        <v>26</v>
      </c>
      <c r="AL57" s="41">
        <v>26</v>
      </c>
      <c r="AM57" s="41">
        <v>26</v>
      </c>
      <c r="AN57" s="41">
        <v>26</v>
      </c>
    </row>
    <row r="58" spans="1:40" x14ac:dyDescent="0.3">
      <c r="A58" s="45" t="s">
        <v>151</v>
      </c>
      <c r="B58" s="37">
        <v>0</v>
      </c>
      <c r="C58" s="37">
        <v>1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41">
        <v>6</v>
      </c>
      <c r="J58" s="37">
        <v>86</v>
      </c>
      <c r="K58" s="41">
        <v>13</v>
      </c>
      <c r="L58" s="41">
        <v>49</v>
      </c>
      <c r="M58" s="37">
        <v>4</v>
      </c>
      <c r="N58" s="44">
        <v>0</v>
      </c>
      <c r="O58" s="42">
        <v>18.343837058473156</v>
      </c>
      <c r="P58" s="42">
        <v>7.5943240000000145</v>
      </c>
      <c r="Q58" s="42">
        <v>2.2465951713892238</v>
      </c>
      <c r="R58" s="42">
        <v>-0.61391225824943874</v>
      </c>
      <c r="S58" s="43">
        <v>0.13325837845898111</v>
      </c>
      <c r="T58" s="43">
        <v>6.696599559972656E-2</v>
      </c>
      <c r="U58" s="43">
        <v>6.2312982146041342E-2</v>
      </c>
      <c r="V58" s="43">
        <v>-4.7538828356005751E-2</v>
      </c>
      <c r="W58" s="41">
        <v>1</v>
      </c>
      <c r="X58" s="41">
        <v>1</v>
      </c>
      <c r="Y58" s="41">
        <v>3</v>
      </c>
      <c r="Z58" s="41">
        <v>1</v>
      </c>
      <c r="AA58" s="41">
        <v>1</v>
      </c>
      <c r="AB58" s="47">
        <v>1.6944444444444444</v>
      </c>
      <c r="AC58" s="47">
        <v>0.52777777777777779</v>
      </c>
      <c r="AD58" s="41">
        <v>4</v>
      </c>
      <c r="AE58" s="41">
        <v>0</v>
      </c>
      <c r="AF58" s="41">
        <v>0</v>
      </c>
      <c r="AG58" s="41">
        <v>30</v>
      </c>
      <c r="AH58" s="41">
        <v>30</v>
      </c>
      <c r="AI58" s="41">
        <v>30</v>
      </c>
      <c r="AJ58" s="41">
        <v>30</v>
      </c>
      <c r="AK58" s="41">
        <v>30</v>
      </c>
      <c r="AL58" s="48" t="s">
        <v>95</v>
      </c>
      <c r="AM58" s="41">
        <v>30</v>
      </c>
      <c r="AN58" s="41">
        <v>30</v>
      </c>
    </row>
    <row r="59" spans="1:40" x14ac:dyDescent="0.3">
      <c r="A59" s="51" t="s">
        <v>152</v>
      </c>
      <c r="B59" s="37">
        <v>0</v>
      </c>
      <c r="C59" s="37">
        <v>1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41">
        <v>7</v>
      </c>
      <c r="J59" s="37">
        <v>85</v>
      </c>
      <c r="K59" s="41">
        <v>12</v>
      </c>
      <c r="L59" s="41">
        <v>48</v>
      </c>
      <c r="M59" s="37">
        <v>4</v>
      </c>
      <c r="N59" s="44">
        <v>0</v>
      </c>
      <c r="O59" s="42">
        <v>30.037809019740848</v>
      </c>
      <c r="P59" s="42">
        <v>9.0670769000000035</v>
      </c>
      <c r="Q59" s="42">
        <v>2.033388547265595</v>
      </c>
      <c r="R59" s="42">
        <v>1.5481780522614734</v>
      </c>
      <c r="S59" s="43">
        <v>0.21931460649654988</v>
      </c>
      <c r="T59" s="43">
        <v>8.3235413518431542E-2</v>
      </c>
      <c r="U59" s="43">
        <v>5.6851584890917586E-2</v>
      </c>
      <c r="V59" s="43">
        <v>0.12046370223281057</v>
      </c>
      <c r="W59" s="41">
        <v>0</v>
      </c>
      <c r="X59" s="41">
        <v>0</v>
      </c>
      <c r="Y59" s="41">
        <v>3</v>
      </c>
      <c r="Z59" s="41">
        <v>1</v>
      </c>
      <c r="AA59" s="41">
        <v>1</v>
      </c>
      <c r="AB59" s="47">
        <v>1.6944444444444444</v>
      </c>
      <c r="AC59" s="47">
        <v>0.52777777777777779</v>
      </c>
      <c r="AD59" s="41">
        <v>1</v>
      </c>
      <c r="AE59" s="41">
        <v>1</v>
      </c>
      <c r="AF59" s="41">
        <v>47</v>
      </c>
      <c r="AG59" s="41">
        <v>29</v>
      </c>
      <c r="AH59" s="41">
        <v>29</v>
      </c>
      <c r="AI59" s="41">
        <v>29</v>
      </c>
      <c r="AJ59" s="41">
        <v>29</v>
      </c>
      <c r="AK59" s="41">
        <v>29</v>
      </c>
      <c r="AL59" s="48" t="s">
        <v>95</v>
      </c>
      <c r="AM59" s="41">
        <v>29</v>
      </c>
      <c r="AN59" s="41">
        <v>11</v>
      </c>
    </row>
    <row r="60" spans="1:40" x14ac:dyDescent="0.3">
      <c r="A60" s="45" t="s">
        <v>153</v>
      </c>
      <c r="B60" s="37">
        <v>0</v>
      </c>
      <c r="C60" s="37">
        <v>0</v>
      </c>
      <c r="D60" s="37">
        <v>1</v>
      </c>
      <c r="E60" s="37">
        <v>0</v>
      </c>
      <c r="F60" s="37">
        <v>0</v>
      </c>
      <c r="G60" s="37">
        <v>0</v>
      </c>
      <c r="H60" s="37">
        <v>0</v>
      </c>
      <c r="I60" s="41">
        <v>18</v>
      </c>
      <c r="J60" s="37">
        <v>74</v>
      </c>
      <c r="K60" s="41">
        <v>50</v>
      </c>
      <c r="L60" s="41">
        <v>86</v>
      </c>
      <c r="M60" s="37">
        <v>6</v>
      </c>
      <c r="N60" s="46">
        <v>1</v>
      </c>
      <c r="O60" s="42">
        <v>-6.7665321307759427</v>
      </c>
      <c r="P60" s="42">
        <v>6.4308414000000056</v>
      </c>
      <c r="Q60" s="42">
        <v>3.5748737739636383</v>
      </c>
      <c r="R60" s="42">
        <v>-0.26056984790479554</v>
      </c>
      <c r="S60" s="43">
        <v>-5.1548037576209446E-2</v>
      </c>
      <c r="T60" s="43">
        <v>7.4285594361777771E-2</v>
      </c>
      <c r="U60" s="43">
        <v>0.1050657020407498</v>
      </c>
      <c r="V60" s="43">
        <v>-2.1080730994693094E-2</v>
      </c>
      <c r="W60" s="41">
        <v>1</v>
      </c>
      <c r="X60" s="41">
        <v>1</v>
      </c>
      <c r="Y60" s="41">
        <v>0</v>
      </c>
      <c r="Z60" s="41">
        <v>0</v>
      </c>
      <c r="AA60" s="41">
        <v>0</v>
      </c>
      <c r="AB60" s="41">
        <v>1</v>
      </c>
      <c r="AC60" s="41">
        <v>0</v>
      </c>
      <c r="AD60" s="41">
        <v>1</v>
      </c>
      <c r="AE60" s="41">
        <v>1</v>
      </c>
      <c r="AF60" s="41">
        <v>90</v>
      </c>
      <c r="AG60" s="41">
        <v>24</v>
      </c>
      <c r="AH60" s="41">
        <v>24</v>
      </c>
      <c r="AI60" s="41">
        <v>24</v>
      </c>
      <c r="AJ60" s="41">
        <v>24</v>
      </c>
      <c r="AK60" s="41">
        <v>24</v>
      </c>
      <c r="AL60" s="41">
        <v>24</v>
      </c>
      <c r="AM60" s="41">
        <v>24</v>
      </c>
      <c r="AN60" s="41">
        <v>24</v>
      </c>
    </row>
    <row r="61" spans="1:40" x14ac:dyDescent="0.3">
      <c r="A61" s="45" t="s">
        <v>154</v>
      </c>
      <c r="B61" s="37">
        <v>0</v>
      </c>
      <c r="C61" s="37">
        <v>0</v>
      </c>
      <c r="D61" s="37">
        <v>1</v>
      </c>
      <c r="E61" s="37">
        <v>0</v>
      </c>
      <c r="F61" s="37">
        <v>0</v>
      </c>
      <c r="G61" s="37">
        <v>1</v>
      </c>
      <c r="H61" s="37">
        <v>1</v>
      </c>
      <c r="I61" s="41">
        <v>15</v>
      </c>
      <c r="J61" s="37">
        <v>77</v>
      </c>
      <c r="K61" s="41">
        <v>50</v>
      </c>
      <c r="L61" s="41">
        <v>86</v>
      </c>
      <c r="M61" s="37">
        <v>6</v>
      </c>
      <c r="N61" s="46">
        <v>0</v>
      </c>
      <c r="O61" s="42">
        <v>2.001810967075869</v>
      </c>
      <c r="P61" s="42">
        <v>5.51258270000001</v>
      </c>
      <c r="Q61" s="42">
        <v>0.26256582195198064</v>
      </c>
      <c r="R61" s="42">
        <v>1.2065381925025154</v>
      </c>
      <c r="S61" s="43">
        <v>1.480649246409934E-2</v>
      </c>
      <c r="T61" s="43">
        <v>5.5132764190319879E-2</v>
      </c>
      <c r="U61" s="43">
        <v>7.4725382798729702E-3</v>
      </c>
      <c r="V61" s="43">
        <v>9.5051941763425393E-2</v>
      </c>
      <c r="W61" s="41">
        <v>2</v>
      </c>
      <c r="X61" s="41">
        <v>1</v>
      </c>
      <c r="Y61" s="41">
        <v>1</v>
      </c>
      <c r="Z61" s="41">
        <v>1</v>
      </c>
      <c r="AA61" s="41">
        <v>0</v>
      </c>
      <c r="AB61" s="41">
        <v>1</v>
      </c>
      <c r="AC61" s="41">
        <v>0</v>
      </c>
      <c r="AD61" s="41">
        <v>1</v>
      </c>
      <c r="AE61" s="41">
        <v>1</v>
      </c>
      <c r="AF61" s="41">
        <v>101</v>
      </c>
      <c r="AG61" s="41">
        <v>27</v>
      </c>
      <c r="AH61" s="41">
        <v>27</v>
      </c>
      <c r="AI61" s="41">
        <v>27</v>
      </c>
      <c r="AJ61" s="41">
        <v>27</v>
      </c>
      <c r="AK61" s="41">
        <v>27</v>
      </c>
      <c r="AL61" s="41">
        <v>27</v>
      </c>
      <c r="AM61" s="41">
        <v>27</v>
      </c>
      <c r="AN61" s="41">
        <v>27</v>
      </c>
    </row>
    <row r="62" spans="1:40" x14ac:dyDescent="0.3">
      <c r="A62" s="40" t="s">
        <v>155</v>
      </c>
      <c r="B62" s="37">
        <v>0</v>
      </c>
      <c r="C62" s="37">
        <v>0</v>
      </c>
      <c r="D62" s="37">
        <v>1</v>
      </c>
      <c r="E62" s="37">
        <v>0</v>
      </c>
      <c r="F62" s="37">
        <v>0</v>
      </c>
      <c r="G62" s="37">
        <v>0</v>
      </c>
      <c r="H62" s="37">
        <v>0</v>
      </c>
      <c r="I62" s="41">
        <v>15</v>
      </c>
      <c r="J62" s="37">
        <v>77</v>
      </c>
      <c r="K62" s="41">
        <v>50</v>
      </c>
      <c r="L62" s="41">
        <v>86</v>
      </c>
      <c r="M62" s="37">
        <v>6</v>
      </c>
      <c r="N62" s="46">
        <v>0</v>
      </c>
      <c r="O62" s="42">
        <v>-4.6981890329241196</v>
      </c>
      <c r="P62" s="42">
        <v>5.01258270000001</v>
      </c>
      <c r="Q62" s="42">
        <v>0.86256582195198206</v>
      </c>
      <c r="R62" s="42">
        <v>1.1065381925025157</v>
      </c>
      <c r="S62" s="43">
        <v>-3.4750384354482688E-2</v>
      </c>
      <c r="T62" s="43">
        <v>5.0132134976147748E-2</v>
      </c>
      <c r="U62" s="43">
        <v>2.454834401343018E-2</v>
      </c>
      <c r="V62" s="43">
        <v>8.7173870239947535E-2</v>
      </c>
      <c r="W62" s="41">
        <v>2</v>
      </c>
      <c r="X62" s="41">
        <v>1</v>
      </c>
      <c r="Y62" s="41">
        <v>2</v>
      </c>
      <c r="Z62" s="41">
        <v>1</v>
      </c>
      <c r="AA62" s="41">
        <v>0</v>
      </c>
      <c r="AB62" s="41">
        <v>1</v>
      </c>
      <c r="AC62" s="41">
        <v>0</v>
      </c>
      <c r="AD62" s="41">
        <v>1</v>
      </c>
      <c r="AE62" s="41">
        <v>1</v>
      </c>
      <c r="AF62" s="41">
        <v>37</v>
      </c>
      <c r="AG62" s="41">
        <v>27</v>
      </c>
      <c r="AH62" s="41">
        <v>27</v>
      </c>
      <c r="AI62" s="41">
        <v>27</v>
      </c>
      <c r="AJ62" s="41">
        <v>27</v>
      </c>
      <c r="AK62" s="41">
        <v>27</v>
      </c>
      <c r="AL62" s="41">
        <v>27</v>
      </c>
      <c r="AM62" s="41">
        <v>27</v>
      </c>
      <c r="AN62" s="41">
        <v>27</v>
      </c>
    </row>
    <row r="63" spans="1:40" x14ac:dyDescent="0.3">
      <c r="A63" s="45" t="s">
        <v>156</v>
      </c>
      <c r="B63" s="37">
        <v>0</v>
      </c>
      <c r="C63" s="37">
        <v>0</v>
      </c>
      <c r="D63" s="37">
        <v>1</v>
      </c>
      <c r="E63" s="37">
        <v>0</v>
      </c>
      <c r="F63" s="37">
        <v>0</v>
      </c>
      <c r="G63" s="37">
        <v>1</v>
      </c>
      <c r="H63" s="37">
        <v>1</v>
      </c>
      <c r="I63" s="41">
        <v>17</v>
      </c>
      <c r="J63" s="37">
        <v>75</v>
      </c>
      <c r="K63" s="41">
        <v>50</v>
      </c>
      <c r="L63" s="41">
        <v>86</v>
      </c>
      <c r="M63" s="37">
        <v>5</v>
      </c>
      <c r="N63" s="46">
        <v>0</v>
      </c>
      <c r="O63" s="42">
        <v>-5.4665321307759456</v>
      </c>
      <c r="P63" s="42">
        <v>-3.5691585999999944</v>
      </c>
      <c r="Q63" s="42">
        <v>-0.62512622603636459</v>
      </c>
      <c r="R63" s="42">
        <v>0.93943015209520553</v>
      </c>
      <c r="S63" s="43">
        <v>-4.164452310913374E-2</v>
      </c>
      <c r="T63" s="43">
        <v>-4.1228985677123062E-2</v>
      </c>
      <c r="U63" s="43">
        <v>-1.8372488080823396E-2</v>
      </c>
      <c r="V63" s="43">
        <v>7.6002171716577097E-2</v>
      </c>
      <c r="W63" s="41">
        <v>1</v>
      </c>
      <c r="X63" s="41">
        <v>1</v>
      </c>
      <c r="Y63" s="41">
        <v>0</v>
      </c>
      <c r="Z63" s="41">
        <v>0</v>
      </c>
      <c r="AA63" s="41">
        <v>0</v>
      </c>
      <c r="AB63" s="41">
        <v>2</v>
      </c>
      <c r="AC63" s="41">
        <v>1</v>
      </c>
      <c r="AD63" s="41">
        <v>1</v>
      </c>
      <c r="AE63" s="41">
        <v>1</v>
      </c>
      <c r="AF63" s="41">
        <v>178</v>
      </c>
      <c r="AG63" s="41">
        <v>24</v>
      </c>
      <c r="AH63" s="41">
        <v>24</v>
      </c>
      <c r="AI63" s="41">
        <v>24</v>
      </c>
      <c r="AJ63" s="41">
        <v>24</v>
      </c>
      <c r="AK63" s="41">
        <v>24</v>
      </c>
      <c r="AL63" s="41">
        <v>24</v>
      </c>
      <c r="AM63" s="41">
        <v>24</v>
      </c>
      <c r="AN63" s="41">
        <v>24</v>
      </c>
    </row>
    <row r="64" spans="1:40" x14ac:dyDescent="0.3">
      <c r="A64" s="40" t="s">
        <v>157</v>
      </c>
      <c r="B64" s="37">
        <v>0</v>
      </c>
      <c r="C64" s="37">
        <v>0</v>
      </c>
      <c r="D64" s="37">
        <v>1</v>
      </c>
      <c r="E64" s="37">
        <v>0</v>
      </c>
      <c r="F64" s="37">
        <v>0</v>
      </c>
      <c r="G64" s="37">
        <v>0</v>
      </c>
      <c r="H64" s="37">
        <v>0</v>
      </c>
      <c r="I64" s="41">
        <v>15</v>
      </c>
      <c r="J64" s="37">
        <v>77</v>
      </c>
      <c r="K64" s="41">
        <v>50</v>
      </c>
      <c r="L64" s="41">
        <v>86</v>
      </c>
      <c r="M64" s="37">
        <v>5</v>
      </c>
      <c r="N64" s="46">
        <v>0</v>
      </c>
      <c r="O64" s="42">
        <v>8.2145718323933465</v>
      </c>
      <c r="P64" s="42">
        <v>2.9853355999999991</v>
      </c>
      <c r="Q64" s="42">
        <v>0.90863315200650163</v>
      </c>
      <c r="R64" s="42">
        <v>1.3041882545789534</v>
      </c>
      <c r="S64" s="43">
        <v>6.1263717800305185E-2</v>
      </c>
      <c r="T64" s="43">
        <v>3.1255259270952317E-2</v>
      </c>
      <c r="U64" s="43">
        <v>2.6116627034988269E-2</v>
      </c>
      <c r="V64" s="43">
        <v>0.10354142162001308</v>
      </c>
      <c r="W64" s="41">
        <v>2</v>
      </c>
      <c r="X64" s="41">
        <v>1</v>
      </c>
      <c r="Y64" s="41">
        <v>1</v>
      </c>
      <c r="Z64" s="41">
        <v>1</v>
      </c>
      <c r="AA64" s="41">
        <v>0</v>
      </c>
      <c r="AB64" s="41">
        <v>3</v>
      </c>
      <c r="AC64" s="41">
        <v>1</v>
      </c>
      <c r="AD64" s="41">
        <v>4</v>
      </c>
      <c r="AE64" s="41">
        <v>0</v>
      </c>
      <c r="AF64" s="41">
        <v>0</v>
      </c>
      <c r="AG64" s="41">
        <v>26</v>
      </c>
      <c r="AH64" s="41">
        <v>26</v>
      </c>
      <c r="AI64" s="41">
        <v>26</v>
      </c>
      <c r="AJ64" s="41">
        <v>26</v>
      </c>
      <c r="AK64" s="41">
        <v>26</v>
      </c>
      <c r="AL64" s="41">
        <v>26</v>
      </c>
      <c r="AM64" s="41">
        <v>26</v>
      </c>
      <c r="AN64" s="41">
        <v>26</v>
      </c>
    </row>
    <row r="65" spans="1:40" x14ac:dyDescent="0.3">
      <c r="A65" s="40" t="s">
        <v>158</v>
      </c>
      <c r="B65" s="37">
        <v>0</v>
      </c>
      <c r="C65" s="37">
        <v>1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41">
        <v>19</v>
      </c>
      <c r="J65" s="37">
        <v>73</v>
      </c>
      <c r="K65" s="41">
        <v>13</v>
      </c>
      <c r="L65" s="41">
        <v>49</v>
      </c>
      <c r="M65" s="37">
        <v>4</v>
      </c>
      <c r="N65" s="44">
        <v>0</v>
      </c>
      <c r="O65" s="42">
        <v>-1.8494774018506916</v>
      </c>
      <c r="P65" s="42">
        <v>-9.4601701999999932</v>
      </c>
      <c r="Q65" s="42">
        <v>-0.86186395564980245</v>
      </c>
      <c r="R65" s="42">
        <v>0.42142205410070765</v>
      </c>
      <c r="S65" s="43">
        <v>-1.3584168203539145E-2</v>
      </c>
      <c r="T65" s="43">
        <v>-9.0562462055034959E-2</v>
      </c>
      <c r="U65" s="43">
        <v>-2.4303966557643109E-2</v>
      </c>
      <c r="V65" s="43">
        <v>3.2978791214866285E-2</v>
      </c>
      <c r="W65" s="41">
        <v>1</v>
      </c>
      <c r="X65" s="41">
        <v>1</v>
      </c>
      <c r="Y65" s="41">
        <v>3</v>
      </c>
      <c r="Z65" s="41">
        <v>1</v>
      </c>
      <c r="AA65" s="41">
        <v>1</v>
      </c>
      <c r="AB65" s="41">
        <v>2</v>
      </c>
      <c r="AC65" s="41">
        <v>1</v>
      </c>
      <c r="AD65" s="52">
        <v>2</v>
      </c>
      <c r="AE65" s="41">
        <v>1</v>
      </c>
      <c r="AF65" s="41">
        <v>27</v>
      </c>
      <c r="AG65" s="41">
        <v>28</v>
      </c>
      <c r="AH65" s="41">
        <v>28</v>
      </c>
      <c r="AI65" s="41">
        <v>28</v>
      </c>
      <c r="AJ65" s="41">
        <v>28</v>
      </c>
      <c r="AK65" s="41">
        <v>28</v>
      </c>
      <c r="AL65" s="41">
        <v>28</v>
      </c>
      <c r="AM65" s="41">
        <v>28</v>
      </c>
      <c r="AN65" s="41">
        <v>28</v>
      </c>
    </row>
    <row r="66" spans="1:40" x14ac:dyDescent="0.3">
      <c r="A66" s="40" t="s">
        <v>159</v>
      </c>
      <c r="B66" s="37">
        <v>0</v>
      </c>
      <c r="C66" s="37">
        <v>1</v>
      </c>
      <c r="D66" s="37">
        <v>0</v>
      </c>
      <c r="E66" s="37">
        <v>0</v>
      </c>
      <c r="F66" s="37">
        <v>0</v>
      </c>
      <c r="G66" s="37">
        <v>1</v>
      </c>
      <c r="H66" s="37">
        <v>1</v>
      </c>
      <c r="I66" s="41">
        <v>28</v>
      </c>
      <c r="J66" s="37">
        <v>64</v>
      </c>
      <c r="K66" s="41">
        <v>18</v>
      </c>
      <c r="L66" s="41">
        <v>54</v>
      </c>
      <c r="M66" s="37">
        <v>4</v>
      </c>
      <c r="N66" s="46">
        <v>1</v>
      </c>
      <c r="O66" s="42">
        <v>-3.0848869981145697</v>
      </c>
      <c r="P66" s="42">
        <v>7.9580885000000023</v>
      </c>
      <c r="Q66" s="42">
        <v>-2.1441443977231245E-2</v>
      </c>
      <c r="R66" s="42">
        <v>0.31497346875000609</v>
      </c>
      <c r="S66" s="43">
        <v>-2.3232214658271862E-2</v>
      </c>
      <c r="T66" s="43">
        <v>8.7411263327879518E-2</v>
      </c>
      <c r="U66" s="43">
        <v>-6.2290953190116585E-4</v>
      </c>
      <c r="V66" s="43">
        <v>2.5228097670567873E-2</v>
      </c>
      <c r="W66" s="41">
        <v>1</v>
      </c>
      <c r="X66" s="41">
        <v>1</v>
      </c>
      <c r="Y66" s="41">
        <v>0</v>
      </c>
      <c r="Z66" s="41">
        <v>0</v>
      </c>
      <c r="AA66" s="41">
        <v>0</v>
      </c>
      <c r="AB66" s="41">
        <v>1</v>
      </c>
      <c r="AC66" s="41">
        <v>0</v>
      </c>
      <c r="AD66" s="41">
        <v>1</v>
      </c>
      <c r="AE66" s="41">
        <v>1</v>
      </c>
      <c r="AF66" s="41">
        <v>82</v>
      </c>
      <c r="AG66" s="41">
        <v>25</v>
      </c>
      <c r="AH66" s="41">
        <v>25</v>
      </c>
      <c r="AI66" s="41">
        <v>25</v>
      </c>
      <c r="AJ66" s="41">
        <v>25</v>
      </c>
      <c r="AK66" s="41">
        <v>25</v>
      </c>
      <c r="AL66" s="41">
        <v>25</v>
      </c>
      <c r="AM66" s="41">
        <v>25</v>
      </c>
      <c r="AN66" s="41">
        <v>25</v>
      </c>
    </row>
    <row r="67" spans="1:40" x14ac:dyDescent="0.3">
      <c r="A67" s="45" t="s">
        <v>160</v>
      </c>
      <c r="B67" s="37">
        <v>0</v>
      </c>
      <c r="C67" s="37">
        <v>1</v>
      </c>
      <c r="D67" s="37">
        <v>0</v>
      </c>
      <c r="E67" s="37">
        <v>0</v>
      </c>
      <c r="F67" s="37">
        <v>0</v>
      </c>
      <c r="G67" s="37">
        <v>1</v>
      </c>
      <c r="H67" s="37">
        <v>1</v>
      </c>
      <c r="I67" s="41">
        <v>24</v>
      </c>
      <c r="J67" s="37">
        <v>68</v>
      </c>
      <c r="K67" s="41">
        <v>22</v>
      </c>
      <c r="L67" s="41">
        <v>58</v>
      </c>
      <c r="M67" s="37">
        <v>4</v>
      </c>
      <c r="N67" s="46">
        <v>0</v>
      </c>
      <c r="O67" s="42">
        <v>-1.2621909802591631</v>
      </c>
      <c r="P67" s="42">
        <v>2.5670769000000035</v>
      </c>
      <c r="Q67" s="42">
        <v>2.2333885472655979</v>
      </c>
      <c r="R67" s="42">
        <v>4.8178052261473425E-2</v>
      </c>
      <c r="S67" s="43">
        <v>-9.2156161581927899E-3</v>
      </c>
      <c r="T67" s="43">
        <v>2.3565666163602689E-2</v>
      </c>
      <c r="U67" s="43">
        <v>6.244339221838284E-2</v>
      </c>
      <c r="V67" s="43">
        <v>3.7487332502261351E-3</v>
      </c>
      <c r="W67" s="41">
        <v>1</v>
      </c>
      <c r="X67" s="41">
        <v>1</v>
      </c>
      <c r="Y67" s="41">
        <v>0</v>
      </c>
      <c r="Z67" s="41">
        <v>0</v>
      </c>
      <c r="AA67" s="41">
        <v>0</v>
      </c>
      <c r="AB67" s="41">
        <v>1</v>
      </c>
      <c r="AC67" s="41">
        <v>0</v>
      </c>
      <c r="AD67" s="41">
        <v>1</v>
      </c>
      <c r="AE67" s="41">
        <v>1</v>
      </c>
      <c r="AF67" s="41">
        <v>167</v>
      </c>
      <c r="AG67" s="41">
        <v>29</v>
      </c>
      <c r="AH67" s="41">
        <v>29</v>
      </c>
      <c r="AI67" s="41">
        <v>29</v>
      </c>
      <c r="AJ67" s="41">
        <v>29</v>
      </c>
      <c r="AK67" s="41">
        <v>22</v>
      </c>
      <c r="AL67" s="41">
        <v>29</v>
      </c>
      <c r="AM67" s="41">
        <v>29</v>
      </c>
      <c r="AN67" s="41">
        <v>29</v>
      </c>
    </row>
    <row r="68" spans="1:40" x14ac:dyDescent="0.3">
      <c r="A68" s="45" t="s">
        <v>161</v>
      </c>
      <c r="B68" s="37">
        <v>0</v>
      </c>
      <c r="C68" s="37">
        <v>1</v>
      </c>
      <c r="D68" s="37">
        <v>0</v>
      </c>
      <c r="E68" s="37">
        <v>0</v>
      </c>
      <c r="F68" s="37">
        <v>0</v>
      </c>
      <c r="G68" s="37">
        <v>1</v>
      </c>
      <c r="H68" s="37">
        <v>1</v>
      </c>
      <c r="I68" s="41">
        <v>23</v>
      </c>
      <c r="J68" s="37">
        <v>69</v>
      </c>
      <c r="K68" s="41">
        <v>23</v>
      </c>
      <c r="L68" s="41">
        <v>59</v>
      </c>
      <c r="M68" s="37">
        <v>4</v>
      </c>
      <c r="N68" s="46">
        <v>0</v>
      </c>
      <c r="O68" s="42">
        <v>8.8438370584731558</v>
      </c>
      <c r="P68" s="42">
        <v>1.5943240000000145</v>
      </c>
      <c r="Q68" s="42">
        <v>3.3465951713892252</v>
      </c>
      <c r="R68" s="42">
        <v>0.38608774175056126</v>
      </c>
      <c r="S68" s="43">
        <v>6.4245849001543162E-2</v>
      </c>
      <c r="T68" s="43">
        <v>1.4058590859244248E-2</v>
      </c>
      <c r="U68" s="43">
        <v>9.2823276672428998E-2</v>
      </c>
      <c r="V68" s="43">
        <v>2.9897039257327108E-2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1</v>
      </c>
      <c r="AC68" s="41">
        <v>0</v>
      </c>
      <c r="AD68" s="41">
        <v>1</v>
      </c>
      <c r="AE68" s="41">
        <v>1</v>
      </c>
      <c r="AF68" s="41">
        <v>148</v>
      </c>
      <c r="AG68" s="41">
        <v>30</v>
      </c>
      <c r="AH68" s="41">
        <v>30</v>
      </c>
      <c r="AI68" s="41">
        <v>30</v>
      </c>
      <c r="AJ68" s="41">
        <v>30</v>
      </c>
      <c r="AK68" s="41">
        <v>30</v>
      </c>
      <c r="AL68" s="41">
        <v>30</v>
      </c>
      <c r="AM68" s="41">
        <v>30</v>
      </c>
      <c r="AN68" s="41">
        <v>30</v>
      </c>
    </row>
    <row r="69" spans="1:40" x14ac:dyDescent="0.3">
      <c r="A69" s="40" t="s">
        <v>162</v>
      </c>
      <c r="B69" s="37">
        <v>0</v>
      </c>
      <c r="C69" s="37">
        <v>1</v>
      </c>
      <c r="D69" s="37">
        <v>0</v>
      </c>
      <c r="E69" s="37">
        <v>0</v>
      </c>
      <c r="F69" s="37">
        <v>0</v>
      </c>
      <c r="G69" s="37">
        <v>1</v>
      </c>
      <c r="H69" s="37">
        <v>1</v>
      </c>
      <c r="I69" s="41">
        <v>22</v>
      </c>
      <c r="J69" s="37">
        <v>70</v>
      </c>
      <c r="K69" s="41">
        <v>24</v>
      </c>
      <c r="L69" s="41">
        <v>60</v>
      </c>
      <c r="M69" s="37">
        <v>4</v>
      </c>
      <c r="N69" s="46">
        <v>0</v>
      </c>
      <c r="O69" s="42">
        <v>8.3514914103069202</v>
      </c>
      <c r="P69" s="42">
        <v>0.12157109999999705</v>
      </c>
      <c r="Q69" s="42">
        <v>3.5762230692818022</v>
      </c>
      <c r="R69" s="42">
        <v>1.534379529573842</v>
      </c>
      <c r="S69" s="43">
        <v>6.0409269477859337E-2</v>
      </c>
      <c r="T69" s="43">
        <v>1.0313260970175439E-3</v>
      </c>
      <c r="U69" s="43">
        <v>9.8454053280386464E-2</v>
      </c>
      <c r="V69" s="43">
        <v>0.1183421597966464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1</v>
      </c>
      <c r="AC69" s="41">
        <v>0</v>
      </c>
      <c r="AD69" s="53">
        <v>1</v>
      </c>
      <c r="AE69" s="41">
        <v>1</v>
      </c>
      <c r="AF69" s="41">
        <v>134</v>
      </c>
      <c r="AG69" s="41">
        <v>31</v>
      </c>
      <c r="AH69" s="41">
        <v>31</v>
      </c>
      <c r="AI69" s="41">
        <v>31</v>
      </c>
      <c r="AJ69" s="41">
        <v>31</v>
      </c>
      <c r="AK69" s="41">
        <v>31</v>
      </c>
      <c r="AL69" s="41">
        <v>31</v>
      </c>
      <c r="AM69" s="41">
        <v>31</v>
      </c>
      <c r="AN69" s="41">
        <v>31</v>
      </c>
    </row>
    <row r="70" spans="1:40" x14ac:dyDescent="0.3">
      <c r="A70" s="40" t="s">
        <v>163</v>
      </c>
      <c r="B70" s="37">
        <v>0</v>
      </c>
      <c r="C70" s="37">
        <v>0</v>
      </c>
      <c r="D70" s="37">
        <v>1</v>
      </c>
      <c r="E70" s="37">
        <v>0</v>
      </c>
      <c r="F70" s="37">
        <v>0</v>
      </c>
      <c r="G70" s="37">
        <v>1</v>
      </c>
      <c r="H70" s="37">
        <v>1</v>
      </c>
      <c r="I70" s="41">
        <v>24</v>
      </c>
      <c r="J70" s="37">
        <v>68</v>
      </c>
      <c r="K70" s="41">
        <v>50</v>
      </c>
      <c r="L70" s="41">
        <v>86</v>
      </c>
      <c r="M70" s="37">
        <v>3</v>
      </c>
      <c r="N70" s="46">
        <v>0</v>
      </c>
      <c r="O70" s="42">
        <v>4.5378090197408483</v>
      </c>
      <c r="P70" s="42">
        <v>3.0670769000000035</v>
      </c>
      <c r="Q70" s="42">
        <v>2.033388547265595</v>
      </c>
      <c r="R70" s="42">
        <v>4.8178052261473425E-2</v>
      </c>
      <c r="S70" s="43">
        <v>3.3131837241088667E-2</v>
      </c>
      <c r="T70" s="43">
        <v>2.8155646729358753E-2</v>
      </c>
      <c r="U70" s="43">
        <v>5.6851584890917586E-2</v>
      </c>
      <c r="V70" s="43">
        <v>3.7487332502261351E-3</v>
      </c>
      <c r="W70" s="41">
        <v>1</v>
      </c>
      <c r="X70" s="41">
        <v>1</v>
      </c>
      <c r="Y70" s="41">
        <v>0</v>
      </c>
      <c r="Z70" s="41">
        <v>0</v>
      </c>
      <c r="AA70" s="41">
        <v>0</v>
      </c>
      <c r="AB70" s="41">
        <v>2</v>
      </c>
      <c r="AC70" s="41">
        <v>1</v>
      </c>
      <c r="AD70" s="41">
        <v>1</v>
      </c>
      <c r="AE70" s="41">
        <v>1</v>
      </c>
      <c r="AF70" s="41">
        <v>291</v>
      </c>
      <c r="AG70" s="41">
        <v>29</v>
      </c>
      <c r="AH70" s="41">
        <v>29</v>
      </c>
      <c r="AI70" s="41">
        <v>29</v>
      </c>
      <c r="AJ70" s="41">
        <v>29</v>
      </c>
      <c r="AK70" s="41">
        <v>29</v>
      </c>
      <c r="AL70" s="41">
        <v>29</v>
      </c>
      <c r="AM70" s="41">
        <v>29</v>
      </c>
      <c r="AN70" s="41">
        <v>29</v>
      </c>
    </row>
    <row r="71" spans="1:40" x14ac:dyDescent="0.3">
      <c r="A71" s="40" t="s">
        <v>164</v>
      </c>
      <c r="B71" s="37">
        <v>0</v>
      </c>
      <c r="C71" s="37">
        <v>0</v>
      </c>
      <c r="D71" s="37">
        <v>1</v>
      </c>
      <c r="E71" s="37">
        <v>0</v>
      </c>
      <c r="F71" s="37">
        <v>0</v>
      </c>
      <c r="G71" s="37">
        <v>0</v>
      </c>
      <c r="H71" s="37">
        <v>0</v>
      </c>
      <c r="I71" s="41">
        <v>24</v>
      </c>
      <c r="J71" s="37">
        <v>68</v>
      </c>
      <c r="K71" s="41">
        <v>50</v>
      </c>
      <c r="L71" s="41">
        <v>86</v>
      </c>
      <c r="M71" s="37">
        <v>3</v>
      </c>
      <c r="N71" s="46">
        <v>0</v>
      </c>
      <c r="O71" s="42">
        <v>2.6378090197408426</v>
      </c>
      <c r="P71" s="42">
        <v>7.0670769000000035</v>
      </c>
      <c r="Q71" s="42">
        <v>2.6333885472655965</v>
      </c>
      <c r="R71" s="42">
        <v>0.44817805226147378</v>
      </c>
      <c r="S71" s="43">
        <v>1.9259395610289554E-2</v>
      </c>
      <c r="T71" s="43">
        <v>6.4875491255407286E-2</v>
      </c>
      <c r="U71" s="43">
        <v>7.3627006873313139E-2</v>
      </c>
      <c r="V71" s="43">
        <v>3.4872724978915345E-2</v>
      </c>
      <c r="W71" s="41">
        <v>1</v>
      </c>
      <c r="X71" s="41">
        <v>1</v>
      </c>
      <c r="Y71" s="41">
        <v>0</v>
      </c>
      <c r="Z71" s="41">
        <v>0</v>
      </c>
      <c r="AA71" s="41">
        <v>0</v>
      </c>
      <c r="AB71" s="41">
        <v>1</v>
      </c>
      <c r="AC71" s="41">
        <v>0</v>
      </c>
      <c r="AD71" s="41">
        <v>1</v>
      </c>
      <c r="AE71" s="41">
        <v>1</v>
      </c>
      <c r="AF71" s="41">
        <v>105</v>
      </c>
      <c r="AG71" s="41">
        <v>29</v>
      </c>
      <c r="AH71" s="41">
        <v>29</v>
      </c>
      <c r="AI71" s="41">
        <v>29</v>
      </c>
      <c r="AJ71" s="41">
        <v>29</v>
      </c>
      <c r="AK71" s="41">
        <v>26</v>
      </c>
      <c r="AL71" s="41">
        <v>29</v>
      </c>
      <c r="AM71" s="41">
        <v>29</v>
      </c>
      <c r="AN71" s="41">
        <v>29</v>
      </c>
    </row>
    <row r="72" spans="1:40" x14ac:dyDescent="0.3">
      <c r="A72" s="40" t="s">
        <v>165</v>
      </c>
      <c r="B72" s="37">
        <v>0</v>
      </c>
      <c r="C72" s="37">
        <v>0</v>
      </c>
      <c r="D72" s="37">
        <v>1</v>
      </c>
      <c r="E72" s="37">
        <v>0</v>
      </c>
      <c r="F72" s="37">
        <v>0</v>
      </c>
      <c r="G72" s="37">
        <v>0</v>
      </c>
      <c r="H72" s="37">
        <v>0</v>
      </c>
      <c r="I72" s="41">
        <v>21</v>
      </c>
      <c r="J72" s="37">
        <v>71</v>
      </c>
      <c r="K72" s="41">
        <v>50</v>
      </c>
      <c r="L72" s="41">
        <v>86</v>
      </c>
      <c r="M72" s="37">
        <v>6</v>
      </c>
      <c r="N72" s="44">
        <v>0</v>
      </c>
      <c r="O72" s="42">
        <v>-27.649477401850703</v>
      </c>
      <c r="P72" s="42">
        <v>-5.9601701999999932</v>
      </c>
      <c r="Q72" s="42">
        <v>3.813604435019613E-2</v>
      </c>
      <c r="R72" s="42">
        <v>-0.77857794589929163</v>
      </c>
      <c r="S72" s="43">
        <v>-0.20308177401402835</v>
      </c>
      <c r="T72" s="43">
        <v>-5.7056868551799408E-2</v>
      </c>
      <c r="U72" s="43">
        <v>1.0754100347880973E-3</v>
      </c>
      <c r="V72" s="43">
        <v>-6.0928371622848781E-2</v>
      </c>
      <c r="W72" s="41">
        <v>1</v>
      </c>
      <c r="X72" s="41">
        <v>1</v>
      </c>
      <c r="Y72" s="41">
        <v>1</v>
      </c>
      <c r="Z72" s="41">
        <v>1</v>
      </c>
      <c r="AA72" s="41">
        <v>0</v>
      </c>
      <c r="AB72" s="41">
        <v>3</v>
      </c>
      <c r="AC72" s="41">
        <v>1</v>
      </c>
      <c r="AD72" s="41">
        <v>1</v>
      </c>
      <c r="AE72" s="41">
        <v>1</v>
      </c>
      <c r="AF72" s="41">
        <v>46</v>
      </c>
      <c r="AG72" s="41">
        <v>28</v>
      </c>
      <c r="AH72" s="41">
        <v>28</v>
      </c>
      <c r="AI72" s="41">
        <v>28</v>
      </c>
      <c r="AJ72" s="41">
        <v>28</v>
      </c>
      <c r="AK72" s="41">
        <v>28</v>
      </c>
      <c r="AL72" s="41">
        <v>28</v>
      </c>
      <c r="AM72" s="41">
        <v>28</v>
      </c>
      <c r="AN72" s="41">
        <v>28</v>
      </c>
    </row>
    <row r="73" spans="1:40" x14ac:dyDescent="0.3">
      <c r="A73" s="40" t="s">
        <v>166</v>
      </c>
      <c r="B73" s="37">
        <v>0</v>
      </c>
      <c r="C73" s="37">
        <v>0</v>
      </c>
      <c r="D73" s="37">
        <v>1</v>
      </c>
      <c r="E73" s="37">
        <v>0</v>
      </c>
      <c r="F73" s="37">
        <v>0</v>
      </c>
      <c r="G73" s="37">
        <v>1</v>
      </c>
      <c r="H73" s="37">
        <v>1</v>
      </c>
      <c r="I73" s="41">
        <v>23</v>
      </c>
      <c r="J73" s="37">
        <v>69</v>
      </c>
      <c r="K73" s="41">
        <v>50</v>
      </c>
      <c r="L73" s="41">
        <v>86</v>
      </c>
      <c r="M73" s="37">
        <v>6</v>
      </c>
      <c r="N73" s="46">
        <v>0</v>
      </c>
      <c r="O73" s="42">
        <v>-23.362190980259157</v>
      </c>
      <c r="P73" s="42">
        <v>8.0670769000000035</v>
      </c>
      <c r="Q73" s="42">
        <v>-0.56661145273439928</v>
      </c>
      <c r="R73" s="42">
        <v>-0.25182194773852729</v>
      </c>
      <c r="S73" s="43">
        <v>-0.17057401617959247</v>
      </c>
      <c r="T73" s="43">
        <v>7.4055452386919407E-2</v>
      </c>
      <c r="U73" s="43">
        <v>-1.5841910366129502E-2</v>
      </c>
      <c r="V73" s="43">
        <v>-1.9594260546290806E-2</v>
      </c>
      <c r="W73" s="41">
        <v>1</v>
      </c>
      <c r="X73" s="41">
        <v>1</v>
      </c>
      <c r="Y73" s="37">
        <v>0</v>
      </c>
      <c r="Z73" s="37">
        <v>0</v>
      </c>
      <c r="AA73" s="41">
        <v>0</v>
      </c>
      <c r="AB73" s="41">
        <v>2</v>
      </c>
      <c r="AC73" s="41">
        <v>1</v>
      </c>
      <c r="AD73" s="41">
        <v>1</v>
      </c>
      <c r="AE73" s="41">
        <v>1</v>
      </c>
      <c r="AF73" s="41">
        <v>62</v>
      </c>
      <c r="AG73" s="41">
        <v>29</v>
      </c>
      <c r="AH73" s="41">
        <v>29</v>
      </c>
      <c r="AI73" s="41">
        <v>29</v>
      </c>
      <c r="AJ73" s="41">
        <v>29</v>
      </c>
      <c r="AK73" s="41">
        <v>26</v>
      </c>
      <c r="AL73" s="41">
        <v>29</v>
      </c>
      <c r="AM73" s="41">
        <v>29</v>
      </c>
      <c r="AN73" s="41">
        <v>29</v>
      </c>
    </row>
    <row r="74" spans="1:40" x14ac:dyDescent="0.3">
      <c r="A74" s="45" t="s">
        <v>167</v>
      </c>
      <c r="B74" s="37">
        <v>0</v>
      </c>
      <c r="C74" s="37">
        <v>0</v>
      </c>
      <c r="D74" s="37">
        <v>1</v>
      </c>
      <c r="E74" s="37">
        <v>0</v>
      </c>
      <c r="F74" s="37">
        <v>0</v>
      </c>
      <c r="G74" s="37">
        <v>1</v>
      </c>
      <c r="H74" s="37">
        <v>1</v>
      </c>
      <c r="I74" s="41">
        <v>20</v>
      </c>
      <c r="J74" s="37">
        <v>72</v>
      </c>
      <c r="K74" s="41">
        <v>50</v>
      </c>
      <c r="L74" s="41">
        <v>86</v>
      </c>
      <c r="M74" s="37">
        <v>6</v>
      </c>
      <c r="N74" s="46">
        <v>0</v>
      </c>
      <c r="O74" s="42">
        <v>-18.762190980259149</v>
      </c>
      <c r="P74" s="42">
        <v>-9.4329230999999965</v>
      </c>
      <c r="Q74" s="42">
        <v>-2.1666114527344007</v>
      </c>
      <c r="R74" s="42">
        <v>-0.25182194773852729</v>
      </c>
      <c r="S74" s="43">
        <v>-0.13698810486292096</v>
      </c>
      <c r="T74" s="43">
        <v>-8.6593867414542891E-2</v>
      </c>
      <c r="U74" s="43">
        <v>-6.0576368985850927E-2</v>
      </c>
      <c r="V74" s="43">
        <v>-1.9594260546290806E-2</v>
      </c>
      <c r="W74" s="41">
        <v>1</v>
      </c>
      <c r="X74" s="41">
        <v>1</v>
      </c>
      <c r="Y74" s="41">
        <v>2</v>
      </c>
      <c r="Z74" s="41">
        <v>1</v>
      </c>
      <c r="AA74" s="41">
        <v>0</v>
      </c>
      <c r="AB74" s="41">
        <v>2</v>
      </c>
      <c r="AC74" s="41">
        <v>1</v>
      </c>
      <c r="AD74" s="41">
        <v>2</v>
      </c>
      <c r="AE74" s="41">
        <v>1</v>
      </c>
      <c r="AF74" s="41">
        <v>148</v>
      </c>
      <c r="AG74" s="41">
        <v>29</v>
      </c>
      <c r="AH74" s="41">
        <v>29</v>
      </c>
      <c r="AI74" s="41">
        <v>29</v>
      </c>
      <c r="AJ74" s="41">
        <v>29</v>
      </c>
      <c r="AK74" s="41">
        <v>29</v>
      </c>
      <c r="AL74" s="41">
        <v>29</v>
      </c>
      <c r="AM74" s="41">
        <v>29</v>
      </c>
      <c r="AN74" s="41">
        <v>29</v>
      </c>
    </row>
    <row r="75" spans="1:40" x14ac:dyDescent="0.3">
      <c r="A75" s="45" t="s">
        <v>168</v>
      </c>
      <c r="B75" s="37">
        <v>0</v>
      </c>
      <c r="C75" s="37">
        <v>0</v>
      </c>
      <c r="D75" s="37">
        <v>1</v>
      </c>
      <c r="E75" s="37">
        <v>0</v>
      </c>
      <c r="F75" s="37">
        <v>0</v>
      </c>
      <c r="G75" s="37">
        <v>1</v>
      </c>
      <c r="H75" s="37">
        <v>1</v>
      </c>
      <c r="I75" s="41">
        <v>21</v>
      </c>
      <c r="J75" s="37">
        <v>71</v>
      </c>
      <c r="K75" s="41">
        <v>50</v>
      </c>
      <c r="L75" s="41">
        <v>86</v>
      </c>
      <c r="M75" s="37">
        <v>6</v>
      </c>
      <c r="N75" s="37">
        <v>0</v>
      </c>
      <c r="O75" s="42">
        <v>-34.4494774018507</v>
      </c>
      <c r="P75" s="42">
        <v>-7.9601701999999932</v>
      </c>
      <c r="Q75" s="42">
        <v>-1.261863955649801</v>
      </c>
      <c r="R75" s="42">
        <v>-0.67857794589929199</v>
      </c>
      <c r="S75" s="43">
        <v>-0.25302687942144403</v>
      </c>
      <c r="T75" s="43">
        <v>-7.6202921982219729E-2</v>
      </c>
      <c r="U75" s="43">
        <v>-3.5583689487612515E-2</v>
      </c>
      <c r="V75" s="43">
        <v>-5.3102774719705877E-2</v>
      </c>
      <c r="W75" s="41">
        <v>0</v>
      </c>
      <c r="X75" s="41">
        <v>0</v>
      </c>
      <c r="Y75" s="41">
        <v>1</v>
      </c>
      <c r="Z75" s="41">
        <v>1</v>
      </c>
      <c r="AA75" s="41">
        <v>0</v>
      </c>
      <c r="AB75" s="41">
        <v>2</v>
      </c>
      <c r="AC75" s="41">
        <v>1</v>
      </c>
      <c r="AD75" s="41">
        <v>1</v>
      </c>
      <c r="AE75" s="41">
        <v>1</v>
      </c>
      <c r="AF75" s="41">
        <v>80</v>
      </c>
      <c r="AG75" s="41">
        <v>28</v>
      </c>
      <c r="AH75" s="41">
        <v>28</v>
      </c>
      <c r="AI75" s="41">
        <v>28</v>
      </c>
      <c r="AJ75" s="41">
        <v>28</v>
      </c>
      <c r="AK75" s="41">
        <v>28</v>
      </c>
      <c r="AL75" s="41">
        <v>28</v>
      </c>
      <c r="AM75" s="41">
        <v>28</v>
      </c>
      <c r="AN75" s="41">
        <v>28</v>
      </c>
    </row>
    <row r="76" spans="1:40" x14ac:dyDescent="0.3">
      <c r="A76" s="40" t="s">
        <v>169</v>
      </c>
      <c r="B76" s="37">
        <v>0</v>
      </c>
      <c r="C76" s="37">
        <v>0</v>
      </c>
      <c r="D76" s="37">
        <v>1</v>
      </c>
      <c r="E76" s="37">
        <v>0</v>
      </c>
      <c r="F76" s="37">
        <v>0</v>
      </c>
      <c r="G76" s="37">
        <v>0</v>
      </c>
      <c r="H76" s="37">
        <v>0</v>
      </c>
      <c r="I76" s="41">
        <v>22</v>
      </c>
      <c r="J76" s="37">
        <v>70</v>
      </c>
      <c r="K76" s="41">
        <v>50</v>
      </c>
      <c r="L76" s="41">
        <v>86</v>
      </c>
      <c r="M76" s="37">
        <v>6</v>
      </c>
      <c r="N76" s="37">
        <v>0</v>
      </c>
      <c r="O76" s="42">
        <v>-16.998189032924117</v>
      </c>
      <c r="P76" s="42">
        <v>-3.98741729999999</v>
      </c>
      <c r="Q76" s="42">
        <v>-0.13743417804801794</v>
      </c>
      <c r="R76" s="42">
        <v>-0.19346180749748498</v>
      </c>
      <c r="S76" s="43">
        <v>-0.12572793433486476</v>
      </c>
      <c r="T76" s="43">
        <v>-3.9879190878950629E-2</v>
      </c>
      <c r="U76" s="43">
        <v>-3.9113322091651028E-3</v>
      </c>
      <c r="V76" s="43">
        <v>-1.5241059565264959E-2</v>
      </c>
      <c r="W76" s="41">
        <v>0</v>
      </c>
      <c r="X76" s="41">
        <v>0</v>
      </c>
      <c r="Y76" s="41">
        <v>2</v>
      </c>
      <c r="Z76" s="41">
        <v>1</v>
      </c>
      <c r="AA76" s="41">
        <v>0</v>
      </c>
      <c r="AB76" s="41">
        <v>2</v>
      </c>
      <c r="AC76" s="41">
        <v>1</v>
      </c>
      <c r="AD76" s="41">
        <v>2</v>
      </c>
      <c r="AE76" s="41">
        <v>1</v>
      </c>
      <c r="AF76" s="41">
        <v>18</v>
      </c>
      <c r="AG76" s="41">
        <v>27</v>
      </c>
      <c r="AH76" s="41">
        <v>27</v>
      </c>
      <c r="AI76" s="41">
        <v>27</v>
      </c>
      <c r="AJ76" s="41">
        <v>27</v>
      </c>
      <c r="AK76" s="41">
        <v>27</v>
      </c>
      <c r="AL76" s="41">
        <v>27</v>
      </c>
      <c r="AM76" s="41">
        <v>27</v>
      </c>
      <c r="AN76" s="41">
        <v>27</v>
      </c>
    </row>
    <row r="77" spans="1:40" x14ac:dyDescent="0.3">
      <c r="A77" s="45" t="s">
        <v>170</v>
      </c>
      <c r="B77" s="37">
        <v>0</v>
      </c>
      <c r="C77" s="37">
        <v>0</v>
      </c>
      <c r="D77" s="37">
        <v>1</v>
      </c>
      <c r="E77" s="37">
        <v>0</v>
      </c>
      <c r="F77" s="37">
        <v>0</v>
      </c>
      <c r="G77" s="37">
        <v>1</v>
      </c>
      <c r="H77" s="37">
        <v>1</v>
      </c>
      <c r="I77" s="41">
        <v>24</v>
      </c>
      <c r="J77" s="37">
        <v>68</v>
      </c>
      <c r="K77" s="41">
        <v>50</v>
      </c>
      <c r="L77" s="41">
        <v>86</v>
      </c>
      <c r="M77" s="37">
        <v>5</v>
      </c>
      <c r="N77" s="46">
        <v>1</v>
      </c>
      <c r="O77" s="42">
        <v>0.21457183239334654</v>
      </c>
      <c r="P77" s="42">
        <v>0.98533559999999909</v>
      </c>
      <c r="Q77" s="42">
        <v>1.0086331520064959</v>
      </c>
      <c r="R77" s="42">
        <v>0.80418825457895338</v>
      </c>
      <c r="S77" s="43">
        <v>1.6002621263597112E-3</v>
      </c>
      <c r="T77" s="43">
        <v>1.0316066189308613E-2</v>
      </c>
      <c r="U77" s="43">
        <v>2.8990903301192552E-2</v>
      </c>
      <c r="V77" s="43">
        <v>6.384568702936512E-2</v>
      </c>
      <c r="W77" s="41">
        <v>1</v>
      </c>
      <c r="X77" s="41">
        <v>1</v>
      </c>
      <c r="Y77" s="41">
        <v>1</v>
      </c>
      <c r="Z77" s="41">
        <v>1</v>
      </c>
      <c r="AA77" s="41">
        <v>0</v>
      </c>
      <c r="AB77" s="41">
        <v>3</v>
      </c>
      <c r="AC77" s="41">
        <v>1</v>
      </c>
      <c r="AD77" s="41">
        <v>2</v>
      </c>
      <c r="AE77" s="41">
        <v>1</v>
      </c>
      <c r="AF77" s="41">
        <v>75</v>
      </c>
      <c r="AG77" s="41">
        <v>26</v>
      </c>
      <c r="AH77" s="41">
        <v>26</v>
      </c>
      <c r="AI77" s="41">
        <v>26</v>
      </c>
      <c r="AJ77" s="41">
        <v>26</v>
      </c>
      <c r="AK77" s="41">
        <v>26</v>
      </c>
      <c r="AL77" s="41">
        <v>26</v>
      </c>
      <c r="AM77" s="41">
        <v>26</v>
      </c>
      <c r="AN77" s="41">
        <v>26</v>
      </c>
    </row>
    <row r="78" spans="1:40" x14ac:dyDescent="0.3">
      <c r="A78" s="40" t="s">
        <v>171</v>
      </c>
      <c r="B78" s="37">
        <v>0</v>
      </c>
      <c r="C78" s="37">
        <v>0</v>
      </c>
      <c r="D78" s="37">
        <v>1</v>
      </c>
      <c r="E78" s="37">
        <v>0</v>
      </c>
      <c r="F78" s="37">
        <v>0</v>
      </c>
      <c r="G78" s="37">
        <v>0</v>
      </c>
      <c r="H78" s="37">
        <v>0</v>
      </c>
      <c r="I78" s="41">
        <v>25</v>
      </c>
      <c r="J78" s="37">
        <v>67</v>
      </c>
      <c r="K78" s="41">
        <v>50</v>
      </c>
      <c r="L78" s="41">
        <v>86</v>
      </c>
      <c r="M78" s="37">
        <v>5</v>
      </c>
      <c r="N78" s="46">
        <v>1</v>
      </c>
      <c r="O78" s="42">
        <v>-4.9561629415268555</v>
      </c>
      <c r="P78" s="42">
        <v>-1.9056759999999855</v>
      </c>
      <c r="Q78" s="42">
        <v>-0.65340482861077476</v>
      </c>
      <c r="R78" s="42">
        <v>1.0860877417505606</v>
      </c>
      <c r="S78" s="43">
        <v>-3.6003930631366782E-2</v>
      </c>
      <c r="T78" s="43">
        <v>-1.6804061906037098E-2</v>
      </c>
      <c r="U78" s="43">
        <v>-1.8123248878071416E-2</v>
      </c>
      <c r="V78" s="43">
        <v>8.4102146586660056E-2</v>
      </c>
      <c r="W78" s="41">
        <v>0</v>
      </c>
      <c r="X78" s="41">
        <v>0</v>
      </c>
      <c r="Y78" s="41">
        <v>1</v>
      </c>
      <c r="Z78" s="41">
        <v>1</v>
      </c>
      <c r="AA78" s="41">
        <v>0</v>
      </c>
      <c r="AB78" s="41">
        <v>3</v>
      </c>
      <c r="AC78" s="41">
        <v>1</v>
      </c>
      <c r="AD78" s="41">
        <v>1</v>
      </c>
      <c r="AE78" s="41">
        <v>1</v>
      </c>
      <c r="AF78" s="41">
        <v>40</v>
      </c>
      <c r="AG78" s="41">
        <v>30</v>
      </c>
      <c r="AH78" s="41">
        <v>30</v>
      </c>
      <c r="AI78" s="41">
        <v>30</v>
      </c>
      <c r="AJ78" s="41">
        <v>30</v>
      </c>
      <c r="AK78" s="41">
        <v>30</v>
      </c>
      <c r="AL78" s="41">
        <v>30</v>
      </c>
      <c r="AM78" s="41">
        <v>30</v>
      </c>
      <c r="AN78" s="41">
        <v>30</v>
      </c>
    </row>
    <row r="79" spans="1:40" x14ac:dyDescent="0.3">
      <c r="A79" s="40" t="s">
        <v>172</v>
      </c>
      <c r="B79" s="37">
        <v>0</v>
      </c>
      <c r="C79" s="37">
        <v>0</v>
      </c>
      <c r="D79" s="37">
        <v>1</v>
      </c>
      <c r="E79" s="37">
        <v>0</v>
      </c>
      <c r="F79" s="37">
        <v>0</v>
      </c>
      <c r="G79" s="37">
        <v>0</v>
      </c>
      <c r="H79" s="37">
        <v>0</v>
      </c>
      <c r="I79" s="41">
        <v>22</v>
      </c>
      <c r="J79" s="37">
        <v>70</v>
      </c>
      <c r="K79" s="41">
        <v>50</v>
      </c>
      <c r="L79" s="41">
        <v>86</v>
      </c>
      <c r="M79" s="37">
        <v>5</v>
      </c>
      <c r="N79" s="46">
        <v>0</v>
      </c>
      <c r="O79" s="42">
        <v>-0.14947740185070302</v>
      </c>
      <c r="P79" s="42">
        <v>-2.9601701999999932</v>
      </c>
      <c r="Q79" s="42">
        <v>1.9381360443501947</v>
      </c>
      <c r="R79" s="42">
        <v>0.62142205410070872</v>
      </c>
      <c r="S79" s="43">
        <v>-1.0978918516852945E-3</v>
      </c>
      <c r="T79" s="43">
        <v>-2.8337788406168931E-2</v>
      </c>
      <c r="U79" s="43">
        <v>5.4654093952142914E-2</v>
      </c>
      <c r="V79" s="43">
        <v>4.8629985021152226E-2</v>
      </c>
      <c r="W79" s="41">
        <v>2</v>
      </c>
      <c r="X79" s="41">
        <v>1</v>
      </c>
      <c r="Y79" s="41">
        <v>2</v>
      </c>
      <c r="Z79" s="41">
        <v>1</v>
      </c>
      <c r="AA79" s="41">
        <v>0</v>
      </c>
      <c r="AB79" s="41">
        <v>3</v>
      </c>
      <c r="AC79" s="41">
        <v>1</v>
      </c>
      <c r="AD79" s="41">
        <v>3</v>
      </c>
      <c r="AE79" s="41">
        <v>1</v>
      </c>
      <c r="AF79" s="41">
        <v>4</v>
      </c>
      <c r="AG79" s="41">
        <v>28</v>
      </c>
      <c r="AH79" s="41">
        <v>28</v>
      </c>
      <c r="AI79" s="41">
        <v>28</v>
      </c>
      <c r="AJ79" s="41">
        <v>28</v>
      </c>
      <c r="AK79" s="41">
        <v>28</v>
      </c>
      <c r="AL79" s="41">
        <v>28</v>
      </c>
      <c r="AM79" s="41">
        <v>28</v>
      </c>
      <c r="AN79" s="41">
        <v>28</v>
      </c>
    </row>
    <row r="80" spans="1:40" x14ac:dyDescent="0.3">
      <c r="A80" s="40" t="s">
        <v>173</v>
      </c>
      <c r="B80" s="37">
        <v>0</v>
      </c>
      <c r="C80" s="37">
        <v>0</v>
      </c>
      <c r="D80" s="37">
        <v>1</v>
      </c>
      <c r="E80" s="37">
        <v>0</v>
      </c>
      <c r="F80" s="37">
        <v>0</v>
      </c>
      <c r="G80" s="37">
        <v>1</v>
      </c>
      <c r="H80" s="37">
        <v>1</v>
      </c>
      <c r="I80" s="41">
        <v>19</v>
      </c>
      <c r="J80" s="37">
        <v>73</v>
      </c>
      <c r="K80" s="41">
        <v>50</v>
      </c>
      <c r="L80" s="41">
        <v>86</v>
      </c>
      <c r="M80" s="37">
        <v>3</v>
      </c>
      <c r="N80" s="46">
        <v>1</v>
      </c>
      <c r="O80" s="42">
        <v>-0.79818903292411392</v>
      </c>
      <c r="P80" s="42">
        <v>-4.98741729999999</v>
      </c>
      <c r="Q80" s="42">
        <v>0.16256582195197922</v>
      </c>
      <c r="R80" s="42">
        <v>-0.69346180749748498</v>
      </c>
      <c r="S80" s="43">
        <v>-5.9038441168005216E-3</v>
      </c>
      <c r="T80" s="43">
        <v>-4.9880449307294891E-2</v>
      </c>
      <c r="U80" s="43">
        <v>4.6265706576134012E-3</v>
      </c>
      <c r="V80" s="43">
        <v>-5.4631417182654358E-2</v>
      </c>
      <c r="W80" s="41">
        <v>1</v>
      </c>
      <c r="X80" s="41">
        <v>1</v>
      </c>
      <c r="Y80" s="41">
        <v>1</v>
      </c>
      <c r="Z80" s="41">
        <v>1</v>
      </c>
      <c r="AA80" s="41">
        <v>0</v>
      </c>
      <c r="AB80" s="41">
        <v>2</v>
      </c>
      <c r="AC80" s="41">
        <v>1</v>
      </c>
      <c r="AD80" s="41">
        <v>1</v>
      </c>
      <c r="AE80" s="41">
        <v>1</v>
      </c>
      <c r="AF80" s="41">
        <v>107</v>
      </c>
      <c r="AG80" s="41">
        <v>27</v>
      </c>
      <c r="AH80" s="41">
        <v>27</v>
      </c>
      <c r="AI80" s="41">
        <v>27</v>
      </c>
      <c r="AJ80" s="41">
        <v>27</v>
      </c>
      <c r="AK80" s="41">
        <v>27</v>
      </c>
      <c r="AL80" s="41">
        <v>27</v>
      </c>
      <c r="AM80" s="41">
        <v>27</v>
      </c>
      <c r="AN80" s="41">
        <v>27</v>
      </c>
    </row>
    <row r="81" spans="1:40" x14ac:dyDescent="0.3">
      <c r="A81" s="40" t="s">
        <v>174</v>
      </c>
      <c r="B81" s="37">
        <v>0</v>
      </c>
      <c r="C81" s="37">
        <v>1</v>
      </c>
      <c r="D81" s="37">
        <v>0</v>
      </c>
      <c r="E81" s="37">
        <v>0</v>
      </c>
      <c r="F81" s="37">
        <v>0</v>
      </c>
      <c r="G81" s="37">
        <v>1</v>
      </c>
      <c r="H81" s="37">
        <v>1</v>
      </c>
      <c r="I81" s="41">
        <v>16</v>
      </c>
      <c r="J81" s="37">
        <v>76</v>
      </c>
      <c r="K81" s="41">
        <v>16</v>
      </c>
      <c r="L81" s="41">
        <v>52</v>
      </c>
      <c r="M81" s="37">
        <v>5</v>
      </c>
      <c r="N81" s="46">
        <v>0</v>
      </c>
      <c r="O81" s="42">
        <v>27.601810967075892</v>
      </c>
      <c r="P81" s="42">
        <v>-0.98741729999998995</v>
      </c>
      <c r="Q81" s="42">
        <v>2.3625658219519821</v>
      </c>
      <c r="R81" s="42">
        <v>0.50653819250251431</v>
      </c>
      <c r="S81" s="43">
        <v>0.20415814120375655</v>
      </c>
      <c r="T81" s="43">
        <v>-9.875415593917837E-3</v>
      </c>
      <c r="U81" s="43">
        <v>6.7237858347323098E-2</v>
      </c>
      <c r="V81" s="43">
        <v>3.9905441099080147E-2</v>
      </c>
      <c r="W81" s="41">
        <v>2</v>
      </c>
      <c r="X81" s="41">
        <v>1</v>
      </c>
      <c r="Y81" s="41">
        <v>1</v>
      </c>
      <c r="Z81" s="41">
        <v>1</v>
      </c>
      <c r="AA81" s="41">
        <v>0</v>
      </c>
      <c r="AB81" s="41">
        <v>3</v>
      </c>
      <c r="AC81" s="41">
        <v>1</v>
      </c>
      <c r="AD81" s="41">
        <v>1</v>
      </c>
      <c r="AE81" s="41">
        <v>1</v>
      </c>
      <c r="AF81" s="41">
        <v>237</v>
      </c>
      <c r="AG81" s="41">
        <v>27</v>
      </c>
      <c r="AH81" s="41">
        <v>27</v>
      </c>
      <c r="AI81" s="41">
        <v>27</v>
      </c>
      <c r="AJ81" s="41">
        <v>27</v>
      </c>
      <c r="AK81" s="41">
        <v>27</v>
      </c>
      <c r="AL81" s="41">
        <v>27</v>
      </c>
      <c r="AM81" s="41">
        <v>27</v>
      </c>
      <c r="AN81" s="41">
        <v>27</v>
      </c>
    </row>
    <row r="82" spans="1:40" x14ac:dyDescent="0.3">
      <c r="A82" s="45" t="s">
        <v>175</v>
      </c>
      <c r="B82" s="37">
        <v>0</v>
      </c>
      <c r="C82" s="37">
        <v>1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41">
        <v>17</v>
      </c>
      <c r="J82" s="37">
        <v>75</v>
      </c>
      <c r="K82" s="41">
        <v>15</v>
      </c>
      <c r="L82" s="41">
        <v>51</v>
      </c>
      <c r="M82" s="37">
        <v>5</v>
      </c>
      <c r="N82" s="46">
        <v>0</v>
      </c>
      <c r="O82" s="42">
        <v>24.33780901974086</v>
      </c>
      <c r="P82" s="42">
        <v>3.0670769000000035</v>
      </c>
      <c r="Q82" s="42">
        <v>2.7333885472655979</v>
      </c>
      <c r="R82" s="42">
        <v>0.44817805226147378</v>
      </c>
      <c r="S82" s="43">
        <v>0.17769728160415274</v>
      </c>
      <c r="T82" s="43">
        <v>2.8155646729358753E-2</v>
      </c>
      <c r="U82" s="43">
        <v>7.6422910537045766E-2</v>
      </c>
      <c r="V82" s="43">
        <v>3.4872724978915345E-2</v>
      </c>
      <c r="W82" s="41">
        <v>1</v>
      </c>
      <c r="X82" s="41">
        <v>1</v>
      </c>
      <c r="Y82" s="41">
        <v>1</v>
      </c>
      <c r="Z82" s="41">
        <v>1</v>
      </c>
      <c r="AA82" s="41">
        <v>0</v>
      </c>
      <c r="AB82" s="41">
        <v>3</v>
      </c>
      <c r="AC82" s="41">
        <v>1</v>
      </c>
      <c r="AD82" s="37">
        <v>1</v>
      </c>
      <c r="AE82" s="41">
        <v>1</v>
      </c>
      <c r="AF82" s="41">
        <v>97</v>
      </c>
      <c r="AG82" s="41">
        <v>29</v>
      </c>
      <c r="AH82" s="41">
        <v>29</v>
      </c>
      <c r="AI82" s="41">
        <v>29</v>
      </c>
      <c r="AJ82" s="41">
        <v>29</v>
      </c>
      <c r="AK82" s="41">
        <v>29</v>
      </c>
      <c r="AL82" s="41">
        <v>26</v>
      </c>
      <c r="AM82" s="41">
        <v>29</v>
      </c>
      <c r="AN82" s="41">
        <v>29</v>
      </c>
    </row>
    <row r="83" spans="1:40" x14ac:dyDescent="0.3">
      <c r="A83" s="45" t="s">
        <v>176</v>
      </c>
      <c r="B83" s="37">
        <v>0</v>
      </c>
      <c r="C83" s="37">
        <v>1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41">
        <v>17</v>
      </c>
      <c r="J83" s="37">
        <v>75</v>
      </c>
      <c r="K83" s="41">
        <v>15</v>
      </c>
      <c r="L83" s="41">
        <v>51</v>
      </c>
      <c r="M83" s="37">
        <v>5</v>
      </c>
      <c r="N83" s="46">
        <v>0</v>
      </c>
      <c r="O83" s="42">
        <v>15.214571832393347</v>
      </c>
      <c r="P83" s="42">
        <v>-1.5146644000000009</v>
      </c>
      <c r="Q83" s="42">
        <v>1.4086331520065016</v>
      </c>
      <c r="R83" s="42">
        <v>0.20418825457895373</v>
      </c>
      <c r="S83" s="43">
        <v>0.11346924151500748</v>
      </c>
      <c r="T83" s="43">
        <v>-1.5857925162746013E-2</v>
      </c>
      <c r="U83" s="43">
        <v>4.0488008366010513E-2</v>
      </c>
      <c r="V83" s="43">
        <v>1.6210805520587606E-2</v>
      </c>
      <c r="W83" s="41">
        <v>2</v>
      </c>
      <c r="X83" s="41">
        <v>1</v>
      </c>
      <c r="Y83" s="41">
        <v>3</v>
      </c>
      <c r="Z83" s="41">
        <v>1</v>
      </c>
      <c r="AA83" s="41">
        <v>1</v>
      </c>
      <c r="AB83" s="41">
        <v>3</v>
      </c>
      <c r="AC83" s="41">
        <v>1</v>
      </c>
      <c r="AD83" s="41">
        <v>4</v>
      </c>
      <c r="AE83" s="41">
        <v>0</v>
      </c>
      <c r="AF83" s="41">
        <v>0</v>
      </c>
      <c r="AG83" s="41">
        <v>26</v>
      </c>
      <c r="AH83" s="41">
        <v>26</v>
      </c>
      <c r="AI83" s="41">
        <v>26</v>
      </c>
      <c r="AJ83" s="41">
        <v>26</v>
      </c>
      <c r="AK83" s="41">
        <v>26</v>
      </c>
      <c r="AL83" s="41">
        <v>26</v>
      </c>
      <c r="AM83" s="41">
        <v>26</v>
      </c>
      <c r="AN83" s="41">
        <v>26</v>
      </c>
    </row>
    <row r="84" spans="1:40" x14ac:dyDescent="0.3">
      <c r="A84" s="40" t="s">
        <v>177</v>
      </c>
      <c r="B84" s="37">
        <v>0</v>
      </c>
      <c r="C84" s="37">
        <v>1</v>
      </c>
      <c r="D84" s="37">
        <v>0</v>
      </c>
      <c r="E84" s="37">
        <v>0</v>
      </c>
      <c r="F84" s="37">
        <v>0</v>
      </c>
      <c r="G84" s="37">
        <v>1</v>
      </c>
      <c r="H84" s="37">
        <v>1</v>
      </c>
      <c r="I84" s="41">
        <v>19</v>
      </c>
      <c r="J84" s="37">
        <v>73</v>
      </c>
      <c r="K84" s="41">
        <v>13</v>
      </c>
      <c r="L84" s="41">
        <v>49</v>
      </c>
      <c r="M84" s="37">
        <v>5</v>
      </c>
      <c r="N84" s="46">
        <v>1</v>
      </c>
      <c r="O84" s="42">
        <v>3.3467869224068636E-2</v>
      </c>
      <c r="P84" s="42">
        <v>-2.0691585999999944</v>
      </c>
      <c r="Q84" s="42">
        <v>-0.32512622603636032</v>
      </c>
      <c r="R84" s="42">
        <v>-0.46056984790479483</v>
      </c>
      <c r="S84" s="43">
        <v>2.5496117464827859E-4</v>
      </c>
      <c r="T84" s="43">
        <v>-2.3901798671287937E-2</v>
      </c>
      <c r="U84" s="43">
        <v>-9.5554745007109046E-3</v>
      </c>
      <c r="V84" s="43">
        <v>-3.7261214779904725E-2</v>
      </c>
      <c r="W84" s="41">
        <v>2</v>
      </c>
      <c r="X84" s="41">
        <v>1</v>
      </c>
      <c r="Y84" s="41">
        <v>1</v>
      </c>
      <c r="Z84" s="41">
        <v>1</v>
      </c>
      <c r="AA84" s="41">
        <v>0</v>
      </c>
      <c r="AB84" s="41">
        <v>2</v>
      </c>
      <c r="AC84" s="41">
        <v>1</v>
      </c>
      <c r="AD84" s="41">
        <v>1</v>
      </c>
      <c r="AE84" s="41">
        <v>1</v>
      </c>
      <c r="AF84" s="41">
        <v>34</v>
      </c>
      <c r="AG84" s="41">
        <v>24</v>
      </c>
      <c r="AH84" s="41">
        <v>24</v>
      </c>
      <c r="AI84" s="41">
        <v>24</v>
      </c>
      <c r="AJ84" s="41">
        <v>24</v>
      </c>
      <c r="AK84" s="41">
        <v>24</v>
      </c>
      <c r="AL84" s="41">
        <v>24</v>
      </c>
      <c r="AM84" s="41">
        <v>24</v>
      </c>
      <c r="AN84" s="41">
        <v>24</v>
      </c>
    </row>
    <row r="85" spans="1:40" x14ac:dyDescent="0.3">
      <c r="A85" s="45" t="s">
        <v>178</v>
      </c>
      <c r="B85" s="37">
        <v>0</v>
      </c>
      <c r="C85" s="37">
        <v>1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41">
        <v>19</v>
      </c>
      <c r="J85" s="37">
        <v>73</v>
      </c>
      <c r="K85" s="41">
        <v>13</v>
      </c>
      <c r="L85" s="41">
        <v>49</v>
      </c>
      <c r="M85" s="37">
        <v>5</v>
      </c>
      <c r="N85" s="46">
        <v>1</v>
      </c>
      <c r="O85" s="42">
        <v>-4.0851515206441604</v>
      </c>
      <c r="P85" s="42">
        <v>-6.823934699999981</v>
      </c>
      <c r="Q85" s="42">
        <v>-0.42056781166481727</v>
      </c>
      <c r="R85" s="42">
        <v>0.4587760241852834</v>
      </c>
      <c r="S85" s="43">
        <v>-2.9350483697524622E-2</v>
      </c>
      <c r="T85" s="43">
        <v>-5.3806363255815164E-2</v>
      </c>
      <c r="U85" s="43">
        <v>-1.1422089246857859E-2</v>
      </c>
      <c r="V85" s="43">
        <v>3.5178908439583226E-2</v>
      </c>
      <c r="W85" s="41">
        <v>0</v>
      </c>
      <c r="X85" s="41">
        <v>0</v>
      </c>
      <c r="Y85" s="41">
        <v>3</v>
      </c>
      <c r="Z85" s="41">
        <v>1</v>
      </c>
      <c r="AA85" s="41">
        <v>1</v>
      </c>
      <c r="AB85" s="41">
        <v>3</v>
      </c>
      <c r="AC85" s="41">
        <v>1</v>
      </c>
      <c r="AD85" s="41">
        <v>2</v>
      </c>
      <c r="AE85" s="41">
        <v>1</v>
      </c>
      <c r="AF85" s="41">
        <v>291</v>
      </c>
      <c r="AG85" s="41">
        <v>33</v>
      </c>
      <c r="AH85" s="41">
        <v>33</v>
      </c>
      <c r="AI85" s="41">
        <v>33</v>
      </c>
      <c r="AJ85" s="41">
        <v>33</v>
      </c>
      <c r="AK85" s="41">
        <v>33</v>
      </c>
      <c r="AL85" s="41">
        <v>33</v>
      </c>
      <c r="AM85" s="41">
        <v>24</v>
      </c>
      <c r="AN85" s="41">
        <v>33</v>
      </c>
    </row>
    <row r="86" spans="1:40" x14ac:dyDescent="0.3">
      <c r="A86" s="49" t="s">
        <v>179</v>
      </c>
      <c r="B86" s="37">
        <v>0</v>
      </c>
      <c r="C86" s="37">
        <v>0</v>
      </c>
      <c r="D86" s="37">
        <v>-1</v>
      </c>
      <c r="E86" s="37">
        <v>0</v>
      </c>
      <c r="F86" s="37">
        <v>0</v>
      </c>
      <c r="G86" s="37">
        <v>0</v>
      </c>
      <c r="H86" s="37">
        <v>0</v>
      </c>
      <c r="I86" s="41">
        <v>39</v>
      </c>
      <c r="J86" s="37">
        <v>53</v>
      </c>
      <c r="K86" s="41">
        <v>50</v>
      </c>
      <c r="L86" s="41">
        <v>86</v>
      </c>
      <c r="M86" s="37">
        <v>4</v>
      </c>
      <c r="N86" s="54">
        <v>0</v>
      </c>
      <c r="O86" s="42">
        <v>-12.156162941526844</v>
      </c>
      <c r="P86" s="42">
        <v>8.5943240000000145</v>
      </c>
      <c r="Q86" s="42">
        <v>1.9465951713892267</v>
      </c>
      <c r="R86" s="42">
        <v>0.38608774175056126</v>
      </c>
      <c r="S86" s="43">
        <v>-8.8308163483319671E-2</v>
      </c>
      <c r="T86" s="43">
        <v>7.578389638980694E-2</v>
      </c>
      <c r="U86" s="43">
        <v>5.3991992729753892E-2</v>
      </c>
      <c r="V86" s="43">
        <v>2.9897039257327108E-2</v>
      </c>
      <c r="W86" s="41">
        <v>2</v>
      </c>
      <c r="X86" s="41">
        <v>1</v>
      </c>
      <c r="Y86" s="41">
        <v>0</v>
      </c>
      <c r="Z86" s="41">
        <v>0</v>
      </c>
      <c r="AA86" s="41">
        <v>0</v>
      </c>
      <c r="AB86" s="41">
        <v>2</v>
      </c>
      <c r="AC86" s="41">
        <v>1</v>
      </c>
      <c r="AD86" s="41">
        <v>3</v>
      </c>
      <c r="AE86" s="41">
        <v>1</v>
      </c>
      <c r="AF86" s="41">
        <v>4</v>
      </c>
      <c r="AG86" s="41">
        <v>30</v>
      </c>
      <c r="AH86" s="41">
        <v>30</v>
      </c>
      <c r="AI86" s="41">
        <v>30</v>
      </c>
      <c r="AJ86" s="41">
        <v>30</v>
      </c>
      <c r="AK86" s="41">
        <v>30</v>
      </c>
      <c r="AL86" s="41">
        <v>30</v>
      </c>
      <c r="AM86" s="41">
        <v>30</v>
      </c>
      <c r="AN86" s="41">
        <v>30</v>
      </c>
    </row>
    <row r="87" spans="1:40" x14ac:dyDescent="0.3">
      <c r="A87" s="49" t="s">
        <v>180</v>
      </c>
      <c r="B87" s="37">
        <v>0</v>
      </c>
      <c r="C87" s="37">
        <v>0</v>
      </c>
      <c r="D87" s="37">
        <v>-1</v>
      </c>
      <c r="E87" s="37">
        <v>0</v>
      </c>
      <c r="F87" s="37">
        <v>0</v>
      </c>
      <c r="G87" s="37">
        <v>0</v>
      </c>
      <c r="H87" s="37">
        <v>0</v>
      </c>
      <c r="I87" s="41">
        <v>41</v>
      </c>
      <c r="J87" s="37">
        <v>51</v>
      </c>
      <c r="K87" s="41">
        <v>50</v>
      </c>
      <c r="L87" s="41">
        <v>86</v>
      </c>
      <c r="M87" s="37">
        <v>4</v>
      </c>
      <c r="N87" s="54">
        <v>1</v>
      </c>
      <c r="O87" s="42">
        <v>-3.0494774018507087</v>
      </c>
      <c r="P87" s="42">
        <v>6.5398298000000068</v>
      </c>
      <c r="Q87" s="42">
        <v>-0.56186395564980529</v>
      </c>
      <c r="R87" s="42">
        <v>0.42142205410070765</v>
      </c>
      <c r="S87" s="43">
        <v>-2.2398010334259692E-2</v>
      </c>
      <c r="T87" s="43">
        <v>6.2605965388327578E-2</v>
      </c>
      <c r="U87" s="43">
        <v>-1.5844174360166108E-2</v>
      </c>
      <c r="V87" s="43">
        <v>3.2978791214866285E-2</v>
      </c>
      <c r="W87" s="41">
        <v>2</v>
      </c>
      <c r="X87" s="41">
        <v>1</v>
      </c>
      <c r="Y87" s="41">
        <v>0</v>
      </c>
      <c r="Z87" s="41">
        <v>0</v>
      </c>
      <c r="AA87" s="41">
        <v>0</v>
      </c>
      <c r="AB87" s="41">
        <v>1</v>
      </c>
      <c r="AC87" s="41">
        <v>0</v>
      </c>
      <c r="AD87" s="41">
        <v>1</v>
      </c>
      <c r="AE87" s="41">
        <v>1</v>
      </c>
      <c r="AF87" s="41">
        <v>291</v>
      </c>
      <c r="AG87" s="41">
        <v>28</v>
      </c>
      <c r="AH87" s="41">
        <v>28</v>
      </c>
      <c r="AI87" s="41">
        <v>28</v>
      </c>
      <c r="AJ87" s="41">
        <v>28</v>
      </c>
      <c r="AK87" s="41">
        <v>28</v>
      </c>
      <c r="AL87" s="41">
        <v>28</v>
      </c>
      <c r="AM87" s="41">
        <v>28</v>
      </c>
      <c r="AN87" s="41">
        <v>28</v>
      </c>
    </row>
    <row r="88" spans="1:40" x14ac:dyDescent="0.3">
      <c r="A88" s="49" t="s">
        <v>181</v>
      </c>
      <c r="B88" s="37">
        <v>0</v>
      </c>
      <c r="C88" s="37">
        <v>0</v>
      </c>
      <c r="D88" s="37">
        <v>-1</v>
      </c>
      <c r="E88" s="37">
        <v>0</v>
      </c>
      <c r="F88" s="37">
        <v>0</v>
      </c>
      <c r="G88" s="37">
        <v>0</v>
      </c>
      <c r="H88" s="37">
        <v>0</v>
      </c>
      <c r="I88" s="41">
        <v>39</v>
      </c>
      <c r="J88" s="37">
        <v>53</v>
      </c>
      <c r="K88" s="41">
        <v>50</v>
      </c>
      <c r="L88" s="41">
        <v>86</v>
      </c>
      <c r="M88" s="37">
        <v>4</v>
      </c>
      <c r="N88" s="54">
        <v>0</v>
      </c>
      <c r="O88" s="42">
        <v>0.34383705847315582</v>
      </c>
      <c r="P88" s="42">
        <v>5.5943240000000145</v>
      </c>
      <c r="Q88" s="42">
        <v>3.2465951713892238</v>
      </c>
      <c r="R88" s="42">
        <v>0.1860877417505602</v>
      </c>
      <c r="S88" s="43">
        <v>2.4977963290986824E-3</v>
      </c>
      <c r="T88" s="43">
        <v>4.9330194019565787E-2</v>
      </c>
      <c r="U88" s="43">
        <v>9.0049613533666445E-2</v>
      </c>
      <c r="V88" s="43">
        <v>1.4409865734660453E-2</v>
      </c>
      <c r="W88" s="41">
        <v>2</v>
      </c>
      <c r="X88" s="41">
        <v>1</v>
      </c>
      <c r="Y88" s="41">
        <v>0</v>
      </c>
      <c r="Z88" s="41">
        <v>0</v>
      </c>
      <c r="AA88" s="41">
        <v>0</v>
      </c>
      <c r="AB88" s="41">
        <v>2</v>
      </c>
      <c r="AC88" s="41">
        <v>1</v>
      </c>
      <c r="AD88" s="41">
        <v>1</v>
      </c>
      <c r="AE88" s="41">
        <v>1</v>
      </c>
      <c r="AF88" s="41">
        <v>110</v>
      </c>
      <c r="AG88" s="41">
        <v>30</v>
      </c>
      <c r="AH88" s="41">
        <v>30</v>
      </c>
      <c r="AI88" s="41">
        <v>30</v>
      </c>
      <c r="AJ88" s="41">
        <v>30</v>
      </c>
      <c r="AK88" s="41">
        <v>30</v>
      </c>
      <c r="AL88" s="41">
        <v>30</v>
      </c>
      <c r="AM88" s="41">
        <v>30</v>
      </c>
      <c r="AN88" s="41">
        <v>30</v>
      </c>
    </row>
    <row r="89" spans="1:40" x14ac:dyDescent="0.3">
      <c r="A89" s="49" t="s">
        <v>182</v>
      </c>
      <c r="B89" s="37">
        <v>0</v>
      </c>
      <c r="C89" s="37">
        <v>0</v>
      </c>
      <c r="D89" s="37">
        <v>1</v>
      </c>
      <c r="E89" s="37">
        <v>0</v>
      </c>
      <c r="F89" s="37">
        <v>0</v>
      </c>
      <c r="G89" s="37">
        <v>0</v>
      </c>
      <c r="H89" s="37">
        <v>0</v>
      </c>
      <c r="I89" s="41">
        <v>43</v>
      </c>
      <c r="J89" s="37">
        <v>49</v>
      </c>
      <c r="K89" s="41">
        <v>50</v>
      </c>
      <c r="L89" s="41">
        <v>86</v>
      </c>
      <c r="M89" s="37">
        <v>4</v>
      </c>
      <c r="N89" s="54">
        <v>2</v>
      </c>
      <c r="O89" s="42">
        <v>-14.685428167606659</v>
      </c>
      <c r="P89" s="42">
        <v>6.4853355999999991</v>
      </c>
      <c r="Q89" s="42">
        <v>-2.3913668479935026</v>
      </c>
      <c r="R89" s="42">
        <v>0.60418825457895231</v>
      </c>
      <c r="S89" s="43">
        <v>-0.10952292406636377</v>
      </c>
      <c r="T89" s="43">
        <v>6.7898847163828796E-2</v>
      </c>
      <c r="U89" s="43">
        <v>-6.8734489749758668E-2</v>
      </c>
      <c r="V89" s="43">
        <v>4.7967393193105855E-2</v>
      </c>
      <c r="W89" s="41">
        <v>1</v>
      </c>
      <c r="X89" s="41">
        <v>1</v>
      </c>
      <c r="Y89" s="41">
        <v>0</v>
      </c>
      <c r="Z89" s="41">
        <v>0</v>
      </c>
      <c r="AA89" s="41">
        <v>0</v>
      </c>
      <c r="AB89" s="41">
        <v>2</v>
      </c>
      <c r="AC89" s="41">
        <v>1</v>
      </c>
      <c r="AD89" s="41">
        <v>1</v>
      </c>
      <c r="AE89" s="41">
        <v>1</v>
      </c>
      <c r="AF89" s="41">
        <v>291</v>
      </c>
      <c r="AG89" s="41">
        <v>26</v>
      </c>
      <c r="AH89" s="41">
        <v>26</v>
      </c>
      <c r="AI89" s="41">
        <v>26</v>
      </c>
      <c r="AJ89" s="41">
        <v>26</v>
      </c>
      <c r="AK89" s="41">
        <v>26</v>
      </c>
      <c r="AL89" s="41">
        <v>26</v>
      </c>
      <c r="AM89" s="41">
        <v>26</v>
      </c>
      <c r="AN89" s="41">
        <v>26</v>
      </c>
    </row>
    <row r="90" spans="1:40" x14ac:dyDescent="0.3">
      <c r="A90" s="40" t="s">
        <v>183</v>
      </c>
      <c r="B90" s="37">
        <v>0</v>
      </c>
      <c r="C90" s="37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41">
        <v>24</v>
      </c>
      <c r="J90" s="37">
        <v>68</v>
      </c>
      <c r="K90" s="41">
        <v>50</v>
      </c>
      <c r="L90" s="41">
        <v>86</v>
      </c>
      <c r="M90" s="37">
        <v>3</v>
      </c>
      <c r="N90" s="46">
        <v>0</v>
      </c>
      <c r="O90" s="42">
        <v>-8.5848869981145555</v>
      </c>
      <c r="P90" s="42">
        <v>7.4580885000000023</v>
      </c>
      <c r="Q90" s="42">
        <v>1.8785585560227673</v>
      </c>
      <c r="R90" s="42">
        <v>1.4973468750005381E-2</v>
      </c>
      <c r="S90" s="43">
        <v>-6.4652591060580966E-2</v>
      </c>
      <c r="T90" s="43">
        <v>8.1919287250465989E-2</v>
      </c>
      <c r="U90" s="43">
        <v>5.4575243720697275E-2</v>
      </c>
      <c r="V90" s="43">
        <v>1.1993141314138836E-3</v>
      </c>
      <c r="W90" s="41">
        <v>1</v>
      </c>
      <c r="X90" s="41">
        <v>1</v>
      </c>
      <c r="Y90" s="41">
        <v>1</v>
      </c>
      <c r="Z90" s="41">
        <v>1</v>
      </c>
      <c r="AA90" s="41">
        <v>0</v>
      </c>
      <c r="AB90" s="41">
        <v>2</v>
      </c>
      <c r="AC90" s="41">
        <v>1</v>
      </c>
      <c r="AD90" s="41">
        <v>1</v>
      </c>
      <c r="AE90" s="41">
        <v>1</v>
      </c>
      <c r="AF90" s="41">
        <v>76</v>
      </c>
      <c r="AG90" s="41">
        <v>25</v>
      </c>
      <c r="AH90" s="41">
        <v>25</v>
      </c>
      <c r="AI90" s="41">
        <v>25</v>
      </c>
      <c r="AJ90" s="41">
        <v>25</v>
      </c>
      <c r="AK90" s="41">
        <v>25</v>
      </c>
      <c r="AL90" s="41">
        <v>25</v>
      </c>
      <c r="AM90" s="41">
        <v>25</v>
      </c>
      <c r="AN90" s="41">
        <v>25</v>
      </c>
    </row>
    <row r="91" spans="1:40" x14ac:dyDescent="0.3">
      <c r="A91" s="55" t="s">
        <v>184</v>
      </c>
      <c r="B91" s="56">
        <v>0</v>
      </c>
      <c r="C91" s="56">
        <v>0</v>
      </c>
      <c r="D91" s="56">
        <v>0</v>
      </c>
      <c r="E91" s="56">
        <v>1</v>
      </c>
      <c r="F91" s="56">
        <v>0</v>
      </c>
      <c r="G91" s="56">
        <v>0</v>
      </c>
      <c r="H91" s="56">
        <v>0</v>
      </c>
      <c r="I91" s="57">
        <v>26</v>
      </c>
      <c r="J91" s="56">
        <v>66</v>
      </c>
      <c r="K91" s="57">
        <v>13</v>
      </c>
      <c r="L91" s="57">
        <v>49</v>
      </c>
      <c r="M91" s="57">
        <v>3</v>
      </c>
      <c r="N91" s="58">
        <v>0</v>
      </c>
      <c r="O91" s="59">
        <v>23.343837058473156</v>
      </c>
      <c r="P91" s="59">
        <v>9.5943240000000145</v>
      </c>
      <c r="Q91" s="59">
        <v>-0.15340482861077476</v>
      </c>
      <c r="R91" s="59">
        <v>-0.11391225824943874</v>
      </c>
      <c r="S91" s="60">
        <v>0.16958076238394845</v>
      </c>
      <c r="T91" s="60">
        <v>8.460179717988732E-2</v>
      </c>
      <c r="U91" s="60">
        <v>-4.254933184258864E-3</v>
      </c>
      <c r="V91" s="60">
        <v>-8.8208945493393216E-3</v>
      </c>
      <c r="W91" s="57">
        <v>2</v>
      </c>
      <c r="X91" s="57">
        <v>1</v>
      </c>
      <c r="Y91" s="57">
        <v>2</v>
      </c>
      <c r="Z91" s="57">
        <v>1</v>
      </c>
      <c r="AA91" s="57">
        <v>0</v>
      </c>
      <c r="AB91" s="57">
        <v>3</v>
      </c>
      <c r="AC91" s="57">
        <v>1</v>
      </c>
      <c r="AD91" s="57">
        <v>4</v>
      </c>
      <c r="AE91" s="57">
        <v>0</v>
      </c>
      <c r="AF91" s="57">
        <v>0</v>
      </c>
      <c r="AG91" s="57">
        <v>30</v>
      </c>
      <c r="AH91" s="57">
        <v>30</v>
      </c>
      <c r="AI91" s="57">
        <v>30</v>
      </c>
      <c r="AJ91" s="57">
        <v>30</v>
      </c>
      <c r="AK91" s="57">
        <v>30</v>
      </c>
      <c r="AL91" s="57">
        <v>30</v>
      </c>
      <c r="AM91" s="57">
        <v>30</v>
      </c>
      <c r="AN91" s="57">
        <v>30</v>
      </c>
    </row>
    <row r="92" spans="1:40" x14ac:dyDescent="0.3">
      <c r="A92" s="55" t="s">
        <v>185</v>
      </c>
      <c r="B92" s="56">
        <v>0</v>
      </c>
      <c r="C92" s="56">
        <v>0</v>
      </c>
      <c r="D92" s="56">
        <v>0</v>
      </c>
      <c r="E92" s="56">
        <v>1</v>
      </c>
      <c r="F92" s="56">
        <v>0</v>
      </c>
      <c r="G92" s="56">
        <v>1</v>
      </c>
      <c r="H92" s="56">
        <v>1</v>
      </c>
      <c r="I92" s="57">
        <v>29</v>
      </c>
      <c r="J92" s="56">
        <v>63</v>
      </c>
      <c r="K92" s="57">
        <v>10</v>
      </c>
      <c r="L92" s="57">
        <v>46</v>
      </c>
      <c r="M92" s="57">
        <v>3</v>
      </c>
      <c r="N92" s="61">
        <v>1</v>
      </c>
      <c r="O92" s="59">
        <v>13.601810967075892</v>
      </c>
      <c r="P92" s="59">
        <v>14.01258270000001</v>
      </c>
      <c r="Q92" s="59">
        <v>-2.9374341780480151</v>
      </c>
      <c r="R92" s="59">
        <v>0.90653819250251466</v>
      </c>
      <c r="S92" s="60">
        <v>0.1006064582992566</v>
      </c>
      <c r="T92" s="60">
        <v>0.14014346083124612</v>
      </c>
      <c r="U92" s="60">
        <v>-8.3598425632431819E-2</v>
      </c>
      <c r="V92" s="60">
        <v>7.1417727192991692E-2</v>
      </c>
      <c r="W92" s="57">
        <v>2</v>
      </c>
      <c r="X92" s="57">
        <v>1</v>
      </c>
      <c r="Y92" s="57">
        <v>2</v>
      </c>
      <c r="Z92" s="57">
        <v>1</v>
      </c>
      <c r="AA92" s="57">
        <v>0</v>
      </c>
      <c r="AB92" s="57">
        <v>3</v>
      </c>
      <c r="AC92" s="57">
        <v>1</v>
      </c>
      <c r="AD92" s="57">
        <v>1</v>
      </c>
      <c r="AE92" s="57">
        <v>1</v>
      </c>
      <c r="AF92" s="57">
        <v>223</v>
      </c>
      <c r="AG92" s="57">
        <v>27</v>
      </c>
      <c r="AH92" s="57">
        <v>27</v>
      </c>
      <c r="AI92" s="57">
        <v>27</v>
      </c>
      <c r="AJ92" s="57">
        <v>27</v>
      </c>
      <c r="AK92" s="57">
        <v>27</v>
      </c>
      <c r="AL92" s="57">
        <v>27</v>
      </c>
      <c r="AM92" s="57">
        <v>27</v>
      </c>
      <c r="AN92" s="57">
        <v>27</v>
      </c>
    </row>
    <row r="93" spans="1:40" x14ac:dyDescent="0.3">
      <c r="A93" s="55" t="s">
        <v>186</v>
      </c>
      <c r="B93" s="56">
        <v>0</v>
      </c>
      <c r="C93" s="56">
        <v>0</v>
      </c>
      <c r="D93" s="56">
        <v>0</v>
      </c>
      <c r="E93" s="56">
        <v>1</v>
      </c>
      <c r="F93" s="56">
        <v>0</v>
      </c>
      <c r="G93" s="56">
        <v>0</v>
      </c>
      <c r="H93" s="56">
        <v>0</v>
      </c>
      <c r="I93" s="57">
        <v>28</v>
      </c>
      <c r="J93" s="56">
        <v>64</v>
      </c>
      <c r="K93" s="57">
        <v>11</v>
      </c>
      <c r="L93" s="57">
        <v>47</v>
      </c>
      <c r="M93" s="57">
        <v>3</v>
      </c>
      <c r="N93" s="61">
        <v>1</v>
      </c>
      <c r="O93" s="59">
        <v>-10.049477401850709</v>
      </c>
      <c r="P93" s="59">
        <v>2.5398298000000068</v>
      </c>
      <c r="Q93" s="59">
        <v>-2.3618639556498024</v>
      </c>
      <c r="R93" s="59">
        <v>0.12142205410070872</v>
      </c>
      <c r="S93" s="60">
        <v>-7.3812089430128833E-2</v>
      </c>
      <c r="T93" s="60">
        <v>2.4313858527486937E-2</v>
      </c>
      <c r="U93" s="60">
        <v>-6.6602927545028529E-2</v>
      </c>
      <c r="V93" s="60">
        <v>9.5020005054375911E-3</v>
      </c>
      <c r="W93" s="57">
        <v>1</v>
      </c>
      <c r="X93" s="57">
        <v>1</v>
      </c>
      <c r="Y93" s="57">
        <v>1</v>
      </c>
      <c r="Z93" s="57">
        <v>1</v>
      </c>
      <c r="AA93" s="57">
        <v>0</v>
      </c>
      <c r="AB93" s="57">
        <v>2</v>
      </c>
      <c r="AC93" s="57">
        <v>1</v>
      </c>
      <c r="AD93" s="57">
        <v>1</v>
      </c>
      <c r="AE93" s="57">
        <v>1</v>
      </c>
      <c r="AF93" s="57">
        <v>59</v>
      </c>
      <c r="AG93" s="57">
        <v>28</v>
      </c>
      <c r="AH93" s="57">
        <v>28</v>
      </c>
      <c r="AI93" s="57">
        <v>28</v>
      </c>
      <c r="AJ93" s="57">
        <v>28</v>
      </c>
      <c r="AK93" s="57">
        <v>28</v>
      </c>
      <c r="AL93" s="57">
        <v>28</v>
      </c>
      <c r="AM93" s="57">
        <v>28</v>
      </c>
      <c r="AN93" s="57">
        <v>28</v>
      </c>
    </row>
    <row r="94" spans="1:40" x14ac:dyDescent="0.3">
      <c r="A94" s="55" t="s">
        <v>187</v>
      </c>
      <c r="B94" s="56">
        <v>0</v>
      </c>
      <c r="C94" s="56">
        <v>0</v>
      </c>
      <c r="D94" s="56">
        <v>0</v>
      </c>
      <c r="E94" s="56">
        <v>0</v>
      </c>
      <c r="F94" s="56">
        <v>1</v>
      </c>
      <c r="G94" s="56">
        <v>1</v>
      </c>
      <c r="H94" s="56">
        <v>1</v>
      </c>
      <c r="I94" s="57">
        <v>23</v>
      </c>
      <c r="J94" s="56">
        <v>69</v>
      </c>
      <c r="K94" s="57">
        <v>50</v>
      </c>
      <c r="L94" s="57">
        <v>86</v>
      </c>
      <c r="M94" s="57">
        <v>2</v>
      </c>
      <c r="N94" s="61">
        <v>0</v>
      </c>
      <c r="O94" s="59">
        <v>14.733467869224057</v>
      </c>
      <c r="P94" s="59">
        <v>6.4308414000000056</v>
      </c>
      <c r="Q94" s="59">
        <v>1.1748737739636397</v>
      </c>
      <c r="R94" s="59">
        <v>-0.36056984790479518</v>
      </c>
      <c r="S94" s="60">
        <v>0.11224085553311985</v>
      </c>
      <c r="T94" s="60">
        <v>7.4285594361777771E-2</v>
      </c>
      <c r="U94" s="60">
        <v>3.4529593399850921E-2</v>
      </c>
      <c r="V94" s="60">
        <v>-2.9170972887298908E-2</v>
      </c>
      <c r="W94" s="57">
        <v>1</v>
      </c>
      <c r="X94" s="57">
        <v>1</v>
      </c>
      <c r="Y94" s="57">
        <v>0</v>
      </c>
      <c r="Z94" s="57">
        <v>0</v>
      </c>
      <c r="AA94" s="57">
        <v>0</v>
      </c>
      <c r="AB94" s="57">
        <v>3</v>
      </c>
      <c r="AC94" s="57">
        <v>1</v>
      </c>
      <c r="AD94" s="57">
        <v>1</v>
      </c>
      <c r="AE94" s="57">
        <v>1</v>
      </c>
      <c r="AF94" s="57">
        <v>51</v>
      </c>
      <c r="AG94" s="57">
        <v>24</v>
      </c>
      <c r="AH94" s="57">
        <v>24</v>
      </c>
      <c r="AI94" s="57">
        <v>24</v>
      </c>
      <c r="AJ94" s="57">
        <v>24</v>
      </c>
      <c r="AK94" s="57">
        <v>25</v>
      </c>
      <c r="AL94" s="57">
        <v>24</v>
      </c>
      <c r="AM94" s="57">
        <v>25</v>
      </c>
      <c r="AN94" s="57">
        <v>24</v>
      </c>
    </row>
    <row r="95" spans="1:40" x14ac:dyDescent="0.3">
      <c r="A95" s="55" t="s">
        <v>188</v>
      </c>
      <c r="B95" s="56">
        <v>0</v>
      </c>
      <c r="C95" s="56">
        <v>0</v>
      </c>
      <c r="D95" s="56">
        <v>0</v>
      </c>
      <c r="E95" s="56">
        <v>0</v>
      </c>
      <c r="F95" s="56">
        <v>1</v>
      </c>
      <c r="G95" s="56">
        <v>1</v>
      </c>
      <c r="H95" s="56">
        <v>1</v>
      </c>
      <c r="I95" s="57">
        <v>22</v>
      </c>
      <c r="J95" s="56">
        <v>70</v>
      </c>
      <c r="K95" s="57">
        <v>50</v>
      </c>
      <c r="L95" s="57">
        <v>86</v>
      </c>
      <c r="M95" s="57">
        <v>2</v>
      </c>
      <c r="N95" s="61">
        <v>0</v>
      </c>
      <c r="O95" s="59">
        <v>9.2151130018854417</v>
      </c>
      <c r="P95" s="59">
        <v>-4.0419114999999977</v>
      </c>
      <c r="Q95" s="59">
        <v>-1.1214414439772327</v>
      </c>
      <c r="R95" s="59">
        <v>-0.28502653124999533</v>
      </c>
      <c r="S95" s="60">
        <v>6.9398808932347011E-2</v>
      </c>
      <c r="T95" s="60">
        <v>-4.4396162530045274E-2</v>
      </c>
      <c r="U95" s="60">
        <v>-3.2579735099195067E-2</v>
      </c>
      <c r="V95" s="60">
        <v>-2.2829469407740107E-2</v>
      </c>
      <c r="W95" s="57">
        <v>1</v>
      </c>
      <c r="X95" s="57">
        <v>1</v>
      </c>
      <c r="Y95" s="57">
        <v>0</v>
      </c>
      <c r="Z95" s="57">
        <v>0</v>
      </c>
      <c r="AA95" s="57">
        <v>0</v>
      </c>
      <c r="AB95" s="57">
        <v>3</v>
      </c>
      <c r="AC95" s="57">
        <v>1</v>
      </c>
      <c r="AD95" s="57">
        <v>1</v>
      </c>
      <c r="AE95" s="57">
        <v>1</v>
      </c>
      <c r="AF95" s="57">
        <v>9</v>
      </c>
      <c r="AG95" s="57">
        <v>25</v>
      </c>
      <c r="AH95" s="57">
        <v>25</v>
      </c>
      <c r="AI95" s="57">
        <v>25</v>
      </c>
      <c r="AJ95" s="57">
        <v>25</v>
      </c>
      <c r="AK95" s="57">
        <v>26</v>
      </c>
      <c r="AL95" s="57">
        <v>25</v>
      </c>
      <c r="AM95" s="57">
        <v>26</v>
      </c>
      <c r="AN95" s="57">
        <v>25</v>
      </c>
    </row>
    <row r="96" spans="1:40" x14ac:dyDescent="0.3">
      <c r="A96" s="62" t="s">
        <v>189</v>
      </c>
      <c r="B96" s="56">
        <v>0</v>
      </c>
      <c r="C96" s="56">
        <v>0</v>
      </c>
      <c r="D96" s="56">
        <v>0</v>
      </c>
      <c r="E96" s="56">
        <v>1</v>
      </c>
      <c r="F96" s="56">
        <v>0</v>
      </c>
      <c r="G96" s="56">
        <v>0</v>
      </c>
      <c r="H96" s="56">
        <v>0</v>
      </c>
      <c r="I96" s="57">
        <v>13</v>
      </c>
      <c r="J96" s="56">
        <v>79</v>
      </c>
      <c r="K96" s="57">
        <v>11</v>
      </c>
      <c r="L96" s="57">
        <v>47</v>
      </c>
      <c r="M96" s="57">
        <v>4</v>
      </c>
      <c r="N96" s="61">
        <v>1</v>
      </c>
      <c r="O96" s="59">
        <v>-0.44850858969306273</v>
      </c>
      <c r="P96" s="59">
        <v>0.12157109999999705</v>
      </c>
      <c r="Q96" s="59">
        <v>2.4762230692818008</v>
      </c>
      <c r="R96" s="59">
        <v>0.13437952957384169</v>
      </c>
      <c r="S96" s="60">
        <v>-3.2442200951634764E-3</v>
      </c>
      <c r="T96" s="60">
        <v>1.0313260970175439E-3</v>
      </c>
      <c r="U96" s="60">
        <v>6.8170858829047457E-2</v>
      </c>
      <c r="V96" s="60">
        <v>1.0364296092142582E-2</v>
      </c>
      <c r="W96" s="57">
        <v>2</v>
      </c>
      <c r="X96" s="57">
        <v>1</v>
      </c>
      <c r="Y96" s="57">
        <v>3</v>
      </c>
      <c r="Z96" s="57">
        <v>1</v>
      </c>
      <c r="AA96" s="57">
        <v>1</v>
      </c>
      <c r="AB96" s="57">
        <v>1</v>
      </c>
      <c r="AC96" s="57">
        <v>0</v>
      </c>
      <c r="AD96" s="57">
        <v>1</v>
      </c>
      <c r="AE96" s="57">
        <v>1</v>
      </c>
      <c r="AF96" s="57">
        <v>44</v>
      </c>
      <c r="AG96" s="57">
        <v>31</v>
      </c>
      <c r="AH96" s="57">
        <v>31</v>
      </c>
      <c r="AI96" s="57">
        <v>31</v>
      </c>
      <c r="AJ96" s="57">
        <v>31</v>
      </c>
      <c r="AK96" s="57">
        <v>31</v>
      </c>
      <c r="AL96" s="57">
        <v>31</v>
      </c>
      <c r="AM96" s="57">
        <v>31</v>
      </c>
      <c r="AN96" s="57">
        <v>31</v>
      </c>
    </row>
    <row r="97" spans="1:40" x14ac:dyDescent="0.3">
      <c r="A97" s="62" t="s">
        <v>190</v>
      </c>
      <c r="B97" s="56">
        <v>0</v>
      </c>
      <c r="C97" s="56">
        <v>0</v>
      </c>
      <c r="D97" s="56">
        <v>0</v>
      </c>
      <c r="E97" s="56">
        <v>1</v>
      </c>
      <c r="F97" s="56">
        <v>0</v>
      </c>
      <c r="G97" s="56">
        <v>0</v>
      </c>
      <c r="H97" s="56">
        <v>0</v>
      </c>
      <c r="I97" s="57">
        <v>13</v>
      </c>
      <c r="J97" s="56">
        <v>79</v>
      </c>
      <c r="K97" s="57">
        <v>11</v>
      </c>
      <c r="L97" s="57">
        <v>47</v>
      </c>
      <c r="M97" s="57">
        <v>4</v>
      </c>
      <c r="N97" s="61">
        <v>1</v>
      </c>
      <c r="O97" s="59">
        <v>3.6514914103069316</v>
      </c>
      <c r="P97" s="59">
        <v>8.621571099999997</v>
      </c>
      <c r="Q97" s="59">
        <v>3.4762230692818008</v>
      </c>
      <c r="R97" s="59">
        <v>-0.36562047042615831</v>
      </c>
      <c r="S97" s="60">
        <v>2.6412519364994898E-2</v>
      </c>
      <c r="T97" s="60">
        <v>7.3139514841294231E-2</v>
      </c>
      <c r="U97" s="60">
        <v>9.570103560299198E-2</v>
      </c>
      <c r="V97" s="60">
        <v>-2.8199226659465913E-2</v>
      </c>
      <c r="W97" s="57">
        <v>1</v>
      </c>
      <c r="X97" s="57">
        <v>1</v>
      </c>
      <c r="Y97" s="57">
        <v>3</v>
      </c>
      <c r="Z97" s="57">
        <v>1</v>
      </c>
      <c r="AA97" s="57">
        <v>1</v>
      </c>
      <c r="AB97" s="57">
        <v>1</v>
      </c>
      <c r="AC97" s="57">
        <v>0</v>
      </c>
      <c r="AD97" s="57">
        <v>1</v>
      </c>
      <c r="AE97" s="57">
        <v>1</v>
      </c>
      <c r="AF97" s="57">
        <v>291</v>
      </c>
      <c r="AG97" s="57">
        <v>31</v>
      </c>
      <c r="AH97" s="57">
        <v>31</v>
      </c>
      <c r="AI97" s="57">
        <v>31</v>
      </c>
      <c r="AJ97" s="57">
        <v>31</v>
      </c>
      <c r="AK97" s="57">
        <v>31</v>
      </c>
      <c r="AL97" s="57">
        <v>31</v>
      </c>
      <c r="AM97" s="57">
        <v>31</v>
      </c>
      <c r="AN97" s="57">
        <v>31</v>
      </c>
    </row>
    <row r="98" spans="1:40" x14ac:dyDescent="0.3">
      <c r="A98" s="55" t="s">
        <v>191</v>
      </c>
      <c r="B98" s="56">
        <v>0</v>
      </c>
      <c r="C98" s="56">
        <v>0</v>
      </c>
      <c r="D98" s="56">
        <v>0</v>
      </c>
      <c r="E98" s="56">
        <v>1</v>
      </c>
      <c r="F98" s="56">
        <v>0</v>
      </c>
      <c r="G98" s="56">
        <v>1</v>
      </c>
      <c r="H98" s="56">
        <v>1</v>
      </c>
      <c r="I98" s="57">
        <v>22</v>
      </c>
      <c r="J98" s="56">
        <v>70</v>
      </c>
      <c r="K98" s="57">
        <v>12</v>
      </c>
      <c r="L98" s="57">
        <v>48</v>
      </c>
      <c r="M98" s="57">
        <v>3</v>
      </c>
      <c r="N98" s="61">
        <v>0</v>
      </c>
      <c r="O98" s="59">
        <v>12.250522598149303</v>
      </c>
      <c r="P98" s="59">
        <v>2.0398298000000068</v>
      </c>
      <c r="Q98" s="59">
        <v>3.5381360443501961</v>
      </c>
      <c r="R98" s="59">
        <v>0.12142205410070872</v>
      </c>
      <c r="S98" s="60">
        <v>8.9978476832425797E-2</v>
      </c>
      <c r="T98" s="60">
        <v>1.952734516988186E-2</v>
      </c>
      <c r="U98" s="60">
        <v>9.9772985672020725E-2</v>
      </c>
      <c r="V98" s="60">
        <v>9.5020005054375911E-3</v>
      </c>
      <c r="W98" s="57">
        <v>2</v>
      </c>
      <c r="X98" s="57">
        <v>1</v>
      </c>
      <c r="Y98" s="57">
        <v>0</v>
      </c>
      <c r="Z98" s="57">
        <v>0</v>
      </c>
      <c r="AA98" s="57">
        <v>0</v>
      </c>
      <c r="AB98" s="57">
        <v>1</v>
      </c>
      <c r="AC98" s="57">
        <v>0</v>
      </c>
      <c r="AD98" s="57">
        <v>1</v>
      </c>
      <c r="AE98" s="57">
        <v>1</v>
      </c>
      <c r="AF98" s="57">
        <v>64</v>
      </c>
      <c r="AG98" s="57">
        <v>28</v>
      </c>
      <c r="AH98" s="57">
        <v>28</v>
      </c>
      <c r="AI98" s="57">
        <v>28</v>
      </c>
      <c r="AJ98" s="57">
        <v>28</v>
      </c>
      <c r="AK98" s="57">
        <v>28</v>
      </c>
      <c r="AL98" s="57">
        <v>28</v>
      </c>
      <c r="AM98" s="57">
        <v>28</v>
      </c>
      <c r="AN98" s="57">
        <v>28</v>
      </c>
    </row>
    <row r="99" spans="1:40" x14ac:dyDescent="0.3">
      <c r="A99" s="55" t="s">
        <v>192</v>
      </c>
      <c r="B99" s="56">
        <v>0</v>
      </c>
      <c r="C99" s="56">
        <v>0</v>
      </c>
      <c r="D99" s="56">
        <v>0</v>
      </c>
      <c r="E99" s="56">
        <v>1</v>
      </c>
      <c r="F99" s="56">
        <v>0</v>
      </c>
      <c r="G99" s="56">
        <v>0</v>
      </c>
      <c r="H99" s="56">
        <v>0</v>
      </c>
      <c r="I99" s="57">
        <v>22</v>
      </c>
      <c r="J99" s="56">
        <v>70</v>
      </c>
      <c r="K99" s="57">
        <v>12</v>
      </c>
      <c r="L99" s="57">
        <v>48</v>
      </c>
      <c r="M99" s="57">
        <v>3</v>
      </c>
      <c r="N99" s="61">
        <v>0</v>
      </c>
      <c r="O99" s="59">
        <v>-4.4494774018507144</v>
      </c>
      <c r="P99" s="59">
        <v>5.5398298000000068</v>
      </c>
      <c r="Q99" s="59">
        <v>1.9381360443501947</v>
      </c>
      <c r="R99" s="59">
        <v>-0.77857794589929163</v>
      </c>
      <c r="S99" s="60">
        <v>-3.2680826153433561E-2</v>
      </c>
      <c r="T99" s="60">
        <v>5.3032938673117411E-2</v>
      </c>
      <c r="U99" s="60">
        <v>5.4654093952142914E-2</v>
      </c>
      <c r="V99" s="60">
        <v>-6.0928371622848781E-2</v>
      </c>
      <c r="W99" s="57">
        <v>2</v>
      </c>
      <c r="X99" s="57">
        <v>1</v>
      </c>
      <c r="Y99" s="57">
        <v>0</v>
      </c>
      <c r="Z99" s="57">
        <v>0</v>
      </c>
      <c r="AA99" s="57">
        <v>0</v>
      </c>
      <c r="AB99" s="57">
        <v>1</v>
      </c>
      <c r="AC99" s="57">
        <v>0</v>
      </c>
      <c r="AD99" s="57">
        <v>1</v>
      </c>
      <c r="AE99" s="57">
        <v>1</v>
      </c>
      <c r="AF99" s="57">
        <v>181</v>
      </c>
      <c r="AG99" s="57">
        <v>28</v>
      </c>
      <c r="AH99" s="57">
        <v>28</v>
      </c>
      <c r="AI99" s="57">
        <v>28</v>
      </c>
      <c r="AJ99" s="57">
        <v>28</v>
      </c>
      <c r="AK99" s="57">
        <v>28</v>
      </c>
      <c r="AL99" s="57">
        <v>28</v>
      </c>
      <c r="AM99" s="57">
        <v>28</v>
      </c>
      <c r="AN99" s="57">
        <v>28</v>
      </c>
    </row>
    <row r="100" spans="1:40" x14ac:dyDescent="0.3">
      <c r="A100" s="55" t="s">
        <v>193</v>
      </c>
      <c r="B100" s="56">
        <v>0</v>
      </c>
      <c r="C100" s="56">
        <v>0</v>
      </c>
      <c r="D100" s="56">
        <v>0</v>
      </c>
      <c r="E100" s="56">
        <v>0</v>
      </c>
      <c r="F100" s="56">
        <v>1</v>
      </c>
      <c r="G100" s="56">
        <v>0</v>
      </c>
      <c r="H100" s="56">
        <v>0</v>
      </c>
      <c r="I100" s="57">
        <v>11</v>
      </c>
      <c r="J100" s="56">
        <v>81</v>
      </c>
      <c r="K100" s="57">
        <v>50</v>
      </c>
      <c r="L100" s="57">
        <v>86</v>
      </c>
      <c r="M100" s="57">
        <v>3</v>
      </c>
      <c r="N100" s="61">
        <v>0</v>
      </c>
      <c r="O100" s="59">
        <v>-9.0851515206441604</v>
      </c>
      <c r="P100" s="59">
        <v>-7.823934699999981</v>
      </c>
      <c r="Q100" s="59">
        <v>-2.8205678116648158</v>
      </c>
      <c r="R100" s="59">
        <v>-1.1412239758147162</v>
      </c>
      <c r="S100" s="60">
        <v>-6.5273855877482995E-2</v>
      </c>
      <c r="T100" s="60">
        <v>-6.169131022868337E-2</v>
      </c>
      <c r="U100" s="60">
        <v>-7.660305039541665E-2</v>
      </c>
      <c r="V100" s="60">
        <v>-8.7508962190293277E-2</v>
      </c>
      <c r="W100" s="57">
        <v>1</v>
      </c>
      <c r="X100" s="57">
        <v>1</v>
      </c>
      <c r="Y100" s="57">
        <v>3</v>
      </c>
      <c r="Z100" s="57">
        <v>1</v>
      </c>
      <c r="AA100" s="57">
        <v>1</v>
      </c>
      <c r="AB100" s="57">
        <v>1</v>
      </c>
      <c r="AC100" s="57">
        <v>0</v>
      </c>
      <c r="AD100" s="57">
        <v>1</v>
      </c>
      <c r="AE100" s="57">
        <v>1</v>
      </c>
      <c r="AF100" s="57">
        <v>64</v>
      </c>
      <c r="AG100" s="57">
        <v>33</v>
      </c>
      <c r="AH100" s="57">
        <v>33</v>
      </c>
      <c r="AI100" s="57">
        <v>33</v>
      </c>
      <c r="AJ100" s="57">
        <v>33</v>
      </c>
      <c r="AK100" s="57">
        <v>33</v>
      </c>
      <c r="AL100" s="57">
        <v>33</v>
      </c>
      <c r="AM100" s="57">
        <v>33</v>
      </c>
      <c r="AN100" s="57">
        <v>33</v>
      </c>
    </row>
    <row r="101" spans="1:40" x14ac:dyDescent="0.3">
      <c r="A101" s="62" t="s">
        <v>194</v>
      </c>
      <c r="B101" s="56">
        <v>0</v>
      </c>
      <c r="C101" s="56">
        <v>0</v>
      </c>
      <c r="D101" s="56">
        <v>0</v>
      </c>
      <c r="E101" s="56">
        <v>0</v>
      </c>
      <c r="F101" s="56">
        <v>1</v>
      </c>
      <c r="G101" s="56">
        <v>1</v>
      </c>
      <c r="H101" s="56">
        <v>1</v>
      </c>
      <c r="I101" s="57">
        <v>27</v>
      </c>
      <c r="J101" s="56">
        <v>65</v>
      </c>
      <c r="K101" s="57">
        <v>50</v>
      </c>
      <c r="L101" s="57">
        <v>86</v>
      </c>
      <c r="M101" s="57">
        <v>3</v>
      </c>
      <c r="N101" s="61">
        <v>0</v>
      </c>
      <c r="O101" s="59">
        <v>-13.298189032924114</v>
      </c>
      <c r="P101" s="59">
        <v>4.51258270000001</v>
      </c>
      <c r="Q101" s="59">
        <v>0.26256582195198064</v>
      </c>
      <c r="R101" s="59">
        <v>-0.79346180749748463</v>
      </c>
      <c r="S101" s="60">
        <v>-9.8360703852961182E-2</v>
      </c>
      <c r="T101" s="60">
        <v>4.5131505761975617E-2</v>
      </c>
      <c r="U101" s="60">
        <v>7.4725382798729702E-3</v>
      </c>
      <c r="V101" s="60">
        <v>-6.250948870613221E-2</v>
      </c>
      <c r="W101" s="57">
        <v>0</v>
      </c>
      <c r="X101" s="57">
        <v>0</v>
      </c>
      <c r="Y101" s="57">
        <v>1</v>
      </c>
      <c r="Z101" s="57">
        <v>1</v>
      </c>
      <c r="AA101" s="57">
        <v>0</v>
      </c>
      <c r="AB101" s="57">
        <v>3</v>
      </c>
      <c r="AC101" s="57">
        <v>1</v>
      </c>
      <c r="AD101" s="57">
        <v>1</v>
      </c>
      <c r="AE101" s="57">
        <v>1</v>
      </c>
      <c r="AF101" s="57">
        <v>43</v>
      </c>
      <c r="AG101" s="57">
        <v>27</v>
      </c>
      <c r="AH101" s="57">
        <v>27</v>
      </c>
      <c r="AI101" s="57">
        <v>27</v>
      </c>
      <c r="AJ101" s="57">
        <v>27</v>
      </c>
      <c r="AK101" s="57">
        <v>27</v>
      </c>
      <c r="AL101" s="57">
        <v>27</v>
      </c>
      <c r="AM101" s="57">
        <v>27</v>
      </c>
      <c r="AN101" s="57">
        <v>27</v>
      </c>
    </row>
    <row r="102" spans="1:40" x14ac:dyDescent="0.3">
      <c r="A102" s="55" t="s">
        <v>195</v>
      </c>
      <c r="B102" s="56">
        <v>0</v>
      </c>
      <c r="C102" s="56">
        <v>0</v>
      </c>
      <c r="D102" s="56">
        <v>0</v>
      </c>
      <c r="E102" s="56">
        <v>0</v>
      </c>
      <c r="F102" s="56">
        <v>1</v>
      </c>
      <c r="G102" s="56">
        <v>0</v>
      </c>
      <c r="H102" s="56">
        <v>0</v>
      </c>
      <c r="I102" s="57">
        <v>27</v>
      </c>
      <c r="J102" s="56">
        <v>65</v>
      </c>
      <c r="K102" s="57">
        <v>50</v>
      </c>
      <c r="L102" s="57">
        <v>86</v>
      </c>
      <c r="M102" s="57">
        <v>3</v>
      </c>
      <c r="N102" s="61">
        <v>0</v>
      </c>
      <c r="O102" s="59">
        <v>-2.062190980259146</v>
      </c>
      <c r="P102" s="59">
        <v>9.0670769000000035</v>
      </c>
      <c r="Q102" s="59">
        <v>-0.96661145273440496</v>
      </c>
      <c r="R102" s="59">
        <v>-0.65182194773852764</v>
      </c>
      <c r="S102" s="60">
        <v>-1.5056644213265958E-2</v>
      </c>
      <c r="T102" s="60">
        <v>8.3235413518431542E-2</v>
      </c>
      <c r="U102" s="60">
        <v>-2.7025525021060006E-2</v>
      </c>
      <c r="V102" s="60">
        <v>-5.0718252274980016E-2</v>
      </c>
      <c r="W102" s="57">
        <v>0</v>
      </c>
      <c r="X102" s="57">
        <v>0</v>
      </c>
      <c r="Y102" s="57">
        <v>2</v>
      </c>
      <c r="Z102" s="57">
        <v>1</v>
      </c>
      <c r="AA102" s="57">
        <v>0</v>
      </c>
      <c r="AB102" s="57">
        <v>2</v>
      </c>
      <c r="AC102" s="57">
        <v>1</v>
      </c>
      <c r="AD102" s="57">
        <v>1</v>
      </c>
      <c r="AE102" s="57">
        <v>1</v>
      </c>
      <c r="AF102" s="57">
        <v>75</v>
      </c>
      <c r="AG102" s="57">
        <v>29</v>
      </c>
      <c r="AH102" s="57">
        <v>29</v>
      </c>
      <c r="AI102" s="57">
        <v>29</v>
      </c>
      <c r="AJ102" s="57">
        <v>29</v>
      </c>
      <c r="AK102" s="57">
        <v>29</v>
      </c>
      <c r="AL102" s="57">
        <v>29</v>
      </c>
      <c r="AM102" s="57">
        <v>29</v>
      </c>
      <c r="AN102" s="57">
        <v>29</v>
      </c>
    </row>
    <row r="103" spans="1:40" x14ac:dyDescent="0.3">
      <c r="A103" s="55" t="s">
        <v>196</v>
      </c>
      <c r="B103" s="56">
        <v>0</v>
      </c>
      <c r="C103" s="56">
        <v>0</v>
      </c>
      <c r="D103" s="56">
        <v>0</v>
      </c>
      <c r="E103" s="56">
        <v>0</v>
      </c>
      <c r="F103" s="56">
        <v>1</v>
      </c>
      <c r="G103" s="56">
        <v>0</v>
      </c>
      <c r="H103" s="56">
        <v>0</v>
      </c>
      <c r="I103" s="57">
        <v>14</v>
      </c>
      <c r="J103" s="56">
        <v>78</v>
      </c>
      <c r="K103" s="57">
        <v>50</v>
      </c>
      <c r="L103" s="57">
        <v>86</v>
      </c>
      <c r="M103" s="57">
        <v>3</v>
      </c>
      <c r="N103" s="61">
        <v>0</v>
      </c>
      <c r="O103" s="59">
        <v>22.246043987954152</v>
      </c>
      <c r="P103" s="33">
        <v>-0.85319258409089993</v>
      </c>
      <c r="Q103" s="59">
        <v>0.22090805843030381</v>
      </c>
      <c r="R103" s="59">
        <v>-0.1077681533255852</v>
      </c>
      <c r="S103" s="60">
        <v>0.1603272773428015</v>
      </c>
      <c r="T103" s="35">
        <v>-2.6835402270247257E-3</v>
      </c>
      <c r="U103" s="60">
        <v>6.039189239119864E-3</v>
      </c>
      <c r="V103" s="60">
        <v>-8.2849072996456375E-3</v>
      </c>
      <c r="W103" s="57">
        <v>2</v>
      </c>
      <c r="X103" s="57">
        <v>1</v>
      </c>
      <c r="Y103" s="57">
        <v>0</v>
      </c>
      <c r="Z103" s="57">
        <v>0</v>
      </c>
      <c r="AA103" s="57">
        <v>0</v>
      </c>
      <c r="AB103" s="33">
        <v>2.3488372093023258</v>
      </c>
      <c r="AC103" s="33">
        <v>0.88372093023255816</v>
      </c>
      <c r="AD103" s="33">
        <v>1.8139534883720929</v>
      </c>
      <c r="AE103" s="33">
        <v>0.79069767441860461</v>
      </c>
      <c r="AF103" s="33">
        <v>91.581395348837205</v>
      </c>
      <c r="AG103" s="57">
        <v>32</v>
      </c>
      <c r="AH103" s="36" t="s">
        <v>95</v>
      </c>
      <c r="AI103" s="57">
        <v>32</v>
      </c>
      <c r="AJ103" s="57">
        <v>32</v>
      </c>
      <c r="AK103" s="57">
        <v>32</v>
      </c>
      <c r="AL103" s="48" t="s">
        <v>95</v>
      </c>
      <c r="AM103" s="48" t="s">
        <v>95</v>
      </c>
      <c r="AN103" s="57">
        <v>32</v>
      </c>
    </row>
    <row r="104" spans="1:40" x14ac:dyDescent="0.3">
      <c r="A104" s="55" t="s">
        <v>197</v>
      </c>
      <c r="B104" s="56">
        <v>0</v>
      </c>
      <c r="C104" s="56">
        <v>0</v>
      </c>
      <c r="D104" s="56">
        <v>0</v>
      </c>
      <c r="E104" s="56">
        <v>0</v>
      </c>
      <c r="F104" s="56">
        <v>1</v>
      </c>
      <c r="G104" s="56">
        <v>1</v>
      </c>
      <c r="H104" s="56">
        <v>1</v>
      </c>
      <c r="I104" s="57">
        <v>14</v>
      </c>
      <c r="J104" s="56">
        <v>78</v>
      </c>
      <c r="K104" s="57">
        <v>50</v>
      </c>
      <c r="L104" s="57">
        <v>86</v>
      </c>
      <c r="M104" s="57">
        <v>3</v>
      </c>
      <c r="N104" s="61">
        <v>0</v>
      </c>
      <c r="O104" s="59">
        <v>-0.7539560120458475</v>
      </c>
      <c r="P104" s="33">
        <v>-0.85319258409089993</v>
      </c>
      <c r="Q104" s="59">
        <v>0.82090805843030523</v>
      </c>
      <c r="R104" s="59">
        <v>-0.6077681533255852</v>
      </c>
      <c r="S104" s="60">
        <v>-5.4337622775987244E-3</v>
      </c>
      <c r="T104" s="35">
        <v>-2.6835402270247257E-3</v>
      </c>
      <c r="U104" s="60">
        <v>2.2442002107149032E-2</v>
      </c>
      <c r="V104" s="60">
        <v>-4.6723476784155497E-2</v>
      </c>
      <c r="W104" s="57">
        <v>1</v>
      </c>
      <c r="X104" s="57">
        <v>1</v>
      </c>
      <c r="Y104" s="57">
        <v>0</v>
      </c>
      <c r="Z104" s="57">
        <v>0</v>
      </c>
      <c r="AA104" s="57">
        <v>0</v>
      </c>
      <c r="AB104" s="33">
        <v>2.3488372093023258</v>
      </c>
      <c r="AC104" s="33">
        <v>0.88372093023255816</v>
      </c>
      <c r="AD104" s="33">
        <v>1.8139534883720929</v>
      </c>
      <c r="AE104" s="33">
        <v>0.79069767441860461</v>
      </c>
      <c r="AF104" s="33">
        <v>91.581395348837205</v>
      </c>
      <c r="AG104" s="57">
        <v>32</v>
      </c>
      <c r="AH104" s="36" t="s">
        <v>95</v>
      </c>
      <c r="AI104" s="57">
        <v>32</v>
      </c>
      <c r="AJ104" s="57">
        <v>32</v>
      </c>
      <c r="AK104" s="57">
        <v>32</v>
      </c>
      <c r="AL104" s="48" t="s">
        <v>95</v>
      </c>
      <c r="AM104" s="48" t="s">
        <v>95</v>
      </c>
      <c r="AN104" s="57">
        <v>32</v>
      </c>
    </row>
    <row r="105" spans="1:40" x14ac:dyDescent="0.3">
      <c r="A105" s="55" t="s">
        <v>198</v>
      </c>
      <c r="B105" s="56">
        <v>0</v>
      </c>
      <c r="C105" s="56">
        <v>0</v>
      </c>
      <c r="D105" s="56">
        <v>0</v>
      </c>
      <c r="E105" s="56">
        <v>0</v>
      </c>
      <c r="F105" s="56">
        <v>1</v>
      </c>
      <c r="G105" s="56">
        <v>1</v>
      </c>
      <c r="H105" s="56">
        <v>1</v>
      </c>
      <c r="I105" s="57">
        <v>18</v>
      </c>
      <c r="J105" s="56">
        <v>74</v>
      </c>
      <c r="K105" s="57">
        <v>50</v>
      </c>
      <c r="L105" s="57">
        <v>86</v>
      </c>
      <c r="M105" s="57">
        <v>3</v>
      </c>
      <c r="N105" s="61">
        <v>1</v>
      </c>
      <c r="O105" s="59">
        <v>-16.149477401850703</v>
      </c>
      <c r="P105" s="59">
        <v>-2.4233708999999948</v>
      </c>
      <c r="Q105" s="59">
        <v>-1.1618639556498067</v>
      </c>
      <c r="R105" s="59">
        <v>-0.47857794589929092</v>
      </c>
      <c r="S105" s="60">
        <v>-0.11861578692795761</v>
      </c>
      <c r="T105" s="60">
        <v>-8.525979935757709E-2</v>
      </c>
      <c r="U105" s="60">
        <v>-3.276375875512031E-2</v>
      </c>
      <c r="V105" s="60">
        <v>-3.7451580913419942E-2</v>
      </c>
      <c r="W105" s="57">
        <v>1</v>
      </c>
      <c r="X105" s="57">
        <v>1</v>
      </c>
      <c r="Y105" s="57">
        <v>0</v>
      </c>
      <c r="Z105" s="57">
        <v>0</v>
      </c>
      <c r="AA105" s="57">
        <v>0</v>
      </c>
      <c r="AB105" s="33">
        <v>2.3488372093023258</v>
      </c>
      <c r="AC105" s="33">
        <v>0.88372093023255816</v>
      </c>
      <c r="AD105" s="33">
        <v>1.8139534883720929</v>
      </c>
      <c r="AE105" s="33">
        <v>0.79069767441860461</v>
      </c>
      <c r="AF105" s="33">
        <v>91.581395348837205</v>
      </c>
      <c r="AG105" s="57">
        <v>28</v>
      </c>
      <c r="AH105" s="57">
        <v>11</v>
      </c>
      <c r="AI105" s="57">
        <v>28</v>
      </c>
      <c r="AJ105" s="57">
        <v>28</v>
      </c>
      <c r="AK105" s="57">
        <v>28</v>
      </c>
      <c r="AL105" s="48" t="s">
        <v>95</v>
      </c>
      <c r="AM105" s="48" t="s">
        <v>95</v>
      </c>
      <c r="AN105" s="57">
        <v>28</v>
      </c>
    </row>
    <row r="106" spans="1:40" x14ac:dyDescent="0.3">
      <c r="A106" s="55" t="s">
        <v>199</v>
      </c>
      <c r="B106" s="56">
        <v>0</v>
      </c>
      <c r="C106" s="56">
        <v>0</v>
      </c>
      <c r="D106" s="56">
        <v>0</v>
      </c>
      <c r="E106" s="56">
        <v>1</v>
      </c>
      <c r="F106" s="56">
        <v>0</v>
      </c>
      <c r="G106" s="56">
        <v>0</v>
      </c>
      <c r="H106" s="56">
        <v>0</v>
      </c>
      <c r="I106" s="57">
        <v>15</v>
      </c>
      <c r="J106" s="56">
        <v>77</v>
      </c>
      <c r="K106" s="57">
        <v>11</v>
      </c>
      <c r="L106" s="57">
        <v>47</v>
      </c>
      <c r="M106" s="57">
        <v>3</v>
      </c>
      <c r="N106" s="61">
        <v>0</v>
      </c>
      <c r="O106" s="59">
        <v>1.937809019740854</v>
      </c>
      <c r="P106" s="59">
        <v>6.0670769000000035</v>
      </c>
      <c r="Q106" s="59">
        <v>3.1333885472655965</v>
      </c>
      <c r="R106" s="59">
        <v>4.8178052261473425E-2</v>
      </c>
      <c r="S106" s="60">
        <v>1.4148496062100505E-2</v>
      </c>
      <c r="T106" s="60">
        <v>5.5695530123895151E-2</v>
      </c>
      <c r="U106" s="60">
        <v>8.7606525191976078E-2</v>
      </c>
      <c r="V106" s="60">
        <v>3.7487332502261351E-3</v>
      </c>
      <c r="W106" s="57">
        <v>2</v>
      </c>
      <c r="X106" s="57">
        <v>1</v>
      </c>
      <c r="Y106" s="57">
        <v>0</v>
      </c>
      <c r="Z106" s="57">
        <v>0</v>
      </c>
      <c r="AA106" s="57">
        <v>0</v>
      </c>
      <c r="AB106" s="57">
        <v>2</v>
      </c>
      <c r="AC106" s="57">
        <v>1</v>
      </c>
      <c r="AD106" s="57">
        <v>1</v>
      </c>
      <c r="AE106" s="57">
        <v>1</v>
      </c>
      <c r="AF106" s="57">
        <v>86</v>
      </c>
      <c r="AG106" s="57">
        <v>29</v>
      </c>
      <c r="AH106" s="57">
        <v>29</v>
      </c>
      <c r="AI106" s="57">
        <v>29</v>
      </c>
      <c r="AJ106" s="57">
        <v>29</v>
      </c>
      <c r="AK106" s="57">
        <v>29</v>
      </c>
      <c r="AL106" s="57">
        <v>29</v>
      </c>
      <c r="AM106" s="57">
        <v>29</v>
      </c>
      <c r="AN106" s="57">
        <v>29</v>
      </c>
    </row>
    <row r="107" spans="1:40" x14ac:dyDescent="0.3">
      <c r="A107" s="55" t="s">
        <v>200</v>
      </c>
      <c r="B107" s="56">
        <v>0</v>
      </c>
      <c r="C107" s="56">
        <v>0</v>
      </c>
      <c r="D107" s="56">
        <v>0</v>
      </c>
      <c r="E107" s="56">
        <v>1</v>
      </c>
      <c r="F107" s="56">
        <v>0</v>
      </c>
      <c r="G107" s="56">
        <v>0</v>
      </c>
      <c r="H107" s="56">
        <v>0</v>
      </c>
      <c r="I107" s="57">
        <v>16</v>
      </c>
      <c r="J107" s="56">
        <v>76</v>
      </c>
      <c r="K107" s="57">
        <v>10</v>
      </c>
      <c r="L107" s="57">
        <v>46</v>
      </c>
      <c r="M107" s="57">
        <v>3</v>
      </c>
      <c r="N107" s="61">
        <v>0</v>
      </c>
      <c r="O107" s="59">
        <v>-3.9494774018507144</v>
      </c>
      <c r="P107" s="59">
        <v>5.5398298000000068</v>
      </c>
      <c r="Q107" s="59">
        <v>2.5381360443501961</v>
      </c>
      <c r="R107" s="59">
        <v>0.82142205410070801</v>
      </c>
      <c r="S107" s="60">
        <v>-2.9008391932300055E-2</v>
      </c>
      <c r="T107" s="60">
        <v>5.3032938673117411E-2</v>
      </c>
      <c r="U107" s="60">
        <v>7.1573678347097117E-2</v>
      </c>
      <c r="V107" s="60">
        <v>6.4281178827438029E-2</v>
      </c>
      <c r="W107" s="57">
        <v>2</v>
      </c>
      <c r="X107" s="57">
        <v>1</v>
      </c>
      <c r="Y107" s="57">
        <v>0</v>
      </c>
      <c r="Z107" s="57">
        <v>0</v>
      </c>
      <c r="AA107" s="57">
        <v>0</v>
      </c>
      <c r="AB107" s="57">
        <v>2</v>
      </c>
      <c r="AC107" s="57">
        <v>1</v>
      </c>
      <c r="AD107" s="57">
        <v>1</v>
      </c>
      <c r="AE107" s="57">
        <v>1</v>
      </c>
      <c r="AF107" s="57">
        <v>291</v>
      </c>
      <c r="AG107" s="57">
        <v>28</v>
      </c>
      <c r="AH107" s="57">
        <v>28</v>
      </c>
      <c r="AI107" s="57">
        <v>28</v>
      </c>
      <c r="AJ107" s="57">
        <v>28</v>
      </c>
      <c r="AK107" s="57">
        <v>28</v>
      </c>
      <c r="AL107" s="57">
        <v>28</v>
      </c>
      <c r="AM107" s="57">
        <v>28</v>
      </c>
      <c r="AN107" s="57">
        <v>28</v>
      </c>
    </row>
    <row r="108" spans="1:40" x14ac:dyDescent="0.3">
      <c r="A108" s="55" t="s">
        <v>201</v>
      </c>
      <c r="B108" s="56">
        <v>0</v>
      </c>
      <c r="C108" s="56">
        <v>0</v>
      </c>
      <c r="D108" s="56">
        <v>0</v>
      </c>
      <c r="E108" s="56">
        <v>0</v>
      </c>
      <c r="F108" s="56">
        <v>1</v>
      </c>
      <c r="G108" s="56">
        <v>1</v>
      </c>
      <c r="H108" s="56">
        <v>1</v>
      </c>
      <c r="I108" s="57">
        <v>11</v>
      </c>
      <c r="J108" s="56">
        <v>81</v>
      </c>
      <c r="K108" s="57">
        <v>50</v>
      </c>
      <c r="L108" s="57">
        <v>86</v>
      </c>
      <c r="M108" s="56">
        <v>4</v>
      </c>
      <c r="N108" s="61">
        <v>1</v>
      </c>
      <c r="O108" s="59">
        <v>-0.65616294152684418</v>
      </c>
      <c r="P108" s="59">
        <v>-9.4056759999999855</v>
      </c>
      <c r="Q108" s="59">
        <v>-2.7534048286107762</v>
      </c>
      <c r="R108" s="59">
        <v>-0.41391225824943945</v>
      </c>
      <c r="S108" s="60">
        <v>-4.766680455894786E-3</v>
      </c>
      <c r="T108" s="60">
        <v>-8.293831783163999E-2</v>
      </c>
      <c r="U108" s="60">
        <v>-7.6370174792084175E-2</v>
      </c>
      <c r="V108" s="60">
        <v>-3.2051654833339237E-2</v>
      </c>
      <c r="W108" s="57">
        <v>1</v>
      </c>
      <c r="X108" s="57">
        <v>1</v>
      </c>
      <c r="Y108" s="57">
        <v>1</v>
      </c>
      <c r="Z108" s="57">
        <v>1</v>
      </c>
      <c r="AA108" s="57">
        <v>0</v>
      </c>
      <c r="AB108" s="57">
        <v>2</v>
      </c>
      <c r="AC108" s="57">
        <v>1</v>
      </c>
      <c r="AD108" s="57">
        <v>2</v>
      </c>
      <c r="AE108" s="57">
        <v>1</v>
      </c>
      <c r="AF108" s="57">
        <v>111</v>
      </c>
      <c r="AG108" s="57">
        <v>30</v>
      </c>
      <c r="AH108" s="57">
        <v>30</v>
      </c>
      <c r="AI108" s="57">
        <v>30</v>
      </c>
      <c r="AJ108" s="57">
        <v>30</v>
      </c>
      <c r="AK108" s="57">
        <v>30</v>
      </c>
      <c r="AL108" s="57">
        <v>30</v>
      </c>
      <c r="AM108" s="57">
        <v>30</v>
      </c>
      <c r="AN108" s="57">
        <v>30</v>
      </c>
    </row>
    <row r="109" spans="1:40" x14ac:dyDescent="0.3">
      <c r="A109" s="55" t="s">
        <v>202</v>
      </c>
      <c r="B109" s="56">
        <v>0</v>
      </c>
      <c r="C109" s="56">
        <v>0</v>
      </c>
      <c r="D109" s="56">
        <v>0</v>
      </c>
      <c r="E109" s="56">
        <v>0</v>
      </c>
      <c r="F109" s="56">
        <v>1</v>
      </c>
      <c r="G109" s="56">
        <v>0</v>
      </c>
      <c r="H109" s="56">
        <v>0</v>
      </c>
      <c r="I109" s="57">
        <v>18</v>
      </c>
      <c r="J109" s="56">
        <v>74</v>
      </c>
      <c r="K109" s="57">
        <v>50</v>
      </c>
      <c r="L109" s="57">
        <v>86</v>
      </c>
      <c r="M109" s="56">
        <v>4</v>
      </c>
      <c r="N109" s="61">
        <v>1</v>
      </c>
      <c r="O109" s="59">
        <v>18.447064222953287</v>
      </c>
      <c r="P109" s="59">
        <v>-0.40567599999998549</v>
      </c>
      <c r="Q109" s="59">
        <v>0.15070477063555643</v>
      </c>
      <c r="R109" s="59">
        <v>-0.11391225824943874</v>
      </c>
      <c r="S109" s="60">
        <v>0.13218685884491016</v>
      </c>
      <c r="T109" s="60">
        <v>-3.5772107209165222E-3</v>
      </c>
      <c r="U109" s="60">
        <v>4.0676825214238134E-3</v>
      </c>
      <c r="V109" s="60">
        <v>-8.8208945493393216E-3</v>
      </c>
      <c r="W109" s="57">
        <v>1</v>
      </c>
      <c r="X109" s="57">
        <v>1</v>
      </c>
      <c r="Y109" s="57">
        <v>2</v>
      </c>
      <c r="Z109" s="57">
        <v>1</v>
      </c>
      <c r="AA109" s="57">
        <v>0</v>
      </c>
      <c r="AB109" s="57">
        <v>3</v>
      </c>
      <c r="AC109" s="57">
        <v>1</v>
      </c>
      <c r="AD109" s="57">
        <v>1</v>
      </c>
      <c r="AE109" s="57">
        <v>1</v>
      </c>
      <c r="AF109" s="57">
        <v>6</v>
      </c>
      <c r="AG109" s="57">
        <v>34</v>
      </c>
      <c r="AH109" s="57">
        <v>30</v>
      </c>
      <c r="AI109" s="57">
        <v>34</v>
      </c>
      <c r="AJ109" s="57">
        <v>30</v>
      </c>
      <c r="AK109" s="57">
        <v>34</v>
      </c>
      <c r="AL109" s="57">
        <v>34</v>
      </c>
      <c r="AM109" s="57">
        <v>34</v>
      </c>
      <c r="AN109" s="57">
        <v>30</v>
      </c>
    </row>
    <row r="110" spans="1:40" x14ac:dyDescent="0.3">
      <c r="A110" s="55" t="s">
        <v>203</v>
      </c>
      <c r="B110" s="56">
        <v>0</v>
      </c>
      <c r="C110" s="56">
        <v>0</v>
      </c>
      <c r="D110" s="56">
        <v>0</v>
      </c>
      <c r="E110" s="56">
        <v>0</v>
      </c>
      <c r="F110" s="56">
        <v>1</v>
      </c>
      <c r="G110" s="56">
        <v>0</v>
      </c>
      <c r="H110" s="56">
        <v>0</v>
      </c>
      <c r="I110" s="57">
        <v>18</v>
      </c>
      <c r="J110" s="56">
        <v>74</v>
      </c>
      <c r="K110" s="57">
        <v>50</v>
      </c>
      <c r="L110" s="57">
        <v>86</v>
      </c>
      <c r="M110" s="56">
        <v>4</v>
      </c>
      <c r="N110" s="61">
        <v>1</v>
      </c>
      <c r="O110" s="59">
        <v>16.447064222953287</v>
      </c>
      <c r="P110" s="59">
        <v>0.59432400000001451</v>
      </c>
      <c r="Q110" s="59">
        <v>5.0704770635555008E-2</v>
      </c>
      <c r="R110" s="59">
        <v>8.6087741750560554E-2</v>
      </c>
      <c r="S110" s="60">
        <v>0.11785537961902523</v>
      </c>
      <c r="T110" s="60">
        <v>5.2406900691638622E-3</v>
      </c>
      <c r="U110" s="60">
        <v>1.3685758479790875E-3</v>
      </c>
      <c r="V110" s="60">
        <v>6.6662789733271952E-3</v>
      </c>
      <c r="W110" s="57">
        <v>2</v>
      </c>
      <c r="X110" s="57">
        <v>1</v>
      </c>
      <c r="Y110" s="57">
        <v>2</v>
      </c>
      <c r="Z110" s="57">
        <v>1</v>
      </c>
      <c r="AA110" s="57">
        <v>0</v>
      </c>
      <c r="AB110" s="57">
        <v>3</v>
      </c>
      <c r="AC110" s="57">
        <v>1</v>
      </c>
      <c r="AD110" s="57">
        <v>1</v>
      </c>
      <c r="AE110" s="57">
        <v>1</v>
      </c>
      <c r="AF110" s="57">
        <v>85</v>
      </c>
      <c r="AG110" s="57">
        <v>34</v>
      </c>
      <c r="AH110" s="57">
        <v>30</v>
      </c>
      <c r="AI110" s="57">
        <v>34</v>
      </c>
      <c r="AJ110" s="57">
        <v>30</v>
      </c>
      <c r="AK110" s="57">
        <v>34</v>
      </c>
      <c r="AL110" s="57">
        <v>34</v>
      </c>
      <c r="AM110" s="57">
        <v>34</v>
      </c>
      <c r="AN110" s="57">
        <v>30</v>
      </c>
    </row>
    <row r="111" spans="1:40" x14ac:dyDescent="0.3">
      <c r="A111" s="55" t="s">
        <v>204</v>
      </c>
      <c r="B111" s="56">
        <v>0</v>
      </c>
      <c r="C111" s="56">
        <v>0</v>
      </c>
      <c r="D111" s="56">
        <v>0</v>
      </c>
      <c r="E111" s="56">
        <v>0</v>
      </c>
      <c r="F111" s="56">
        <v>1</v>
      </c>
      <c r="G111" s="56">
        <v>1</v>
      </c>
      <c r="H111" s="56">
        <v>1</v>
      </c>
      <c r="I111" s="57">
        <v>21</v>
      </c>
      <c r="J111" s="56">
        <v>71</v>
      </c>
      <c r="K111" s="57">
        <v>50</v>
      </c>
      <c r="L111" s="57">
        <v>86</v>
      </c>
      <c r="M111" s="56">
        <v>4</v>
      </c>
      <c r="N111" s="61">
        <v>2</v>
      </c>
      <c r="O111" s="59">
        <v>18.251491410306926</v>
      </c>
      <c r="P111" s="59">
        <v>15.01258270000001</v>
      </c>
      <c r="Q111" s="59">
        <v>2.0762230692818022</v>
      </c>
      <c r="R111" s="59">
        <v>0.20653819250251537</v>
      </c>
      <c r="S111" s="60">
        <v>0.13201944524751019</v>
      </c>
      <c r="T111" s="60">
        <v>0.15014471925959039</v>
      </c>
      <c r="U111" s="60">
        <v>5.7158788119469686E-2</v>
      </c>
      <c r="V111" s="60">
        <v>1.6271226528646592E-2</v>
      </c>
      <c r="W111" s="57">
        <v>0</v>
      </c>
      <c r="X111" s="57">
        <v>0</v>
      </c>
      <c r="Y111" s="57">
        <v>2</v>
      </c>
      <c r="Z111" s="57">
        <v>1</v>
      </c>
      <c r="AA111" s="57">
        <v>0</v>
      </c>
      <c r="AB111" s="57">
        <v>3</v>
      </c>
      <c r="AC111" s="57">
        <v>1</v>
      </c>
      <c r="AD111" s="57">
        <v>1</v>
      </c>
      <c r="AE111" s="57">
        <v>1</v>
      </c>
      <c r="AF111" s="57">
        <v>12</v>
      </c>
      <c r="AG111" s="57">
        <v>31</v>
      </c>
      <c r="AH111" s="57">
        <v>27</v>
      </c>
      <c r="AI111" s="57">
        <v>31</v>
      </c>
      <c r="AJ111" s="57">
        <v>27</v>
      </c>
      <c r="AK111" s="57">
        <v>31</v>
      </c>
      <c r="AL111" s="57">
        <v>31</v>
      </c>
      <c r="AM111" s="57">
        <v>31</v>
      </c>
      <c r="AN111" s="57">
        <v>27</v>
      </c>
    </row>
    <row r="112" spans="1:40" x14ac:dyDescent="0.3">
      <c r="A112" s="55" t="s">
        <v>205</v>
      </c>
      <c r="B112" s="56">
        <v>0</v>
      </c>
      <c r="C112" s="56">
        <v>0</v>
      </c>
      <c r="D112" s="56">
        <v>0</v>
      </c>
      <c r="E112" s="56">
        <v>0</v>
      </c>
      <c r="F112" s="56">
        <v>1</v>
      </c>
      <c r="G112" s="56">
        <v>0</v>
      </c>
      <c r="H112" s="56">
        <v>0</v>
      </c>
      <c r="I112" s="57">
        <v>16</v>
      </c>
      <c r="J112" s="56">
        <v>76</v>
      </c>
      <c r="K112" s="57">
        <v>50</v>
      </c>
      <c r="L112" s="57">
        <v>86</v>
      </c>
      <c r="M112" s="56">
        <v>4</v>
      </c>
      <c r="N112" s="61">
        <v>0</v>
      </c>
      <c r="O112" s="59">
        <v>26.865949161154418</v>
      </c>
      <c r="P112" s="59">
        <v>-11.351181799999992</v>
      </c>
      <c r="Q112" s="59">
        <v>0.22767456150208432</v>
      </c>
      <c r="R112" s="59">
        <v>0.3922318466744148</v>
      </c>
      <c r="S112" s="60">
        <v>0.19171606758196344</v>
      </c>
      <c r="T112" s="60">
        <v>-9.2775416085110446E-2</v>
      </c>
      <c r="U112" s="60">
        <v>6.0758055134784474E-3</v>
      </c>
      <c r="V112" s="60">
        <v>3.0153662184864219E-2</v>
      </c>
      <c r="W112" s="57">
        <v>1</v>
      </c>
      <c r="X112" s="57">
        <v>1</v>
      </c>
      <c r="Y112" s="57">
        <v>3</v>
      </c>
      <c r="Z112" s="57">
        <v>1</v>
      </c>
      <c r="AA112" s="57">
        <v>1</v>
      </c>
      <c r="AB112" s="57">
        <v>3</v>
      </c>
      <c r="AC112" s="57">
        <v>1</v>
      </c>
      <c r="AD112" s="57">
        <v>4</v>
      </c>
      <c r="AE112" s="57">
        <v>0</v>
      </c>
      <c r="AF112" s="57">
        <v>0</v>
      </c>
      <c r="AG112" s="57">
        <v>36</v>
      </c>
      <c r="AH112" s="57">
        <v>32</v>
      </c>
      <c r="AI112" s="57">
        <v>36</v>
      </c>
      <c r="AJ112" s="57">
        <v>32</v>
      </c>
      <c r="AK112" s="57">
        <v>36</v>
      </c>
      <c r="AL112" s="57">
        <v>32</v>
      </c>
      <c r="AM112" s="57">
        <v>36</v>
      </c>
      <c r="AN112" s="57">
        <v>32</v>
      </c>
    </row>
    <row r="113" spans="1:40" x14ac:dyDescent="0.3">
      <c r="A113" s="55" t="s">
        <v>206</v>
      </c>
      <c r="B113" s="56">
        <v>0</v>
      </c>
      <c r="C113" s="56">
        <v>0</v>
      </c>
      <c r="D113" s="56">
        <v>0</v>
      </c>
      <c r="E113" s="56">
        <v>0</v>
      </c>
      <c r="F113" s="56">
        <v>1</v>
      </c>
      <c r="G113" s="56">
        <v>0</v>
      </c>
      <c r="H113" s="56">
        <v>0</v>
      </c>
      <c r="I113" s="57">
        <v>17</v>
      </c>
      <c r="J113" s="56">
        <v>75</v>
      </c>
      <c r="K113" s="57">
        <v>50</v>
      </c>
      <c r="L113" s="57">
        <v>86</v>
      </c>
      <c r="M113" s="57">
        <v>2</v>
      </c>
      <c r="N113" s="61">
        <v>0</v>
      </c>
      <c r="O113" s="59">
        <v>-3.8665896630257066</v>
      </c>
      <c r="P113" s="59">
        <v>-8.823934699999981</v>
      </c>
      <c r="Q113" s="59">
        <v>-2.8662537310215725</v>
      </c>
      <c r="R113" s="59">
        <v>-0.5412239758147166</v>
      </c>
      <c r="S113" s="60">
        <v>-2.7644841218630607E-2</v>
      </c>
      <c r="T113" s="60">
        <v>-6.9576257201551583E-2</v>
      </c>
      <c r="U113" s="60">
        <v>-7.691284859780835E-2</v>
      </c>
      <c r="V113" s="60">
        <v>-4.1501010704089611E-2</v>
      </c>
      <c r="W113" s="57">
        <v>1</v>
      </c>
      <c r="X113" s="57">
        <v>1</v>
      </c>
      <c r="Y113" s="57">
        <v>0</v>
      </c>
      <c r="Z113" s="57">
        <v>0</v>
      </c>
      <c r="AA113" s="57">
        <v>0</v>
      </c>
      <c r="AB113" s="57">
        <v>3</v>
      </c>
      <c r="AC113" s="57">
        <v>1</v>
      </c>
      <c r="AD113" s="57">
        <v>1</v>
      </c>
      <c r="AE113" s="57">
        <v>1</v>
      </c>
      <c r="AF113" s="57">
        <v>100</v>
      </c>
      <c r="AG113" s="57">
        <v>35</v>
      </c>
      <c r="AH113" s="57">
        <v>33</v>
      </c>
      <c r="AI113" s="57">
        <v>35</v>
      </c>
      <c r="AJ113" s="57">
        <v>33</v>
      </c>
      <c r="AK113" s="57">
        <v>35</v>
      </c>
      <c r="AL113" s="57">
        <v>35</v>
      </c>
      <c r="AM113" s="57">
        <v>35</v>
      </c>
      <c r="AN113" s="57">
        <v>33</v>
      </c>
    </row>
    <row r="114" spans="1:40" x14ac:dyDescent="0.3">
      <c r="A114" s="55" t="s">
        <v>207</v>
      </c>
      <c r="B114" s="56">
        <v>0</v>
      </c>
      <c r="C114" s="56">
        <v>0</v>
      </c>
      <c r="D114" s="56">
        <v>0</v>
      </c>
      <c r="E114" s="56">
        <v>0</v>
      </c>
      <c r="F114" s="56">
        <v>1</v>
      </c>
      <c r="G114" s="56">
        <v>0</v>
      </c>
      <c r="H114" s="56">
        <v>0</v>
      </c>
      <c r="I114" s="57">
        <v>19</v>
      </c>
      <c r="J114" s="56">
        <v>73</v>
      </c>
      <c r="K114" s="57">
        <v>50</v>
      </c>
      <c r="L114" s="57">
        <v>86</v>
      </c>
      <c r="M114" s="57">
        <v>2</v>
      </c>
      <c r="N114" s="61">
        <v>0</v>
      </c>
      <c r="O114" s="59">
        <v>6.9470642229532871</v>
      </c>
      <c r="P114" s="59">
        <v>0.70331240000001571</v>
      </c>
      <c r="Q114" s="59">
        <v>-1.0492952293644464</v>
      </c>
      <c r="R114" s="59">
        <v>0.13309891071120461</v>
      </c>
      <c r="S114" s="60">
        <v>4.9780853296071764E-2</v>
      </c>
      <c r="T114" s="60">
        <v>5.3566652202428891E-3</v>
      </c>
      <c r="U114" s="60">
        <v>-2.8321597559912513E-2</v>
      </c>
      <c r="V114" s="60">
        <v>1.0185958384601878E-2</v>
      </c>
      <c r="W114" s="57">
        <v>1</v>
      </c>
      <c r="X114" s="57">
        <v>1</v>
      </c>
      <c r="Y114" s="57">
        <v>3</v>
      </c>
      <c r="Z114" s="57">
        <v>1</v>
      </c>
      <c r="AA114" s="57">
        <v>1</v>
      </c>
      <c r="AB114" s="57">
        <v>3</v>
      </c>
      <c r="AC114" s="57">
        <v>1</v>
      </c>
      <c r="AD114" s="57">
        <v>1</v>
      </c>
      <c r="AE114" s="57">
        <v>1</v>
      </c>
      <c r="AF114" s="57">
        <v>68</v>
      </c>
      <c r="AG114" s="57">
        <v>34</v>
      </c>
      <c r="AH114" s="57">
        <v>34</v>
      </c>
      <c r="AI114" s="57">
        <v>34</v>
      </c>
      <c r="AJ114" s="57">
        <v>34</v>
      </c>
      <c r="AK114" s="57">
        <v>34</v>
      </c>
      <c r="AL114" s="57">
        <v>34</v>
      </c>
      <c r="AM114" s="57">
        <v>34</v>
      </c>
      <c r="AN114" s="57">
        <v>34</v>
      </c>
    </row>
    <row r="115" spans="1:40" x14ac:dyDescent="0.3">
      <c r="A115" s="55" t="s">
        <v>208</v>
      </c>
      <c r="B115" s="56">
        <v>0</v>
      </c>
      <c r="C115" s="56">
        <v>0</v>
      </c>
      <c r="D115" s="56">
        <v>0</v>
      </c>
      <c r="E115" s="56">
        <v>0</v>
      </c>
      <c r="F115" s="56">
        <v>1</v>
      </c>
      <c r="G115" s="56">
        <v>1</v>
      </c>
      <c r="H115" s="56">
        <v>1</v>
      </c>
      <c r="I115" s="57">
        <v>21</v>
      </c>
      <c r="J115" s="56">
        <v>71</v>
      </c>
      <c r="K115" s="57">
        <v>50</v>
      </c>
      <c r="L115" s="57">
        <v>86</v>
      </c>
      <c r="M115" s="57">
        <v>2</v>
      </c>
      <c r="N115" s="61">
        <v>1</v>
      </c>
      <c r="O115" s="59">
        <v>3.3460439879541468</v>
      </c>
      <c r="P115" s="59">
        <v>1.648818200000008</v>
      </c>
      <c r="Q115" s="59">
        <v>-2.1790919415696948</v>
      </c>
      <c r="R115" s="59">
        <v>0.29223184667441515</v>
      </c>
      <c r="S115" s="60">
        <v>2.4114944785168228E-2</v>
      </c>
      <c r="T115" s="60">
        <v>1.3476111760777516E-2</v>
      </c>
      <c r="U115" s="60">
        <v>-5.9572062232996617E-2</v>
      </c>
      <c r="V115" s="60">
        <v>2.2465948287962275E-2</v>
      </c>
      <c r="W115" s="57">
        <v>1</v>
      </c>
      <c r="X115" s="57">
        <v>1</v>
      </c>
      <c r="Y115" s="57">
        <v>1</v>
      </c>
      <c r="Z115" s="57">
        <v>1</v>
      </c>
      <c r="AA115" s="57">
        <v>0</v>
      </c>
      <c r="AB115" s="57">
        <v>2</v>
      </c>
      <c r="AC115" s="57">
        <v>1</v>
      </c>
      <c r="AD115" s="57">
        <v>3</v>
      </c>
      <c r="AE115" s="57">
        <v>1</v>
      </c>
      <c r="AF115" s="57">
        <v>11</v>
      </c>
      <c r="AG115" s="57">
        <v>32</v>
      </c>
      <c r="AH115" s="57">
        <v>32</v>
      </c>
      <c r="AI115" s="57">
        <v>32</v>
      </c>
      <c r="AJ115" s="57">
        <v>32</v>
      </c>
      <c r="AK115" s="57">
        <v>32</v>
      </c>
      <c r="AL115" s="57">
        <v>32</v>
      </c>
      <c r="AM115" s="57">
        <v>32</v>
      </c>
      <c r="AN115" s="57">
        <v>32</v>
      </c>
    </row>
    <row r="116" spans="1:40" x14ac:dyDescent="0.3">
      <c r="A116" s="55" t="s">
        <v>209</v>
      </c>
      <c r="B116" s="56">
        <v>0</v>
      </c>
      <c r="C116" s="56">
        <v>0</v>
      </c>
      <c r="D116" s="56">
        <v>0</v>
      </c>
      <c r="E116" s="56">
        <v>0</v>
      </c>
      <c r="F116" s="56">
        <v>1</v>
      </c>
      <c r="G116" s="56">
        <v>0</v>
      </c>
      <c r="H116" s="56">
        <v>0</v>
      </c>
      <c r="I116" s="57">
        <v>16</v>
      </c>
      <c r="J116" s="56">
        <v>76</v>
      </c>
      <c r="K116" s="57">
        <v>50</v>
      </c>
      <c r="L116" s="57">
        <v>86</v>
      </c>
      <c r="M116" s="56">
        <v>3</v>
      </c>
      <c r="N116" s="61">
        <v>0</v>
      </c>
      <c r="O116" s="59">
        <v>-9.1981890329241196</v>
      </c>
      <c r="P116" s="59">
        <v>-4.98741729999999</v>
      </c>
      <c r="Q116" s="59">
        <v>-1.6374341780480179</v>
      </c>
      <c r="R116" s="59">
        <v>-0.29346180749748463</v>
      </c>
      <c r="S116" s="60">
        <v>-6.8034853859500533E-2</v>
      </c>
      <c r="T116" s="60">
        <v>-4.9880449307294891E-2</v>
      </c>
      <c r="U116" s="60">
        <v>-4.6600846543058023E-2</v>
      </c>
      <c r="V116" s="60">
        <v>-2.3119131088742813E-2</v>
      </c>
      <c r="W116" s="57">
        <v>1</v>
      </c>
      <c r="X116" s="57">
        <v>1</v>
      </c>
      <c r="Y116" s="57">
        <v>0</v>
      </c>
      <c r="Z116" s="57">
        <v>0</v>
      </c>
      <c r="AA116" s="57">
        <v>0</v>
      </c>
      <c r="AB116" s="57">
        <v>1</v>
      </c>
      <c r="AC116" s="57">
        <v>0</v>
      </c>
      <c r="AD116" s="57">
        <v>4</v>
      </c>
      <c r="AE116" s="57">
        <v>0</v>
      </c>
      <c r="AF116" s="57">
        <v>0</v>
      </c>
      <c r="AG116" s="57">
        <v>27</v>
      </c>
      <c r="AH116" s="57">
        <v>27</v>
      </c>
      <c r="AI116" s="57">
        <v>27</v>
      </c>
      <c r="AJ116" s="57">
        <v>27</v>
      </c>
      <c r="AK116" s="57">
        <v>27</v>
      </c>
      <c r="AL116" s="57">
        <v>27</v>
      </c>
      <c r="AM116" s="57">
        <v>27</v>
      </c>
      <c r="AN116" s="57">
        <v>27</v>
      </c>
    </row>
    <row r="117" spans="1:40" x14ac:dyDescent="0.3">
      <c r="A117" s="55" t="s">
        <v>210</v>
      </c>
      <c r="B117" s="56">
        <v>0</v>
      </c>
      <c r="C117" s="56">
        <v>0</v>
      </c>
      <c r="D117" s="56">
        <v>0</v>
      </c>
      <c r="E117" s="56">
        <v>0</v>
      </c>
      <c r="F117" s="56">
        <v>1</v>
      </c>
      <c r="G117" s="56">
        <v>0</v>
      </c>
      <c r="H117" s="56">
        <v>0</v>
      </c>
      <c r="I117" s="57">
        <v>14</v>
      </c>
      <c r="J117" s="56">
        <v>78</v>
      </c>
      <c r="K117" s="57">
        <v>50</v>
      </c>
      <c r="L117" s="57">
        <v>86</v>
      </c>
      <c r="M117" s="57">
        <v>3</v>
      </c>
      <c r="N117" s="61">
        <v>0</v>
      </c>
      <c r="O117" s="59">
        <v>12.037809019740848</v>
      </c>
      <c r="P117" s="59">
        <v>4.0670769000000035</v>
      </c>
      <c r="Q117" s="59">
        <v>-1.5666114527343993</v>
      </c>
      <c r="R117" s="59">
        <v>1.0481780522614734</v>
      </c>
      <c r="S117" s="60">
        <v>8.7891475257400792E-2</v>
      </c>
      <c r="T117" s="60">
        <v>3.7335607860870888E-2</v>
      </c>
      <c r="U117" s="60">
        <v>-4.3800947003455368E-2</v>
      </c>
      <c r="V117" s="60">
        <v>8.1558712571949091E-2</v>
      </c>
      <c r="W117" s="57">
        <v>2</v>
      </c>
      <c r="X117" s="57">
        <v>1</v>
      </c>
      <c r="Y117" s="57">
        <v>0</v>
      </c>
      <c r="Z117" s="57">
        <v>0</v>
      </c>
      <c r="AA117" s="57">
        <v>0</v>
      </c>
      <c r="AB117" s="57">
        <v>1</v>
      </c>
      <c r="AC117" s="57">
        <v>0</v>
      </c>
      <c r="AD117" s="57">
        <v>1</v>
      </c>
      <c r="AE117" s="57">
        <v>1</v>
      </c>
      <c r="AF117" s="57">
        <v>79</v>
      </c>
      <c r="AG117" s="57">
        <v>29</v>
      </c>
      <c r="AH117" s="57">
        <v>29</v>
      </c>
      <c r="AI117" s="57">
        <v>29</v>
      </c>
      <c r="AJ117" s="57">
        <v>29</v>
      </c>
      <c r="AK117" s="57">
        <v>29</v>
      </c>
      <c r="AL117" s="57">
        <v>29</v>
      </c>
      <c r="AM117" s="57">
        <v>29</v>
      </c>
      <c r="AN117" s="57">
        <v>29</v>
      </c>
    </row>
    <row r="118" spans="1:40" x14ac:dyDescent="0.3">
      <c r="A118" s="62" t="s">
        <v>211</v>
      </c>
      <c r="B118" s="56">
        <v>0</v>
      </c>
      <c r="C118" s="56">
        <v>0</v>
      </c>
      <c r="D118" s="56">
        <v>0</v>
      </c>
      <c r="E118" s="56">
        <v>0</v>
      </c>
      <c r="F118" s="56">
        <v>1</v>
      </c>
      <c r="G118" s="56">
        <v>1</v>
      </c>
      <c r="H118" s="56">
        <v>1</v>
      </c>
      <c r="I118" s="57">
        <v>15</v>
      </c>
      <c r="J118" s="56">
        <v>77</v>
      </c>
      <c r="K118" s="57">
        <v>50</v>
      </c>
      <c r="L118" s="57">
        <v>86</v>
      </c>
      <c r="M118" s="57">
        <v>3</v>
      </c>
      <c r="N118" s="61">
        <v>0</v>
      </c>
      <c r="O118" s="59">
        <v>9.7505225981493027</v>
      </c>
      <c r="P118" s="59">
        <v>1.5398298000000068</v>
      </c>
      <c r="Q118" s="59">
        <v>-1.261863955649801</v>
      </c>
      <c r="R118" s="59">
        <v>0.42142205410070765</v>
      </c>
      <c r="S118" s="60">
        <v>7.1616305726758242E-2</v>
      </c>
      <c r="T118" s="60">
        <v>1.474083181227678E-2</v>
      </c>
      <c r="U118" s="60">
        <v>-3.5583689487612515E-2</v>
      </c>
      <c r="V118" s="60">
        <v>3.2978791214866285E-2</v>
      </c>
      <c r="W118" s="57">
        <v>2</v>
      </c>
      <c r="X118" s="57">
        <v>1</v>
      </c>
      <c r="Y118" s="57">
        <v>0</v>
      </c>
      <c r="Z118" s="57">
        <v>0</v>
      </c>
      <c r="AA118" s="57">
        <v>0</v>
      </c>
      <c r="AB118" s="57">
        <v>2</v>
      </c>
      <c r="AC118" s="57">
        <v>1</v>
      </c>
      <c r="AD118" s="57">
        <v>1</v>
      </c>
      <c r="AE118" s="57">
        <v>1</v>
      </c>
      <c r="AF118" s="57">
        <v>71</v>
      </c>
      <c r="AG118" s="57">
        <v>28</v>
      </c>
      <c r="AH118" s="57">
        <v>28</v>
      </c>
      <c r="AI118" s="57">
        <v>28</v>
      </c>
      <c r="AJ118" s="57">
        <v>28</v>
      </c>
      <c r="AK118" s="57">
        <v>28</v>
      </c>
      <c r="AL118" s="57">
        <v>28</v>
      </c>
      <c r="AM118" s="57">
        <v>28</v>
      </c>
      <c r="AN118" s="57">
        <v>28</v>
      </c>
    </row>
    <row r="119" spans="1:40" x14ac:dyDescent="0.3">
      <c r="A119" s="55" t="s">
        <v>212</v>
      </c>
      <c r="B119" s="56">
        <v>0</v>
      </c>
      <c r="C119" s="57">
        <v>0</v>
      </c>
      <c r="D119" s="56">
        <v>0</v>
      </c>
      <c r="E119" s="56">
        <v>0</v>
      </c>
      <c r="F119" s="56">
        <v>1</v>
      </c>
      <c r="G119" s="56">
        <v>1</v>
      </c>
      <c r="H119" s="56">
        <v>1</v>
      </c>
      <c r="I119" s="57">
        <v>28</v>
      </c>
      <c r="J119" s="56">
        <v>64</v>
      </c>
      <c r="K119" s="57">
        <v>50</v>
      </c>
      <c r="L119" s="57">
        <v>86</v>
      </c>
      <c r="M119" s="56">
        <v>4</v>
      </c>
      <c r="N119" s="61">
        <v>0</v>
      </c>
      <c r="O119" s="59">
        <v>-25.762190980259149</v>
      </c>
      <c r="P119" s="59">
        <v>-13.432923099999996</v>
      </c>
      <c r="Q119" s="59">
        <v>-5.9666114527344014</v>
      </c>
      <c r="R119" s="59">
        <v>-5.1821947738526219E-2</v>
      </c>
      <c r="S119" s="60">
        <v>-0.18809710034481228</v>
      </c>
      <c r="T119" s="60">
        <v>-0.12331371194059142</v>
      </c>
      <c r="U119" s="60">
        <v>-0.16682070820768924</v>
      </c>
      <c r="V119" s="60">
        <v>-4.0322646819461331E-3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1</v>
      </c>
      <c r="AC119" s="57">
        <v>0</v>
      </c>
      <c r="AD119" s="57">
        <v>1</v>
      </c>
      <c r="AE119" s="57">
        <v>1</v>
      </c>
      <c r="AF119" s="57">
        <v>33</v>
      </c>
      <c r="AG119" s="57">
        <v>29</v>
      </c>
      <c r="AH119" s="57">
        <v>29</v>
      </c>
      <c r="AI119" s="57">
        <v>29</v>
      </c>
      <c r="AJ119" s="57">
        <v>29</v>
      </c>
      <c r="AK119" s="57">
        <v>29</v>
      </c>
      <c r="AL119" s="57">
        <v>29</v>
      </c>
      <c r="AM119" s="57">
        <v>29</v>
      </c>
      <c r="AN119" s="57">
        <v>29</v>
      </c>
    </row>
    <row r="120" spans="1:40" x14ac:dyDescent="0.3">
      <c r="A120" s="55" t="s">
        <v>213</v>
      </c>
      <c r="B120" s="56">
        <v>0</v>
      </c>
      <c r="C120" s="57">
        <v>0</v>
      </c>
      <c r="D120" s="56">
        <v>0</v>
      </c>
      <c r="E120" s="56">
        <v>0</v>
      </c>
      <c r="F120" s="56">
        <v>1</v>
      </c>
      <c r="G120" s="56">
        <v>1</v>
      </c>
      <c r="H120" s="56">
        <v>1</v>
      </c>
      <c r="I120" s="57">
        <v>27</v>
      </c>
      <c r="J120" s="56">
        <v>65</v>
      </c>
      <c r="K120" s="57">
        <v>50</v>
      </c>
      <c r="L120" s="57">
        <v>86</v>
      </c>
      <c r="M120" s="57">
        <v>4</v>
      </c>
      <c r="N120" s="61">
        <v>0</v>
      </c>
      <c r="O120" s="59">
        <v>-24.956162941526841</v>
      </c>
      <c r="P120" s="59">
        <v>-6.4056759999999855</v>
      </c>
      <c r="Q120" s="59">
        <v>-3.3534048286107705</v>
      </c>
      <c r="R120" s="59">
        <v>-0.8139122582494398</v>
      </c>
      <c r="S120" s="60">
        <v>-0.18129346633123605</v>
      </c>
      <c r="T120" s="60">
        <v>-5.6484615461398831E-2</v>
      </c>
      <c r="U120" s="60">
        <v>-9.3012153624659075E-2</v>
      </c>
      <c r="V120" s="60">
        <v>-6.3026001878672411E-2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2</v>
      </c>
      <c r="AC120" s="57">
        <v>1</v>
      </c>
      <c r="AD120" s="57">
        <v>1</v>
      </c>
      <c r="AE120" s="57">
        <v>1</v>
      </c>
      <c r="AF120" s="57">
        <v>164</v>
      </c>
      <c r="AG120" s="57">
        <v>30</v>
      </c>
      <c r="AH120" s="57">
        <v>30</v>
      </c>
      <c r="AI120" s="57">
        <v>30</v>
      </c>
      <c r="AJ120" s="57">
        <v>30</v>
      </c>
      <c r="AK120" s="57">
        <v>30</v>
      </c>
      <c r="AL120" s="57">
        <v>30</v>
      </c>
      <c r="AM120" s="57">
        <v>30</v>
      </c>
      <c r="AN120" s="57">
        <v>30</v>
      </c>
    </row>
    <row r="121" spans="1:40" x14ac:dyDescent="0.3">
      <c r="A121" s="62" t="s">
        <v>214</v>
      </c>
      <c r="B121" s="56">
        <v>0</v>
      </c>
      <c r="C121" s="56">
        <v>0</v>
      </c>
      <c r="D121" s="56">
        <v>0</v>
      </c>
      <c r="E121" s="56">
        <v>1</v>
      </c>
      <c r="F121" s="56">
        <v>0</v>
      </c>
      <c r="G121" s="56">
        <v>1</v>
      </c>
      <c r="H121" s="56">
        <v>1</v>
      </c>
      <c r="I121" s="57">
        <v>14</v>
      </c>
      <c r="J121" s="56">
        <v>78</v>
      </c>
      <c r="K121" s="57">
        <v>18</v>
      </c>
      <c r="L121" s="57">
        <v>54</v>
      </c>
      <c r="M121" s="56">
        <v>4</v>
      </c>
      <c r="N121" s="61">
        <v>0</v>
      </c>
      <c r="O121" s="59">
        <v>-0.86219098025915741</v>
      </c>
      <c r="P121" s="59">
        <v>-3.9329230999999965</v>
      </c>
      <c r="Q121" s="59">
        <v>-0.76661145273440212</v>
      </c>
      <c r="R121" s="59">
        <v>-1.4518219477385266</v>
      </c>
      <c r="S121" s="60">
        <v>-6.2951021306561026E-3</v>
      </c>
      <c r="T121" s="60">
        <v>-3.610408119122617E-2</v>
      </c>
      <c r="U121" s="60">
        <v>-2.1433717693594753E-2</v>
      </c>
      <c r="V121" s="60">
        <v>-0.1129662357323583</v>
      </c>
      <c r="W121" s="57">
        <v>2</v>
      </c>
      <c r="X121" s="57">
        <v>1</v>
      </c>
      <c r="Y121" s="57">
        <v>2</v>
      </c>
      <c r="Z121" s="57">
        <v>1</v>
      </c>
      <c r="AA121" s="57">
        <v>0</v>
      </c>
      <c r="AB121" s="57">
        <v>2</v>
      </c>
      <c r="AC121" s="57">
        <v>1</v>
      </c>
      <c r="AD121" s="57">
        <v>1</v>
      </c>
      <c r="AE121" s="57">
        <v>1</v>
      </c>
      <c r="AF121" s="57">
        <v>38</v>
      </c>
      <c r="AG121" s="57">
        <v>29</v>
      </c>
      <c r="AH121" s="57">
        <v>29</v>
      </c>
      <c r="AI121" s="57">
        <v>29</v>
      </c>
      <c r="AJ121" s="57">
        <v>29</v>
      </c>
      <c r="AK121" s="57">
        <v>29</v>
      </c>
      <c r="AL121" s="57">
        <v>29</v>
      </c>
      <c r="AM121" s="57">
        <v>29</v>
      </c>
      <c r="AN121" s="57">
        <v>29</v>
      </c>
    </row>
    <row r="122" spans="1:40" x14ac:dyDescent="0.3">
      <c r="A122" s="62" t="s">
        <v>215</v>
      </c>
      <c r="B122" s="56">
        <v>0</v>
      </c>
      <c r="C122" s="56">
        <v>0</v>
      </c>
      <c r="D122" s="56">
        <v>0</v>
      </c>
      <c r="E122" s="56">
        <v>1</v>
      </c>
      <c r="F122" s="56">
        <v>0</v>
      </c>
      <c r="G122" s="56">
        <v>1</v>
      </c>
      <c r="H122" s="56">
        <v>1</v>
      </c>
      <c r="I122" s="57">
        <v>14</v>
      </c>
      <c r="J122" s="56">
        <v>78</v>
      </c>
      <c r="K122" s="57">
        <v>18</v>
      </c>
      <c r="L122" s="57">
        <v>54</v>
      </c>
      <c r="M122" s="56">
        <v>4</v>
      </c>
      <c r="N122" s="61">
        <v>0</v>
      </c>
      <c r="O122" s="59">
        <v>16.437809019740854</v>
      </c>
      <c r="P122" s="59">
        <v>-4.9329230999999965</v>
      </c>
      <c r="Q122" s="59">
        <v>3.3388547265595037E-2</v>
      </c>
      <c r="R122" s="59">
        <v>-0.65182194773852764</v>
      </c>
      <c r="S122" s="60">
        <v>0.12001712956030394</v>
      </c>
      <c r="T122" s="60">
        <v>-4.5284042322738298E-2</v>
      </c>
      <c r="U122" s="60">
        <v>9.3351161626585794E-4</v>
      </c>
      <c r="V122" s="60">
        <v>-5.0718252274980016E-2</v>
      </c>
      <c r="W122" s="57">
        <v>2</v>
      </c>
      <c r="X122" s="57">
        <v>1</v>
      </c>
      <c r="Y122" s="57">
        <v>1</v>
      </c>
      <c r="Z122" s="57">
        <v>1</v>
      </c>
      <c r="AA122" s="57">
        <v>0</v>
      </c>
      <c r="AB122" s="57">
        <v>3</v>
      </c>
      <c r="AC122" s="57">
        <v>1</v>
      </c>
      <c r="AD122" s="57">
        <v>2</v>
      </c>
      <c r="AE122" s="57">
        <v>1</v>
      </c>
      <c r="AF122" s="57">
        <v>41</v>
      </c>
      <c r="AG122" s="57">
        <v>29</v>
      </c>
      <c r="AH122" s="57">
        <v>29</v>
      </c>
      <c r="AI122" s="57">
        <v>29</v>
      </c>
      <c r="AJ122" s="57">
        <v>29</v>
      </c>
      <c r="AK122" s="57">
        <v>29</v>
      </c>
      <c r="AL122" s="57">
        <v>29</v>
      </c>
      <c r="AM122" s="57">
        <v>29</v>
      </c>
      <c r="AN122" s="57">
        <v>29</v>
      </c>
    </row>
    <row r="123" spans="1:40" x14ac:dyDescent="0.3">
      <c r="A123" s="55" t="s">
        <v>216</v>
      </c>
      <c r="B123" s="56">
        <v>0</v>
      </c>
      <c r="C123" s="56">
        <v>0</v>
      </c>
      <c r="D123" s="56">
        <v>0</v>
      </c>
      <c r="E123" s="56">
        <v>1</v>
      </c>
      <c r="F123" s="56">
        <v>0</v>
      </c>
      <c r="G123" s="56">
        <v>1</v>
      </c>
      <c r="H123" s="56">
        <v>1</v>
      </c>
      <c r="I123" s="57">
        <v>18</v>
      </c>
      <c r="J123" s="56">
        <v>74</v>
      </c>
      <c r="K123" s="57">
        <v>14</v>
      </c>
      <c r="L123" s="57">
        <v>50</v>
      </c>
      <c r="M123" s="57">
        <v>4</v>
      </c>
      <c r="N123" s="61">
        <v>2</v>
      </c>
      <c r="O123" s="59">
        <v>3.6018109670758918</v>
      </c>
      <c r="P123" s="59">
        <v>15.01258270000001</v>
      </c>
      <c r="Q123" s="59">
        <v>2.8625658219519821</v>
      </c>
      <c r="R123" s="59">
        <v>0.10653819250251573</v>
      </c>
      <c r="S123" s="60">
        <v>2.6640970510328071E-2</v>
      </c>
      <c r="T123" s="60">
        <v>0.15014471925959039</v>
      </c>
      <c r="U123" s="60">
        <v>8.1467696458620745E-2</v>
      </c>
      <c r="V123" s="60">
        <v>8.3931550051687381E-3</v>
      </c>
      <c r="W123" s="57">
        <v>2</v>
      </c>
      <c r="X123" s="57">
        <v>1</v>
      </c>
      <c r="Y123" s="57">
        <v>1</v>
      </c>
      <c r="Z123" s="57">
        <v>1</v>
      </c>
      <c r="AA123" s="57">
        <v>0</v>
      </c>
      <c r="AB123" s="57">
        <v>2</v>
      </c>
      <c r="AC123" s="57">
        <v>1</v>
      </c>
      <c r="AD123" s="57">
        <v>1</v>
      </c>
      <c r="AE123" s="57">
        <v>1</v>
      </c>
      <c r="AF123" s="57">
        <v>45</v>
      </c>
      <c r="AG123" s="57">
        <v>27</v>
      </c>
      <c r="AH123" s="57">
        <v>27</v>
      </c>
      <c r="AI123" s="57">
        <v>27</v>
      </c>
      <c r="AJ123" s="57">
        <v>27</v>
      </c>
      <c r="AK123" s="57">
        <v>27</v>
      </c>
      <c r="AL123" s="57">
        <v>27</v>
      </c>
      <c r="AM123" s="57">
        <v>27</v>
      </c>
      <c r="AN123" s="57">
        <v>27</v>
      </c>
    </row>
    <row r="124" spans="1:40" x14ac:dyDescent="0.3">
      <c r="A124" s="62" t="s">
        <v>217</v>
      </c>
      <c r="B124" s="56">
        <v>0</v>
      </c>
      <c r="C124" s="56">
        <v>0</v>
      </c>
      <c r="D124" s="56">
        <v>0</v>
      </c>
      <c r="E124" s="56">
        <v>1</v>
      </c>
      <c r="F124" s="56">
        <v>0</v>
      </c>
      <c r="G124" s="56">
        <v>0</v>
      </c>
      <c r="H124" s="56">
        <v>0</v>
      </c>
      <c r="I124" s="57">
        <v>16</v>
      </c>
      <c r="J124" s="56">
        <v>76</v>
      </c>
      <c r="K124" s="57">
        <v>16</v>
      </c>
      <c r="L124" s="57">
        <v>52</v>
      </c>
      <c r="M124" s="57">
        <v>4</v>
      </c>
      <c r="N124" s="61">
        <v>1</v>
      </c>
      <c r="O124" s="59">
        <v>-2.3621909802591574</v>
      </c>
      <c r="P124" s="59">
        <v>10.067076900000004</v>
      </c>
      <c r="Q124" s="59">
        <v>1.033388547265595</v>
      </c>
      <c r="R124" s="59">
        <v>-0.45182194773852657</v>
      </c>
      <c r="S124" s="60">
        <v>-1.7247029733918527E-2</v>
      </c>
      <c r="T124" s="60">
        <v>9.2415374649943677E-2</v>
      </c>
      <c r="U124" s="60">
        <v>2.8892548253591721E-2</v>
      </c>
      <c r="V124" s="60">
        <v>-3.5156256410635342E-2</v>
      </c>
      <c r="W124" s="57">
        <v>2</v>
      </c>
      <c r="X124" s="57">
        <v>1</v>
      </c>
      <c r="Y124" s="57">
        <v>1</v>
      </c>
      <c r="Z124" s="57">
        <v>1</v>
      </c>
      <c r="AA124" s="57">
        <v>0</v>
      </c>
      <c r="AB124" s="57">
        <v>2</v>
      </c>
      <c r="AC124" s="57">
        <v>1</v>
      </c>
      <c r="AD124" s="57">
        <v>2</v>
      </c>
      <c r="AE124" s="57">
        <v>1</v>
      </c>
      <c r="AF124" s="57">
        <v>23</v>
      </c>
      <c r="AG124" s="57">
        <v>29</v>
      </c>
      <c r="AH124" s="57">
        <v>29</v>
      </c>
      <c r="AI124" s="57">
        <v>29</v>
      </c>
      <c r="AJ124" s="57">
        <v>29</v>
      </c>
      <c r="AK124" s="57">
        <v>29</v>
      </c>
      <c r="AL124" s="57">
        <v>29</v>
      </c>
      <c r="AM124" s="57">
        <v>29</v>
      </c>
      <c r="AN124" s="57">
        <v>29</v>
      </c>
    </row>
    <row r="125" spans="1:40" x14ac:dyDescent="0.3">
      <c r="A125" s="62" t="s">
        <v>218</v>
      </c>
      <c r="B125" s="56">
        <v>0</v>
      </c>
      <c r="C125" s="56">
        <v>0</v>
      </c>
      <c r="D125" s="56">
        <v>0</v>
      </c>
      <c r="E125" s="56">
        <v>1</v>
      </c>
      <c r="F125" s="56">
        <v>0</v>
      </c>
      <c r="G125" s="56">
        <v>0</v>
      </c>
      <c r="H125" s="56">
        <v>0</v>
      </c>
      <c r="I125" s="57">
        <v>18</v>
      </c>
      <c r="J125" s="56">
        <v>74</v>
      </c>
      <c r="K125" s="57">
        <v>12</v>
      </c>
      <c r="L125" s="57">
        <v>48</v>
      </c>
      <c r="M125" s="56">
        <v>3</v>
      </c>
      <c r="N125" s="61">
        <v>1</v>
      </c>
      <c r="O125" s="59">
        <v>3.4018109670758747</v>
      </c>
      <c r="P125" s="59">
        <v>17.01258270000001</v>
      </c>
      <c r="Q125" s="59">
        <v>1.4625658219519835</v>
      </c>
      <c r="R125" s="59">
        <v>6.5381925025143062E-3</v>
      </c>
      <c r="S125" s="60">
        <v>2.5161660754549377E-2</v>
      </c>
      <c r="T125" s="60">
        <v>0.17014723611627891</v>
      </c>
      <c r="U125" s="60">
        <v>4.1624149746987388E-2</v>
      </c>
      <c r="V125" s="60">
        <v>5.150834816907454E-4</v>
      </c>
      <c r="W125" s="57">
        <v>2</v>
      </c>
      <c r="X125" s="57">
        <v>1</v>
      </c>
      <c r="Y125" s="57">
        <v>0</v>
      </c>
      <c r="Z125" s="57">
        <v>0</v>
      </c>
      <c r="AA125" s="57">
        <v>0</v>
      </c>
      <c r="AB125" s="57">
        <v>1</v>
      </c>
      <c r="AC125" s="57">
        <v>0</v>
      </c>
      <c r="AD125" s="57">
        <v>1</v>
      </c>
      <c r="AE125" s="57">
        <v>1</v>
      </c>
      <c r="AF125" s="57">
        <v>89</v>
      </c>
      <c r="AG125" s="57">
        <v>27</v>
      </c>
      <c r="AH125" s="57">
        <v>27</v>
      </c>
      <c r="AI125" s="57">
        <v>27</v>
      </c>
      <c r="AJ125" s="57">
        <v>27</v>
      </c>
      <c r="AK125" s="57">
        <v>27</v>
      </c>
      <c r="AL125" s="57">
        <v>27</v>
      </c>
      <c r="AM125" s="57">
        <v>27</v>
      </c>
      <c r="AN125" s="57">
        <v>27</v>
      </c>
    </row>
    <row r="126" spans="1:40" x14ac:dyDescent="0.3">
      <c r="A126" s="55" t="s">
        <v>219</v>
      </c>
      <c r="B126" s="56">
        <v>0</v>
      </c>
      <c r="C126" s="57">
        <v>0</v>
      </c>
      <c r="D126" s="56">
        <v>0</v>
      </c>
      <c r="E126" s="56">
        <v>0</v>
      </c>
      <c r="F126" s="56">
        <v>1</v>
      </c>
      <c r="G126" s="56">
        <v>1</v>
      </c>
      <c r="H126" s="56">
        <v>1</v>
      </c>
      <c r="I126" s="57">
        <v>13</v>
      </c>
      <c r="J126" s="56">
        <v>79</v>
      </c>
      <c r="K126" s="57">
        <v>50</v>
      </c>
      <c r="L126" s="57">
        <v>86</v>
      </c>
      <c r="M126" s="57">
        <v>3</v>
      </c>
      <c r="N126" s="61">
        <v>1</v>
      </c>
      <c r="O126" s="59">
        <v>2.1363698520985679</v>
      </c>
      <c r="P126" s="59">
        <v>-19.133204999999975</v>
      </c>
      <c r="Q126" s="59">
        <v>-2.5025915525050451</v>
      </c>
      <c r="R126" s="59">
        <v>-0.11378981772863028</v>
      </c>
      <c r="S126" s="60">
        <v>1.5166227434686022E-2</v>
      </c>
      <c r="T126" s="60">
        <v>-0.1209942276196829</v>
      </c>
      <c r="U126" s="60">
        <v>-6.5508423664544388E-2</v>
      </c>
      <c r="V126" s="60">
        <v>-8.677111598570611E-3</v>
      </c>
      <c r="W126" s="57">
        <v>1</v>
      </c>
      <c r="X126" s="57">
        <v>1</v>
      </c>
      <c r="Y126" s="57">
        <v>0</v>
      </c>
      <c r="Z126" s="57">
        <v>0</v>
      </c>
      <c r="AA126" s="57">
        <v>0</v>
      </c>
      <c r="AB126" s="57">
        <v>2</v>
      </c>
      <c r="AC126" s="57">
        <v>1</v>
      </c>
      <c r="AD126" s="57">
        <v>1</v>
      </c>
      <c r="AE126" s="57">
        <v>1</v>
      </c>
      <c r="AF126" s="57">
        <v>183</v>
      </c>
      <c r="AG126" s="57">
        <v>40</v>
      </c>
      <c r="AH126" s="57">
        <v>40</v>
      </c>
      <c r="AI126" s="57">
        <v>40</v>
      </c>
      <c r="AJ126" s="57">
        <v>40</v>
      </c>
      <c r="AK126" s="57">
        <v>40</v>
      </c>
      <c r="AL126" s="57">
        <v>40</v>
      </c>
      <c r="AM126" s="57">
        <v>40</v>
      </c>
      <c r="AN126" s="57">
        <v>40</v>
      </c>
    </row>
    <row r="127" spans="1:40" x14ac:dyDescent="0.3">
      <c r="A127" s="55" t="s">
        <v>220</v>
      </c>
      <c r="B127" s="56">
        <v>0</v>
      </c>
      <c r="C127" s="56">
        <v>0</v>
      </c>
      <c r="D127" s="56">
        <v>0</v>
      </c>
      <c r="E127" s="56">
        <v>1</v>
      </c>
      <c r="F127" s="56">
        <v>0</v>
      </c>
      <c r="G127" s="56">
        <v>0</v>
      </c>
      <c r="H127" s="56">
        <v>0</v>
      </c>
      <c r="I127" s="57">
        <v>31</v>
      </c>
      <c r="J127" s="56">
        <v>61</v>
      </c>
      <c r="K127" s="57">
        <v>8</v>
      </c>
      <c r="L127" s="57">
        <v>44</v>
      </c>
      <c r="M127" s="56">
        <v>3</v>
      </c>
      <c r="N127" s="61">
        <v>1</v>
      </c>
      <c r="O127" s="59">
        <v>6.1036344831939005</v>
      </c>
      <c r="P127" s="59">
        <v>9.9035943000000088</v>
      </c>
      <c r="Q127" s="59">
        <v>1.8004774676407536</v>
      </c>
      <c r="R127" s="59">
        <v>-2.1975169179047072E-2</v>
      </c>
      <c r="S127" s="60">
        <v>4.7133635440924929E-2</v>
      </c>
      <c r="T127" s="60">
        <v>0.12063371368766282</v>
      </c>
      <c r="U127" s="60">
        <v>5.3586400399194309E-2</v>
      </c>
      <c r="V127" s="60">
        <v>-1.7980047312208007E-3</v>
      </c>
      <c r="W127" s="57">
        <v>1</v>
      </c>
      <c r="X127" s="57">
        <v>1</v>
      </c>
      <c r="Y127" s="57">
        <v>0</v>
      </c>
      <c r="Z127" s="57">
        <v>0</v>
      </c>
      <c r="AA127" s="57">
        <v>0</v>
      </c>
      <c r="AB127" s="57">
        <v>2</v>
      </c>
      <c r="AC127" s="57">
        <v>1</v>
      </c>
      <c r="AD127" s="57">
        <v>1</v>
      </c>
      <c r="AE127" s="57">
        <v>1</v>
      </c>
      <c r="AF127" s="57">
        <v>173</v>
      </c>
      <c r="AG127" s="57">
        <v>23</v>
      </c>
      <c r="AH127" s="57">
        <v>23</v>
      </c>
      <c r="AI127" s="57">
        <v>23</v>
      </c>
      <c r="AJ127" s="57">
        <v>23</v>
      </c>
      <c r="AK127" s="57">
        <v>23</v>
      </c>
      <c r="AL127" s="57">
        <v>23</v>
      </c>
      <c r="AM127" s="57">
        <v>23</v>
      </c>
      <c r="AN127" s="57">
        <v>23</v>
      </c>
    </row>
    <row r="128" spans="1:40" x14ac:dyDescent="0.3">
      <c r="A128" s="62" t="s">
        <v>221</v>
      </c>
      <c r="B128" s="56">
        <v>0</v>
      </c>
      <c r="C128" s="56">
        <v>0</v>
      </c>
      <c r="D128" s="56">
        <v>0</v>
      </c>
      <c r="E128" s="56">
        <v>1</v>
      </c>
      <c r="F128" s="56">
        <v>0</v>
      </c>
      <c r="G128" s="56">
        <v>1</v>
      </c>
      <c r="H128" s="56">
        <v>1</v>
      </c>
      <c r="I128" s="57">
        <v>27</v>
      </c>
      <c r="J128" s="56">
        <v>65</v>
      </c>
      <c r="K128" s="57">
        <v>12</v>
      </c>
      <c r="L128" s="57">
        <v>48</v>
      </c>
      <c r="M128" s="57">
        <v>3</v>
      </c>
      <c r="N128" s="61">
        <v>0</v>
      </c>
      <c r="O128" s="59">
        <v>17.30181096707588</v>
      </c>
      <c r="P128" s="59">
        <v>10.01258270000001</v>
      </c>
      <c r="Q128" s="59">
        <v>-3.743417804801652E-2</v>
      </c>
      <c r="R128" s="59">
        <v>0.70653819250251537</v>
      </c>
      <c r="S128" s="60">
        <v>0.12797368878116008</v>
      </c>
      <c r="T128" s="60">
        <v>0.10013842711786906</v>
      </c>
      <c r="U128" s="60">
        <v>-1.065364586905534E-3</v>
      </c>
      <c r="V128" s="60">
        <v>5.5661584146035989E-2</v>
      </c>
      <c r="W128" s="57">
        <v>2</v>
      </c>
      <c r="X128" s="57">
        <v>1</v>
      </c>
      <c r="Y128" s="57">
        <v>2</v>
      </c>
      <c r="Z128" s="57">
        <v>1</v>
      </c>
      <c r="AA128" s="57">
        <v>0</v>
      </c>
      <c r="AB128" s="57">
        <v>2</v>
      </c>
      <c r="AC128" s="57">
        <v>1</v>
      </c>
      <c r="AD128" s="57">
        <v>3</v>
      </c>
      <c r="AE128" s="57">
        <v>1</v>
      </c>
      <c r="AF128" s="57">
        <v>8</v>
      </c>
      <c r="AG128" s="57">
        <v>27</v>
      </c>
      <c r="AH128" s="57">
        <v>27</v>
      </c>
      <c r="AI128" s="57">
        <v>27</v>
      </c>
      <c r="AJ128" s="57">
        <v>27</v>
      </c>
      <c r="AK128" s="57">
        <v>27</v>
      </c>
      <c r="AL128" s="57">
        <v>27</v>
      </c>
      <c r="AM128" s="57">
        <v>27</v>
      </c>
      <c r="AN128" s="57">
        <v>27</v>
      </c>
    </row>
    <row r="129" spans="1:40" x14ac:dyDescent="0.3">
      <c r="A129" s="55" t="s">
        <v>222</v>
      </c>
      <c r="B129" s="56">
        <v>0</v>
      </c>
      <c r="C129" s="56">
        <v>0</v>
      </c>
      <c r="D129" s="56">
        <v>0</v>
      </c>
      <c r="E129" s="56">
        <v>1</v>
      </c>
      <c r="F129" s="56">
        <v>0</v>
      </c>
      <c r="G129" s="56">
        <v>0</v>
      </c>
      <c r="H129" s="56">
        <v>0</v>
      </c>
      <c r="I129" s="57">
        <v>27</v>
      </c>
      <c r="J129" s="56">
        <v>65</v>
      </c>
      <c r="K129" s="57">
        <v>12</v>
      </c>
      <c r="L129" s="57">
        <v>48</v>
      </c>
      <c r="M129" s="57">
        <v>3</v>
      </c>
      <c r="N129" s="61">
        <v>0</v>
      </c>
      <c r="O129" s="59">
        <v>15.101810967075892</v>
      </c>
      <c r="P129" s="59">
        <v>1.01258270000001</v>
      </c>
      <c r="Q129" s="59">
        <v>6.2565821951984901E-2</v>
      </c>
      <c r="R129" s="59">
        <v>0.20653819250251537</v>
      </c>
      <c r="S129" s="60">
        <v>0.11170128146759588</v>
      </c>
      <c r="T129" s="60">
        <v>1.0127101262770692E-2</v>
      </c>
      <c r="U129" s="60">
        <v>1.7806030353540348E-3</v>
      </c>
      <c r="V129" s="60">
        <v>1.6271226528646592E-2</v>
      </c>
      <c r="W129" s="57">
        <v>1</v>
      </c>
      <c r="X129" s="57">
        <v>1</v>
      </c>
      <c r="Y129" s="57">
        <v>3</v>
      </c>
      <c r="Z129" s="57">
        <v>1</v>
      </c>
      <c r="AA129" s="57">
        <v>1</v>
      </c>
      <c r="AB129" s="57">
        <v>2</v>
      </c>
      <c r="AC129" s="57">
        <v>1</v>
      </c>
      <c r="AD129" s="57">
        <v>4</v>
      </c>
      <c r="AE129" s="57">
        <v>0</v>
      </c>
      <c r="AF129" s="57">
        <v>0</v>
      </c>
      <c r="AG129" s="57">
        <v>27</v>
      </c>
      <c r="AH129" s="57">
        <v>27</v>
      </c>
      <c r="AI129" s="57">
        <v>27</v>
      </c>
      <c r="AJ129" s="57">
        <v>27</v>
      </c>
      <c r="AK129" s="57">
        <v>27</v>
      </c>
      <c r="AL129" s="57">
        <v>27</v>
      </c>
      <c r="AM129" s="57">
        <v>27</v>
      </c>
      <c r="AN129" s="57">
        <v>27</v>
      </c>
    </row>
    <row r="130" spans="1:40" x14ac:dyDescent="0.3">
      <c r="A130" s="55" t="s">
        <v>223</v>
      </c>
      <c r="B130" s="56">
        <v>0</v>
      </c>
      <c r="C130" s="56">
        <v>0</v>
      </c>
      <c r="D130" s="56">
        <v>0</v>
      </c>
      <c r="E130" s="56">
        <v>1</v>
      </c>
      <c r="F130" s="56">
        <v>0</v>
      </c>
      <c r="G130" s="56">
        <v>0</v>
      </c>
      <c r="H130" s="56">
        <v>0</v>
      </c>
      <c r="I130" s="57">
        <v>27</v>
      </c>
      <c r="J130" s="56">
        <v>65</v>
      </c>
      <c r="K130" s="57">
        <v>18</v>
      </c>
      <c r="L130" s="57">
        <v>54</v>
      </c>
      <c r="M130" s="57">
        <v>2</v>
      </c>
      <c r="N130" s="61">
        <v>0</v>
      </c>
      <c r="O130" s="59">
        <v>-4.1981890329241196</v>
      </c>
      <c r="P130" s="59">
        <v>9.01258270000001</v>
      </c>
      <c r="Q130" s="59">
        <v>-1.8374341780480208</v>
      </c>
      <c r="R130" s="59">
        <v>0.70653819250251537</v>
      </c>
      <c r="S130" s="60">
        <v>-3.1052109965036264E-2</v>
      </c>
      <c r="T130" s="60">
        <v>9.0137168689524802E-2</v>
      </c>
      <c r="U130" s="60">
        <v>-5.2292781787577167E-2</v>
      </c>
      <c r="V130" s="60">
        <v>5.5661584146035989E-2</v>
      </c>
      <c r="W130" s="57">
        <v>2</v>
      </c>
      <c r="X130" s="57">
        <v>1</v>
      </c>
      <c r="Y130" s="57">
        <v>0</v>
      </c>
      <c r="Z130" s="57">
        <v>0</v>
      </c>
      <c r="AA130" s="57">
        <v>0</v>
      </c>
      <c r="AB130" s="57">
        <v>3</v>
      </c>
      <c r="AC130" s="57">
        <v>1</v>
      </c>
      <c r="AD130" s="57">
        <v>1</v>
      </c>
      <c r="AE130" s="57">
        <v>1</v>
      </c>
      <c r="AF130" s="57">
        <v>250</v>
      </c>
      <c r="AG130" s="57">
        <v>27</v>
      </c>
      <c r="AH130" s="57">
        <v>27</v>
      </c>
      <c r="AI130" s="57">
        <v>27</v>
      </c>
      <c r="AJ130" s="57">
        <v>27</v>
      </c>
      <c r="AK130" s="57">
        <v>27</v>
      </c>
      <c r="AL130" s="57">
        <v>27</v>
      </c>
      <c r="AM130" s="57">
        <v>27</v>
      </c>
      <c r="AN130" s="57">
        <v>27</v>
      </c>
    </row>
    <row r="131" spans="1:40" x14ac:dyDescent="0.3">
      <c r="A131" s="55" t="s">
        <v>224</v>
      </c>
      <c r="B131" s="56">
        <v>0</v>
      </c>
      <c r="C131" s="56">
        <v>0</v>
      </c>
      <c r="D131" s="56">
        <v>0</v>
      </c>
      <c r="E131" s="56">
        <v>1</v>
      </c>
      <c r="F131" s="56">
        <v>0</v>
      </c>
      <c r="G131" s="56">
        <v>1</v>
      </c>
      <c r="H131" s="56">
        <v>1</v>
      </c>
      <c r="I131" s="57">
        <v>30</v>
      </c>
      <c r="J131" s="56">
        <v>62</v>
      </c>
      <c r="K131" s="57">
        <v>15</v>
      </c>
      <c r="L131" s="57">
        <v>51</v>
      </c>
      <c r="M131" s="57">
        <v>2</v>
      </c>
      <c r="N131" s="61">
        <v>1</v>
      </c>
      <c r="O131" s="59">
        <v>10.551007276546159</v>
      </c>
      <c r="P131" s="59">
        <v>-23.024216599999988</v>
      </c>
      <c r="Q131" s="59">
        <v>-2.3106550153434853</v>
      </c>
      <c r="R131" s="59">
        <v>0.37570561492896815</v>
      </c>
      <c r="S131" s="60">
        <v>7.4697929331103863E-2</v>
      </c>
      <c r="T131" s="60">
        <v>-0.13080141496849013</v>
      </c>
      <c r="U131" s="60">
        <v>-5.9536614737112428E-2</v>
      </c>
      <c r="V131" s="60">
        <v>2.8626728714370782E-2</v>
      </c>
      <c r="W131" s="57">
        <v>1</v>
      </c>
      <c r="X131" s="57">
        <v>1</v>
      </c>
      <c r="Y131" s="57">
        <v>0</v>
      </c>
      <c r="Z131" s="57">
        <v>0</v>
      </c>
      <c r="AA131" s="57">
        <v>0</v>
      </c>
      <c r="AB131" s="57">
        <v>2</v>
      </c>
      <c r="AC131" s="57">
        <v>1</v>
      </c>
      <c r="AD131" s="57">
        <v>1</v>
      </c>
      <c r="AE131" s="57">
        <v>1</v>
      </c>
      <c r="AF131" s="57">
        <v>181</v>
      </c>
      <c r="AG131" s="57">
        <v>44</v>
      </c>
      <c r="AH131" s="57">
        <v>44</v>
      </c>
      <c r="AI131" s="57">
        <v>44</v>
      </c>
      <c r="AJ131" s="57">
        <v>44</v>
      </c>
      <c r="AK131" s="57">
        <v>44</v>
      </c>
      <c r="AL131" s="57">
        <v>44</v>
      </c>
      <c r="AM131" s="57">
        <v>24</v>
      </c>
      <c r="AN131" s="57">
        <v>44</v>
      </c>
    </row>
    <row r="132" spans="1:40" x14ac:dyDescent="0.3">
      <c r="A132" s="62" t="s">
        <v>225</v>
      </c>
      <c r="B132" s="56">
        <v>0</v>
      </c>
      <c r="C132" s="56">
        <v>0</v>
      </c>
      <c r="D132" s="56">
        <v>0</v>
      </c>
      <c r="E132" s="56">
        <v>0</v>
      </c>
      <c r="F132" s="56">
        <v>1</v>
      </c>
      <c r="G132" s="56">
        <v>0</v>
      </c>
      <c r="H132" s="56">
        <v>0</v>
      </c>
      <c r="I132" s="57">
        <v>22</v>
      </c>
      <c r="J132" s="56">
        <v>70</v>
      </c>
      <c r="K132" s="57">
        <v>50</v>
      </c>
      <c r="L132" s="57">
        <v>86</v>
      </c>
      <c r="M132" s="57">
        <v>2</v>
      </c>
      <c r="N132" s="61">
        <v>0</v>
      </c>
      <c r="O132" s="59">
        <v>11.85149141030692</v>
      </c>
      <c r="P132" s="59">
        <v>15.121571099999997</v>
      </c>
      <c r="Q132" s="59">
        <v>-2.4237769307181978</v>
      </c>
      <c r="R132" s="59">
        <v>0.53437952957384205</v>
      </c>
      <c r="S132" s="60">
        <v>8.5725998285311647E-2</v>
      </c>
      <c r="T132" s="60">
        <v>0.12828107093985874</v>
      </c>
      <c r="U132" s="60">
        <v>-6.6727007363280674E-2</v>
      </c>
      <c r="V132" s="60">
        <v>4.121511429342941E-2</v>
      </c>
      <c r="W132" s="57">
        <v>1</v>
      </c>
      <c r="X132" s="57">
        <v>1</v>
      </c>
      <c r="Y132" s="57">
        <v>0</v>
      </c>
      <c r="Z132" s="57">
        <v>0</v>
      </c>
      <c r="AA132" s="57">
        <v>0</v>
      </c>
      <c r="AB132" s="57">
        <v>2</v>
      </c>
      <c r="AC132" s="57">
        <v>1</v>
      </c>
      <c r="AD132" s="57">
        <v>1</v>
      </c>
      <c r="AE132" s="57">
        <v>1</v>
      </c>
      <c r="AF132" s="57">
        <v>291</v>
      </c>
      <c r="AG132" s="57">
        <v>31</v>
      </c>
      <c r="AH132" s="57">
        <v>31</v>
      </c>
      <c r="AI132" s="57">
        <v>31</v>
      </c>
      <c r="AJ132" s="57">
        <v>31</v>
      </c>
      <c r="AK132" s="57">
        <v>31</v>
      </c>
      <c r="AL132" s="57">
        <v>27</v>
      </c>
      <c r="AM132" s="57">
        <v>31</v>
      </c>
      <c r="AN132" s="57">
        <v>31</v>
      </c>
    </row>
    <row r="133" spans="1:40" x14ac:dyDescent="0.3">
      <c r="A133" s="55" t="s">
        <v>226</v>
      </c>
      <c r="B133" s="56">
        <v>0</v>
      </c>
      <c r="C133" s="56">
        <v>0</v>
      </c>
      <c r="D133" s="56">
        <v>0</v>
      </c>
      <c r="E133" s="56">
        <v>0</v>
      </c>
      <c r="F133" s="56">
        <v>1</v>
      </c>
      <c r="G133" s="56">
        <v>0</v>
      </c>
      <c r="H133" s="56">
        <v>0</v>
      </c>
      <c r="I133" s="57">
        <v>5</v>
      </c>
      <c r="J133" s="56">
        <v>87</v>
      </c>
      <c r="K133" s="57">
        <v>50</v>
      </c>
      <c r="L133" s="57">
        <v>86</v>
      </c>
      <c r="M133" s="56">
        <v>2</v>
      </c>
      <c r="N133" s="61">
        <v>0</v>
      </c>
      <c r="O133" s="59">
        <v>2.9131904074931754</v>
      </c>
      <c r="P133" s="59">
        <v>-22.07871080000001</v>
      </c>
      <c r="Q133" s="59">
        <v>-3.419903286437858</v>
      </c>
      <c r="R133" s="59">
        <v>-0.21481936356386733</v>
      </c>
      <c r="S133" s="60">
        <v>2.0648212372986398E-2</v>
      </c>
      <c r="T133" s="60">
        <v>-0.13214556596877935</v>
      </c>
      <c r="U133" s="60">
        <v>-8.8782758902770723E-2</v>
      </c>
      <c r="V133" s="60">
        <v>-1.6379894957660443E-2</v>
      </c>
      <c r="W133" s="57">
        <v>0</v>
      </c>
      <c r="X133" s="57">
        <v>0</v>
      </c>
      <c r="Y133" s="57">
        <v>1</v>
      </c>
      <c r="Z133" s="57">
        <v>1</v>
      </c>
      <c r="AA133" s="57">
        <v>0</v>
      </c>
      <c r="AB133" s="57">
        <v>2</v>
      </c>
      <c r="AC133" s="57">
        <v>1</v>
      </c>
      <c r="AD133" s="57">
        <v>1</v>
      </c>
      <c r="AE133" s="57">
        <v>1</v>
      </c>
      <c r="AF133" s="57">
        <v>44</v>
      </c>
      <c r="AG133" s="57">
        <v>42</v>
      </c>
      <c r="AH133" s="57">
        <v>42</v>
      </c>
      <c r="AI133" s="57">
        <v>42</v>
      </c>
      <c r="AJ133" s="57">
        <v>42</v>
      </c>
      <c r="AK133" s="57">
        <v>43</v>
      </c>
      <c r="AL133" s="57">
        <v>42</v>
      </c>
      <c r="AM133" s="57">
        <v>43</v>
      </c>
      <c r="AN133" s="57">
        <v>42</v>
      </c>
    </row>
    <row r="134" spans="1:40" x14ac:dyDescent="0.3">
      <c r="A134" s="55" t="s">
        <v>227</v>
      </c>
      <c r="B134" s="56">
        <v>0</v>
      </c>
      <c r="C134" s="56">
        <v>0</v>
      </c>
      <c r="D134" s="56">
        <v>0</v>
      </c>
      <c r="E134" s="56">
        <v>0</v>
      </c>
      <c r="F134" s="56">
        <v>1</v>
      </c>
      <c r="G134" s="56">
        <v>0</v>
      </c>
      <c r="H134" s="56">
        <v>0</v>
      </c>
      <c r="I134" s="57">
        <v>7</v>
      </c>
      <c r="J134" s="56">
        <v>85</v>
      </c>
      <c r="K134" s="57">
        <v>50</v>
      </c>
      <c r="L134" s="57">
        <v>86</v>
      </c>
      <c r="M134" s="56">
        <v>2</v>
      </c>
      <c r="N134" s="61">
        <v>1</v>
      </c>
      <c r="O134" s="59">
        <v>5.1363698520985679</v>
      </c>
      <c r="P134" s="59">
        <v>-15.133204999999975</v>
      </c>
      <c r="Q134" s="59">
        <v>-0.80259155250504932</v>
      </c>
      <c r="R134" s="59">
        <v>-0.21378981772862993</v>
      </c>
      <c r="S134" s="60">
        <v>3.6463421017231885E-2</v>
      </c>
      <c r="T134" s="60">
        <v>-9.5699097479242129E-2</v>
      </c>
      <c r="U134" s="60">
        <v>-2.1008824791427565E-2</v>
      </c>
      <c r="V134" s="60">
        <v>-1.6302672278581579E-2</v>
      </c>
      <c r="W134" s="57">
        <v>0</v>
      </c>
      <c r="X134" s="57">
        <v>0</v>
      </c>
      <c r="Y134" s="57">
        <v>1</v>
      </c>
      <c r="Z134" s="57">
        <v>1</v>
      </c>
      <c r="AA134" s="57">
        <v>0</v>
      </c>
      <c r="AB134" s="57">
        <v>2</v>
      </c>
      <c r="AC134" s="57">
        <v>1</v>
      </c>
      <c r="AD134" s="57">
        <v>3</v>
      </c>
      <c r="AE134" s="57">
        <v>1</v>
      </c>
      <c r="AF134" s="57">
        <v>99</v>
      </c>
      <c r="AG134" s="57">
        <v>40</v>
      </c>
      <c r="AH134" s="57">
        <v>40</v>
      </c>
      <c r="AI134" s="57">
        <v>40</v>
      </c>
      <c r="AJ134" s="57">
        <v>40</v>
      </c>
      <c r="AK134" s="57">
        <v>41</v>
      </c>
      <c r="AL134" s="57">
        <v>40</v>
      </c>
      <c r="AM134" s="57">
        <v>41</v>
      </c>
      <c r="AN134" s="57">
        <v>40</v>
      </c>
    </row>
    <row r="135" spans="1:40" x14ac:dyDescent="0.3">
      <c r="A135" s="55" t="s">
        <v>228</v>
      </c>
      <c r="B135" s="56">
        <v>0</v>
      </c>
      <c r="C135" s="56">
        <v>0</v>
      </c>
      <c r="D135" s="56">
        <v>0</v>
      </c>
      <c r="E135" s="56">
        <v>1</v>
      </c>
      <c r="F135" s="56">
        <v>0</v>
      </c>
      <c r="G135" s="56">
        <v>1</v>
      </c>
      <c r="H135" s="56">
        <v>1</v>
      </c>
      <c r="I135" s="57">
        <v>12</v>
      </c>
      <c r="J135" s="56">
        <v>80</v>
      </c>
      <c r="K135" s="57">
        <v>10</v>
      </c>
      <c r="L135" s="57">
        <v>46</v>
      </c>
      <c r="M135" s="57">
        <v>4</v>
      </c>
      <c r="N135" s="61">
        <v>0</v>
      </c>
      <c r="O135" s="59">
        <v>12.350522598149297</v>
      </c>
      <c r="P135" s="59">
        <v>0.5398298000000068</v>
      </c>
      <c r="Q135" s="59">
        <v>2.5381360443501961</v>
      </c>
      <c r="R135" s="59">
        <v>1.0214220541007091</v>
      </c>
      <c r="S135" s="60">
        <v>9.071296367665245E-2</v>
      </c>
      <c r="T135" s="60">
        <v>5.1678050970666214E-3</v>
      </c>
      <c r="U135" s="60">
        <v>7.1573678347097117E-2</v>
      </c>
      <c r="V135" s="60">
        <v>7.9932372633723964E-2</v>
      </c>
      <c r="W135" s="57">
        <v>2</v>
      </c>
      <c r="X135" s="57">
        <v>1</v>
      </c>
      <c r="Y135" s="57">
        <v>0</v>
      </c>
      <c r="Z135" s="57">
        <v>0</v>
      </c>
      <c r="AA135" s="57">
        <v>0</v>
      </c>
      <c r="AB135" s="57">
        <v>1</v>
      </c>
      <c r="AC135" s="57">
        <v>0</v>
      </c>
      <c r="AD135" s="57">
        <v>1</v>
      </c>
      <c r="AE135" s="57">
        <v>1</v>
      </c>
      <c r="AF135" s="57">
        <v>291</v>
      </c>
      <c r="AG135" s="57">
        <v>28</v>
      </c>
      <c r="AH135" s="57">
        <v>28</v>
      </c>
      <c r="AI135" s="57">
        <v>28</v>
      </c>
      <c r="AJ135" s="57">
        <v>28</v>
      </c>
      <c r="AK135" s="57">
        <v>28</v>
      </c>
      <c r="AL135" s="57">
        <v>28</v>
      </c>
      <c r="AM135" s="57">
        <v>28</v>
      </c>
      <c r="AN135" s="57">
        <v>28</v>
      </c>
    </row>
    <row r="136" spans="1:40" x14ac:dyDescent="0.3">
      <c r="A136" s="55" t="s">
        <v>229</v>
      </c>
      <c r="B136" s="56">
        <v>0</v>
      </c>
      <c r="C136" s="56">
        <v>0</v>
      </c>
      <c r="D136" s="56">
        <v>0</v>
      </c>
      <c r="E136" s="56">
        <v>1</v>
      </c>
      <c r="F136" s="56">
        <v>0</v>
      </c>
      <c r="G136" s="56">
        <v>0</v>
      </c>
      <c r="H136" s="56">
        <v>0</v>
      </c>
      <c r="I136" s="57">
        <v>11</v>
      </c>
      <c r="J136" s="56">
        <v>81</v>
      </c>
      <c r="K136" s="57">
        <v>11</v>
      </c>
      <c r="L136" s="57">
        <v>47</v>
      </c>
      <c r="M136" s="57">
        <v>4</v>
      </c>
      <c r="N136" s="61">
        <v>0</v>
      </c>
      <c r="O136" s="59">
        <v>-1.8621909802591574</v>
      </c>
      <c r="P136" s="59">
        <v>-3.9329230999999965</v>
      </c>
      <c r="Q136" s="59">
        <v>1.4333885472656007</v>
      </c>
      <c r="R136" s="59">
        <v>1.2481780522614727</v>
      </c>
      <c r="S136" s="60">
        <v>-1.3596387199497718E-2</v>
      </c>
      <c r="T136" s="60">
        <v>-3.610408119122617E-2</v>
      </c>
      <c r="U136" s="60">
        <v>4.0076162908522228E-2</v>
      </c>
      <c r="V136" s="60">
        <v>9.7120708436293626E-2</v>
      </c>
      <c r="W136" s="57">
        <v>1</v>
      </c>
      <c r="X136" s="57">
        <v>1</v>
      </c>
      <c r="Y136" s="57">
        <v>1</v>
      </c>
      <c r="Z136" s="57">
        <v>1</v>
      </c>
      <c r="AA136" s="57">
        <v>0</v>
      </c>
      <c r="AB136" s="57">
        <v>1</v>
      </c>
      <c r="AC136" s="57">
        <v>0</v>
      </c>
      <c r="AD136" s="57">
        <v>1</v>
      </c>
      <c r="AE136" s="57">
        <v>1</v>
      </c>
      <c r="AF136" s="57">
        <v>191</v>
      </c>
      <c r="AG136" s="57">
        <v>29</v>
      </c>
      <c r="AH136" s="57">
        <v>29</v>
      </c>
      <c r="AI136" s="57">
        <v>29</v>
      </c>
      <c r="AJ136" s="57">
        <v>29</v>
      </c>
      <c r="AK136" s="57">
        <v>29</v>
      </c>
      <c r="AL136" s="57">
        <v>29</v>
      </c>
      <c r="AM136" s="57">
        <v>29</v>
      </c>
      <c r="AN136" s="57">
        <v>29</v>
      </c>
    </row>
    <row r="137" spans="1:40" x14ac:dyDescent="0.3">
      <c r="A137" s="55" t="s">
        <v>230</v>
      </c>
      <c r="B137" s="56">
        <v>0</v>
      </c>
      <c r="C137" s="56">
        <v>0</v>
      </c>
      <c r="D137" s="56">
        <v>0</v>
      </c>
      <c r="E137" s="56">
        <v>1</v>
      </c>
      <c r="F137" s="56">
        <v>0</v>
      </c>
      <c r="G137" s="56">
        <v>1</v>
      </c>
      <c r="H137" s="56">
        <v>1</v>
      </c>
      <c r="I137" s="57">
        <v>11</v>
      </c>
      <c r="J137" s="56">
        <v>81</v>
      </c>
      <c r="K137" s="57">
        <v>11</v>
      </c>
      <c r="L137" s="57">
        <v>47</v>
      </c>
      <c r="M137" s="57">
        <v>4</v>
      </c>
      <c r="N137" s="61">
        <v>0</v>
      </c>
      <c r="O137" s="59">
        <v>22.33780901974086</v>
      </c>
      <c r="P137" s="59">
        <v>6.7076900000003548E-2</v>
      </c>
      <c r="Q137" s="59">
        <v>1.2333885472655979</v>
      </c>
      <c r="R137" s="59">
        <v>-0.55182194773852622</v>
      </c>
      <c r="S137" s="60">
        <v>0.16309471146646951</v>
      </c>
      <c r="T137" s="60">
        <v>6.1576333482235871E-4</v>
      </c>
      <c r="U137" s="60">
        <v>3.4484355581056975E-2</v>
      </c>
      <c r="V137" s="60">
        <v>-4.293725434280761E-2</v>
      </c>
      <c r="W137" s="57">
        <v>2</v>
      </c>
      <c r="X137" s="57">
        <v>1</v>
      </c>
      <c r="Y137" s="57">
        <v>0</v>
      </c>
      <c r="Z137" s="57">
        <v>0</v>
      </c>
      <c r="AA137" s="57">
        <v>0</v>
      </c>
      <c r="AB137" s="57">
        <v>1</v>
      </c>
      <c r="AC137" s="57">
        <v>0</v>
      </c>
      <c r="AD137" s="57">
        <v>1</v>
      </c>
      <c r="AE137" s="57">
        <v>1</v>
      </c>
      <c r="AF137" s="57">
        <v>291</v>
      </c>
      <c r="AG137" s="57">
        <v>29</v>
      </c>
      <c r="AH137" s="57">
        <v>29</v>
      </c>
      <c r="AI137" s="57">
        <v>29</v>
      </c>
      <c r="AJ137" s="57">
        <v>29</v>
      </c>
      <c r="AK137" s="57">
        <v>29</v>
      </c>
      <c r="AL137" s="57">
        <v>29</v>
      </c>
      <c r="AM137" s="57">
        <v>29</v>
      </c>
      <c r="AN137" s="57">
        <v>29</v>
      </c>
    </row>
    <row r="138" spans="1:40" x14ac:dyDescent="0.3">
      <c r="A138" s="55" t="s">
        <v>231</v>
      </c>
      <c r="B138" s="56">
        <v>0</v>
      </c>
      <c r="C138" s="56">
        <v>0</v>
      </c>
      <c r="D138" s="56">
        <v>0</v>
      </c>
      <c r="E138" s="56">
        <v>1</v>
      </c>
      <c r="F138" s="56">
        <v>0</v>
      </c>
      <c r="G138" s="56">
        <v>1</v>
      </c>
      <c r="H138" s="56">
        <v>1</v>
      </c>
      <c r="I138" s="57">
        <v>11</v>
      </c>
      <c r="J138" s="56">
        <v>81</v>
      </c>
      <c r="K138" s="57">
        <v>11</v>
      </c>
      <c r="L138" s="57">
        <v>47</v>
      </c>
      <c r="M138" s="57">
        <v>4</v>
      </c>
      <c r="N138" s="61">
        <v>0</v>
      </c>
      <c r="O138" s="59">
        <v>16.33780901974086</v>
      </c>
      <c r="P138" s="59">
        <v>1.0670769000000035</v>
      </c>
      <c r="Q138" s="59">
        <v>1.033388547265595</v>
      </c>
      <c r="R138" s="59">
        <v>1.0481780522614734</v>
      </c>
      <c r="S138" s="60">
        <v>0.11928700105341981</v>
      </c>
      <c r="T138" s="60">
        <v>9.7957244663344906E-3</v>
      </c>
      <c r="U138" s="60">
        <v>2.8892548253591721E-2</v>
      </c>
      <c r="V138" s="60">
        <v>8.1558712571949091E-2</v>
      </c>
      <c r="W138" s="57">
        <v>2</v>
      </c>
      <c r="X138" s="57">
        <v>1</v>
      </c>
      <c r="Y138" s="57">
        <v>0</v>
      </c>
      <c r="Z138" s="57">
        <v>0</v>
      </c>
      <c r="AA138" s="57">
        <v>0</v>
      </c>
      <c r="AB138" s="57">
        <v>1</v>
      </c>
      <c r="AC138" s="57">
        <v>0</v>
      </c>
      <c r="AD138" s="57">
        <v>1</v>
      </c>
      <c r="AE138" s="57">
        <v>1</v>
      </c>
      <c r="AF138" s="57">
        <v>55</v>
      </c>
      <c r="AG138" s="57">
        <v>29</v>
      </c>
      <c r="AH138" s="57">
        <v>29</v>
      </c>
      <c r="AI138" s="57">
        <v>29</v>
      </c>
      <c r="AJ138" s="57">
        <v>29</v>
      </c>
      <c r="AK138" s="57">
        <v>29</v>
      </c>
      <c r="AL138" s="57">
        <v>29</v>
      </c>
      <c r="AM138" s="57">
        <v>29</v>
      </c>
      <c r="AN138" s="57">
        <v>29</v>
      </c>
    </row>
    <row r="139" spans="1:40" x14ac:dyDescent="0.3">
      <c r="A139" s="55" t="s">
        <v>232</v>
      </c>
      <c r="B139" s="56">
        <v>0</v>
      </c>
      <c r="C139" s="56">
        <v>0</v>
      </c>
      <c r="D139" s="56">
        <v>0</v>
      </c>
      <c r="E139" s="56">
        <v>1</v>
      </c>
      <c r="F139" s="56">
        <v>0</v>
      </c>
      <c r="G139" s="56">
        <v>0</v>
      </c>
      <c r="H139" s="56">
        <v>0</v>
      </c>
      <c r="I139" s="57">
        <v>5</v>
      </c>
      <c r="J139" s="56">
        <v>87</v>
      </c>
      <c r="K139" s="57">
        <v>15</v>
      </c>
      <c r="L139" s="57">
        <v>51</v>
      </c>
      <c r="M139" s="57">
        <v>3</v>
      </c>
      <c r="N139" s="61">
        <v>0</v>
      </c>
      <c r="O139" s="59">
        <v>-0.36658966302570661</v>
      </c>
      <c r="P139" s="59">
        <v>-12.769440499999973</v>
      </c>
      <c r="Q139" s="59">
        <v>0.43374626897843171</v>
      </c>
      <c r="R139" s="59">
        <v>0.11424526159169801</v>
      </c>
      <c r="S139" s="60">
        <v>-2.6209952205806593E-3</v>
      </c>
      <c r="T139" s="60">
        <v>-9.4052390972326178E-2</v>
      </c>
      <c r="U139" s="60">
        <v>1.1639116507634575E-2</v>
      </c>
      <c r="V139" s="60">
        <v>8.7305061019043936E-3</v>
      </c>
      <c r="W139" s="57">
        <v>1</v>
      </c>
      <c r="X139" s="57">
        <v>1</v>
      </c>
      <c r="Y139" s="57">
        <v>1</v>
      </c>
      <c r="Z139" s="57">
        <v>1</v>
      </c>
      <c r="AA139" s="57">
        <v>0</v>
      </c>
      <c r="AB139" s="57">
        <v>2</v>
      </c>
      <c r="AC139" s="57">
        <v>1</v>
      </c>
      <c r="AD139" s="57">
        <v>4</v>
      </c>
      <c r="AE139" s="57">
        <v>0</v>
      </c>
      <c r="AF139" s="57">
        <v>0</v>
      </c>
      <c r="AG139" s="57">
        <v>35</v>
      </c>
      <c r="AH139" s="57">
        <v>35</v>
      </c>
      <c r="AI139" s="57">
        <v>35</v>
      </c>
      <c r="AJ139" s="57">
        <v>35</v>
      </c>
      <c r="AK139" s="57">
        <v>35</v>
      </c>
      <c r="AL139" s="57">
        <v>35</v>
      </c>
      <c r="AM139" s="57">
        <v>35</v>
      </c>
      <c r="AN139" s="57">
        <v>35</v>
      </c>
    </row>
    <row r="140" spans="1:40" x14ac:dyDescent="0.3">
      <c r="A140" s="55" t="s">
        <v>233</v>
      </c>
      <c r="B140" s="56">
        <v>0</v>
      </c>
      <c r="C140" s="56">
        <v>0</v>
      </c>
      <c r="D140" s="56">
        <v>0</v>
      </c>
      <c r="E140" s="56">
        <v>1</v>
      </c>
      <c r="F140" s="56">
        <v>0</v>
      </c>
      <c r="G140" s="56">
        <v>0</v>
      </c>
      <c r="H140" s="56">
        <v>0</v>
      </c>
      <c r="I140" s="57">
        <v>5</v>
      </c>
      <c r="J140" s="56">
        <v>87</v>
      </c>
      <c r="K140" s="57">
        <v>15</v>
      </c>
      <c r="L140" s="57">
        <v>51</v>
      </c>
      <c r="M140" s="57">
        <v>3</v>
      </c>
      <c r="N140" s="61">
        <v>0</v>
      </c>
      <c r="O140" s="59">
        <v>-2.666589663025718</v>
      </c>
      <c r="P140" s="59">
        <v>-10.769440499999973</v>
      </c>
      <c r="Q140" s="59">
        <v>-3.966253731021574</v>
      </c>
      <c r="R140" s="59">
        <v>0.81424526159169908</v>
      </c>
      <c r="S140" s="60">
        <v>-1.9065236876442133E-2</v>
      </c>
      <c r="T140" s="60">
        <v>-7.9321535540981883E-2</v>
      </c>
      <c r="U140" s="60">
        <v>-0.10643017029962265</v>
      </c>
      <c r="V140" s="60">
        <v>6.222379051639941E-2</v>
      </c>
      <c r="W140" s="57">
        <v>1</v>
      </c>
      <c r="X140" s="57">
        <v>1</v>
      </c>
      <c r="Y140" s="57">
        <v>1</v>
      </c>
      <c r="Z140" s="57">
        <v>1</v>
      </c>
      <c r="AA140" s="57">
        <v>0</v>
      </c>
      <c r="AB140" s="57">
        <v>2</v>
      </c>
      <c r="AC140" s="57">
        <v>1</v>
      </c>
      <c r="AD140" s="57">
        <v>4</v>
      </c>
      <c r="AE140" s="57">
        <v>0</v>
      </c>
      <c r="AF140" s="57">
        <v>0</v>
      </c>
      <c r="AG140" s="57">
        <v>35</v>
      </c>
      <c r="AH140" s="57">
        <v>35</v>
      </c>
      <c r="AI140" s="57">
        <v>35</v>
      </c>
      <c r="AJ140" s="57">
        <v>35</v>
      </c>
      <c r="AK140" s="57">
        <v>35</v>
      </c>
      <c r="AL140" s="57">
        <v>35</v>
      </c>
      <c r="AM140" s="57">
        <v>35</v>
      </c>
      <c r="AN140" s="57">
        <v>35</v>
      </c>
    </row>
    <row r="141" spans="1:40" x14ac:dyDescent="0.3">
      <c r="A141" s="63" t="s">
        <v>234</v>
      </c>
      <c r="B141" s="56">
        <v>0</v>
      </c>
      <c r="C141" s="56">
        <v>0</v>
      </c>
      <c r="D141" s="56">
        <v>0</v>
      </c>
      <c r="E141" s="56">
        <v>0</v>
      </c>
      <c r="F141" s="56">
        <v>1</v>
      </c>
      <c r="G141" s="56">
        <v>0</v>
      </c>
      <c r="H141" s="56">
        <v>0</v>
      </c>
      <c r="I141" s="33">
        <v>20.652173913043477</v>
      </c>
      <c r="J141" s="38">
        <v>71.347826086956516</v>
      </c>
      <c r="K141" s="57">
        <v>50</v>
      </c>
      <c r="L141" s="57">
        <v>86</v>
      </c>
      <c r="M141" s="33">
        <v>2.9565217391304346</v>
      </c>
      <c r="N141" s="33">
        <v>0.32608695652173914</v>
      </c>
      <c r="O141" s="33">
        <v>5.2751824123148676</v>
      </c>
      <c r="P141" s="33">
        <v>-0.85319258409089993</v>
      </c>
      <c r="Q141" s="33">
        <v>-0.74077189079052919</v>
      </c>
      <c r="R141" s="33">
        <v>-8.4277076189454944E-2</v>
      </c>
      <c r="S141" s="35">
        <v>3.8432724069438803E-2</v>
      </c>
      <c r="T141" s="35">
        <v>-2.6835402270247257E-3</v>
      </c>
      <c r="U141" s="35">
        <v>-2.0163341852766418E-2</v>
      </c>
      <c r="V141" s="35">
        <v>-6.5643840522290912E-3</v>
      </c>
      <c r="W141" s="33">
        <v>1.1521739130434783</v>
      </c>
      <c r="X141" s="33">
        <v>0.82608695652173914</v>
      </c>
      <c r="Y141" s="33">
        <v>0.76086956521739135</v>
      </c>
      <c r="Z141" s="33">
        <v>0.45652173913043476</v>
      </c>
      <c r="AA141" s="33">
        <v>0.10869565217391304</v>
      </c>
      <c r="AB141" s="33">
        <v>2.3488372093023258</v>
      </c>
      <c r="AC141" s="33">
        <v>0.88372093023255816</v>
      </c>
      <c r="AD141" s="33">
        <v>1.8139534883720929</v>
      </c>
      <c r="AE141" s="33">
        <v>0.79069767441860461</v>
      </c>
      <c r="AF141" s="33">
        <v>91.581395348837205</v>
      </c>
      <c r="AG141" s="36" t="s">
        <v>95</v>
      </c>
      <c r="AH141" s="36" t="s">
        <v>95</v>
      </c>
      <c r="AI141" s="36" t="s">
        <v>95</v>
      </c>
      <c r="AJ141" s="36" t="s">
        <v>95</v>
      </c>
      <c r="AK141" s="36" t="s">
        <v>95</v>
      </c>
      <c r="AL141" s="36" t="s">
        <v>95</v>
      </c>
      <c r="AM141" s="36" t="s">
        <v>95</v>
      </c>
      <c r="AN141" s="36" t="s">
        <v>95</v>
      </c>
    </row>
    <row r="142" spans="1:40" x14ac:dyDescent="0.3">
      <c r="A142" s="63" t="s">
        <v>235</v>
      </c>
      <c r="B142" s="56">
        <v>0</v>
      </c>
      <c r="C142" s="56">
        <v>0</v>
      </c>
      <c r="D142" s="56">
        <v>0</v>
      </c>
      <c r="E142" s="56">
        <v>0</v>
      </c>
      <c r="F142" s="56">
        <v>1</v>
      </c>
      <c r="G142" s="56">
        <v>1</v>
      </c>
      <c r="H142" s="56">
        <v>1</v>
      </c>
      <c r="I142" s="33">
        <v>20.652173913043477</v>
      </c>
      <c r="J142" s="38">
        <v>71.347826086956516</v>
      </c>
      <c r="K142" s="57">
        <v>50</v>
      </c>
      <c r="L142" s="57">
        <v>86</v>
      </c>
      <c r="M142" s="33">
        <v>2.9565217391304346</v>
      </c>
      <c r="N142" s="33">
        <v>0.32608695652173914</v>
      </c>
      <c r="O142" s="33">
        <v>5.2751824123148676</v>
      </c>
      <c r="P142" s="33">
        <v>-0.85319258409089993</v>
      </c>
      <c r="Q142" s="33">
        <v>-0.74077189079052919</v>
      </c>
      <c r="R142" s="33">
        <v>-8.4277076189454944E-2</v>
      </c>
      <c r="S142" s="35">
        <v>3.8432724069438803E-2</v>
      </c>
      <c r="T142" s="35">
        <v>-2.6835402270247257E-3</v>
      </c>
      <c r="U142" s="35">
        <v>-2.0163341852766418E-2</v>
      </c>
      <c r="V142" s="35">
        <v>-6.5643840522290912E-3</v>
      </c>
      <c r="W142" s="33">
        <v>1.1521739130434783</v>
      </c>
      <c r="X142" s="33">
        <v>0.82608695652173914</v>
      </c>
      <c r="Y142" s="33">
        <v>0.76086956521739135</v>
      </c>
      <c r="Z142" s="33">
        <v>0.45652173913043476</v>
      </c>
      <c r="AA142" s="33">
        <v>0.10869565217391304</v>
      </c>
      <c r="AB142" s="33">
        <v>2.3488372093023258</v>
      </c>
      <c r="AC142" s="33">
        <v>0.88372093023255816</v>
      </c>
      <c r="AD142" s="33">
        <v>1.8139534883720929</v>
      </c>
      <c r="AE142" s="33">
        <v>0.79069767441860461</v>
      </c>
      <c r="AF142" s="33">
        <v>91.581395348837205</v>
      </c>
      <c r="AG142" s="36" t="s">
        <v>95</v>
      </c>
      <c r="AH142" s="36" t="s">
        <v>95</v>
      </c>
      <c r="AI142" s="36" t="s">
        <v>95</v>
      </c>
      <c r="AJ142" s="36" t="s">
        <v>95</v>
      </c>
      <c r="AK142" s="36" t="s">
        <v>95</v>
      </c>
      <c r="AL142" s="36" t="s">
        <v>95</v>
      </c>
      <c r="AM142" s="36" t="s">
        <v>95</v>
      </c>
      <c r="AN142" s="36" t="s">
        <v>95</v>
      </c>
    </row>
    <row r="143" spans="1:40" x14ac:dyDescent="0.3">
      <c r="A143" s="62" t="s">
        <v>236</v>
      </c>
      <c r="B143" s="56">
        <v>0</v>
      </c>
      <c r="C143" s="56">
        <v>0</v>
      </c>
      <c r="D143" s="56">
        <v>0</v>
      </c>
      <c r="E143" s="56">
        <v>0</v>
      </c>
      <c r="F143" s="56">
        <v>1</v>
      </c>
      <c r="G143" s="56">
        <v>1</v>
      </c>
      <c r="H143" s="56">
        <v>1</v>
      </c>
      <c r="I143" s="57">
        <v>42</v>
      </c>
      <c r="J143" s="56">
        <v>50</v>
      </c>
      <c r="K143" s="57">
        <v>50</v>
      </c>
      <c r="L143" s="57">
        <v>86</v>
      </c>
      <c r="M143" s="57">
        <v>3</v>
      </c>
      <c r="N143" s="61">
        <v>0</v>
      </c>
      <c r="O143" s="59">
        <v>9.1018109670758918</v>
      </c>
      <c r="P143" s="59">
        <v>1.258270000001005E-2</v>
      </c>
      <c r="Q143" s="59">
        <v>-0.23743417804801936</v>
      </c>
      <c r="R143" s="59">
        <v>-0.49346180749748569</v>
      </c>
      <c r="S143" s="60">
        <v>6.7321988794238757E-2</v>
      </c>
      <c r="T143" s="60">
        <v>1.2584283442642789E-4</v>
      </c>
      <c r="U143" s="60">
        <v>-6.7572998314246718E-3</v>
      </c>
      <c r="V143" s="60">
        <v>-3.8875274135698655E-2</v>
      </c>
      <c r="W143" s="57">
        <v>2</v>
      </c>
      <c r="X143" s="57">
        <v>1</v>
      </c>
      <c r="Y143" s="57">
        <v>0</v>
      </c>
      <c r="Z143" s="57">
        <v>0</v>
      </c>
      <c r="AA143" s="57">
        <v>0</v>
      </c>
      <c r="AB143" s="57">
        <v>3</v>
      </c>
      <c r="AC143" s="57">
        <v>1</v>
      </c>
      <c r="AD143" s="57">
        <v>1</v>
      </c>
      <c r="AE143" s="57">
        <v>1</v>
      </c>
      <c r="AF143" s="57">
        <v>64</v>
      </c>
      <c r="AG143" s="57">
        <v>27</v>
      </c>
      <c r="AH143" s="57">
        <v>27</v>
      </c>
      <c r="AI143" s="57">
        <v>27</v>
      </c>
      <c r="AJ143" s="57">
        <v>27</v>
      </c>
      <c r="AK143" s="57">
        <v>27</v>
      </c>
      <c r="AL143" s="57">
        <v>27</v>
      </c>
      <c r="AM143" s="57">
        <v>27</v>
      </c>
      <c r="AN143" s="57">
        <v>27</v>
      </c>
    </row>
    <row r="144" spans="1:40" x14ac:dyDescent="0.3">
      <c r="A144" s="62" t="s">
        <v>237</v>
      </c>
      <c r="B144" s="56">
        <v>0</v>
      </c>
      <c r="C144" s="56">
        <v>0</v>
      </c>
      <c r="D144" s="56">
        <v>0</v>
      </c>
      <c r="E144" s="56">
        <v>0</v>
      </c>
      <c r="F144" s="56">
        <v>1</v>
      </c>
      <c r="G144" s="56">
        <v>0</v>
      </c>
      <c r="H144" s="56">
        <v>0</v>
      </c>
      <c r="I144" s="57">
        <v>42</v>
      </c>
      <c r="J144" s="56">
        <v>50</v>
      </c>
      <c r="K144" s="57">
        <v>50</v>
      </c>
      <c r="L144" s="57">
        <v>86</v>
      </c>
      <c r="M144" s="57">
        <v>3</v>
      </c>
      <c r="N144" s="61">
        <v>0</v>
      </c>
      <c r="O144" s="59">
        <v>11.401810967075875</v>
      </c>
      <c r="P144" s="59">
        <v>9.01258270000001</v>
      </c>
      <c r="Q144" s="59">
        <v>-0.4374341780480151</v>
      </c>
      <c r="R144" s="59">
        <v>0.70653819250251537</v>
      </c>
      <c r="S144" s="60">
        <v>8.4334050985692202E-2</v>
      </c>
      <c r="T144" s="60">
        <v>9.0137168689524802E-2</v>
      </c>
      <c r="U144" s="60">
        <v>-1.2449235075943607E-2</v>
      </c>
      <c r="V144" s="60">
        <v>5.5661584146035989E-2</v>
      </c>
      <c r="W144" s="57">
        <v>2</v>
      </c>
      <c r="X144" s="57">
        <v>1</v>
      </c>
      <c r="Y144" s="57">
        <v>0</v>
      </c>
      <c r="Z144" s="57">
        <v>0</v>
      </c>
      <c r="AA144" s="57">
        <v>0</v>
      </c>
      <c r="AB144" s="57">
        <v>3</v>
      </c>
      <c r="AC144" s="57">
        <v>1</v>
      </c>
      <c r="AD144" s="57">
        <v>1</v>
      </c>
      <c r="AE144" s="57">
        <v>1</v>
      </c>
      <c r="AF144" s="57">
        <v>214</v>
      </c>
      <c r="AG144" s="57">
        <v>27</v>
      </c>
      <c r="AH144" s="57">
        <v>27</v>
      </c>
      <c r="AI144" s="57">
        <v>27</v>
      </c>
      <c r="AJ144" s="57">
        <v>27</v>
      </c>
      <c r="AK144" s="57">
        <v>27</v>
      </c>
      <c r="AL144" s="57">
        <v>27</v>
      </c>
      <c r="AM144" s="57">
        <v>27</v>
      </c>
      <c r="AN144" s="57">
        <v>27</v>
      </c>
    </row>
    <row r="145" spans="1:40" x14ac:dyDescent="0.3">
      <c r="A145" s="55" t="s">
        <v>238</v>
      </c>
      <c r="B145" s="56">
        <v>0</v>
      </c>
      <c r="C145" s="56">
        <v>0</v>
      </c>
      <c r="D145" s="56">
        <v>0</v>
      </c>
      <c r="E145" s="56">
        <v>0</v>
      </c>
      <c r="F145" s="56">
        <v>1</v>
      </c>
      <c r="G145" s="56">
        <v>0</v>
      </c>
      <c r="H145" s="56">
        <v>0</v>
      </c>
      <c r="I145" s="57">
        <v>42</v>
      </c>
      <c r="J145" s="56">
        <v>50</v>
      </c>
      <c r="K145" s="57">
        <v>50</v>
      </c>
      <c r="L145" s="57">
        <v>86</v>
      </c>
      <c r="M145" s="57">
        <v>3</v>
      </c>
      <c r="N145" s="61">
        <v>0</v>
      </c>
      <c r="O145" s="59">
        <v>30.201810967075886</v>
      </c>
      <c r="P145" s="59">
        <v>9.01258270000001</v>
      </c>
      <c r="Q145" s="59">
        <v>-0.63743417804801794</v>
      </c>
      <c r="R145" s="59">
        <v>0.60653819250251573</v>
      </c>
      <c r="S145" s="60">
        <v>0.22338916802887793</v>
      </c>
      <c r="T145" s="60">
        <v>9.0137168689524802E-2</v>
      </c>
      <c r="U145" s="60">
        <v>-1.8141170320462745E-2</v>
      </c>
      <c r="V145" s="60">
        <v>4.7783512622558137E-2</v>
      </c>
      <c r="W145" s="57">
        <v>2</v>
      </c>
      <c r="X145" s="57">
        <v>1</v>
      </c>
      <c r="Y145" s="57">
        <v>0</v>
      </c>
      <c r="Z145" s="57">
        <v>0</v>
      </c>
      <c r="AA145" s="57">
        <v>0</v>
      </c>
      <c r="AB145" s="57">
        <v>3</v>
      </c>
      <c r="AC145" s="57">
        <v>1</v>
      </c>
      <c r="AD145" s="57">
        <v>1</v>
      </c>
      <c r="AE145" s="57">
        <v>1</v>
      </c>
      <c r="AF145" s="57">
        <v>77</v>
      </c>
      <c r="AG145" s="57">
        <v>27</v>
      </c>
      <c r="AH145" s="57">
        <v>27</v>
      </c>
      <c r="AI145" s="57">
        <v>27</v>
      </c>
      <c r="AJ145" s="57">
        <v>27</v>
      </c>
      <c r="AK145" s="57">
        <v>27</v>
      </c>
      <c r="AL145" s="57">
        <v>27</v>
      </c>
      <c r="AM145" s="57">
        <v>27</v>
      </c>
      <c r="AN145" s="57">
        <v>27</v>
      </c>
    </row>
    <row r="146" spans="1:40" x14ac:dyDescent="0.3">
      <c r="A146" s="62" t="s">
        <v>239</v>
      </c>
      <c r="B146" s="56">
        <v>0</v>
      </c>
      <c r="C146" s="56">
        <v>0</v>
      </c>
      <c r="D146" s="56">
        <v>0</v>
      </c>
      <c r="E146" s="56">
        <v>0</v>
      </c>
      <c r="F146" s="56">
        <v>1</v>
      </c>
      <c r="G146" s="56">
        <v>0</v>
      </c>
      <c r="H146" s="56">
        <v>0</v>
      </c>
      <c r="I146" s="57">
        <v>17</v>
      </c>
      <c r="J146" s="56">
        <v>75</v>
      </c>
      <c r="K146" s="57">
        <v>50</v>
      </c>
      <c r="L146" s="57">
        <v>86</v>
      </c>
      <c r="M146" s="57">
        <v>3</v>
      </c>
      <c r="N146" s="61">
        <v>0</v>
      </c>
      <c r="O146" s="59">
        <v>-2.8665896630257066</v>
      </c>
      <c r="P146" s="59">
        <v>-7.2966875999999843</v>
      </c>
      <c r="Q146" s="59">
        <v>-1.2662537310215711</v>
      </c>
      <c r="R146" s="59">
        <v>0.13309891071120461</v>
      </c>
      <c r="S146" s="60">
        <v>-2.0495170933473479E-2</v>
      </c>
      <c r="T146" s="60">
        <v>-5.5574041762802132E-2</v>
      </c>
      <c r="U146" s="60">
        <v>-3.3978562486078466E-2</v>
      </c>
      <c r="V146" s="60">
        <v>1.0185958384601878E-2</v>
      </c>
      <c r="W146" s="57">
        <v>0</v>
      </c>
      <c r="X146" s="57">
        <v>0</v>
      </c>
      <c r="Y146" s="57">
        <v>1</v>
      </c>
      <c r="Z146" s="57">
        <v>1</v>
      </c>
      <c r="AA146" s="57">
        <v>0</v>
      </c>
      <c r="AB146" s="57">
        <v>2</v>
      </c>
      <c r="AC146" s="57">
        <v>1</v>
      </c>
      <c r="AD146" s="57">
        <v>1</v>
      </c>
      <c r="AE146" s="57">
        <v>1</v>
      </c>
      <c r="AF146" s="57">
        <v>291</v>
      </c>
      <c r="AG146" s="57">
        <v>35</v>
      </c>
      <c r="AH146" s="57">
        <v>34</v>
      </c>
      <c r="AI146" s="57">
        <v>35</v>
      </c>
      <c r="AJ146" s="57">
        <v>34</v>
      </c>
      <c r="AK146" s="57">
        <v>35</v>
      </c>
      <c r="AL146" s="57">
        <v>34</v>
      </c>
      <c r="AM146" s="57">
        <v>35</v>
      </c>
      <c r="AN146" s="57">
        <v>34</v>
      </c>
    </row>
    <row r="147" spans="1:40" x14ac:dyDescent="0.3">
      <c r="A147" s="55" t="s">
        <v>240</v>
      </c>
      <c r="B147" s="56">
        <v>0</v>
      </c>
      <c r="C147" s="56">
        <v>0</v>
      </c>
      <c r="D147" s="56">
        <v>0</v>
      </c>
      <c r="E147" s="56">
        <v>1</v>
      </c>
      <c r="F147" s="56">
        <v>0</v>
      </c>
      <c r="G147" s="56">
        <v>0</v>
      </c>
      <c r="H147" s="56">
        <v>0</v>
      </c>
      <c r="I147" s="57">
        <v>42</v>
      </c>
      <c r="J147" s="56">
        <v>50</v>
      </c>
      <c r="K147" s="57">
        <v>11</v>
      </c>
      <c r="L147" s="57">
        <v>47</v>
      </c>
      <c r="M147" s="57">
        <v>4</v>
      </c>
      <c r="N147" s="61">
        <v>0</v>
      </c>
      <c r="O147" s="59">
        <v>4.501810967075869</v>
      </c>
      <c r="P147" s="59">
        <v>8.01258270000001</v>
      </c>
      <c r="Q147" s="59">
        <v>-0.53743417804801652</v>
      </c>
      <c r="R147" s="59">
        <v>0.50653819250251431</v>
      </c>
      <c r="S147" s="60">
        <v>3.3297864411331472E-2</v>
      </c>
      <c r="T147" s="60">
        <v>8.013591026118054E-2</v>
      </c>
      <c r="U147" s="60">
        <v>-1.5295202698203175E-2</v>
      </c>
      <c r="V147" s="60">
        <v>3.9905441099080147E-2</v>
      </c>
      <c r="W147" s="57">
        <v>2</v>
      </c>
      <c r="X147" s="57">
        <v>1</v>
      </c>
      <c r="Y147" s="57">
        <v>1</v>
      </c>
      <c r="Z147" s="57">
        <v>1</v>
      </c>
      <c r="AA147" s="57">
        <v>0</v>
      </c>
      <c r="AB147" s="57">
        <v>2</v>
      </c>
      <c r="AC147" s="57">
        <v>1</v>
      </c>
      <c r="AD147" s="57">
        <v>3</v>
      </c>
      <c r="AE147" s="57">
        <v>1</v>
      </c>
      <c r="AF147" s="57">
        <v>15</v>
      </c>
      <c r="AG147" s="57">
        <v>27</v>
      </c>
      <c r="AH147" s="57">
        <v>27</v>
      </c>
      <c r="AI147" s="57">
        <v>27</v>
      </c>
      <c r="AJ147" s="57">
        <v>27</v>
      </c>
      <c r="AK147" s="57">
        <v>27</v>
      </c>
      <c r="AL147" s="57">
        <v>27</v>
      </c>
      <c r="AM147" s="57">
        <v>27</v>
      </c>
      <c r="AN147" s="57">
        <v>27</v>
      </c>
    </row>
    <row r="148" spans="1:40" x14ac:dyDescent="0.3">
      <c r="A148" s="62" t="s">
        <v>241</v>
      </c>
      <c r="B148" s="56">
        <v>0</v>
      </c>
      <c r="C148" s="56">
        <v>0</v>
      </c>
      <c r="D148" s="56">
        <v>0</v>
      </c>
      <c r="E148" s="56">
        <v>1</v>
      </c>
      <c r="F148" s="56">
        <v>0</v>
      </c>
      <c r="G148" s="56">
        <v>1</v>
      </c>
      <c r="H148" s="56">
        <v>1</v>
      </c>
      <c r="I148" s="57">
        <v>42</v>
      </c>
      <c r="J148" s="56">
        <v>50</v>
      </c>
      <c r="K148" s="57">
        <v>11</v>
      </c>
      <c r="L148" s="57">
        <v>47</v>
      </c>
      <c r="M148" s="57">
        <v>4</v>
      </c>
      <c r="N148" s="61">
        <v>0</v>
      </c>
      <c r="O148" s="59">
        <v>7.2018109670758861</v>
      </c>
      <c r="P148" s="59">
        <v>4.01258270000001</v>
      </c>
      <c r="Q148" s="59">
        <v>-0.73743417804801936</v>
      </c>
      <c r="R148" s="59">
        <v>0.60653819250251573</v>
      </c>
      <c r="S148" s="60">
        <v>5.3268546114342299E-2</v>
      </c>
      <c r="T148" s="60">
        <v>4.0130876547803486E-2</v>
      </c>
      <c r="U148" s="60">
        <v>-2.0987137942722313E-2</v>
      </c>
      <c r="V148" s="60">
        <v>4.7783512622558137E-2</v>
      </c>
      <c r="W148" s="57">
        <v>2</v>
      </c>
      <c r="X148" s="57">
        <v>1</v>
      </c>
      <c r="Y148" s="57">
        <v>1</v>
      </c>
      <c r="Z148" s="57">
        <v>1</v>
      </c>
      <c r="AA148" s="57">
        <v>0</v>
      </c>
      <c r="AB148" s="57">
        <v>3</v>
      </c>
      <c r="AC148" s="57">
        <v>1</v>
      </c>
      <c r="AD148" s="57">
        <v>4</v>
      </c>
      <c r="AE148" s="57">
        <v>0</v>
      </c>
      <c r="AF148" s="57">
        <v>0</v>
      </c>
      <c r="AG148" s="57">
        <v>27</v>
      </c>
      <c r="AH148" s="57">
        <v>27</v>
      </c>
      <c r="AI148" s="57">
        <v>27</v>
      </c>
      <c r="AJ148" s="57">
        <v>27</v>
      </c>
      <c r="AK148" s="57">
        <v>27</v>
      </c>
      <c r="AL148" s="57">
        <v>27</v>
      </c>
      <c r="AM148" s="57">
        <v>27</v>
      </c>
      <c r="AN148" s="57">
        <v>27</v>
      </c>
    </row>
    <row r="149" spans="1:40" x14ac:dyDescent="0.3">
      <c r="A149" s="55" t="s">
        <v>242</v>
      </c>
      <c r="B149" s="56">
        <v>0</v>
      </c>
      <c r="C149" s="56">
        <v>0</v>
      </c>
      <c r="D149" s="56">
        <v>0</v>
      </c>
      <c r="E149" s="56">
        <v>1</v>
      </c>
      <c r="F149" s="56">
        <v>0</v>
      </c>
      <c r="G149" s="56">
        <v>0</v>
      </c>
      <c r="H149" s="56">
        <v>0</v>
      </c>
      <c r="I149" s="57">
        <v>22</v>
      </c>
      <c r="J149" s="56">
        <v>70</v>
      </c>
      <c r="K149" s="57">
        <v>9</v>
      </c>
      <c r="L149" s="57">
        <v>45</v>
      </c>
      <c r="M149" s="57">
        <v>3</v>
      </c>
      <c r="N149" s="61">
        <v>1</v>
      </c>
      <c r="O149" s="59">
        <v>9.7018109670758861</v>
      </c>
      <c r="P149" s="59">
        <v>5.01258270000001</v>
      </c>
      <c r="Q149" s="59">
        <v>1.9625658219519835</v>
      </c>
      <c r="R149" s="59">
        <v>0.50653819250251431</v>
      </c>
      <c r="S149" s="60">
        <v>7.1759918061574432E-2</v>
      </c>
      <c r="T149" s="60">
        <v>5.0132134976147748E-2</v>
      </c>
      <c r="U149" s="60">
        <v>5.5853987858285034E-2</v>
      </c>
      <c r="V149" s="60">
        <v>3.9905441099080147E-2</v>
      </c>
      <c r="W149" s="57">
        <v>2</v>
      </c>
      <c r="X149" s="57">
        <v>1</v>
      </c>
      <c r="Y149" s="57">
        <v>3</v>
      </c>
      <c r="Z149" s="57">
        <v>1</v>
      </c>
      <c r="AA149" s="57">
        <v>1</v>
      </c>
      <c r="AB149" s="57">
        <v>2</v>
      </c>
      <c r="AC149" s="57">
        <v>1</v>
      </c>
      <c r="AD149" s="57">
        <v>4</v>
      </c>
      <c r="AE149" s="57">
        <v>0</v>
      </c>
      <c r="AF149" s="57">
        <v>0</v>
      </c>
      <c r="AG149" s="57">
        <v>27</v>
      </c>
      <c r="AH149" s="57">
        <v>27</v>
      </c>
      <c r="AI149" s="57">
        <v>27</v>
      </c>
      <c r="AJ149" s="57">
        <v>27</v>
      </c>
      <c r="AK149" s="57">
        <v>27</v>
      </c>
      <c r="AL149" s="57">
        <v>27</v>
      </c>
      <c r="AM149" s="57">
        <v>27</v>
      </c>
      <c r="AN149" s="57">
        <v>27</v>
      </c>
    </row>
    <row r="150" spans="1:40" x14ac:dyDescent="0.3">
      <c r="A150" s="55" t="s">
        <v>243</v>
      </c>
      <c r="B150" s="56">
        <v>0</v>
      </c>
      <c r="C150" s="56">
        <v>0</v>
      </c>
      <c r="D150" s="56">
        <v>0</v>
      </c>
      <c r="E150" s="56">
        <v>1</v>
      </c>
      <c r="F150" s="56">
        <v>0</v>
      </c>
      <c r="G150" s="56">
        <v>1</v>
      </c>
      <c r="H150" s="56">
        <v>1</v>
      </c>
      <c r="I150" s="57">
        <v>20</v>
      </c>
      <c r="J150" s="56">
        <v>72</v>
      </c>
      <c r="K150" s="57">
        <v>11</v>
      </c>
      <c r="L150" s="57">
        <v>47</v>
      </c>
      <c r="M150" s="57">
        <v>3</v>
      </c>
      <c r="N150" s="61">
        <v>0</v>
      </c>
      <c r="O150" s="59">
        <v>15.037809019740848</v>
      </c>
      <c r="P150" s="59">
        <v>5.0670769000000035</v>
      </c>
      <c r="Q150" s="59">
        <v>2.533388547265595</v>
      </c>
      <c r="R150" s="59">
        <v>0.44817805226147378</v>
      </c>
      <c r="S150" s="60">
        <v>0.10979533046392563</v>
      </c>
      <c r="T150" s="60">
        <v>4.6515568992383016E-2</v>
      </c>
      <c r="U150" s="60">
        <v>7.0831103209580512E-2</v>
      </c>
      <c r="V150" s="60">
        <v>3.4872724978915345E-2</v>
      </c>
      <c r="W150" s="57">
        <v>2</v>
      </c>
      <c r="X150" s="57">
        <v>1</v>
      </c>
      <c r="Y150" s="57">
        <v>0</v>
      </c>
      <c r="Z150" s="57">
        <v>0</v>
      </c>
      <c r="AA150" s="57">
        <v>0</v>
      </c>
      <c r="AB150" s="57">
        <v>1</v>
      </c>
      <c r="AC150" s="57">
        <v>0</v>
      </c>
      <c r="AD150" s="57">
        <v>3</v>
      </c>
      <c r="AE150" s="57">
        <v>1</v>
      </c>
      <c r="AF150" s="57">
        <v>74</v>
      </c>
      <c r="AG150" s="57">
        <v>29</v>
      </c>
      <c r="AH150" s="57">
        <v>29</v>
      </c>
      <c r="AI150" s="57">
        <v>29</v>
      </c>
      <c r="AJ150" s="57">
        <v>29</v>
      </c>
      <c r="AK150" s="57">
        <v>29</v>
      </c>
      <c r="AL150" s="57">
        <v>29</v>
      </c>
      <c r="AM150" s="57">
        <v>29</v>
      </c>
      <c r="AN150" s="57">
        <v>29</v>
      </c>
    </row>
    <row r="151" spans="1:40" x14ac:dyDescent="0.3">
      <c r="A151" s="55" t="s">
        <v>244</v>
      </c>
      <c r="B151" s="56">
        <v>0</v>
      </c>
      <c r="C151" s="56">
        <v>0</v>
      </c>
      <c r="D151" s="56">
        <v>0</v>
      </c>
      <c r="E151" s="56">
        <v>1</v>
      </c>
      <c r="F151" s="56">
        <v>0</v>
      </c>
      <c r="G151" s="56">
        <v>0</v>
      </c>
      <c r="H151" s="56">
        <v>0</v>
      </c>
      <c r="I151" s="57">
        <v>20</v>
      </c>
      <c r="J151" s="56">
        <v>72</v>
      </c>
      <c r="K151" s="57">
        <v>11</v>
      </c>
      <c r="L151" s="57">
        <v>47</v>
      </c>
      <c r="M151" s="57">
        <v>3</v>
      </c>
      <c r="N151" s="61">
        <v>0</v>
      </c>
      <c r="O151" s="59">
        <v>8.2378090197408369</v>
      </c>
      <c r="P151" s="59">
        <v>6.7076900000003548E-2</v>
      </c>
      <c r="Q151" s="59">
        <v>3.6333885472655965</v>
      </c>
      <c r="R151" s="59">
        <v>0.34817805226147236</v>
      </c>
      <c r="S151" s="60">
        <v>6.0146591995802565E-2</v>
      </c>
      <c r="T151" s="60">
        <v>6.1576333482235871E-4</v>
      </c>
      <c r="U151" s="60">
        <v>0.101586043510639</v>
      </c>
      <c r="V151" s="60">
        <v>2.7091727046742939E-2</v>
      </c>
      <c r="W151" s="57">
        <v>1</v>
      </c>
      <c r="X151" s="57">
        <v>1</v>
      </c>
      <c r="Y151" s="57">
        <v>1</v>
      </c>
      <c r="Z151" s="57">
        <v>1</v>
      </c>
      <c r="AA151" s="57">
        <v>0</v>
      </c>
      <c r="AB151" s="57">
        <v>2</v>
      </c>
      <c r="AC151" s="57">
        <v>1</v>
      </c>
      <c r="AD151" s="57">
        <v>1</v>
      </c>
      <c r="AE151" s="57">
        <v>1</v>
      </c>
      <c r="AF151" s="57">
        <v>60</v>
      </c>
      <c r="AG151" s="57">
        <v>29</v>
      </c>
      <c r="AH151" s="57">
        <v>29</v>
      </c>
      <c r="AI151" s="57">
        <v>29</v>
      </c>
      <c r="AJ151" s="57">
        <v>29</v>
      </c>
      <c r="AK151" s="57">
        <v>29</v>
      </c>
      <c r="AL151" s="57">
        <v>29</v>
      </c>
      <c r="AM151" s="57">
        <v>29</v>
      </c>
      <c r="AN151" s="57">
        <v>29</v>
      </c>
    </row>
    <row r="152" spans="1:40" x14ac:dyDescent="0.3">
      <c r="A152" s="55" t="s">
        <v>245</v>
      </c>
      <c r="B152" s="56">
        <v>0</v>
      </c>
      <c r="C152" s="56">
        <v>0</v>
      </c>
      <c r="D152" s="56">
        <v>0</v>
      </c>
      <c r="E152" s="56">
        <v>0</v>
      </c>
      <c r="F152" s="56">
        <v>1</v>
      </c>
      <c r="G152" s="56">
        <v>1</v>
      </c>
      <c r="H152" s="56">
        <v>1</v>
      </c>
      <c r="I152" s="57">
        <v>20</v>
      </c>
      <c r="J152" s="56">
        <v>72</v>
      </c>
      <c r="K152" s="57">
        <v>50</v>
      </c>
      <c r="L152" s="57">
        <v>86</v>
      </c>
      <c r="M152" s="57">
        <v>3</v>
      </c>
      <c r="N152" s="61">
        <v>0</v>
      </c>
      <c r="O152" s="59">
        <v>1.8378090197408596</v>
      </c>
      <c r="P152" s="59">
        <v>5.0670769000000035</v>
      </c>
      <c r="Q152" s="59">
        <v>1.033388547265595</v>
      </c>
      <c r="R152" s="59">
        <v>0.34817805226147236</v>
      </c>
      <c r="S152" s="60">
        <v>1.3418367555216386E-2</v>
      </c>
      <c r="T152" s="60">
        <v>4.6515568992383016E-2</v>
      </c>
      <c r="U152" s="60">
        <v>2.8892548253591721E-2</v>
      </c>
      <c r="V152" s="60">
        <v>2.7091727046742939E-2</v>
      </c>
      <c r="W152" s="57">
        <v>1</v>
      </c>
      <c r="X152" s="57">
        <v>1</v>
      </c>
      <c r="Y152" s="57">
        <v>1</v>
      </c>
      <c r="Z152" s="57">
        <v>1</v>
      </c>
      <c r="AA152" s="57">
        <v>0</v>
      </c>
      <c r="AB152" s="57">
        <v>2</v>
      </c>
      <c r="AC152" s="57">
        <v>1</v>
      </c>
      <c r="AD152" s="57">
        <v>1</v>
      </c>
      <c r="AE152" s="57">
        <v>1</v>
      </c>
      <c r="AF152" s="57">
        <v>248</v>
      </c>
      <c r="AG152" s="57">
        <v>29</v>
      </c>
      <c r="AH152" s="57">
        <v>29</v>
      </c>
      <c r="AI152" s="57">
        <v>29</v>
      </c>
      <c r="AJ152" s="57">
        <v>29</v>
      </c>
      <c r="AK152" s="57">
        <v>29</v>
      </c>
      <c r="AL152" s="57">
        <v>29</v>
      </c>
      <c r="AM152" s="57">
        <v>29</v>
      </c>
      <c r="AN152" s="57">
        <v>29</v>
      </c>
    </row>
    <row r="153" spans="1:40" x14ac:dyDescent="0.3">
      <c r="A153" s="55" t="s">
        <v>246</v>
      </c>
      <c r="B153" s="56">
        <v>0</v>
      </c>
      <c r="C153" s="56">
        <v>0</v>
      </c>
      <c r="D153" s="56">
        <v>0</v>
      </c>
      <c r="E153" s="56">
        <v>0</v>
      </c>
      <c r="F153" s="56">
        <v>1</v>
      </c>
      <c r="G153" s="56">
        <v>1</v>
      </c>
      <c r="H153" s="56">
        <v>1</v>
      </c>
      <c r="I153" s="57">
        <v>22</v>
      </c>
      <c r="J153" s="56">
        <v>70</v>
      </c>
      <c r="K153" s="57">
        <v>50</v>
      </c>
      <c r="L153" s="57">
        <v>86</v>
      </c>
      <c r="M153" s="57">
        <v>3</v>
      </c>
      <c r="N153" s="61">
        <v>1</v>
      </c>
      <c r="O153" s="59">
        <v>9.2018109670758861</v>
      </c>
      <c r="P153" s="59">
        <v>5.01258270000001</v>
      </c>
      <c r="Q153" s="59">
        <v>0.16256582195197922</v>
      </c>
      <c r="R153" s="59">
        <v>0.10653819250251573</v>
      </c>
      <c r="S153" s="60">
        <v>6.8061643672128011E-2</v>
      </c>
      <c r="T153" s="60">
        <v>5.0132134976147748E-2</v>
      </c>
      <c r="U153" s="60">
        <v>4.6265706576134012E-3</v>
      </c>
      <c r="V153" s="60">
        <v>8.3931550051687381E-3</v>
      </c>
      <c r="W153" s="57">
        <v>2</v>
      </c>
      <c r="X153" s="57">
        <v>1</v>
      </c>
      <c r="Y153" s="57">
        <v>0</v>
      </c>
      <c r="Z153" s="57">
        <v>0</v>
      </c>
      <c r="AA153" s="57">
        <v>0</v>
      </c>
      <c r="AB153" s="57">
        <v>2</v>
      </c>
      <c r="AC153" s="57">
        <v>1</v>
      </c>
      <c r="AD153" s="57">
        <v>1</v>
      </c>
      <c r="AE153" s="57">
        <v>1</v>
      </c>
      <c r="AF153" s="57">
        <v>40</v>
      </c>
      <c r="AG153" s="57">
        <v>27</v>
      </c>
      <c r="AH153" s="57">
        <v>27</v>
      </c>
      <c r="AI153" s="57">
        <v>27</v>
      </c>
      <c r="AJ153" s="57">
        <v>27</v>
      </c>
      <c r="AK153" s="57">
        <v>27</v>
      </c>
      <c r="AL153" s="57">
        <v>27</v>
      </c>
      <c r="AM153" s="57">
        <v>27</v>
      </c>
      <c r="AN153" s="57">
        <v>27</v>
      </c>
    </row>
    <row r="154" spans="1:40" x14ac:dyDescent="0.3">
      <c r="A154" s="55" t="s">
        <v>247</v>
      </c>
      <c r="B154" s="56">
        <v>0</v>
      </c>
      <c r="C154" s="56">
        <v>0</v>
      </c>
      <c r="D154" s="56">
        <v>0</v>
      </c>
      <c r="E154" s="56">
        <v>0</v>
      </c>
      <c r="F154" s="56">
        <v>1</v>
      </c>
      <c r="G154" s="56">
        <v>0</v>
      </c>
      <c r="H154" s="56">
        <v>0</v>
      </c>
      <c r="I154" s="57">
        <v>22</v>
      </c>
      <c r="J154" s="56">
        <v>70</v>
      </c>
      <c r="K154" s="57">
        <v>50</v>
      </c>
      <c r="L154" s="57">
        <v>86</v>
      </c>
      <c r="M154" s="57">
        <v>3</v>
      </c>
      <c r="N154" s="61">
        <v>1</v>
      </c>
      <c r="O154" s="59">
        <v>10.901810967075875</v>
      </c>
      <c r="P154" s="59">
        <v>9.01258270000001</v>
      </c>
      <c r="Q154" s="59">
        <v>0.36256582195198206</v>
      </c>
      <c r="R154" s="59">
        <v>-0.19346180749748498</v>
      </c>
      <c r="S154" s="60">
        <v>8.0635776596245767E-2</v>
      </c>
      <c r="T154" s="60">
        <v>9.0137168689524802E-2</v>
      </c>
      <c r="U154" s="60">
        <v>1.0318505902132539E-2</v>
      </c>
      <c r="V154" s="60">
        <v>-1.5241059565264959E-2</v>
      </c>
      <c r="W154" s="57">
        <v>1</v>
      </c>
      <c r="X154" s="57">
        <v>1</v>
      </c>
      <c r="Y154" s="57">
        <v>0</v>
      </c>
      <c r="Z154" s="57">
        <v>0</v>
      </c>
      <c r="AA154" s="57">
        <v>0</v>
      </c>
      <c r="AB154" s="57">
        <v>3</v>
      </c>
      <c r="AC154" s="57">
        <v>1</v>
      </c>
      <c r="AD154" s="57">
        <v>4</v>
      </c>
      <c r="AE154" s="57">
        <v>0</v>
      </c>
      <c r="AF154" s="57">
        <v>0</v>
      </c>
      <c r="AG154" s="57">
        <v>27</v>
      </c>
      <c r="AH154" s="57">
        <v>27</v>
      </c>
      <c r="AI154" s="57">
        <v>27</v>
      </c>
      <c r="AJ154" s="57">
        <v>27</v>
      </c>
      <c r="AK154" s="57">
        <v>27</v>
      </c>
      <c r="AL154" s="57">
        <v>27</v>
      </c>
      <c r="AM154" s="57">
        <v>27</v>
      </c>
      <c r="AN154" s="57">
        <v>27</v>
      </c>
    </row>
    <row r="155" spans="1:40" x14ac:dyDescent="0.3">
      <c r="A155" s="55" t="s">
        <v>248</v>
      </c>
      <c r="B155" s="56">
        <v>0</v>
      </c>
      <c r="C155" s="56">
        <v>0</v>
      </c>
      <c r="D155" s="56">
        <v>0</v>
      </c>
      <c r="E155" s="56">
        <v>0</v>
      </c>
      <c r="F155" s="56">
        <v>1</v>
      </c>
      <c r="G155" s="56">
        <v>1</v>
      </c>
      <c r="H155" s="56">
        <v>1</v>
      </c>
      <c r="I155" s="57">
        <v>25</v>
      </c>
      <c r="J155" s="56">
        <v>67</v>
      </c>
      <c r="K155" s="57">
        <v>50</v>
      </c>
      <c r="L155" s="57">
        <v>86</v>
      </c>
      <c r="M155" s="57">
        <v>4</v>
      </c>
      <c r="N155" s="61">
        <v>0</v>
      </c>
      <c r="O155" s="59">
        <v>16.343837058473156</v>
      </c>
      <c r="P155" s="59">
        <v>-2.4056759999999855</v>
      </c>
      <c r="Q155" s="59">
        <v>-3.1534048286107748</v>
      </c>
      <c r="R155" s="59">
        <v>-0.11391225824943874</v>
      </c>
      <c r="S155" s="60">
        <v>0.11872942488899418</v>
      </c>
      <c r="T155" s="60">
        <v>-2.1213012301077291E-2</v>
      </c>
      <c r="U155" s="60">
        <v>-8.7464827347134178E-2</v>
      </c>
      <c r="V155" s="60">
        <v>-8.8208945493393216E-3</v>
      </c>
      <c r="W155" s="57">
        <v>2</v>
      </c>
      <c r="X155" s="57">
        <v>1</v>
      </c>
      <c r="Y155" s="57">
        <v>3</v>
      </c>
      <c r="Z155" s="57">
        <v>1</v>
      </c>
      <c r="AA155" s="57">
        <v>1</v>
      </c>
      <c r="AB155" s="57">
        <v>2</v>
      </c>
      <c r="AC155" s="57">
        <v>1</v>
      </c>
      <c r="AD155" s="57">
        <v>4</v>
      </c>
      <c r="AE155" s="57">
        <v>0</v>
      </c>
      <c r="AF155" s="57">
        <v>0</v>
      </c>
      <c r="AG155" s="57">
        <v>30</v>
      </c>
      <c r="AH155" s="57">
        <v>30</v>
      </c>
      <c r="AI155" s="57">
        <v>30</v>
      </c>
      <c r="AJ155" s="57">
        <v>30</v>
      </c>
      <c r="AK155" s="57">
        <v>30</v>
      </c>
      <c r="AL155" s="57">
        <v>30</v>
      </c>
      <c r="AM155" s="57">
        <v>30</v>
      </c>
      <c r="AN155" s="57">
        <v>30</v>
      </c>
    </row>
    <row r="156" spans="1:40" x14ac:dyDescent="0.3">
      <c r="A156" s="55" t="s">
        <v>249</v>
      </c>
      <c r="B156" s="56">
        <v>0</v>
      </c>
      <c r="C156" s="56">
        <v>0</v>
      </c>
      <c r="D156" s="56">
        <v>0</v>
      </c>
      <c r="E156" s="56">
        <v>0</v>
      </c>
      <c r="F156" s="56">
        <v>1</v>
      </c>
      <c r="G156" s="56">
        <v>0</v>
      </c>
      <c r="H156" s="56">
        <v>0</v>
      </c>
      <c r="I156" s="57">
        <v>25</v>
      </c>
      <c r="J156" s="56">
        <v>67</v>
      </c>
      <c r="K156" s="57">
        <v>50</v>
      </c>
      <c r="L156" s="57">
        <v>86</v>
      </c>
      <c r="M156" s="57">
        <v>4</v>
      </c>
      <c r="N156" s="61">
        <v>0</v>
      </c>
      <c r="O156" s="59">
        <v>4.3438370584731558</v>
      </c>
      <c r="P156" s="59">
        <v>6.5943240000000145</v>
      </c>
      <c r="Q156" s="59">
        <v>-0.55340482861077334</v>
      </c>
      <c r="R156" s="59">
        <v>8.6087741750560554E-2</v>
      </c>
      <c r="S156" s="60">
        <v>3.1555703469072556E-2</v>
      </c>
      <c r="T156" s="60">
        <v>5.8148094809646174E-2</v>
      </c>
      <c r="U156" s="60">
        <v>-1.5349585739308867E-2</v>
      </c>
      <c r="V156" s="60">
        <v>6.6662789733271952E-3</v>
      </c>
      <c r="W156" s="57">
        <v>2</v>
      </c>
      <c r="X156" s="57">
        <v>1</v>
      </c>
      <c r="Y156" s="57">
        <v>1</v>
      </c>
      <c r="Z156" s="57">
        <v>1</v>
      </c>
      <c r="AA156" s="57">
        <v>0</v>
      </c>
      <c r="AB156" s="57">
        <v>2</v>
      </c>
      <c r="AC156" s="57">
        <v>1</v>
      </c>
      <c r="AD156" s="57">
        <v>4</v>
      </c>
      <c r="AE156" s="57">
        <v>0</v>
      </c>
      <c r="AF156" s="57">
        <v>0</v>
      </c>
      <c r="AG156" s="57">
        <v>30</v>
      </c>
      <c r="AH156" s="57">
        <v>30</v>
      </c>
      <c r="AI156" s="57">
        <v>30</v>
      </c>
      <c r="AJ156" s="57">
        <v>30</v>
      </c>
      <c r="AK156" s="57">
        <v>30</v>
      </c>
      <c r="AL156" s="57">
        <v>30</v>
      </c>
      <c r="AM156" s="57">
        <v>30</v>
      </c>
      <c r="AN156" s="57">
        <v>30</v>
      </c>
    </row>
    <row r="157" spans="1:40" x14ac:dyDescent="0.3">
      <c r="A157" s="55" t="s">
        <v>250</v>
      </c>
      <c r="B157" s="56">
        <v>0</v>
      </c>
      <c r="C157" s="56">
        <v>0</v>
      </c>
      <c r="D157" s="56">
        <v>0</v>
      </c>
      <c r="E157" s="56">
        <v>0</v>
      </c>
      <c r="F157" s="56">
        <v>1</v>
      </c>
      <c r="G157" s="56">
        <v>0</v>
      </c>
      <c r="H157" s="56">
        <v>0</v>
      </c>
      <c r="I157" s="57">
        <v>32</v>
      </c>
      <c r="J157" s="56">
        <v>60</v>
      </c>
      <c r="K157" s="57">
        <v>50</v>
      </c>
      <c r="L157" s="57">
        <v>86</v>
      </c>
      <c r="M157" s="57">
        <v>2</v>
      </c>
      <c r="N157" s="61">
        <v>0</v>
      </c>
      <c r="O157" s="59">
        <v>15.251491410306926</v>
      </c>
      <c r="P157" s="59">
        <v>1.121571099999997</v>
      </c>
      <c r="Q157" s="59">
        <v>1.4762230692818008</v>
      </c>
      <c r="R157" s="59">
        <v>0.63437952957384169</v>
      </c>
      <c r="S157" s="60">
        <v>0.11031939198397964</v>
      </c>
      <c r="T157" s="60">
        <v>9.514642419873624E-3</v>
      </c>
      <c r="U157" s="60">
        <v>4.0640682055102934E-2</v>
      </c>
      <c r="V157" s="60">
        <v>4.8927818843751081E-2</v>
      </c>
      <c r="W157" s="57">
        <v>2</v>
      </c>
      <c r="X157" s="57">
        <v>1</v>
      </c>
      <c r="Y157" s="57">
        <v>0</v>
      </c>
      <c r="Z157" s="57">
        <v>0</v>
      </c>
      <c r="AA157" s="57">
        <v>0</v>
      </c>
      <c r="AB157" s="57">
        <v>2</v>
      </c>
      <c r="AC157" s="57">
        <v>1</v>
      </c>
      <c r="AD157" s="57">
        <v>1</v>
      </c>
      <c r="AE157" s="57">
        <v>1</v>
      </c>
      <c r="AF157" s="57">
        <v>79</v>
      </c>
      <c r="AG157" s="57">
        <v>31</v>
      </c>
      <c r="AH157" s="57">
        <v>31</v>
      </c>
      <c r="AI157" s="57">
        <v>31</v>
      </c>
      <c r="AJ157" s="57">
        <v>31</v>
      </c>
      <c r="AK157" s="57">
        <v>31</v>
      </c>
      <c r="AL157" s="57">
        <v>31</v>
      </c>
      <c r="AM157" s="57">
        <v>31</v>
      </c>
      <c r="AN157" s="57">
        <v>31</v>
      </c>
    </row>
    <row r="158" spans="1:40" x14ac:dyDescent="0.3">
      <c r="A158" s="55" t="s">
        <v>251</v>
      </c>
      <c r="B158" s="56">
        <v>0</v>
      </c>
      <c r="C158" s="56">
        <v>0</v>
      </c>
      <c r="D158" s="56">
        <v>0</v>
      </c>
      <c r="E158" s="56">
        <v>0</v>
      </c>
      <c r="F158" s="56">
        <v>1</v>
      </c>
      <c r="G158" s="56">
        <v>1</v>
      </c>
      <c r="H158" s="56">
        <v>1</v>
      </c>
      <c r="I158" s="57">
        <v>35</v>
      </c>
      <c r="J158" s="56">
        <v>57</v>
      </c>
      <c r="K158" s="57">
        <v>50</v>
      </c>
      <c r="L158" s="57">
        <v>86</v>
      </c>
      <c r="M158" s="57">
        <v>2</v>
      </c>
      <c r="N158" s="61">
        <v>1</v>
      </c>
      <c r="O158" s="59">
        <v>17.450522598149291</v>
      </c>
      <c r="P158" s="59">
        <v>6.5398298000000068</v>
      </c>
      <c r="Q158" s="59">
        <v>-0.36186395564980245</v>
      </c>
      <c r="R158" s="59">
        <v>0.72142205410070837</v>
      </c>
      <c r="S158" s="60">
        <v>0.12817179273221421</v>
      </c>
      <c r="T158" s="60">
        <v>6.2605965388327578E-2</v>
      </c>
      <c r="U158" s="60">
        <v>-1.0204312895181306E-2</v>
      </c>
      <c r="V158" s="60">
        <v>5.6455581924295124E-2</v>
      </c>
      <c r="W158" s="57">
        <v>2</v>
      </c>
      <c r="X158" s="57">
        <v>1</v>
      </c>
      <c r="Y158" s="57">
        <v>3</v>
      </c>
      <c r="Z158" s="57">
        <v>1</v>
      </c>
      <c r="AA158" s="57">
        <v>1</v>
      </c>
      <c r="AB158" s="57">
        <v>1</v>
      </c>
      <c r="AC158" s="57">
        <v>0</v>
      </c>
      <c r="AD158" s="57">
        <v>3</v>
      </c>
      <c r="AE158" s="57">
        <v>1</v>
      </c>
      <c r="AF158" s="57">
        <v>23</v>
      </c>
      <c r="AG158" s="57">
        <v>28</v>
      </c>
      <c r="AH158" s="57">
        <v>28</v>
      </c>
      <c r="AI158" s="57">
        <v>28</v>
      </c>
      <c r="AJ158" s="57">
        <v>28</v>
      </c>
      <c r="AK158" s="57">
        <v>28</v>
      </c>
      <c r="AL158" s="57">
        <v>28</v>
      </c>
      <c r="AM158" s="57">
        <v>28</v>
      </c>
      <c r="AN158" s="57">
        <v>28</v>
      </c>
    </row>
    <row r="159" spans="1:40" x14ac:dyDescent="0.3">
      <c r="A159" s="55" t="s">
        <v>252</v>
      </c>
      <c r="B159" s="56">
        <v>0</v>
      </c>
      <c r="C159" s="56">
        <v>0</v>
      </c>
      <c r="D159" s="56">
        <v>0</v>
      </c>
      <c r="E159" s="56">
        <v>0</v>
      </c>
      <c r="F159" s="56">
        <v>1</v>
      </c>
      <c r="G159" s="56">
        <v>0</v>
      </c>
      <c r="H159" s="56">
        <v>0</v>
      </c>
      <c r="I159" s="57">
        <v>20</v>
      </c>
      <c r="J159" s="56">
        <v>72</v>
      </c>
      <c r="K159" s="57">
        <v>50</v>
      </c>
      <c r="L159" s="57">
        <v>86</v>
      </c>
      <c r="M159" s="57">
        <v>2</v>
      </c>
      <c r="N159" s="61">
        <v>0</v>
      </c>
      <c r="O159" s="59">
        <v>5.2460439879541525</v>
      </c>
      <c r="P159" s="59">
        <v>-2.4056759999999855</v>
      </c>
      <c r="Q159" s="59">
        <v>0.82090805843030523</v>
      </c>
      <c r="R159" s="59">
        <v>-0.71391225824944016</v>
      </c>
      <c r="S159" s="60">
        <v>3.7808248058157849E-2</v>
      </c>
      <c r="T159" s="60">
        <v>-2.1213012301077291E-2</v>
      </c>
      <c r="U159" s="60">
        <v>2.2442002107149032E-2</v>
      </c>
      <c r="V159" s="60">
        <v>-5.5282415117339147E-2</v>
      </c>
      <c r="W159" s="57">
        <v>2</v>
      </c>
      <c r="X159" s="57">
        <v>1</v>
      </c>
      <c r="Y159" s="57">
        <v>1</v>
      </c>
      <c r="Z159" s="57">
        <v>1</v>
      </c>
      <c r="AA159" s="57">
        <v>0</v>
      </c>
      <c r="AB159" s="57">
        <v>3</v>
      </c>
      <c r="AC159" s="57">
        <v>1</v>
      </c>
      <c r="AD159" s="57">
        <v>1</v>
      </c>
      <c r="AE159" s="57">
        <v>1</v>
      </c>
      <c r="AF159" s="57">
        <v>199</v>
      </c>
      <c r="AG159" s="57">
        <v>32</v>
      </c>
      <c r="AH159" s="57">
        <v>30</v>
      </c>
      <c r="AI159" s="57">
        <v>32</v>
      </c>
      <c r="AJ159" s="57">
        <v>30</v>
      </c>
      <c r="AK159" s="57">
        <v>32</v>
      </c>
      <c r="AL159" s="57">
        <v>32</v>
      </c>
      <c r="AM159" s="57">
        <v>32</v>
      </c>
      <c r="AN159" s="57">
        <v>30</v>
      </c>
    </row>
    <row r="160" spans="1:40" x14ac:dyDescent="0.3">
      <c r="A160" s="55" t="s">
        <v>253</v>
      </c>
      <c r="B160" s="56">
        <v>0</v>
      </c>
      <c r="C160" s="56">
        <v>0</v>
      </c>
      <c r="D160" s="56">
        <v>0</v>
      </c>
      <c r="E160" s="56">
        <v>0</v>
      </c>
      <c r="F160" s="56">
        <v>1</v>
      </c>
      <c r="G160" s="56">
        <v>1</v>
      </c>
      <c r="H160" s="56">
        <v>1</v>
      </c>
      <c r="I160" s="57">
        <v>18</v>
      </c>
      <c r="J160" s="56">
        <v>74</v>
      </c>
      <c r="K160" s="57">
        <v>50</v>
      </c>
      <c r="L160" s="57">
        <v>86</v>
      </c>
      <c r="M160" s="57">
        <v>2</v>
      </c>
      <c r="N160" s="61">
        <v>0</v>
      </c>
      <c r="O160" s="59">
        <v>-4.5529357770467129</v>
      </c>
      <c r="P160" s="59">
        <v>-8.4056759999999855</v>
      </c>
      <c r="Q160" s="59">
        <v>-1.0492952293644464</v>
      </c>
      <c r="R160" s="59">
        <v>-0.3139122582494398</v>
      </c>
      <c r="S160" s="60">
        <v>-3.2625152252766632E-2</v>
      </c>
      <c r="T160" s="60">
        <v>-7.4120417041559597E-2</v>
      </c>
      <c r="U160" s="60">
        <v>-2.8321597559912513E-2</v>
      </c>
      <c r="V160" s="60">
        <v>-2.4308068072005976E-2</v>
      </c>
      <c r="W160" s="57">
        <v>2</v>
      </c>
      <c r="X160" s="57">
        <v>1</v>
      </c>
      <c r="Y160" s="57">
        <v>0</v>
      </c>
      <c r="Z160" s="57">
        <v>0</v>
      </c>
      <c r="AA160" s="57">
        <v>0</v>
      </c>
      <c r="AB160" s="57">
        <v>2</v>
      </c>
      <c r="AC160" s="57">
        <v>1</v>
      </c>
      <c r="AD160" s="57">
        <v>1</v>
      </c>
      <c r="AE160" s="57">
        <v>1</v>
      </c>
      <c r="AF160" s="57">
        <v>291</v>
      </c>
      <c r="AG160" s="57">
        <v>34</v>
      </c>
      <c r="AH160" s="57">
        <v>30</v>
      </c>
      <c r="AI160" s="57">
        <v>34</v>
      </c>
      <c r="AJ160" s="57">
        <v>30</v>
      </c>
      <c r="AK160" s="57">
        <v>34</v>
      </c>
      <c r="AL160" s="57">
        <v>30</v>
      </c>
      <c r="AM160" s="57">
        <v>34</v>
      </c>
      <c r="AN160" s="57">
        <v>30</v>
      </c>
    </row>
    <row r="161" spans="1:40" x14ac:dyDescent="0.3">
      <c r="A161" s="55" t="s">
        <v>254</v>
      </c>
      <c r="B161" s="56">
        <v>0</v>
      </c>
      <c r="C161" s="56">
        <v>0</v>
      </c>
      <c r="D161" s="56">
        <v>0</v>
      </c>
      <c r="E161" s="56">
        <v>0</v>
      </c>
      <c r="F161" s="56">
        <v>1</v>
      </c>
      <c r="G161" s="56">
        <v>1</v>
      </c>
      <c r="H161" s="56">
        <v>1</v>
      </c>
      <c r="I161" s="57">
        <v>17</v>
      </c>
      <c r="J161" s="56">
        <v>75</v>
      </c>
      <c r="K161" s="57">
        <v>50</v>
      </c>
      <c r="L161" s="57">
        <v>86</v>
      </c>
      <c r="M161" s="57">
        <v>2</v>
      </c>
      <c r="N161" s="61">
        <v>0</v>
      </c>
      <c r="O161" s="59">
        <v>13.633410336974293</v>
      </c>
      <c r="P161" s="59">
        <v>-0.87842890000000295</v>
      </c>
      <c r="Q161" s="59">
        <v>1.033746268978426</v>
      </c>
      <c r="R161" s="59">
        <v>3.4379529573842049E-2</v>
      </c>
      <c r="S161" s="60">
        <v>9.7474388771619125E-2</v>
      </c>
      <c r="T161" s="60">
        <v>-7.4519902258385375E-3</v>
      </c>
      <c r="U161" s="60">
        <v>2.7739473799533114E-2</v>
      </c>
      <c r="V161" s="60">
        <v>2.6515915418209102E-3</v>
      </c>
      <c r="W161" s="57">
        <v>2</v>
      </c>
      <c r="X161" s="57">
        <v>1</v>
      </c>
      <c r="Y161" s="57">
        <v>1</v>
      </c>
      <c r="Z161" s="57">
        <v>1</v>
      </c>
      <c r="AA161" s="57">
        <v>0</v>
      </c>
      <c r="AB161" s="57">
        <v>3</v>
      </c>
      <c r="AC161" s="57">
        <v>1</v>
      </c>
      <c r="AD161" s="57">
        <v>1</v>
      </c>
      <c r="AE161" s="57">
        <v>1</v>
      </c>
      <c r="AF161" s="57">
        <v>237</v>
      </c>
      <c r="AG161" s="57">
        <v>35</v>
      </c>
      <c r="AH161" s="57">
        <v>31</v>
      </c>
      <c r="AI161" s="57">
        <v>35</v>
      </c>
      <c r="AJ161" s="57">
        <v>31</v>
      </c>
      <c r="AK161" s="57">
        <v>35</v>
      </c>
      <c r="AL161" s="57">
        <v>31</v>
      </c>
      <c r="AM161" s="57">
        <v>35</v>
      </c>
      <c r="AN161" s="57">
        <v>31</v>
      </c>
    </row>
    <row r="162" spans="1:40" x14ac:dyDescent="0.3">
      <c r="A162" s="62" t="s">
        <v>255</v>
      </c>
      <c r="B162" s="56">
        <v>0</v>
      </c>
      <c r="C162" s="56">
        <v>0</v>
      </c>
      <c r="D162" s="56">
        <v>0</v>
      </c>
      <c r="E162" s="56">
        <v>0</v>
      </c>
      <c r="F162" s="56">
        <v>1</v>
      </c>
      <c r="G162" s="56">
        <v>0</v>
      </c>
      <c r="H162" s="56">
        <v>0</v>
      </c>
      <c r="I162" s="57">
        <v>14</v>
      </c>
      <c r="J162" s="56">
        <v>78</v>
      </c>
      <c r="K162" s="57">
        <v>50</v>
      </c>
      <c r="L162" s="57">
        <v>86</v>
      </c>
      <c r="M162" s="57">
        <v>4</v>
      </c>
      <c r="N162" s="61">
        <v>0</v>
      </c>
      <c r="O162" s="59">
        <v>-4.5529357770467129</v>
      </c>
      <c r="P162" s="59">
        <v>-6.2966875999999843</v>
      </c>
      <c r="Q162" s="59">
        <v>-1.7492952293644493</v>
      </c>
      <c r="R162" s="59">
        <v>0.33309891071120568</v>
      </c>
      <c r="S162" s="60">
        <v>-3.2625152252766632E-2</v>
      </c>
      <c r="T162" s="60">
        <v>-4.7957703389921509E-2</v>
      </c>
      <c r="U162" s="60">
        <v>-4.7215344274025399E-2</v>
      </c>
      <c r="V162" s="60">
        <v>2.549180623891411E-2</v>
      </c>
      <c r="W162" s="57">
        <v>1</v>
      </c>
      <c r="X162" s="57">
        <v>1</v>
      </c>
      <c r="Y162" s="57">
        <v>0</v>
      </c>
      <c r="Z162" s="57">
        <v>0</v>
      </c>
      <c r="AA162" s="57">
        <v>0</v>
      </c>
      <c r="AB162" s="57">
        <v>2</v>
      </c>
      <c r="AC162" s="57">
        <v>1</v>
      </c>
      <c r="AD162" s="57">
        <v>4</v>
      </c>
      <c r="AE162" s="57">
        <v>0</v>
      </c>
      <c r="AF162" s="57">
        <v>0</v>
      </c>
      <c r="AG162" s="57">
        <v>34</v>
      </c>
      <c r="AH162" s="57">
        <v>34</v>
      </c>
      <c r="AI162" s="57">
        <v>34</v>
      </c>
      <c r="AJ162" s="57">
        <v>34</v>
      </c>
      <c r="AK162" s="57">
        <v>34</v>
      </c>
      <c r="AL162" s="57">
        <v>34</v>
      </c>
      <c r="AM162" s="57">
        <v>34</v>
      </c>
      <c r="AN162" s="57">
        <v>34</v>
      </c>
    </row>
    <row r="163" spans="1:40" x14ac:dyDescent="0.3">
      <c r="A163" s="55" t="s">
        <v>256</v>
      </c>
      <c r="B163" s="56">
        <v>0</v>
      </c>
      <c r="C163" s="56">
        <v>0</v>
      </c>
      <c r="D163" s="56">
        <v>0</v>
      </c>
      <c r="E163" s="56">
        <v>0</v>
      </c>
      <c r="F163" s="56">
        <v>1</v>
      </c>
      <c r="G163" s="56">
        <v>0</v>
      </c>
      <c r="H163" s="56">
        <v>0</v>
      </c>
      <c r="I163" s="57">
        <v>17</v>
      </c>
      <c r="J163" s="56">
        <v>75</v>
      </c>
      <c r="K163" s="57">
        <v>50</v>
      </c>
      <c r="L163" s="57">
        <v>86</v>
      </c>
      <c r="M163" s="57">
        <v>4</v>
      </c>
      <c r="N163" s="61">
        <v>1</v>
      </c>
      <c r="O163" s="59">
        <v>-2.2485085896930741</v>
      </c>
      <c r="P163" s="59">
        <v>-0.87842890000000295</v>
      </c>
      <c r="Q163" s="59">
        <v>0.77622306928180507</v>
      </c>
      <c r="R163" s="59">
        <v>0.33437952957384276</v>
      </c>
      <c r="S163" s="60">
        <v>-1.6264252053281886E-2</v>
      </c>
      <c r="T163" s="60">
        <v>-7.4519902258385375E-3</v>
      </c>
      <c r="U163" s="60">
        <v>2.1369558313341881E-2</v>
      </c>
      <c r="V163" s="60">
        <v>2.5789705192786064E-2</v>
      </c>
      <c r="W163" s="57">
        <v>1</v>
      </c>
      <c r="X163" s="57">
        <v>1</v>
      </c>
      <c r="Y163" s="57">
        <v>0</v>
      </c>
      <c r="Z163" s="57">
        <v>0</v>
      </c>
      <c r="AA163" s="57">
        <v>0</v>
      </c>
      <c r="AB163" s="57">
        <v>2</v>
      </c>
      <c r="AC163" s="57">
        <v>1</v>
      </c>
      <c r="AD163" s="57">
        <v>4</v>
      </c>
      <c r="AE163" s="57">
        <v>0</v>
      </c>
      <c r="AF163" s="57">
        <v>0</v>
      </c>
      <c r="AG163" s="57">
        <v>31</v>
      </c>
      <c r="AH163" s="57">
        <v>31</v>
      </c>
      <c r="AI163" s="57">
        <v>31</v>
      </c>
      <c r="AJ163" s="57">
        <v>31</v>
      </c>
      <c r="AK163" s="57">
        <v>31</v>
      </c>
      <c r="AL163" s="57">
        <v>31</v>
      </c>
      <c r="AM163" s="57">
        <v>31</v>
      </c>
      <c r="AN163" s="57">
        <v>31</v>
      </c>
    </row>
    <row r="164" spans="1:40" x14ac:dyDescent="0.3">
      <c r="A164" s="55" t="s">
        <v>257</v>
      </c>
      <c r="B164" s="56">
        <v>0</v>
      </c>
      <c r="C164" s="56">
        <v>0</v>
      </c>
      <c r="D164" s="56">
        <v>0</v>
      </c>
      <c r="E164" s="56">
        <v>0</v>
      </c>
      <c r="F164" s="56">
        <v>1</v>
      </c>
      <c r="G164" s="56">
        <v>0</v>
      </c>
      <c r="H164" s="56">
        <v>0</v>
      </c>
      <c r="I164" s="57">
        <v>15</v>
      </c>
      <c r="J164" s="56">
        <v>77</v>
      </c>
      <c r="K164" s="57">
        <v>50</v>
      </c>
      <c r="L164" s="57">
        <v>86</v>
      </c>
      <c r="M164" s="57">
        <v>4</v>
      </c>
      <c r="N164" s="61">
        <v>0</v>
      </c>
      <c r="O164" s="59">
        <v>-0.18515152064415474</v>
      </c>
      <c r="P164" s="59">
        <v>-3.823934699999981</v>
      </c>
      <c r="Q164" s="59">
        <v>-0.82056781166481585</v>
      </c>
      <c r="R164" s="59">
        <v>-0.14122397581471624</v>
      </c>
      <c r="S164" s="60">
        <v>-1.3302533971570436E-3</v>
      </c>
      <c r="T164" s="60">
        <v>-3.0151522337210544E-2</v>
      </c>
      <c r="U164" s="60">
        <v>-2.2285582771617622E-2</v>
      </c>
      <c r="V164" s="60">
        <v>-1.0829043046620449E-2</v>
      </c>
      <c r="W164" s="57">
        <v>1</v>
      </c>
      <c r="X164" s="57">
        <v>1</v>
      </c>
      <c r="Y164" s="57">
        <v>0</v>
      </c>
      <c r="Z164" s="57">
        <v>0</v>
      </c>
      <c r="AA164" s="57">
        <v>0</v>
      </c>
      <c r="AB164" s="57">
        <v>3</v>
      </c>
      <c r="AC164" s="57">
        <v>1</v>
      </c>
      <c r="AD164" s="57">
        <v>4</v>
      </c>
      <c r="AE164" s="57">
        <v>0</v>
      </c>
      <c r="AF164" s="57">
        <v>0</v>
      </c>
      <c r="AG164" s="57">
        <v>33</v>
      </c>
      <c r="AH164" s="57">
        <v>33</v>
      </c>
      <c r="AI164" s="57">
        <v>33</v>
      </c>
      <c r="AJ164" s="57">
        <v>33</v>
      </c>
      <c r="AK164" s="57">
        <v>33</v>
      </c>
      <c r="AL164" s="57">
        <v>33</v>
      </c>
      <c r="AM164" s="57">
        <v>33</v>
      </c>
      <c r="AN164" s="57">
        <v>33</v>
      </c>
    </row>
    <row r="165" spans="1:40" x14ac:dyDescent="0.3">
      <c r="A165" s="55" t="s">
        <v>258</v>
      </c>
      <c r="B165" s="56">
        <v>0</v>
      </c>
      <c r="C165" s="56">
        <v>0</v>
      </c>
      <c r="D165" s="56">
        <v>0</v>
      </c>
      <c r="E165" s="56">
        <v>0</v>
      </c>
      <c r="F165" s="56">
        <v>1</v>
      </c>
      <c r="G165" s="56">
        <v>0</v>
      </c>
      <c r="H165" s="56">
        <v>0</v>
      </c>
      <c r="I165" s="57">
        <v>32</v>
      </c>
      <c r="J165" s="56">
        <v>60</v>
      </c>
      <c r="K165" s="57">
        <v>50</v>
      </c>
      <c r="L165" s="57">
        <v>86</v>
      </c>
      <c r="M165" s="57">
        <v>2</v>
      </c>
      <c r="N165" s="61">
        <v>0</v>
      </c>
      <c r="O165" s="59">
        <v>2.9514914103069145</v>
      </c>
      <c r="P165" s="59">
        <v>-1.878428900000003</v>
      </c>
      <c r="Q165" s="59">
        <v>-0.92377693071819778</v>
      </c>
      <c r="R165" s="59">
        <v>-0.66562047042615724</v>
      </c>
      <c r="S165" s="60">
        <v>2.1349173603504312E-2</v>
      </c>
      <c r="T165" s="60">
        <v>-1.5935306548694617E-2</v>
      </c>
      <c r="U165" s="60">
        <v>-2.543174220236389E-2</v>
      </c>
      <c r="V165" s="60">
        <v>-5.1337340310430933E-2</v>
      </c>
      <c r="W165" s="57">
        <v>1</v>
      </c>
      <c r="X165" s="57">
        <v>1</v>
      </c>
      <c r="Y165" s="57">
        <v>1</v>
      </c>
      <c r="Z165" s="57">
        <v>1</v>
      </c>
      <c r="AA165" s="57">
        <v>0</v>
      </c>
      <c r="AB165" s="57">
        <v>3</v>
      </c>
      <c r="AC165" s="57">
        <v>1</v>
      </c>
      <c r="AD165" s="57">
        <v>4</v>
      </c>
      <c r="AE165" s="57">
        <v>0</v>
      </c>
      <c r="AF165" s="57">
        <v>0</v>
      </c>
      <c r="AG165" s="57">
        <v>31</v>
      </c>
      <c r="AH165" s="57">
        <v>31</v>
      </c>
      <c r="AI165" s="57">
        <v>31</v>
      </c>
      <c r="AJ165" s="57">
        <v>31</v>
      </c>
      <c r="AK165" s="57">
        <v>31</v>
      </c>
      <c r="AL165" s="57">
        <v>31</v>
      </c>
      <c r="AM165" s="57">
        <v>31</v>
      </c>
      <c r="AN165" s="57">
        <v>31</v>
      </c>
    </row>
    <row r="166" spans="1:40" x14ac:dyDescent="0.3">
      <c r="A166" s="55" t="s">
        <v>259</v>
      </c>
      <c r="B166" s="56">
        <v>0</v>
      </c>
      <c r="C166" s="56">
        <v>0</v>
      </c>
      <c r="D166" s="56">
        <v>0</v>
      </c>
      <c r="E166" s="56">
        <v>0</v>
      </c>
      <c r="F166" s="56">
        <v>1</v>
      </c>
      <c r="G166" s="56">
        <v>0</v>
      </c>
      <c r="H166" s="56">
        <v>0</v>
      </c>
      <c r="I166" s="57">
        <v>17</v>
      </c>
      <c r="J166" s="56">
        <v>75</v>
      </c>
      <c r="K166" s="57">
        <v>50</v>
      </c>
      <c r="L166" s="57">
        <v>86</v>
      </c>
      <c r="M166" s="57">
        <v>3</v>
      </c>
      <c r="N166" s="61">
        <v>1</v>
      </c>
      <c r="O166" s="59">
        <v>6.8018109670758804</v>
      </c>
      <c r="P166" s="59">
        <v>4.01258270000001</v>
      </c>
      <c r="Q166" s="59">
        <v>1.2625658219519806</v>
      </c>
      <c r="R166" s="59">
        <v>-0.89346180749748427</v>
      </c>
      <c r="S166" s="60">
        <v>5.0309926602785118E-2</v>
      </c>
      <c r="T166" s="60">
        <v>4.0130876547803486E-2</v>
      </c>
      <c r="U166" s="60">
        <v>3.5932214502468252E-2</v>
      </c>
      <c r="V166" s="60">
        <v>-7.0387560229610069E-2</v>
      </c>
      <c r="W166" s="57">
        <v>1</v>
      </c>
      <c r="X166" s="57">
        <v>1</v>
      </c>
      <c r="Y166" s="57">
        <v>1</v>
      </c>
      <c r="Z166" s="57">
        <v>1</v>
      </c>
      <c r="AA166" s="57">
        <v>0</v>
      </c>
      <c r="AB166" s="57">
        <v>3</v>
      </c>
      <c r="AC166" s="57">
        <v>1</v>
      </c>
      <c r="AD166" s="57">
        <v>1</v>
      </c>
      <c r="AE166" s="57">
        <v>1</v>
      </c>
      <c r="AF166" s="57">
        <v>69</v>
      </c>
      <c r="AG166" s="57">
        <v>27</v>
      </c>
      <c r="AH166" s="57">
        <v>27</v>
      </c>
      <c r="AI166" s="57">
        <v>27</v>
      </c>
      <c r="AJ166" s="57">
        <v>27</v>
      </c>
      <c r="AK166" s="57">
        <v>27</v>
      </c>
      <c r="AL166" s="57">
        <v>27</v>
      </c>
      <c r="AM166" s="57">
        <v>27</v>
      </c>
      <c r="AN166" s="57">
        <v>27</v>
      </c>
    </row>
    <row r="167" spans="1:40" x14ac:dyDescent="0.3">
      <c r="A167" s="55" t="s">
        <v>260</v>
      </c>
      <c r="B167" s="56">
        <v>0</v>
      </c>
      <c r="C167" s="56">
        <v>0</v>
      </c>
      <c r="D167" s="56">
        <v>0</v>
      </c>
      <c r="E167" s="56">
        <v>0</v>
      </c>
      <c r="F167" s="56">
        <v>1</v>
      </c>
      <c r="G167" s="56">
        <v>0</v>
      </c>
      <c r="H167" s="56">
        <v>0</v>
      </c>
      <c r="I167" s="57">
        <v>18</v>
      </c>
      <c r="J167" s="56">
        <v>74</v>
      </c>
      <c r="K167" s="57">
        <v>50</v>
      </c>
      <c r="L167" s="57">
        <v>86</v>
      </c>
      <c r="M167" s="57">
        <v>3</v>
      </c>
      <c r="N167" s="61">
        <v>1</v>
      </c>
      <c r="O167" s="59">
        <v>7.3145718323933409</v>
      </c>
      <c r="P167" s="59">
        <v>9.4853355999999991</v>
      </c>
      <c r="Q167" s="59">
        <v>2.2086331520064988</v>
      </c>
      <c r="R167" s="59">
        <v>-0.19581174542104662</v>
      </c>
      <c r="S167" s="60">
        <v>5.4551579036986278E-2</v>
      </c>
      <c r="T167" s="60">
        <v>9.930763678629434E-2</v>
      </c>
      <c r="U167" s="60">
        <v>6.3482218495646017E-2</v>
      </c>
      <c r="V167" s="60">
        <v>-1.5545782151930782E-2</v>
      </c>
      <c r="W167" s="57">
        <v>1</v>
      </c>
      <c r="X167" s="57">
        <v>1</v>
      </c>
      <c r="Y167" s="57">
        <v>0</v>
      </c>
      <c r="Z167" s="57">
        <v>0</v>
      </c>
      <c r="AA167" s="57">
        <v>0</v>
      </c>
      <c r="AB167" s="57">
        <v>3</v>
      </c>
      <c r="AC167" s="57">
        <v>1</v>
      </c>
      <c r="AD167" s="57">
        <v>1</v>
      </c>
      <c r="AE167" s="57">
        <v>1</v>
      </c>
      <c r="AF167" s="57">
        <v>216</v>
      </c>
      <c r="AG167" s="57">
        <v>26</v>
      </c>
      <c r="AH167" s="57">
        <v>26</v>
      </c>
      <c r="AI167" s="57">
        <v>26</v>
      </c>
      <c r="AJ167" s="57">
        <v>26</v>
      </c>
      <c r="AK167" s="57">
        <v>26</v>
      </c>
      <c r="AL167" s="57">
        <v>26</v>
      </c>
      <c r="AM167" s="57">
        <v>26</v>
      </c>
      <c r="AN167" s="57">
        <v>26</v>
      </c>
    </row>
    <row r="168" spans="1:40" x14ac:dyDescent="0.3">
      <c r="A168" s="55" t="s">
        <v>261</v>
      </c>
      <c r="B168" s="56">
        <v>0</v>
      </c>
      <c r="C168" s="56">
        <v>0</v>
      </c>
      <c r="D168" s="56">
        <v>0</v>
      </c>
      <c r="E168" s="56">
        <v>0</v>
      </c>
      <c r="F168" s="56">
        <v>1</v>
      </c>
      <c r="G168" s="56">
        <v>0</v>
      </c>
      <c r="H168" s="56">
        <v>0</v>
      </c>
      <c r="I168" s="57">
        <v>14</v>
      </c>
      <c r="J168" s="56">
        <v>78</v>
      </c>
      <c r="K168" s="57">
        <v>50</v>
      </c>
      <c r="L168" s="57">
        <v>86</v>
      </c>
      <c r="M168" s="57">
        <v>3</v>
      </c>
      <c r="N168" s="61">
        <v>0</v>
      </c>
      <c r="O168" s="59">
        <v>20.543837058473144</v>
      </c>
      <c r="P168" s="59">
        <v>-1.4056759999999855</v>
      </c>
      <c r="Q168" s="59">
        <v>0.84659517138922524</v>
      </c>
      <c r="R168" s="59">
        <v>-0.11391225824943874</v>
      </c>
      <c r="S168" s="60">
        <v>0.14924022738596668</v>
      </c>
      <c r="T168" s="60">
        <v>-1.2395111510996907E-2</v>
      </c>
      <c r="U168" s="60">
        <v>2.3481698203366239E-2</v>
      </c>
      <c r="V168" s="60">
        <v>-8.8208945493393216E-3</v>
      </c>
      <c r="W168" s="57">
        <v>1</v>
      </c>
      <c r="X168" s="57">
        <v>1</v>
      </c>
      <c r="Y168" s="57">
        <v>0</v>
      </c>
      <c r="Z168" s="57">
        <v>0</v>
      </c>
      <c r="AA168" s="57">
        <v>0</v>
      </c>
      <c r="AB168" s="57">
        <v>3</v>
      </c>
      <c r="AC168" s="57">
        <v>1</v>
      </c>
      <c r="AD168" s="57">
        <v>2</v>
      </c>
      <c r="AE168" s="57">
        <v>1</v>
      </c>
      <c r="AF168" s="57">
        <v>291</v>
      </c>
      <c r="AG168" s="57">
        <v>30</v>
      </c>
      <c r="AH168" s="57">
        <v>30</v>
      </c>
      <c r="AI168" s="57">
        <v>30</v>
      </c>
      <c r="AJ168" s="57">
        <v>30</v>
      </c>
      <c r="AK168" s="57">
        <v>30</v>
      </c>
      <c r="AL168" s="57">
        <v>30</v>
      </c>
      <c r="AM168" s="57">
        <v>30</v>
      </c>
      <c r="AN168" s="57">
        <v>30</v>
      </c>
    </row>
    <row r="169" spans="1:40" x14ac:dyDescent="0.3">
      <c r="D169" s="64" t="s">
        <v>262</v>
      </c>
      <c r="F169" t="s">
        <v>263</v>
      </c>
      <c r="H169" s="65">
        <v>0.33333333333333331</v>
      </c>
      <c r="N169" s="41"/>
      <c r="O169" s="41"/>
      <c r="P169" s="41"/>
      <c r="Q169" s="41"/>
      <c r="R169" s="41"/>
      <c r="S169" s="41"/>
      <c r="T169" s="41"/>
      <c r="U169" s="41"/>
      <c r="V169" s="41"/>
      <c r="AG169" s="41"/>
      <c r="AH169" s="41"/>
      <c r="AI169" s="41"/>
      <c r="AJ169" s="41"/>
      <c r="AK169" s="41"/>
    </row>
    <row r="170" spans="1:40" x14ac:dyDescent="0.3">
      <c r="E170" t="s">
        <v>264</v>
      </c>
      <c r="F170" t="s">
        <v>265</v>
      </c>
      <c r="H170" s="66">
        <f>E171-H171</f>
        <v>9</v>
      </c>
      <c r="W170"/>
      <c r="X170"/>
      <c r="Y170"/>
      <c r="Z170"/>
      <c r="AA170"/>
      <c r="AB170"/>
      <c r="AC170"/>
      <c r="AD170"/>
      <c r="AE170"/>
      <c r="AF170"/>
      <c r="AK170" s="41"/>
    </row>
    <row r="171" spans="1:40" x14ac:dyDescent="0.3">
      <c r="E171" s="66">
        <v>17</v>
      </c>
      <c r="F171" t="s">
        <v>95</v>
      </c>
      <c r="H171" s="66">
        <v>8</v>
      </c>
      <c r="I171" s="67">
        <v>0</v>
      </c>
      <c r="J171" s="67">
        <v>0</v>
      </c>
      <c r="M171" s="67">
        <v>0</v>
      </c>
      <c r="N171" s="67">
        <v>0</v>
      </c>
      <c r="O171" s="67">
        <v>0</v>
      </c>
      <c r="P171" s="67">
        <v>0</v>
      </c>
      <c r="Q171" s="67">
        <v>0</v>
      </c>
      <c r="R171" s="67">
        <v>0</v>
      </c>
      <c r="S171" s="67">
        <v>0</v>
      </c>
      <c r="T171" s="67">
        <v>0</v>
      </c>
      <c r="U171" s="67">
        <v>0</v>
      </c>
      <c r="V171" s="67">
        <v>0</v>
      </c>
      <c r="W171" s="67">
        <v>0</v>
      </c>
      <c r="X171" s="67">
        <v>0</v>
      </c>
      <c r="Y171" s="67">
        <v>0</v>
      </c>
      <c r="Z171" s="67">
        <v>0</v>
      </c>
      <c r="AA171" s="67">
        <v>0</v>
      </c>
      <c r="AB171" s="67">
        <v>0</v>
      </c>
      <c r="AC171" s="67">
        <v>0</v>
      </c>
      <c r="AD171" s="67">
        <v>0</v>
      </c>
      <c r="AE171" s="67">
        <v>0</v>
      </c>
      <c r="AF171" s="67">
        <v>0</v>
      </c>
      <c r="AK171" s="41"/>
    </row>
    <row r="172" spans="1:40" x14ac:dyDescent="0.3">
      <c r="E172" t="s">
        <v>266</v>
      </c>
      <c r="F172" t="s">
        <v>263</v>
      </c>
      <c r="N172" s="41"/>
      <c r="O172" s="41"/>
      <c r="P172" s="41"/>
      <c r="Q172" s="41"/>
      <c r="R172" s="41"/>
      <c r="S172" s="41"/>
      <c r="T172" s="41"/>
      <c r="U172" s="41"/>
      <c r="V172" s="41"/>
      <c r="AB172" s="65">
        <v>1.6944444444444444</v>
      </c>
      <c r="AC172" s="65">
        <v>0.52777777777777779</v>
      </c>
      <c r="AG172" s="41"/>
      <c r="AH172" s="41"/>
      <c r="AI172" s="41"/>
      <c r="AJ172" s="41"/>
      <c r="AK172" s="41"/>
    </row>
    <row r="173" spans="1:40" x14ac:dyDescent="0.3">
      <c r="F173" t="s">
        <v>265</v>
      </c>
      <c r="I173" s="67">
        <f>$E174-I174</f>
        <v>39</v>
      </c>
      <c r="J173" s="67">
        <f>$E174-J174</f>
        <v>39</v>
      </c>
      <c r="M173" s="67">
        <f t="shared" ref="M173:AF173" si="0">$E174-M174</f>
        <v>39</v>
      </c>
      <c r="N173" s="67">
        <f t="shared" si="0"/>
        <v>39</v>
      </c>
      <c r="O173" s="67">
        <f t="shared" si="0"/>
        <v>39</v>
      </c>
      <c r="P173" s="67">
        <f t="shared" si="0"/>
        <v>39</v>
      </c>
      <c r="Q173" s="67">
        <f t="shared" si="0"/>
        <v>39</v>
      </c>
      <c r="R173" s="67">
        <f t="shared" si="0"/>
        <v>39</v>
      </c>
      <c r="S173" s="67">
        <f t="shared" si="0"/>
        <v>39</v>
      </c>
      <c r="T173" s="67">
        <f t="shared" si="0"/>
        <v>39</v>
      </c>
      <c r="U173" s="67">
        <f t="shared" si="0"/>
        <v>39</v>
      </c>
      <c r="V173" s="67">
        <f t="shared" si="0"/>
        <v>39</v>
      </c>
      <c r="W173" s="67">
        <f t="shared" si="0"/>
        <v>39</v>
      </c>
      <c r="X173" s="67">
        <f t="shared" si="0"/>
        <v>39</v>
      </c>
      <c r="Y173" s="67">
        <f t="shared" si="0"/>
        <v>39</v>
      </c>
      <c r="Z173" s="67">
        <f t="shared" si="0"/>
        <v>39</v>
      </c>
      <c r="AA173" s="67">
        <f t="shared" si="0"/>
        <v>39</v>
      </c>
      <c r="AB173" s="67">
        <f t="shared" si="0"/>
        <v>36</v>
      </c>
      <c r="AC173" s="67">
        <f t="shared" si="0"/>
        <v>36</v>
      </c>
      <c r="AD173" s="67">
        <f t="shared" si="0"/>
        <v>39</v>
      </c>
      <c r="AE173" s="67">
        <f t="shared" si="0"/>
        <v>39</v>
      </c>
      <c r="AF173" s="67">
        <f t="shared" si="0"/>
        <v>39</v>
      </c>
      <c r="AG173" s="41"/>
      <c r="AH173" s="41"/>
      <c r="AI173" s="41"/>
      <c r="AJ173" s="41"/>
      <c r="AK173" s="41"/>
    </row>
    <row r="174" spans="1:40" x14ac:dyDescent="0.3">
      <c r="E174" s="67">
        <v>39</v>
      </c>
      <c r="F174" t="s">
        <v>95</v>
      </c>
      <c r="I174" s="67">
        <v>0</v>
      </c>
      <c r="J174" s="67">
        <v>0</v>
      </c>
      <c r="M174" s="67">
        <v>0</v>
      </c>
      <c r="N174" s="67">
        <v>0</v>
      </c>
      <c r="O174" s="67">
        <v>0</v>
      </c>
      <c r="P174" s="67">
        <v>0</v>
      </c>
      <c r="Q174" s="67">
        <v>0</v>
      </c>
      <c r="R174" s="67">
        <v>0</v>
      </c>
      <c r="S174" s="67">
        <v>0</v>
      </c>
      <c r="T174" s="67">
        <v>0</v>
      </c>
      <c r="U174" s="67">
        <v>0</v>
      </c>
      <c r="V174" s="67">
        <v>0</v>
      </c>
      <c r="W174" s="67">
        <v>0</v>
      </c>
      <c r="X174" s="67">
        <v>0</v>
      </c>
      <c r="Y174" s="67">
        <v>0</v>
      </c>
      <c r="Z174" s="67">
        <v>0</v>
      </c>
      <c r="AA174" s="67">
        <v>0</v>
      </c>
      <c r="AB174" s="67">
        <v>3</v>
      </c>
      <c r="AC174" s="67">
        <v>3</v>
      </c>
      <c r="AD174" s="67">
        <v>0</v>
      </c>
      <c r="AE174" s="67">
        <v>0</v>
      </c>
      <c r="AF174" s="67">
        <v>0</v>
      </c>
      <c r="AG174" s="41"/>
      <c r="AH174" s="41"/>
      <c r="AI174" s="41"/>
      <c r="AJ174" s="41"/>
      <c r="AK174" s="41"/>
    </row>
    <row r="175" spans="1:40" x14ac:dyDescent="0.3">
      <c r="E175" t="s">
        <v>267</v>
      </c>
      <c r="F175" t="s">
        <v>263</v>
      </c>
      <c r="N175" s="41"/>
      <c r="O175" s="41"/>
      <c r="P175" s="41"/>
      <c r="Q175" s="41"/>
      <c r="R175" s="41"/>
      <c r="S175" s="41"/>
      <c r="T175" s="41"/>
      <c r="U175" s="41"/>
      <c r="V175" s="41"/>
      <c r="AB175" s="65">
        <v>2</v>
      </c>
      <c r="AC175" s="65">
        <v>0.71875</v>
      </c>
      <c r="AG175" s="41"/>
      <c r="AH175" s="41"/>
      <c r="AI175" s="41"/>
      <c r="AJ175" s="41"/>
      <c r="AK175" s="41"/>
    </row>
    <row r="176" spans="1:40" x14ac:dyDescent="0.3">
      <c r="F176" t="s">
        <v>265</v>
      </c>
      <c r="I176" s="67">
        <f>$E177-I177</f>
        <v>33</v>
      </c>
      <c r="J176" s="67">
        <f>$E177-J177</f>
        <v>33</v>
      </c>
      <c r="M176" s="67">
        <f t="shared" ref="M176:AF176" si="1">$E177-M177</f>
        <v>33</v>
      </c>
      <c r="N176" s="67">
        <f t="shared" si="1"/>
        <v>33</v>
      </c>
      <c r="O176" s="67">
        <f t="shared" si="1"/>
        <v>33</v>
      </c>
      <c r="P176" s="67">
        <f t="shared" si="1"/>
        <v>33</v>
      </c>
      <c r="Q176" s="67">
        <f t="shared" si="1"/>
        <v>33</v>
      </c>
      <c r="R176" s="67">
        <f t="shared" si="1"/>
        <v>33</v>
      </c>
      <c r="S176" s="67">
        <f t="shared" si="1"/>
        <v>33</v>
      </c>
      <c r="T176" s="67">
        <f t="shared" si="1"/>
        <v>33</v>
      </c>
      <c r="U176" s="67">
        <f t="shared" si="1"/>
        <v>33</v>
      </c>
      <c r="V176" s="67">
        <f t="shared" si="1"/>
        <v>33</v>
      </c>
      <c r="W176" s="67">
        <f t="shared" si="1"/>
        <v>33</v>
      </c>
      <c r="X176" s="67">
        <f t="shared" si="1"/>
        <v>33</v>
      </c>
      <c r="Y176" s="67">
        <f t="shared" si="1"/>
        <v>33</v>
      </c>
      <c r="Z176" s="67">
        <f t="shared" si="1"/>
        <v>33</v>
      </c>
      <c r="AA176" s="67">
        <f t="shared" si="1"/>
        <v>33</v>
      </c>
      <c r="AB176" s="67">
        <f t="shared" si="1"/>
        <v>32</v>
      </c>
      <c r="AC176" s="67">
        <f t="shared" si="1"/>
        <v>32</v>
      </c>
      <c r="AD176" s="67">
        <f t="shared" si="1"/>
        <v>33</v>
      </c>
      <c r="AE176" s="67">
        <f t="shared" si="1"/>
        <v>33</v>
      </c>
      <c r="AF176" s="67">
        <f t="shared" si="1"/>
        <v>33</v>
      </c>
      <c r="AG176" s="41"/>
      <c r="AH176" s="41"/>
      <c r="AI176" s="41"/>
      <c r="AJ176" s="41"/>
      <c r="AK176" s="41"/>
    </row>
    <row r="177" spans="1:40" x14ac:dyDescent="0.3">
      <c r="E177" s="67">
        <v>33</v>
      </c>
      <c r="F177" t="s">
        <v>95</v>
      </c>
      <c r="I177" s="67">
        <v>0</v>
      </c>
      <c r="J177" s="67">
        <v>0</v>
      </c>
      <c r="M177" s="67">
        <v>0</v>
      </c>
      <c r="N177" s="67">
        <v>0</v>
      </c>
      <c r="O177" s="67">
        <v>0</v>
      </c>
      <c r="P177" s="67">
        <v>0</v>
      </c>
      <c r="Q177" s="67">
        <v>0</v>
      </c>
      <c r="R177" s="67">
        <v>0</v>
      </c>
      <c r="S177" s="67">
        <v>0</v>
      </c>
      <c r="T177" s="67">
        <v>0</v>
      </c>
      <c r="U177" s="67">
        <v>0</v>
      </c>
      <c r="V177" s="67">
        <v>0</v>
      </c>
      <c r="W177" s="67">
        <v>0</v>
      </c>
      <c r="X177" s="67">
        <v>0</v>
      </c>
      <c r="Y177" s="67">
        <v>0</v>
      </c>
      <c r="Z177" s="67">
        <v>0</v>
      </c>
      <c r="AA177" s="67">
        <v>0</v>
      </c>
      <c r="AB177" s="67">
        <v>1</v>
      </c>
      <c r="AC177" s="67">
        <v>1</v>
      </c>
      <c r="AD177" s="67">
        <v>0</v>
      </c>
      <c r="AE177" s="67">
        <v>0</v>
      </c>
      <c r="AF177" s="67">
        <v>0</v>
      </c>
      <c r="AG177" s="41"/>
      <c r="AH177" s="41"/>
      <c r="AI177" s="41"/>
      <c r="AJ177" s="41"/>
      <c r="AK177" s="41"/>
    </row>
    <row r="178" spans="1:40" x14ac:dyDescent="0.3">
      <c r="E178" t="s">
        <v>268</v>
      </c>
      <c r="F178" t="s">
        <v>263</v>
      </c>
      <c r="AG178" s="41"/>
      <c r="AH178" s="41"/>
      <c r="AI178" s="41"/>
      <c r="AJ178" s="41"/>
      <c r="AK178" s="41"/>
    </row>
    <row r="179" spans="1:40" x14ac:dyDescent="0.3">
      <c r="F179" t="s">
        <v>265</v>
      </c>
      <c r="I179" s="67">
        <f>$E180-I180</f>
        <v>30</v>
      </c>
      <c r="J179" s="67">
        <f>$E180-J180</f>
        <v>30</v>
      </c>
      <c r="M179" s="67">
        <f t="shared" ref="M179:AF179" si="2">$E180-M180</f>
        <v>30</v>
      </c>
      <c r="N179" s="67">
        <f t="shared" si="2"/>
        <v>30</v>
      </c>
      <c r="O179" s="67">
        <f t="shared" si="2"/>
        <v>30</v>
      </c>
      <c r="P179" s="67">
        <f t="shared" si="2"/>
        <v>30</v>
      </c>
      <c r="Q179" s="67">
        <f t="shared" si="2"/>
        <v>30</v>
      </c>
      <c r="R179" s="67">
        <f t="shared" si="2"/>
        <v>30</v>
      </c>
      <c r="S179" s="67">
        <f t="shared" si="2"/>
        <v>30</v>
      </c>
      <c r="T179" s="67">
        <f t="shared" si="2"/>
        <v>30</v>
      </c>
      <c r="U179" s="67">
        <f t="shared" si="2"/>
        <v>30</v>
      </c>
      <c r="V179" s="67">
        <f t="shared" si="2"/>
        <v>30</v>
      </c>
      <c r="W179" s="67">
        <f t="shared" si="2"/>
        <v>30</v>
      </c>
      <c r="X179" s="67">
        <f t="shared" si="2"/>
        <v>30</v>
      </c>
      <c r="Y179" s="67">
        <f t="shared" si="2"/>
        <v>30</v>
      </c>
      <c r="Z179" s="67">
        <f t="shared" si="2"/>
        <v>30</v>
      </c>
      <c r="AA179" s="67">
        <f t="shared" si="2"/>
        <v>30</v>
      </c>
      <c r="AB179" s="67">
        <f t="shared" si="2"/>
        <v>30</v>
      </c>
      <c r="AC179" s="67">
        <f t="shared" si="2"/>
        <v>30</v>
      </c>
      <c r="AD179" s="67">
        <f t="shared" si="2"/>
        <v>30</v>
      </c>
      <c r="AE179" s="67">
        <f t="shared" si="2"/>
        <v>30</v>
      </c>
      <c r="AF179" s="67">
        <f t="shared" si="2"/>
        <v>30</v>
      </c>
      <c r="AG179" s="41"/>
      <c r="AH179" s="41"/>
      <c r="AI179" s="41"/>
      <c r="AJ179" s="41"/>
      <c r="AK179" s="41"/>
    </row>
    <row r="180" spans="1:40" x14ac:dyDescent="0.3">
      <c r="E180" s="67">
        <v>30</v>
      </c>
      <c r="F180" t="s">
        <v>95</v>
      </c>
      <c r="I180" s="67">
        <v>0</v>
      </c>
      <c r="J180" s="67">
        <v>0</v>
      </c>
      <c r="M180" s="67">
        <v>0</v>
      </c>
      <c r="N180" s="67">
        <v>0</v>
      </c>
      <c r="O180" s="67">
        <v>0</v>
      </c>
      <c r="P180" s="67">
        <v>0</v>
      </c>
      <c r="Q180" s="67">
        <v>0</v>
      </c>
      <c r="R180" s="67">
        <v>0</v>
      </c>
      <c r="S180" s="67">
        <v>0</v>
      </c>
      <c r="T180" s="67">
        <v>0</v>
      </c>
      <c r="U180" s="67">
        <v>0</v>
      </c>
      <c r="V180" s="67">
        <v>0</v>
      </c>
      <c r="W180" s="67">
        <v>0</v>
      </c>
      <c r="X180" s="67">
        <v>0</v>
      </c>
      <c r="Y180" s="67">
        <v>0</v>
      </c>
      <c r="Z180" s="67">
        <v>0</v>
      </c>
      <c r="AA180" s="67">
        <v>0</v>
      </c>
      <c r="AB180" s="67">
        <v>0</v>
      </c>
      <c r="AC180" s="67">
        <v>0</v>
      </c>
      <c r="AD180" s="67">
        <v>0</v>
      </c>
      <c r="AE180" s="67">
        <v>0</v>
      </c>
      <c r="AF180" s="67">
        <v>0</v>
      </c>
      <c r="AG180" s="41"/>
      <c r="AH180" s="41"/>
      <c r="AI180" s="41"/>
      <c r="AJ180" s="41"/>
      <c r="AK180" s="41"/>
    </row>
    <row r="181" spans="1:40" x14ac:dyDescent="0.3">
      <c r="E181" t="s">
        <v>269</v>
      </c>
      <c r="F181" t="s">
        <v>263</v>
      </c>
      <c r="I181" s="65">
        <v>20.652173913043477</v>
      </c>
      <c r="J181" s="65">
        <v>71.347826086956516</v>
      </c>
      <c r="M181" s="65">
        <v>2.9565217391304346</v>
      </c>
      <c r="N181" s="65">
        <v>0.32608695652173914</v>
      </c>
      <c r="O181" s="65">
        <v>5.2751824123148676</v>
      </c>
      <c r="P181" s="65">
        <v>-0.85319258409089993</v>
      </c>
      <c r="Q181" s="65">
        <v>-0.74077189079052919</v>
      </c>
      <c r="R181" s="65">
        <v>-8.4277076189454944E-2</v>
      </c>
      <c r="S181" s="68">
        <v>3.8432724069438803E-2</v>
      </c>
      <c r="T181" s="68">
        <v>-2.6835402270247257E-3</v>
      </c>
      <c r="U181" s="68">
        <v>-2.0163341852766418E-2</v>
      </c>
      <c r="V181" s="68">
        <v>-6.5643840522290912E-3</v>
      </c>
      <c r="W181" s="65">
        <v>1.1521739130434783</v>
      </c>
      <c r="X181" s="65">
        <v>0.82608695652173914</v>
      </c>
      <c r="Y181" s="65">
        <v>0.76086956521739135</v>
      </c>
      <c r="Z181" s="65">
        <v>0.45652173913043476</v>
      </c>
      <c r="AA181" s="65">
        <v>0.10869565217391304</v>
      </c>
      <c r="AB181" s="65">
        <v>2.3488372093023258</v>
      </c>
      <c r="AC181" s="65">
        <v>0.88372093023255816</v>
      </c>
      <c r="AD181" s="65">
        <v>1.8139534883720929</v>
      </c>
      <c r="AE181" s="65">
        <v>0.79069767441860461</v>
      </c>
      <c r="AF181" s="65">
        <v>91.581395348837205</v>
      </c>
      <c r="AG181" s="41"/>
      <c r="AH181" s="41"/>
      <c r="AI181" s="41"/>
      <c r="AJ181" s="41"/>
      <c r="AK181" s="41"/>
    </row>
    <row r="182" spans="1:40" x14ac:dyDescent="0.3">
      <c r="F182" t="s">
        <v>265</v>
      </c>
      <c r="I182" s="67">
        <f>$E183-I183</f>
        <v>46</v>
      </c>
      <c r="J182" s="67">
        <f>$E183-J183</f>
        <v>46</v>
      </c>
      <c r="M182" s="67">
        <f t="shared" ref="M182:AF182" si="3">$E183-M183</f>
        <v>46</v>
      </c>
      <c r="N182" s="67">
        <f t="shared" si="3"/>
        <v>46</v>
      </c>
      <c r="O182" s="67">
        <f t="shared" si="3"/>
        <v>46</v>
      </c>
      <c r="P182" s="67">
        <f t="shared" si="3"/>
        <v>44</v>
      </c>
      <c r="Q182" s="67">
        <f t="shared" si="3"/>
        <v>46</v>
      </c>
      <c r="R182" s="67">
        <f t="shared" si="3"/>
        <v>46</v>
      </c>
      <c r="S182" s="67">
        <f t="shared" si="3"/>
        <v>46</v>
      </c>
      <c r="T182" s="67">
        <f t="shared" si="3"/>
        <v>44</v>
      </c>
      <c r="U182" s="67">
        <f t="shared" si="3"/>
        <v>46</v>
      </c>
      <c r="V182" s="67">
        <f t="shared" si="3"/>
        <v>46</v>
      </c>
      <c r="W182" s="67">
        <f t="shared" si="3"/>
        <v>46</v>
      </c>
      <c r="X182" s="67">
        <f t="shared" si="3"/>
        <v>46</v>
      </c>
      <c r="Y182" s="67">
        <f t="shared" si="3"/>
        <v>46</v>
      </c>
      <c r="Z182" s="67">
        <f t="shared" si="3"/>
        <v>46</v>
      </c>
      <c r="AA182" s="67">
        <f t="shared" si="3"/>
        <v>46</v>
      </c>
      <c r="AB182" s="67">
        <f t="shared" si="3"/>
        <v>43</v>
      </c>
      <c r="AC182" s="67">
        <f t="shared" si="3"/>
        <v>43</v>
      </c>
      <c r="AD182" s="67">
        <f t="shared" si="3"/>
        <v>43</v>
      </c>
      <c r="AE182" s="67">
        <f t="shared" si="3"/>
        <v>43</v>
      </c>
      <c r="AF182" s="67">
        <f t="shared" si="3"/>
        <v>43</v>
      </c>
      <c r="AG182" s="41"/>
      <c r="AH182" s="41"/>
      <c r="AI182" s="41"/>
      <c r="AJ182" s="41"/>
      <c r="AK182" s="41"/>
    </row>
    <row r="183" spans="1:40" x14ac:dyDescent="0.3">
      <c r="E183" s="67">
        <v>48</v>
      </c>
      <c r="F183" t="s">
        <v>95</v>
      </c>
      <c r="I183" s="67">
        <v>2</v>
      </c>
      <c r="J183" s="67">
        <v>2</v>
      </c>
      <c r="M183" s="67">
        <v>2</v>
      </c>
      <c r="N183" s="67">
        <v>2</v>
      </c>
      <c r="O183" s="67">
        <v>2</v>
      </c>
      <c r="P183" s="67">
        <v>4</v>
      </c>
      <c r="Q183" s="67">
        <v>2</v>
      </c>
      <c r="R183" s="67">
        <v>2</v>
      </c>
      <c r="S183" s="67">
        <v>2</v>
      </c>
      <c r="T183" s="67">
        <v>4</v>
      </c>
      <c r="U183" s="67">
        <v>2</v>
      </c>
      <c r="V183" s="67">
        <v>2</v>
      </c>
      <c r="W183" s="67">
        <v>2</v>
      </c>
      <c r="X183" s="67">
        <v>2</v>
      </c>
      <c r="Y183" s="67">
        <v>2</v>
      </c>
      <c r="Z183" s="67">
        <v>2</v>
      </c>
      <c r="AA183" s="67">
        <v>2</v>
      </c>
      <c r="AB183" s="67">
        <v>5</v>
      </c>
      <c r="AC183" s="67">
        <v>5</v>
      </c>
      <c r="AD183" s="67">
        <v>5</v>
      </c>
      <c r="AE183" s="67">
        <v>5</v>
      </c>
      <c r="AF183" s="67">
        <v>5</v>
      </c>
      <c r="AG183" s="41"/>
      <c r="AH183" s="41"/>
      <c r="AI183" s="41"/>
      <c r="AJ183" s="41"/>
      <c r="AK183" s="41"/>
    </row>
    <row r="184" spans="1:40" x14ac:dyDescent="0.3">
      <c r="AG184" s="41"/>
      <c r="AH184" s="41"/>
      <c r="AI184" s="41"/>
      <c r="AJ184" s="41"/>
      <c r="AK184" s="41"/>
    </row>
    <row r="185" spans="1:40" x14ac:dyDescent="0.3">
      <c r="D185" s="64" t="s">
        <v>270</v>
      </c>
      <c r="E185" s="69" t="s">
        <v>271</v>
      </c>
      <c r="AG185" s="41"/>
      <c r="AH185" s="41"/>
      <c r="AI185" s="41"/>
      <c r="AJ185" s="41"/>
      <c r="AK185" s="41"/>
    </row>
    <row r="186" spans="1:40" x14ac:dyDescent="0.3">
      <c r="F186" t="s">
        <v>263</v>
      </c>
      <c r="G186" s="65">
        <v>0.42767295597484278</v>
      </c>
      <c r="N186" s="41"/>
      <c r="O186" s="41"/>
      <c r="P186" s="65">
        <v>1.1188950910958977</v>
      </c>
      <c r="T186" s="68">
        <v>1.4004469957947111E-2</v>
      </c>
      <c r="W186" s="65">
        <v>1.3040540540540539</v>
      </c>
      <c r="X186" s="65">
        <v>0.88513513513513509</v>
      </c>
      <c r="Y186" s="65">
        <v>1.0675675675675675</v>
      </c>
      <c r="Z186" s="65">
        <v>0.58783783783783783</v>
      </c>
      <c r="AA186" s="65">
        <v>0.16216216216216217</v>
      </c>
      <c r="AB186" s="65">
        <v>1.9929078014184398</v>
      </c>
      <c r="AC186" s="65">
        <v>0.70921985815602839</v>
      </c>
      <c r="AD186" s="65">
        <v>1.6758620689655173</v>
      </c>
      <c r="AE186" s="65">
        <v>0.86206896551724133</v>
      </c>
      <c r="AF186" s="65">
        <v>93.703448275862073</v>
      </c>
      <c r="AG186" s="41"/>
      <c r="AH186" s="41"/>
      <c r="AI186" s="41"/>
      <c r="AJ186" s="41"/>
      <c r="AK186" s="41"/>
    </row>
    <row r="187" spans="1:40" x14ac:dyDescent="0.3">
      <c r="F187" t="s">
        <v>265</v>
      </c>
      <c r="G187" s="66">
        <f>E188-G188</f>
        <v>159</v>
      </c>
      <c r="P187" s="67">
        <f>$E188-P188</f>
        <v>146</v>
      </c>
      <c r="T187" s="67">
        <f>$E188-T188</f>
        <v>146</v>
      </c>
      <c r="W187" s="67">
        <f t="shared" ref="W187:AF187" si="4">$E188-W188</f>
        <v>148</v>
      </c>
      <c r="X187" s="67">
        <f t="shared" si="4"/>
        <v>148</v>
      </c>
      <c r="Y187" s="67">
        <f t="shared" si="4"/>
        <v>148</v>
      </c>
      <c r="Z187" s="67">
        <f t="shared" si="4"/>
        <v>148</v>
      </c>
      <c r="AA187" s="67">
        <f t="shared" si="4"/>
        <v>148</v>
      </c>
      <c r="AB187" s="67">
        <f t="shared" si="4"/>
        <v>141</v>
      </c>
      <c r="AC187" s="67">
        <f t="shared" si="4"/>
        <v>141</v>
      </c>
      <c r="AD187" s="67">
        <f t="shared" si="4"/>
        <v>145</v>
      </c>
      <c r="AE187" s="67">
        <f t="shared" si="4"/>
        <v>145</v>
      </c>
      <c r="AF187" s="67">
        <f t="shared" si="4"/>
        <v>145</v>
      </c>
      <c r="AG187" s="41"/>
      <c r="AH187" s="41"/>
      <c r="AI187" s="41"/>
      <c r="AJ187" s="41"/>
      <c r="AK187" s="41"/>
    </row>
    <row r="188" spans="1:40" x14ac:dyDescent="0.3">
      <c r="E188" s="66">
        <v>167</v>
      </c>
      <c r="F188" t="s">
        <v>95</v>
      </c>
      <c r="G188" s="66">
        <v>8</v>
      </c>
      <c r="P188" s="67">
        <v>21</v>
      </c>
      <c r="T188" s="67">
        <v>21</v>
      </c>
      <c r="W188" s="67">
        <v>19</v>
      </c>
      <c r="X188" s="67">
        <v>19</v>
      </c>
      <c r="Y188" s="67">
        <v>19</v>
      </c>
      <c r="Z188" s="67">
        <v>19</v>
      </c>
      <c r="AA188" s="67">
        <v>19</v>
      </c>
      <c r="AB188" s="67">
        <v>26</v>
      </c>
      <c r="AC188" s="67">
        <v>26</v>
      </c>
      <c r="AD188" s="67">
        <v>22</v>
      </c>
      <c r="AE188" s="67">
        <v>22</v>
      </c>
      <c r="AF188" s="67">
        <v>22</v>
      </c>
      <c r="AG188" s="41"/>
      <c r="AH188" s="41"/>
      <c r="AI188" s="41"/>
      <c r="AJ188" s="41"/>
      <c r="AK188" s="41"/>
      <c r="AL188" s="41"/>
      <c r="AM188" s="41"/>
      <c r="AN188" s="41"/>
    </row>
    <row r="189" spans="1:40" x14ac:dyDescent="0.3">
      <c r="AG189" s="41"/>
      <c r="AH189" s="41"/>
      <c r="AI189" s="41"/>
      <c r="AJ189" s="41"/>
      <c r="AK189" s="41"/>
    </row>
    <row r="190" spans="1:40" x14ac:dyDescent="0.3">
      <c r="AG190" s="41"/>
      <c r="AH190" s="41"/>
      <c r="AI190" s="41"/>
      <c r="AJ190" s="41"/>
      <c r="AK190" s="41"/>
    </row>
    <row r="191" spans="1:40" x14ac:dyDescent="0.3">
      <c r="AG191" s="41"/>
      <c r="AH191" s="41"/>
      <c r="AI191" s="41"/>
      <c r="AJ191" s="41"/>
      <c r="AK191" s="41"/>
    </row>
    <row r="192" spans="1:40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AG192" s="41"/>
      <c r="AH192" s="41"/>
      <c r="AI192" s="41"/>
      <c r="AJ192" s="41"/>
      <c r="AK192" s="41"/>
    </row>
    <row r="193" spans="33:37" x14ac:dyDescent="0.3">
      <c r="AG193" s="41"/>
      <c r="AH193" s="41"/>
      <c r="AI193" s="41"/>
      <c r="AJ193" s="41"/>
      <c r="AK193" s="41"/>
    </row>
    <row r="194" spans="33:37" x14ac:dyDescent="0.3">
      <c r="AG194" s="41"/>
      <c r="AH194" s="41"/>
      <c r="AI194" s="41"/>
      <c r="AJ194" s="41"/>
      <c r="AK194" s="41"/>
    </row>
    <row r="195" spans="33:37" x14ac:dyDescent="0.3">
      <c r="AG195" s="41"/>
      <c r="AH195" s="41"/>
      <c r="AI195" s="41"/>
      <c r="AJ195" s="41"/>
      <c r="AK195" s="41"/>
    </row>
    <row r="196" spans="33:37" x14ac:dyDescent="0.3">
      <c r="AG196" s="41"/>
      <c r="AH196" s="41"/>
      <c r="AI196" s="41"/>
      <c r="AJ196" s="41"/>
      <c r="AK196" s="41"/>
    </row>
    <row r="197" spans="33:37" x14ac:dyDescent="0.3">
      <c r="AG197" s="41"/>
      <c r="AH197" s="41"/>
      <c r="AI197" s="41"/>
      <c r="AJ197" s="41"/>
      <c r="AK197" s="41"/>
    </row>
    <row r="198" spans="33:37" x14ac:dyDescent="0.3">
      <c r="AG198" s="41"/>
      <c r="AH198" s="41"/>
      <c r="AI198" s="41"/>
      <c r="AJ198" s="41"/>
      <c r="AK198" s="41"/>
    </row>
    <row r="199" spans="33:37" x14ac:dyDescent="0.3">
      <c r="AG199" s="41"/>
      <c r="AH199" s="41"/>
      <c r="AI199" s="41"/>
      <c r="AJ199" s="41"/>
      <c r="AK199" s="41"/>
    </row>
    <row r="200" spans="33:37" x14ac:dyDescent="0.3">
      <c r="AG200" s="41"/>
      <c r="AH200" s="41"/>
      <c r="AI200" s="41"/>
      <c r="AJ200" s="41"/>
      <c r="AK200" s="41"/>
    </row>
    <row r="201" spans="33:37" x14ac:dyDescent="0.3">
      <c r="AG201" s="41"/>
      <c r="AH201" s="41"/>
      <c r="AI201" s="41"/>
      <c r="AJ201" s="41"/>
      <c r="AK201" s="41"/>
    </row>
    <row r="202" spans="33:37" x14ac:dyDescent="0.3">
      <c r="AG202" s="41"/>
      <c r="AH202" s="41"/>
      <c r="AI202" s="41"/>
      <c r="AJ202" s="41"/>
      <c r="AK202" s="41"/>
    </row>
    <row r="203" spans="33:37" x14ac:dyDescent="0.3">
      <c r="AG203" s="41"/>
      <c r="AH203" s="41"/>
      <c r="AI203" s="41"/>
      <c r="AJ203" s="41"/>
      <c r="AK203" s="41"/>
    </row>
    <row r="204" spans="33:37" x14ac:dyDescent="0.3">
      <c r="AG204" s="41"/>
      <c r="AH204" s="41"/>
      <c r="AI204" s="41"/>
      <c r="AJ204" s="41"/>
      <c r="AK204" s="41"/>
    </row>
    <row r="205" spans="33:37" x14ac:dyDescent="0.3">
      <c r="AG205" s="41"/>
      <c r="AH205" s="41"/>
      <c r="AI205" s="41"/>
      <c r="AJ205" s="41"/>
      <c r="AK205" s="41"/>
    </row>
    <row r="206" spans="33:37" x14ac:dyDescent="0.3">
      <c r="AG206" s="41"/>
      <c r="AH206" s="41"/>
      <c r="AI206" s="41"/>
      <c r="AJ206" s="41"/>
      <c r="AK206" s="41"/>
    </row>
    <row r="207" spans="33:37" x14ac:dyDescent="0.3">
      <c r="AG207" s="41"/>
      <c r="AH207" s="41"/>
      <c r="AI207" s="41"/>
      <c r="AJ207" s="41"/>
      <c r="AK207" s="41"/>
    </row>
    <row r="208" spans="33:37" x14ac:dyDescent="0.3">
      <c r="AG208" s="41"/>
      <c r="AH208" s="41"/>
      <c r="AI208" s="41"/>
      <c r="AJ208" s="41"/>
      <c r="AK208" s="41"/>
    </row>
    <row r="209" spans="33:37" x14ac:dyDescent="0.3">
      <c r="AG209" s="41"/>
      <c r="AH209" s="41"/>
      <c r="AI209" s="41"/>
      <c r="AJ209" s="41"/>
      <c r="AK209" s="41"/>
    </row>
    <row r="210" spans="33:37" x14ac:dyDescent="0.3">
      <c r="AG210" s="41"/>
      <c r="AH210" s="41"/>
      <c r="AI210" s="41"/>
      <c r="AJ210" s="41"/>
      <c r="AK210" s="41"/>
    </row>
    <row r="211" spans="33:37" x14ac:dyDescent="0.3">
      <c r="AG211" s="41"/>
      <c r="AH211" s="41"/>
      <c r="AI211" s="41"/>
      <c r="AJ211" s="41"/>
      <c r="AK211" s="41"/>
    </row>
    <row r="212" spans="33:37" x14ac:dyDescent="0.3">
      <c r="AG212" s="41"/>
      <c r="AH212" s="41"/>
      <c r="AI212" s="41"/>
      <c r="AJ212" s="41"/>
      <c r="AK212" s="41"/>
    </row>
    <row r="213" spans="33:37" x14ac:dyDescent="0.3">
      <c r="AG213" s="41"/>
      <c r="AH213" s="41"/>
      <c r="AI213" s="41"/>
      <c r="AJ213" s="41"/>
      <c r="AK213" s="41"/>
    </row>
    <row r="214" spans="33:37" x14ac:dyDescent="0.3">
      <c r="AG214" s="41"/>
      <c r="AH214" s="41"/>
      <c r="AI214" s="41"/>
      <c r="AJ214" s="41"/>
      <c r="AK214" s="41"/>
    </row>
    <row r="215" spans="33:37" x14ac:dyDescent="0.3">
      <c r="AG215" s="41"/>
      <c r="AH215" s="41"/>
      <c r="AI215" s="41"/>
      <c r="AJ215" s="41"/>
      <c r="AK215" s="41"/>
    </row>
    <row r="216" spans="33:37" x14ac:dyDescent="0.3">
      <c r="AG216" s="41"/>
      <c r="AH216" s="41"/>
      <c r="AI216" s="41"/>
      <c r="AJ216" s="41"/>
      <c r="AK216" s="41"/>
    </row>
    <row r="217" spans="33:37" x14ac:dyDescent="0.3">
      <c r="AG217" s="41"/>
      <c r="AH217" s="41"/>
      <c r="AI217" s="41"/>
      <c r="AJ217" s="41"/>
      <c r="AK217" s="41"/>
    </row>
    <row r="218" spans="33:37" x14ac:dyDescent="0.3">
      <c r="AG218" s="41"/>
      <c r="AH218" s="41"/>
      <c r="AI218" s="41"/>
      <c r="AJ218" s="41"/>
      <c r="AK218" s="41"/>
    </row>
    <row r="219" spans="33:37" x14ac:dyDescent="0.3">
      <c r="AG219" s="41"/>
      <c r="AH219" s="41"/>
      <c r="AI219" s="41"/>
      <c r="AJ219" s="41"/>
      <c r="AK219" s="41"/>
    </row>
    <row r="220" spans="33:37" x14ac:dyDescent="0.3">
      <c r="AG220" s="41"/>
      <c r="AH220" s="41"/>
      <c r="AI220" s="41"/>
      <c r="AJ220" s="41"/>
      <c r="AK220" s="41"/>
    </row>
    <row r="221" spans="33:37" x14ac:dyDescent="0.3">
      <c r="AG221" s="41"/>
      <c r="AH221" s="41"/>
      <c r="AI221" s="41"/>
      <c r="AJ221" s="41"/>
      <c r="AK221" s="41"/>
    </row>
    <row r="222" spans="33:37" x14ac:dyDescent="0.3">
      <c r="AG222" s="41"/>
      <c r="AH222" s="41"/>
      <c r="AI222" s="41"/>
      <c r="AJ222" s="41"/>
      <c r="AK222" s="41"/>
    </row>
    <row r="223" spans="33:37" x14ac:dyDescent="0.3">
      <c r="AG223" s="41"/>
      <c r="AH223" s="41"/>
      <c r="AI223" s="41"/>
      <c r="AJ223" s="41"/>
      <c r="AK223" s="41"/>
    </row>
    <row r="224" spans="33:37" x14ac:dyDescent="0.3">
      <c r="AG224" s="41"/>
      <c r="AH224" s="41"/>
      <c r="AI224" s="41"/>
      <c r="AJ224" s="41"/>
      <c r="AK224" s="41"/>
    </row>
    <row r="225" spans="33:37" x14ac:dyDescent="0.3">
      <c r="AG225" s="41"/>
      <c r="AH225" s="41"/>
      <c r="AI225" s="41"/>
      <c r="AJ225" s="41"/>
      <c r="AK225" s="41"/>
    </row>
    <row r="226" spans="33:37" x14ac:dyDescent="0.3">
      <c r="AG226" s="41"/>
      <c r="AH226" s="41"/>
      <c r="AI226" s="41"/>
      <c r="AJ226" s="41"/>
      <c r="AK226" s="41"/>
    </row>
    <row r="227" spans="33:37" x14ac:dyDescent="0.3">
      <c r="AG227" s="41"/>
      <c r="AH227" s="41"/>
      <c r="AI227" s="41"/>
      <c r="AJ227" s="41"/>
      <c r="AK227" s="41"/>
    </row>
    <row r="228" spans="33:37" x14ac:dyDescent="0.3">
      <c r="AG228" s="41"/>
      <c r="AH228" s="41"/>
      <c r="AI228" s="41"/>
      <c r="AJ228" s="41"/>
      <c r="AK228" s="41"/>
    </row>
    <row r="229" spans="33:37" x14ac:dyDescent="0.3">
      <c r="AG229" s="41"/>
      <c r="AH229" s="41"/>
      <c r="AI229" s="41"/>
      <c r="AJ229" s="41"/>
      <c r="AK229" s="41"/>
    </row>
    <row r="230" spans="33:37" x14ac:dyDescent="0.3">
      <c r="AG230" s="41"/>
      <c r="AH230" s="41"/>
      <c r="AI230" s="41"/>
      <c r="AJ230" s="41"/>
      <c r="AK230" s="41"/>
    </row>
    <row r="231" spans="33:37" x14ac:dyDescent="0.3">
      <c r="AG231" s="41"/>
      <c r="AH231" s="41"/>
      <c r="AI231" s="41"/>
      <c r="AJ231" s="41"/>
      <c r="AK231" s="41"/>
    </row>
    <row r="232" spans="33:37" x14ac:dyDescent="0.3">
      <c r="AG232" s="41"/>
      <c r="AH232" s="41"/>
      <c r="AI232" s="41"/>
      <c r="AJ232" s="41"/>
      <c r="AK232" s="41"/>
    </row>
    <row r="233" spans="33:37" x14ac:dyDescent="0.3">
      <c r="AG233" s="41"/>
      <c r="AH233" s="41"/>
      <c r="AI233" s="41"/>
      <c r="AJ233" s="41"/>
      <c r="AK233" s="41"/>
    </row>
    <row r="234" spans="33:37" x14ac:dyDescent="0.3">
      <c r="AG234" s="41"/>
      <c r="AH234" s="41"/>
      <c r="AI234" s="41"/>
      <c r="AJ234" s="41"/>
      <c r="AK234" s="41"/>
    </row>
    <row r="235" spans="33:37" x14ac:dyDescent="0.3">
      <c r="AG235" s="41"/>
      <c r="AH235" s="41"/>
      <c r="AI235" s="41"/>
      <c r="AJ235" s="41"/>
      <c r="AK235" s="41"/>
    </row>
    <row r="236" spans="33:37" x14ac:dyDescent="0.3">
      <c r="AG236" s="41"/>
      <c r="AH236" s="41"/>
      <c r="AI236" s="41"/>
      <c r="AJ236" s="41"/>
      <c r="AK236" s="41"/>
    </row>
    <row r="237" spans="33:37" x14ac:dyDescent="0.3">
      <c r="AG237" s="41"/>
      <c r="AH237" s="41"/>
      <c r="AI237" s="41"/>
      <c r="AJ237" s="41"/>
      <c r="AK237" s="41"/>
    </row>
    <row r="238" spans="33:37" x14ac:dyDescent="0.3">
      <c r="AG238" s="41"/>
      <c r="AH238" s="41"/>
      <c r="AI238" s="41"/>
      <c r="AJ238" s="41"/>
      <c r="AK238" s="41"/>
    </row>
    <row r="239" spans="33:37" x14ac:dyDescent="0.3">
      <c r="AG239" s="41"/>
      <c r="AH239" s="41"/>
      <c r="AI239" s="41"/>
      <c r="AJ239" s="41"/>
      <c r="AK239" s="41"/>
    </row>
    <row r="240" spans="33:37" x14ac:dyDescent="0.3">
      <c r="AG240" s="41"/>
      <c r="AH240" s="41"/>
      <c r="AI240" s="41"/>
      <c r="AJ240" s="41"/>
      <c r="AK240" s="41"/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9CA660D3E81F4BAC22A62A266C497C" ma:contentTypeVersion="14" ma:contentTypeDescription="Ein neues Dokument erstellen." ma:contentTypeScope="" ma:versionID="70159561a11703eec75b370a6cc7332f">
  <xsd:schema xmlns:xsd="http://www.w3.org/2001/XMLSchema" xmlns:xs="http://www.w3.org/2001/XMLSchema" xmlns:p="http://schemas.microsoft.com/office/2006/metadata/properties" xmlns:ns2="8cf1a7b9-701b-4ae9-a75b-8e583c6b18f9" xmlns:ns3="3e409798-ec06-43eb-aeb0-bcf9477283bb" targetNamespace="http://schemas.microsoft.com/office/2006/metadata/properties" ma:root="true" ma:fieldsID="6caa40983ffb36cf942da0af6cd58850" ns2:_="" ns3:_="">
    <xsd:import namespace="8cf1a7b9-701b-4ae9-a75b-8e583c6b18f9"/>
    <xsd:import namespace="3e409798-ec06-43eb-aeb0-bcf9477283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a7b9-701b-4ae9-a75b-8e583c6b18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a42f7f86-b127-404d-a8be-07456755a1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9798-ec06-43eb-aeb0-bcf9477283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d0fbd73-19f8-4bc7-90c8-4bba560bd68b}" ma:internalName="TaxCatchAll" ma:showField="CatchAllData" ma:web="3e409798-ec06-43eb-aeb0-bcf9477283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e409798-ec06-43eb-aeb0-bcf9477283bb" xsi:nil="true"/>
    <lcf76f155ced4ddcb4097134ff3c332f xmlns="8cf1a7b9-701b-4ae9-a75b-8e583c6b18f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92C2A7-168A-4EE3-A331-7DEE3B01B5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36AA2C-34D3-4AB2-AE71-9B3C1A0F6680}"/>
</file>

<file path=customXml/itemProps3.xml><?xml version="1.0" encoding="utf-8"?>
<ds:datastoreItem xmlns:ds="http://schemas.openxmlformats.org/officeDocument/2006/customXml" ds:itemID="{AAE3DD49-167B-4F2F-9855-F815ECCDB5B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Model (Stage+snow)</vt:lpstr>
      <vt:lpstr>Winter covariates</vt:lpstr>
      <vt:lpstr>Individual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Steffen Oppel</cp:lastModifiedBy>
  <dcterms:created xsi:type="dcterms:W3CDTF">2023-08-09T20:36:18Z</dcterms:created>
  <dcterms:modified xsi:type="dcterms:W3CDTF">2023-08-15T08:43:11Z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0x010100FE9CA660D3E81F4BAC22A62A266C497C</vt:lpwstr>
  </property>
  <property fmtid="{D5CDD505-2E9C-101B-9397-08002B2CF9AE}" pid="3" name="MediaServiceImageTags">
    <vt:lpwstr/>
  </property>
</Properties>
</file>