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loglo\Downloads\Fourth Year 2nd Semester\Emerging Technologies\Project\Emerging_Technology\Assignment_4\"/>
    </mc:Choice>
  </mc:AlternateContent>
  <xr:revisionPtr revIDLastSave="0" documentId="13_ncr:1_{4219E0FF-029D-4CFA-855A-D40D02103C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ponse visualization sample" sheetId="1" r:id="rId1"/>
    <sheet name="SUS_Score_sample" sheetId="2" r:id="rId2"/>
    <sheet name="Presence Questionaire" sheetId="3" r:id="rId3"/>
    <sheet name="TLX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0XLgh5/fVn0BhJuLzG1nCOAvyGQ=="/>
    </ext>
  </extLst>
</workbook>
</file>

<file path=xl/calcChain.xml><?xml version="1.0" encoding="utf-8"?>
<calcChain xmlns="http://schemas.openxmlformats.org/spreadsheetml/2006/main">
  <c r="B22" i="3" l="1"/>
  <c r="B21" i="3"/>
  <c r="B20" i="3"/>
  <c r="B19" i="3"/>
  <c r="B18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L7" i="2"/>
  <c r="L6" i="2"/>
  <c r="L5" i="2"/>
  <c r="L4" i="2"/>
  <c r="L3" i="2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  <c r="K3" i="1"/>
  <c r="J3" i="1"/>
  <c r="I3" i="1"/>
  <c r="H3" i="1"/>
  <c r="G3" i="1"/>
  <c r="F3" i="1"/>
  <c r="E3" i="1"/>
  <c r="D3" i="1"/>
  <c r="C3" i="1"/>
  <c r="B3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<sst xmlns="http://schemas.openxmlformats.org/spreadsheetml/2006/main" count="149" uniqueCount="74">
  <si>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</si>
  <si>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</si>
  <si>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</si>
  <si>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</si>
  <si>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</si>
  <si>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</si>
  <si>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</si>
  <si>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</si>
  <si>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</si>
  <si>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</si>
  <si>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Strongly Disagree</t>
  </si>
  <si>
    <t>Disagree</t>
  </si>
  <si>
    <t>Neutral</t>
  </si>
  <si>
    <t>Agree</t>
  </si>
  <si>
    <t>Strongly Agree</t>
  </si>
  <si>
    <t>Paticipant</t>
  </si>
  <si>
    <t>I think that I would like to use this system frequently</t>
  </si>
  <si>
    <t>I found the system unnecessarily complex</t>
  </si>
  <si>
    <t>I thought the system was easy to use</t>
  </si>
  <si>
    <t>I think that I would need the support of a technical person to be able to use this system</t>
  </si>
  <si>
    <t>I found the various functions in this system were well integrated</t>
  </si>
  <si>
    <t>I thought there was too much inconsistency in this system</t>
  </si>
  <si>
    <t>I would imagine that most people would learn to use this system very quickly</t>
  </si>
  <si>
    <t>I found the system very cumbersome to use</t>
  </si>
  <si>
    <t>I felt very confident using the system</t>
  </si>
  <si>
    <t>I needed to learn a lot of things before I could get going with this system</t>
  </si>
  <si>
    <t>Score</t>
  </si>
  <si>
    <t>Ehren</t>
  </si>
  <si>
    <t>Chris</t>
  </si>
  <si>
    <t>Cydney</t>
  </si>
  <si>
    <t>Jin</t>
  </si>
  <si>
    <t>Nick</t>
  </si>
  <si>
    <t>Players</t>
  </si>
  <si>
    <t>Q1; Q5</t>
  </si>
  <si>
    <t>Q2; Q6</t>
  </si>
  <si>
    <t>Q3; Q7</t>
  </si>
  <si>
    <t>Q4; Q8</t>
  </si>
  <si>
    <t>Q5; Q9</t>
  </si>
  <si>
    <t>Q6; Q10</t>
  </si>
  <si>
    <t>Q7; Q11</t>
  </si>
  <si>
    <t>Q8; Q12</t>
  </si>
  <si>
    <t>Q9; Q13</t>
  </si>
  <si>
    <t>Q10; Q14</t>
  </si>
  <si>
    <t>Q11; Q15</t>
  </si>
  <si>
    <t>Q12; Q16</t>
  </si>
  <si>
    <t>Q13; Q17</t>
  </si>
  <si>
    <t>Q14; Q18</t>
  </si>
  <si>
    <t>Q15; Q19</t>
  </si>
  <si>
    <t>Q16; Q20</t>
  </si>
  <si>
    <t>Q17; Q21</t>
  </si>
  <si>
    <t>Q18; Q22</t>
  </si>
  <si>
    <t>Q19; Q23</t>
  </si>
  <si>
    <t>Realism</t>
  </si>
  <si>
    <t>Possibility to Act</t>
  </si>
  <si>
    <t>Quality of interface</t>
  </si>
  <si>
    <t>Posibility to examine</t>
  </si>
  <si>
    <t>Self-evaluation of performance</t>
  </si>
  <si>
    <t>Mean</t>
  </si>
  <si>
    <t>Raw Data</t>
  </si>
  <si>
    <t>M</t>
  </si>
  <si>
    <t>Ph</t>
  </si>
  <si>
    <t>T</t>
  </si>
  <si>
    <t>Pe</t>
  </si>
  <si>
    <t>E</t>
  </si>
  <si>
    <t>F</t>
  </si>
  <si>
    <t>Weighted Data</t>
  </si>
  <si>
    <t>Testers</t>
  </si>
  <si>
    <t>Paired-Choice</t>
  </si>
  <si>
    <t>Mental Demand</t>
  </si>
  <si>
    <t>Physical Demand</t>
  </si>
  <si>
    <t>Temporal Demand</t>
  </si>
  <si>
    <t>Performance</t>
  </si>
  <si>
    <t>Effort</t>
  </si>
  <si>
    <t>Frustration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</si>
</sst>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Arial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0"/>
      <color theme="1"/>
      <name val="Arial"/>
    </font>
    <font>
      <sz val="10"/>
      <color rgb="FF000000"/>
      <name val="Arial"/>
    </font>
    <font>
      <sz val="12"/>
      <color rgb="FF000000"/>
      <name val="Lato"/>
    </font>
    <font>
      <sz val="12"/>
      <color theme="1"/>
      <name val="Sans-serif"/>
    </font>
  </fonts>
  <fills count="7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EFEFEF"/>
        <bgColor rgb="FFEFEFEF"/>
      </patternFill>
    </fill>
    <fill>
      <patternFill patternType="solid">
        <fgColor rgb="FFF2F2F2"/>
        <bgColor rgb="FFF2F2F2"/>
      </patternFill>
    </fill>
  </fills>
  <borders count="19">
    <border>
      <left/>
      <right/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3" borderId="2" xfId="0" applyFont="1" applyFill="1" applyBorder="1" applyAlignment="1">
      <alignment horizontal="right" wrapText="1"/>
    </xf>
    <xf numFmtId="0" fontId="2" fillId="0" borderId="0" xfId="0" applyFont="1"/>
    <xf numFmtId="0" fontId="1" fillId="2" borderId="3" xfId="0" applyFont="1" applyFill="1" applyBorder="1" applyAlignment="1">
      <alignment wrapText="1"/>
    </xf>
    <xf numFmtId="0" fontId="3" fillId="0" borderId="0" xfId="0" applyFont="1"/>
    <xf numFmtId="0" fontId="4" fillId="0" borderId="0" xfId="0" applyFont="1"/>
    <xf numFmtId="0" fontId="2" fillId="4" borderId="3" xfId="0" applyFont="1" applyFill="1" applyBorder="1"/>
    <xf numFmtId="0" fontId="5" fillId="0" borderId="4" xfId="0" applyFont="1" applyBorder="1"/>
    <xf numFmtId="0" fontId="4" fillId="5" borderId="5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0" fontId="5" fillId="0" borderId="0" xfId="0" applyFont="1"/>
    <xf numFmtId="0" fontId="4" fillId="5" borderId="4" xfId="0" applyFont="1" applyFill="1" applyBorder="1"/>
    <xf numFmtId="0" fontId="3" fillId="5" borderId="5" xfId="0" applyFont="1" applyFill="1" applyBorder="1" applyAlignment="1">
      <alignment wrapText="1"/>
    </xf>
    <xf numFmtId="0" fontId="3" fillId="5" borderId="6" xfId="0" applyFont="1" applyFill="1" applyBorder="1" applyAlignment="1">
      <alignment wrapText="1"/>
    </xf>
    <xf numFmtId="0" fontId="3" fillId="5" borderId="7" xfId="0" applyFont="1" applyFill="1" applyBorder="1" applyAlignment="1">
      <alignment wrapText="1"/>
    </xf>
    <xf numFmtId="0" fontId="5" fillId="0" borderId="8" xfId="0" applyFont="1" applyBorder="1" applyAlignment="1">
      <alignment horizontal="left"/>
    </xf>
    <xf numFmtId="0" fontId="1" fillId="0" borderId="9" xfId="0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1" fillId="0" borderId="10" xfId="0" applyFont="1" applyBorder="1" applyAlignment="1">
      <alignment horizontal="right" wrapText="1"/>
    </xf>
    <xf numFmtId="0" fontId="5" fillId="0" borderId="11" xfId="0" applyFont="1" applyBorder="1" applyAlignment="1">
      <alignment horizontal="left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5" borderId="4" xfId="0" applyFont="1" applyFill="1" applyBorder="1" applyAlignment="1">
      <alignment horizontal="center"/>
    </xf>
    <xf numFmtId="0" fontId="3" fillId="0" borderId="5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5" borderId="15" xfId="0" applyFont="1" applyFill="1" applyBorder="1"/>
    <xf numFmtId="0" fontId="4" fillId="0" borderId="8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7" fillId="5" borderId="16" xfId="0" applyFont="1" applyFill="1" applyBorder="1"/>
    <xf numFmtId="0" fontId="3" fillId="0" borderId="17" xfId="0" applyFont="1" applyBorder="1" applyAlignment="1">
      <alignment wrapText="1"/>
    </xf>
    <xf numFmtId="0" fontId="3" fillId="0" borderId="17" xfId="0" applyFont="1" applyBorder="1" applyAlignment="1">
      <alignment horizontal="right" wrapText="1"/>
    </xf>
    <xf numFmtId="0" fontId="3" fillId="0" borderId="18" xfId="0" applyFont="1" applyBorder="1" applyAlignment="1">
      <alignment wrapText="1"/>
    </xf>
    <xf numFmtId="0" fontId="4" fillId="5" borderId="8" xfId="0" applyFont="1" applyFill="1" applyBorder="1"/>
    <xf numFmtId="0" fontId="7" fillId="5" borderId="12" xfId="0" applyFont="1" applyFill="1" applyBorder="1"/>
    <xf numFmtId="0" fontId="3" fillId="0" borderId="13" xfId="0" applyFont="1" applyBorder="1" applyAlignment="1">
      <alignment wrapText="1"/>
    </xf>
    <xf numFmtId="0" fontId="3" fillId="0" borderId="13" xfId="0" applyFont="1" applyBorder="1" applyAlignment="1">
      <alignment horizontal="right" wrapText="1"/>
    </xf>
    <xf numFmtId="0" fontId="3" fillId="0" borderId="14" xfId="0" applyFont="1" applyBorder="1" applyAlignment="1">
      <alignment horizontal="right" wrapText="1"/>
    </xf>
    <xf numFmtId="0" fontId="7" fillId="5" borderId="8" xfId="0" applyFont="1" applyFill="1" applyBorder="1"/>
    <xf numFmtId="0" fontId="7" fillId="6" borderId="16" xfId="0" applyFont="1" applyFill="1" applyBorder="1"/>
    <xf numFmtId="0" fontId="7" fillId="6" borderId="12" xfId="0" applyFont="1" applyFill="1" applyBorder="1"/>
    <xf numFmtId="0" fontId="3" fillId="0" borderId="0" xfId="0" applyFont="1" applyAlignment="1">
      <alignment horizontal="right" wrapText="1"/>
    </xf>
    <xf numFmtId="0" fontId="7" fillId="5" borderId="11" xfId="0" applyFont="1" applyFill="1" applyBorder="1"/>
    <xf numFmtId="0" fontId="4" fillId="0" borderId="11" xfId="0" applyFont="1" applyBorder="1" applyAlignment="1">
      <alignment horizontal="center"/>
    </xf>
    <xf numFmtId="0" fontId="3" fillId="0" borderId="14" xfId="0" applyFont="1" applyBorder="1" applyAlignment="1">
      <alignment wrapText="1"/>
    </xf>
    <xf numFmtId="0" fontId="4" fillId="0" borderId="17" xfId="0" applyFont="1" applyBorder="1"/>
    <xf numFmtId="0" fontId="4" fillId="0" borderId="18" xfId="0" applyFont="1" applyBorder="1"/>
    <xf numFmtId="0" fontId="8" fillId="0" borderId="0" xfId="0" applyFont="1"/>
    <xf numFmtId="0" fontId="3" fillId="6" borderId="12" xfId="0" applyFont="1" applyFill="1" applyBorder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CA" sz="1400" b="0" i="0">
                <a:solidFill>
                  <a:srgbClr val="757575"/>
                </a:solidFill>
                <a:latin typeface="+mn-lt"/>
              </a:rPr>
              <a:t>SUS Results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v>Strongly Disagree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'Response visualization sample'!$B$1:$K$1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'Response visualization sample'!$B$2:$K$2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A94-422C-8441-1E928F5F7DED}"/>
            </c:ext>
          </c:extLst>
        </c:ser>
        <c:ser>
          <c:idx val="1"/>
          <c:order val="1"/>
          <c:tx>
            <c:v>Disagree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'Response visualization sample'!$B$1:$K$1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'Response visualization sample'!$B$3:$K$3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A94-422C-8441-1E928F5F7DED}"/>
            </c:ext>
          </c:extLst>
        </c:ser>
        <c:ser>
          <c:idx val="2"/>
          <c:order val="2"/>
          <c:tx>
            <c:v>Neutral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'Response visualization sample'!$B$1:$K$1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'Response visualization sample'!$B$4:$K$4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A94-422C-8441-1E928F5F7DED}"/>
            </c:ext>
          </c:extLst>
        </c:ser>
        <c:ser>
          <c:idx val="3"/>
          <c:order val="3"/>
          <c:tx>
            <c:v>Agree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'Response visualization sample'!$B$1:$K$1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'Response visualization sample'!$B$5:$K$5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A94-422C-8441-1E928F5F7DED}"/>
            </c:ext>
          </c:extLst>
        </c:ser>
        <c:ser>
          <c:idx val="4"/>
          <c:order val="4"/>
          <c:tx>
            <c:v>Strongly Agree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'Response visualization sample'!$B$1:$K$1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'Response visualization sample'!$B$6:$K$6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5A94-422C-8441-1E928F5F7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8908711"/>
        <c:axId val="288356011"/>
      </c:barChart>
      <c:catAx>
        <c:axId val="13289087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8356011"/>
        <c:crosses val="autoZero"/>
        <c:auto val="1"/>
        <c:lblAlgn val="ctr"/>
        <c:lblOffset val="100"/>
        <c:noMultiLvlLbl val="1"/>
      </c:catAx>
      <c:valAx>
        <c:axId val="2883560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8908711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1085850</xdr:colOff>
      <xdr:row>6</xdr:row>
      <xdr:rowOff>133350</xdr:rowOff>
    </xdr:from>
    <xdr:ext cx="5867400" cy="3648075"/>
    <xdr:graphicFrame macro="">
      <xdr:nvGraphicFramePr>
        <xdr:cNvPr id="1147779633" name="Chart 1" title="Chart">
          <a:extLst>
            <a:ext uri="{FF2B5EF4-FFF2-40B4-BE49-F238E27FC236}">
              <a16:creationId xmlns:a16="http://schemas.microsoft.com/office/drawing/2014/main" id="{00000000-0008-0000-0000-000031BA6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N16" sqref="N16"/>
    </sheetView>
  </sheetViews>
  <sheetFormatPr defaultColWidth="14.44140625" defaultRowHeight="15" customHeight="1"/>
  <cols>
    <col min="1" max="1" width="16.5546875" customWidth="1"/>
    <col min="2" max="26" width="8.6640625" customWidth="1"/>
  </cols>
  <sheetData>
    <row r="1" spans="1:11" ht="14.4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14.4">
      <c r="A2" s="3" t="s">
        <v>10</v>
      </c>
      <c r="B2" s="4">
        <f>COUNTIF(SUS_Score_sample!B$3:B$100, "1")</f>
        <v>1</v>
      </c>
      <c r="C2" s="4">
        <f>COUNTIF(SUS_Score_sample!C$3:C$100, "1")</f>
        <v>3</v>
      </c>
      <c r="D2" s="4">
        <f>COUNTIF(SUS_Score_sample!D$3:D$100, "1")</f>
        <v>1</v>
      </c>
      <c r="E2" s="4">
        <f>COUNTIF(SUS_Score_sample!E$3:E$100, "1")</f>
        <v>1</v>
      </c>
      <c r="F2" s="4">
        <f>COUNTIF(SUS_Score_sample!F$3:F$100, "1")</f>
        <v>0</v>
      </c>
      <c r="G2" s="4">
        <f>COUNTIF(SUS_Score_sample!G$3:G$100, "1")</f>
        <v>4</v>
      </c>
      <c r="H2" s="4">
        <f>COUNTIF(SUS_Score_sample!H$3:H$100, "1")</f>
        <v>0</v>
      </c>
      <c r="I2" s="4">
        <f>COUNTIF(SUS_Score_sample!I$3:I$100, "1")</f>
        <v>1</v>
      </c>
      <c r="J2" s="4">
        <f>COUNTIF(SUS_Score_sample!J$3:J$100, "1")</f>
        <v>0</v>
      </c>
      <c r="K2" s="4">
        <f>COUNTIF(SUS_Score_sample!K$3:K$100, "1")</f>
        <v>3</v>
      </c>
    </row>
    <row r="3" spans="1:11" ht="14.4">
      <c r="A3" s="3" t="s">
        <v>11</v>
      </c>
      <c r="B3" s="4">
        <f>COUNTIF(SUS_Score_sample!B$3:B$100, "2")</f>
        <v>3</v>
      </c>
      <c r="C3" s="4">
        <f>COUNTIF(SUS_Score_sample!C$3:C$100, "2")</f>
        <v>2</v>
      </c>
      <c r="D3" s="4">
        <f>COUNTIF(SUS_Score_sample!D$3:D$100, "2")</f>
        <v>0</v>
      </c>
      <c r="E3" s="4">
        <f>COUNTIF(SUS_Score_sample!E$3:E$100, "2")</f>
        <v>2</v>
      </c>
      <c r="F3" s="4">
        <f>COUNTIF(SUS_Score_sample!F$3:F$100, "2")</f>
        <v>0</v>
      </c>
      <c r="G3" s="4">
        <f>COUNTIF(SUS_Score_sample!G$3:G$100, "2")</f>
        <v>0</v>
      </c>
      <c r="H3" s="4">
        <f>COUNTIF(SUS_Score_sample!H$3:H$100, "2")</f>
        <v>1</v>
      </c>
      <c r="I3" s="4">
        <f>COUNTIF(SUS_Score_sample!I$3:I$100, "2")</f>
        <v>2</v>
      </c>
      <c r="J3" s="4">
        <f>COUNTIF(SUS_Score_sample!J$3:J$100, "2")</f>
        <v>2</v>
      </c>
      <c r="K3" s="4">
        <f>COUNTIF(SUS_Score_sample!K$3:K$100, "2")</f>
        <v>0</v>
      </c>
    </row>
    <row r="4" spans="1:11" ht="14.4">
      <c r="A4" s="3" t="s">
        <v>12</v>
      </c>
      <c r="B4" s="4">
        <f>COUNTIF(SUS_Score_sample!B$3:B$100, "3")</f>
        <v>0</v>
      </c>
      <c r="C4" s="4">
        <f>COUNTIF(SUS_Score_sample!C$3:C$100, "3")</f>
        <v>0</v>
      </c>
      <c r="D4" s="4">
        <f>COUNTIF(SUS_Score_sample!D$3:D$100, "3")</f>
        <v>1</v>
      </c>
      <c r="E4" s="4">
        <f>COUNTIF(SUS_Score_sample!E$3:E$100, "3")</f>
        <v>2</v>
      </c>
      <c r="F4" s="4">
        <f>COUNTIF(SUS_Score_sample!F$3:F$100, "3")</f>
        <v>1</v>
      </c>
      <c r="G4" s="4">
        <f>COUNTIF(SUS_Score_sample!G$3:G$100, "3")</f>
        <v>1</v>
      </c>
      <c r="H4" s="4">
        <f>COUNTIF(SUS_Score_sample!H$3:H$100, "3")</f>
        <v>0</v>
      </c>
      <c r="I4" s="4">
        <f>COUNTIF(SUS_Score_sample!I$3:I$100, "3")</f>
        <v>2</v>
      </c>
      <c r="J4" s="4">
        <f>COUNTIF(SUS_Score_sample!J$3:J$100, "3")</f>
        <v>0</v>
      </c>
      <c r="K4" s="4">
        <f>COUNTIF(SUS_Score_sample!K$3:K$100, "3")</f>
        <v>2</v>
      </c>
    </row>
    <row r="5" spans="1:11" ht="14.4">
      <c r="A5" s="3" t="s">
        <v>13</v>
      </c>
      <c r="B5" s="4">
        <f>COUNTIF(SUS_Score_sample!B$3:B$100, "4")</f>
        <v>1</v>
      </c>
      <c r="C5" s="4">
        <f>COUNTIF(SUS_Score_sample!C$3:C$100, "4")</f>
        <v>0</v>
      </c>
      <c r="D5" s="4">
        <f>COUNTIF(SUS_Score_sample!D$3:D$100, "4")</f>
        <v>2</v>
      </c>
      <c r="E5" s="4">
        <f>COUNTIF(SUS_Score_sample!E$3:E$100, "4")</f>
        <v>0</v>
      </c>
      <c r="F5" s="4">
        <f>COUNTIF(SUS_Score_sample!F$3:F$100, "4")</f>
        <v>4</v>
      </c>
      <c r="G5" s="4">
        <f>COUNTIF(SUS_Score_sample!G$3:G$100, "4")</f>
        <v>0</v>
      </c>
      <c r="H5" s="4">
        <f>COUNTIF(SUS_Score_sample!H$3:H$100, "4")</f>
        <v>2</v>
      </c>
      <c r="I5" s="4">
        <f>COUNTIF(SUS_Score_sample!I$3:I$100, "4")</f>
        <v>0</v>
      </c>
      <c r="J5" s="4">
        <f>COUNTIF(SUS_Score_sample!J$3:J$100, "4")</f>
        <v>2</v>
      </c>
      <c r="K5" s="4">
        <f>COUNTIF(SUS_Score_sample!K$3:K$100, "4")</f>
        <v>0</v>
      </c>
    </row>
    <row r="6" spans="1:11" ht="14.4">
      <c r="A6" s="3" t="s">
        <v>14</v>
      </c>
      <c r="B6" s="4">
        <f>COUNTIF(SUS_Score_sample!B$3:B$100, "5")</f>
        <v>0</v>
      </c>
      <c r="C6" s="4">
        <f>COUNTIF(SUS_Score_sample!C$3:C$100, "5")</f>
        <v>0</v>
      </c>
      <c r="D6" s="4">
        <f>COUNTIF(SUS_Score_sample!D$3:D$100, "5")</f>
        <v>1</v>
      </c>
      <c r="E6" s="4">
        <f>COUNTIF(SUS_Score_sample!E$3:E$100, "5")</f>
        <v>0</v>
      </c>
      <c r="F6" s="4">
        <f>COUNTIF(SUS_Score_sample!F$3:F$100, "5")</f>
        <v>0</v>
      </c>
      <c r="G6" s="4">
        <f>COUNTIF(SUS_Score_sample!G$3:G$100, "5")</f>
        <v>0</v>
      </c>
      <c r="H6" s="4">
        <f>COUNTIF(SUS_Score_sample!H$3:H$100, "5")</f>
        <v>2</v>
      </c>
      <c r="I6" s="4">
        <f>COUNTIF(SUS_Score_sample!I$3:I$100, "5")</f>
        <v>0</v>
      </c>
      <c r="J6" s="4">
        <f>COUNTIF(SUS_Score_sample!J$3:J$100, "5")</f>
        <v>1</v>
      </c>
      <c r="K6" s="4">
        <f>COUNTIF(SUS_Score_sample!K$3:K$100, "5")</f>
        <v>0</v>
      </c>
    </row>
    <row r="10" spans="1:11" ht="14.4">
      <c r="B10" s="2"/>
      <c r="C10" s="2"/>
      <c r="D10" s="2"/>
      <c r="E10" s="2"/>
      <c r="F10" s="2"/>
      <c r="G10" s="2"/>
      <c r="H10" s="2"/>
      <c r="I10" s="2"/>
      <c r="J10" s="2"/>
      <c r="K10" s="2"/>
    </row>
    <row r="16" spans="1:11" ht="14.4">
      <c r="A16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1"/>
  <sheetViews>
    <sheetView workbookViewId="0">
      <selection activeCell="N15" sqref="N15"/>
    </sheetView>
  </sheetViews>
  <sheetFormatPr defaultColWidth="14.44140625" defaultRowHeight="15" customHeight="1"/>
  <cols>
    <col min="1" max="1" width="12.33203125" customWidth="1"/>
    <col min="2" max="27" width="8.6640625" customWidth="1"/>
  </cols>
  <sheetData>
    <row r="1" spans="1:21" ht="14.4">
      <c r="A1" s="6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4">
      <c r="A2" s="7"/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J2" s="7" t="s">
        <v>24</v>
      </c>
      <c r="K2" s="7" t="s">
        <v>25</v>
      </c>
      <c r="L2" s="7" t="s">
        <v>26</v>
      </c>
    </row>
    <row r="3" spans="1:21" ht="14.4">
      <c r="A3" s="7">
        <v>1</v>
      </c>
      <c r="B3" s="7">
        <v>2</v>
      </c>
      <c r="C3" s="7">
        <v>2</v>
      </c>
      <c r="D3" s="7">
        <v>3</v>
      </c>
      <c r="E3" s="7">
        <v>3</v>
      </c>
      <c r="F3" s="7">
        <v>4</v>
      </c>
      <c r="G3" s="7">
        <v>1</v>
      </c>
      <c r="H3" s="7">
        <v>4</v>
      </c>
      <c r="I3" s="7">
        <v>2</v>
      </c>
      <c r="J3" s="7">
        <v>4</v>
      </c>
      <c r="K3" s="7">
        <v>3</v>
      </c>
      <c r="L3" s="3">
        <f t="shared" ref="L3:L8" si="0">((B3+D3+F3+H3+J3-5)+(25-(C3+E3+G3+I3+K3)))*2.5</f>
        <v>65</v>
      </c>
      <c r="N3" s="8" t="s">
        <v>27</v>
      </c>
      <c r="O3" s="8">
        <v>1</v>
      </c>
    </row>
    <row r="4" spans="1:21" ht="14.4">
      <c r="A4" s="7">
        <v>2</v>
      </c>
      <c r="B4" s="7">
        <v>2</v>
      </c>
      <c r="C4" s="7">
        <v>1</v>
      </c>
      <c r="D4" s="7">
        <v>4</v>
      </c>
      <c r="E4" s="7">
        <v>1</v>
      </c>
      <c r="F4" s="7">
        <v>4</v>
      </c>
      <c r="G4" s="7">
        <v>1</v>
      </c>
      <c r="H4" s="7">
        <v>4</v>
      </c>
      <c r="I4" s="7">
        <v>1</v>
      </c>
      <c r="J4" s="7">
        <v>4</v>
      </c>
      <c r="K4" s="7">
        <v>1</v>
      </c>
      <c r="L4" s="3">
        <f t="shared" si="0"/>
        <v>82.5</v>
      </c>
      <c r="N4" s="8" t="s">
        <v>28</v>
      </c>
      <c r="O4" s="8">
        <v>3</v>
      </c>
    </row>
    <row r="5" spans="1:21" ht="14.4">
      <c r="A5" s="7">
        <v>3</v>
      </c>
      <c r="B5" s="7">
        <v>4</v>
      </c>
      <c r="C5" s="7">
        <v>2</v>
      </c>
      <c r="D5" s="7">
        <v>4</v>
      </c>
      <c r="E5" s="7">
        <v>2</v>
      </c>
      <c r="F5" s="7">
        <v>4</v>
      </c>
      <c r="G5" s="7">
        <v>1</v>
      </c>
      <c r="H5" s="7">
        <v>2</v>
      </c>
      <c r="I5" s="7">
        <v>2</v>
      </c>
      <c r="J5" s="7">
        <v>2</v>
      </c>
      <c r="K5" s="7">
        <v>3</v>
      </c>
      <c r="L5" s="3">
        <f t="shared" si="0"/>
        <v>65</v>
      </c>
      <c r="N5" s="8" t="s">
        <v>29</v>
      </c>
      <c r="O5" s="8">
        <v>5</v>
      </c>
    </row>
    <row r="6" spans="1:21" ht="14.4">
      <c r="A6" s="7">
        <v>4</v>
      </c>
      <c r="B6" s="7">
        <v>1</v>
      </c>
      <c r="C6" s="7">
        <v>1</v>
      </c>
      <c r="D6" s="7">
        <v>1</v>
      </c>
      <c r="E6" s="7">
        <v>2</v>
      </c>
      <c r="F6" s="7">
        <v>4</v>
      </c>
      <c r="G6" s="7">
        <v>3</v>
      </c>
      <c r="H6" s="7">
        <v>5</v>
      </c>
      <c r="I6" s="7">
        <v>3</v>
      </c>
      <c r="J6" s="7">
        <v>2</v>
      </c>
      <c r="K6" s="7">
        <v>1</v>
      </c>
      <c r="L6" s="3">
        <f t="shared" si="0"/>
        <v>57.5</v>
      </c>
      <c r="N6" s="8" t="s">
        <v>30</v>
      </c>
      <c r="O6" s="8">
        <v>6</v>
      </c>
    </row>
    <row r="7" spans="1:21" ht="14.4">
      <c r="A7" s="7">
        <v>5</v>
      </c>
      <c r="B7" s="7">
        <v>2</v>
      </c>
      <c r="C7" s="7">
        <v>1</v>
      </c>
      <c r="D7" s="7">
        <v>5</v>
      </c>
      <c r="E7" s="7">
        <v>3</v>
      </c>
      <c r="F7" s="7">
        <v>3</v>
      </c>
      <c r="G7" s="7">
        <v>1</v>
      </c>
      <c r="H7" s="7">
        <v>5</v>
      </c>
      <c r="I7" s="7">
        <v>3</v>
      </c>
      <c r="J7" s="7">
        <v>5</v>
      </c>
      <c r="K7" s="7">
        <v>1</v>
      </c>
      <c r="L7" s="3">
        <f t="shared" si="0"/>
        <v>77.5</v>
      </c>
      <c r="N7" s="8" t="s">
        <v>31</v>
      </c>
      <c r="O7" s="8">
        <v>7</v>
      </c>
    </row>
    <row r="8" spans="1:21" ht="1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4140625" defaultRowHeight="15" customHeight="1"/>
  <cols>
    <col min="1" max="1" width="28.109375" customWidth="1"/>
    <col min="2" max="5" width="8.6640625" customWidth="1"/>
    <col min="6" max="6" width="10.33203125" customWidth="1"/>
    <col min="7" max="26" width="8.6640625" customWidth="1"/>
  </cols>
  <sheetData>
    <row r="1" spans="1:26" ht="14.25" customHeight="1">
      <c r="A1" s="9" t="s">
        <v>32</v>
      </c>
      <c r="B1" s="9"/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  <c r="I1" s="9" t="s">
        <v>39</v>
      </c>
      <c r="J1" s="9" t="s">
        <v>40</v>
      </c>
      <c r="K1" s="9" t="s">
        <v>41</v>
      </c>
      <c r="L1" s="9" t="s">
        <v>42</v>
      </c>
      <c r="M1" s="9" t="s">
        <v>43</v>
      </c>
      <c r="N1" s="9" t="s">
        <v>44</v>
      </c>
      <c r="O1" s="9" t="s">
        <v>45</v>
      </c>
      <c r="P1" s="9" t="s">
        <v>46</v>
      </c>
      <c r="Q1" s="9" t="s">
        <v>47</v>
      </c>
      <c r="R1" s="9" t="s">
        <v>48</v>
      </c>
      <c r="S1" s="9" t="s">
        <v>49</v>
      </c>
      <c r="T1" s="9" t="s">
        <v>50</v>
      </c>
      <c r="U1" s="9" t="s">
        <v>51</v>
      </c>
      <c r="V1" s="9"/>
      <c r="W1" s="9"/>
      <c r="X1" s="9"/>
      <c r="Y1" s="9"/>
      <c r="Z1" s="9"/>
    </row>
    <row r="2" spans="1:26" ht="14.25" customHeight="1">
      <c r="A2" s="8" t="s">
        <v>27</v>
      </c>
      <c r="C2" s="8">
        <v>6</v>
      </c>
      <c r="D2" s="8">
        <v>5</v>
      </c>
      <c r="E2" s="8">
        <v>8</v>
      </c>
      <c r="F2" s="8">
        <v>0</v>
      </c>
      <c r="G2" s="8">
        <v>4</v>
      </c>
      <c r="H2" s="8">
        <v>5</v>
      </c>
      <c r="I2" s="8">
        <v>5</v>
      </c>
      <c r="J2" s="8">
        <v>6</v>
      </c>
      <c r="K2" s="8">
        <v>5</v>
      </c>
      <c r="L2" s="8">
        <v>5</v>
      </c>
      <c r="M2" s="8">
        <v>7</v>
      </c>
      <c r="N2" s="8">
        <v>2</v>
      </c>
      <c r="O2" s="8">
        <v>5</v>
      </c>
      <c r="P2" s="8">
        <v>5</v>
      </c>
      <c r="Q2" s="8">
        <v>6</v>
      </c>
      <c r="R2" s="8">
        <v>5</v>
      </c>
      <c r="S2" s="8">
        <v>1</v>
      </c>
      <c r="T2" s="8">
        <v>2</v>
      </c>
      <c r="U2" s="8">
        <v>6</v>
      </c>
    </row>
    <row r="3" spans="1:26" ht="14.25" customHeight="1">
      <c r="A3" s="8" t="s">
        <v>28</v>
      </c>
      <c r="C3" s="8">
        <v>5</v>
      </c>
      <c r="D3" s="8">
        <v>7</v>
      </c>
      <c r="E3" s="8">
        <v>6</v>
      </c>
      <c r="F3" s="8">
        <v>4</v>
      </c>
      <c r="G3" s="8">
        <v>5</v>
      </c>
      <c r="H3" s="8">
        <v>4</v>
      </c>
      <c r="I3" s="8">
        <v>5</v>
      </c>
      <c r="J3" s="8">
        <v>5</v>
      </c>
      <c r="K3" s="8">
        <v>1</v>
      </c>
      <c r="L3" s="8">
        <v>4</v>
      </c>
      <c r="M3" s="8">
        <v>7</v>
      </c>
      <c r="N3" s="8">
        <v>7</v>
      </c>
      <c r="O3" s="8">
        <v>7</v>
      </c>
      <c r="P3" s="8">
        <v>7</v>
      </c>
      <c r="Q3" s="8">
        <v>7</v>
      </c>
      <c r="R3" s="8">
        <v>7</v>
      </c>
      <c r="S3" s="8">
        <v>1</v>
      </c>
      <c r="T3" s="8">
        <v>3</v>
      </c>
      <c r="U3" s="8">
        <v>5</v>
      </c>
    </row>
    <row r="4" spans="1:26" ht="14.25" customHeight="1">
      <c r="A4" s="8" t="s">
        <v>29</v>
      </c>
      <c r="C4" s="8">
        <v>5</v>
      </c>
      <c r="D4" s="8">
        <v>5</v>
      </c>
      <c r="E4" s="8">
        <v>4</v>
      </c>
      <c r="F4" s="8">
        <v>5</v>
      </c>
      <c r="G4" s="8">
        <v>2</v>
      </c>
      <c r="H4" s="8">
        <v>5</v>
      </c>
      <c r="I4" s="8">
        <v>4</v>
      </c>
      <c r="J4" s="8">
        <v>6</v>
      </c>
      <c r="K4" s="8">
        <v>3</v>
      </c>
      <c r="L4" s="8">
        <v>2</v>
      </c>
      <c r="M4" s="8">
        <v>5</v>
      </c>
      <c r="N4" s="8">
        <v>4</v>
      </c>
      <c r="O4" s="8">
        <v>6</v>
      </c>
      <c r="P4" s="8">
        <v>6</v>
      </c>
      <c r="Q4" s="8">
        <v>5</v>
      </c>
      <c r="R4" s="8">
        <v>3</v>
      </c>
      <c r="S4" s="8">
        <v>1</v>
      </c>
      <c r="T4" s="8">
        <v>3</v>
      </c>
      <c r="U4" s="8">
        <v>5</v>
      </c>
    </row>
    <row r="5" spans="1:26" ht="14.25" customHeight="1">
      <c r="A5" s="8" t="s">
        <v>30</v>
      </c>
      <c r="C5" s="8">
        <v>2</v>
      </c>
      <c r="D5" s="8">
        <v>5</v>
      </c>
      <c r="E5" s="8">
        <v>4</v>
      </c>
      <c r="F5" s="8">
        <v>6</v>
      </c>
      <c r="G5" s="8">
        <v>2</v>
      </c>
      <c r="H5" s="8">
        <v>1</v>
      </c>
      <c r="I5" s="8">
        <v>3</v>
      </c>
      <c r="J5" s="8">
        <v>6</v>
      </c>
      <c r="K5" s="8">
        <v>1</v>
      </c>
      <c r="L5" s="8">
        <v>2</v>
      </c>
      <c r="M5" s="8">
        <v>5</v>
      </c>
      <c r="N5" s="8">
        <v>3</v>
      </c>
      <c r="O5" s="8">
        <v>6</v>
      </c>
      <c r="P5" s="8">
        <v>5</v>
      </c>
      <c r="Q5" s="8">
        <v>5</v>
      </c>
      <c r="R5" s="8">
        <v>3</v>
      </c>
      <c r="S5" s="8">
        <v>4</v>
      </c>
      <c r="T5" s="8">
        <v>5</v>
      </c>
      <c r="U5" s="8">
        <v>6</v>
      </c>
    </row>
    <row r="6" spans="1:26" ht="14.25" customHeight="1">
      <c r="A6" s="8" t="s">
        <v>31</v>
      </c>
      <c r="C6" s="8">
        <v>7</v>
      </c>
      <c r="D6" s="8">
        <v>7</v>
      </c>
      <c r="E6" s="8">
        <v>7</v>
      </c>
      <c r="F6" s="8">
        <v>7</v>
      </c>
      <c r="G6" s="8">
        <v>7</v>
      </c>
      <c r="H6" s="8">
        <v>7</v>
      </c>
      <c r="I6" s="8">
        <v>7</v>
      </c>
      <c r="J6" s="8">
        <v>7</v>
      </c>
      <c r="K6" s="8">
        <v>7</v>
      </c>
      <c r="L6" s="8">
        <v>7</v>
      </c>
      <c r="M6" s="8">
        <v>7</v>
      </c>
      <c r="N6" s="8">
        <v>7</v>
      </c>
      <c r="O6" s="8">
        <v>7</v>
      </c>
      <c r="P6" s="8">
        <v>7</v>
      </c>
      <c r="Q6" s="8">
        <v>6</v>
      </c>
      <c r="R6" s="8">
        <v>5</v>
      </c>
      <c r="S6" s="8">
        <v>1</v>
      </c>
      <c r="T6" s="8">
        <v>6</v>
      </c>
      <c r="U6" s="8">
        <v>5</v>
      </c>
    </row>
    <row r="7" spans="1:26" ht="14.25" customHeight="1"/>
    <row r="8" spans="1:26" ht="14.25" customHeight="1">
      <c r="A8" s="9"/>
      <c r="B8" s="9" t="s">
        <v>27</v>
      </c>
      <c r="C8" s="9" t="s">
        <v>28</v>
      </c>
      <c r="D8" s="9" t="s">
        <v>29</v>
      </c>
      <c r="E8" s="9" t="s">
        <v>30</v>
      </c>
      <c r="F8" s="9" t="s">
        <v>31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4.25" customHeight="1">
      <c r="A9" s="3" t="s">
        <v>52</v>
      </c>
      <c r="B9" s="8">
        <f>(E2+F2+G2+H2+I2+L2+O2)</f>
        <v>32</v>
      </c>
      <c r="C9" s="8">
        <f>(E3+F3+G3+H3+I3+L3+O3)</f>
        <v>35</v>
      </c>
      <c r="D9" s="8">
        <f>(E4+F4+G4+H4+I4+L4+O4)</f>
        <v>28</v>
      </c>
      <c r="E9" s="8">
        <f>(E5+F5+G5+H5+I5+L5+O5)</f>
        <v>24</v>
      </c>
      <c r="F9" s="8">
        <f>(E5+F5+G5+H5+I5+L5+O5)</f>
        <v>24</v>
      </c>
    </row>
    <row r="10" spans="1:26" ht="14.25" customHeight="1">
      <c r="A10" s="3" t="s">
        <v>53</v>
      </c>
      <c r="B10" s="8">
        <f>(C2+D2+J2+K2)</f>
        <v>22</v>
      </c>
      <c r="C10" s="8">
        <f>(C3+D3+J3+K3)</f>
        <v>18</v>
      </c>
      <c r="D10" s="8">
        <f>(C4+D4+J4+K4)</f>
        <v>19</v>
      </c>
      <c r="E10" s="8">
        <f>(C5+D5+J5+K5)</f>
        <v>14</v>
      </c>
      <c r="F10" s="8">
        <f>(C6+D6+J6+K6)</f>
        <v>28</v>
      </c>
    </row>
    <row r="11" spans="1:26" ht="14.25" customHeight="1">
      <c r="A11" s="3" t="s">
        <v>54</v>
      </c>
      <c r="B11" s="8">
        <f>(P2+S2+T2)</f>
        <v>8</v>
      </c>
      <c r="C11" s="8">
        <f>(P3+S3+T3)</f>
        <v>11</v>
      </c>
      <c r="D11" s="8">
        <f>(P4+S4+T4)</f>
        <v>10</v>
      </c>
      <c r="E11" s="8">
        <f>(P5+S5+T5)</f>
        <v>14</v>
      </c>
      <c r="F11" s="8">
        <f>(P6+S6+T6)</f>
        <v>14</v>
      </c>
    </row>
    <row r="12" spans="1:26" ht="14.25" customHeight="1">
      <c r="A12" s="3" t="s">
        <v>55</v>
      </c>
      <c r="B12" s="8">
        <f>(M2+N2+U2)</f>
        <v>15</v>
      </c>
      <c r="C12" s="8">
        <f>(M3+N3+U3)</f>
        <v>19</v>
      </c>
      <c r="D12" s="8">
        <f>(M4+N4+U4)</f>
        <v>14</v>
      </c>
      <c r="E12" s="8">
        <f>(M5+N5+U5)</f>
        <v>14</v>
      </c>
      <c r="F12" s="8">
        <f>(M6+N6+U6)</f>
        <v>19</v>
      </c>
    </row>
    <row r="13" spans="1:26" ht="14.25" customHeight="1">
      <c r="A13" s="3" t="s">
        <v>56</v>
      </c>
      <c r="B13" s="8">
        <f>(Q2+R2)</f>
        <v>11</v>
      </c>
      <c r="C13" s="8">
        <f>(Q3+R3)</f>
        <v>14</v>
      </c>
      <c r="D13" s="8">
        <f>(Q4+R4)</f>
        <v>8</v>
      </c>
      <c r="E13" s="8">
        <f>(Q5+R5)</f>
        <v>8</v>
      </c>
      <c r="F13" s="8">
        <f>(Q6+R6)</f>
        <v>11</v>
      </c>
    </row>
    <row r="14" spans="1:26" ht="14.25" customHeight="1"/>
    <row r="15" spans="1:26" ht="14.25" customHeight="1"/>
    <row r="16" spans="1:26" ht="14.25" customHeight="1">
      <c r="A16" s="9"/>
      <c r="B16" s="9" t="s">
        <v>57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" ht="14.25" customHeight="1"/>
    <row r="18" spans="1:2" ht="14.25" customHeight="1">
      <c r="A18" s="3" t="s">
        <v>52</v>
      </c>
      <c r="B18" s="8">
        <f t="shared" ref="B18:B22" si="0">((B9+C9+D9+E9+F9)/5)</f>
        <v>28.6</v>
      </c>
    </row>
    <row r="19" spans="1:2" ht="14.25" customHeight="1">
      <c r="A19" s="3" t="s">
        <v>53</v>
      </c>
      <c r="B19" s="8">
        <f t="shared" si="0"/>
        <v>20.2</v>
      </c>
    </row>
    <row r="20" spans="1:2" ht="14.25" customHeight="1">
      <c r="A20" s="3" t="s">
        <v>54</v>
      </c>
      <c r="B20" s="8">
        <f t="shared" si="0"/>
        <v>11.4</v>
      </c>
    </row>
    <row r="21" spans="1:2" ht="14.25" customHeight="1">
      <c r="A21" s="3" t="s">
        <v>55</v>
      </c>
      <c r="B21" s="8">
        <f t="shared" si="0"/>
        <v>16.2</v>
      </c>
    </row>
    <row r="22" spans="1:2" ht="14.25" customHeight="1">
      <c r="A22" s="3" t="s">
        <v>56</v>
      </c>
      <c r="B22" s="8">
        <f t="shared" si="0"/>
        <v>10.4</v>
      </c>
    </row>
    <row r="23" spans="1:2" ht="14.25" customHeight="1"/>
    <row r="24" spans="1:2" ht="14.25" customHeight="1"/>
    <row r="25" spans="1:2" ht="14.25" customHeight="1"/>
    <row r="26" spans="1:2" ht="14.25" customHeight="1"/>
    <row r="27" spans="1:2" ht="14.25" customHeight="1"/>
    <row r="28" spans="1:2" ht="14.25" customHeight="1"/>
    <row r="29" spans="1:2" ht="14.25" customHeight="1"/>
    <row r="30" spans="1:2" ht="14.25" customHeight="1"/>
    <row r="31" spans="1:2" ht="14.25" customHeight="1"/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1000"/>
  <sheetViews>
    <sheetView workbookViewId="0"/>
  </sheetViews>
  <sheetFormatPr defaultColWidth="14.44140625" defaultRowHeight="15" customHeight="1"/>
  <cols>
    <col min="1" max="1" width="8.6640625" customWidth="1"/>
    <col min="2" max="2" width="19.109375" customWidth="1"/>
    <col min="3" max="8" width="8.6640625" customWidth="1"/>
    <col min="9" max="9" width="17.109375" customWidth="1"/>
    <col min="10" max="26" width="8.6640625" customWidth="1"/>
  </cols>
  <sheetData>
    <row r="1" spans="2:15" ht="14.4">
      <c r="B1" s="10" t="s">
        <v>58</v>
      </c>
      <c r="C1" s="11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3" t="s">
        <v>64</v>
      </c>
      <c r="I1" s="14" t="s">
        <v>65</v>
      </c>
      <c r="J1" s="11" t="s">
        <v>59</v>
      </c>
      <c r="K1" s="12" t="s">
        <v>60</v>
      </c>
      <c r="L1" s="12" t="s">
        <v>61</v>
      </c>
      <c r="M1" s="12" t="s">
        <v>62</v>
      </c>
      <c r="N1" s="12" t="s">
        <v>63</v>
      </c>
      <c r="O1" s="13" t="s">
        <v>64</v>
      </c>
    </row>
    <row r="2" spans="2:15" ht="14.4">
      <c r="B2" s="15" t="s">
        <v>66</v>
      </c>
      <c r="C2" s="16" t="s">
        <v>0</v>
      </c>
      <c r="D2" s="17" t="s">
        <v>1</v>
      </c>
      <c r="E2" s="17" t="s">
        <v>2</v>
      </c>
      <c r="F2" s="17" t="s">
        <v>3</v>
      </c>
      <c r="G2" s="17" t="s">
        <v>4</v>
      </c>
      <c r="H2" s="18" t="s">
        <v>5</v>
      </c>
      <c r="I2" s="15" t="s">
        <v>66</v>
      </c>
      <c r="J2" s="16" t="s">
        <v>0</v>
      </c>
      <c r="K2" s="17" t="s">
        <v>1</v>
      </c>
      <c r="L2" s="17" t="s">
        <v>2</v>
      </c>
      <c r="M2" s="17" t="s">
        <v>3</v>
      </c>
      <c r="N2" s="17" t="s">
        <v>4</v>
      </c>
      <c r="O2" s="18" t="s">
        <v>5</v>
      </c>
    </row>
    <row r="3" spans="2:15" ht="14.4">
      <c r="B3" s="19">
        <v>1</v>
      </c>
      <c r="C3" s="20">
        <v>3</v>
      </c>
      <c r="D3" s="21">
        <v>2</v>
      </c>
      <c r="E3" s="21">
        <v>1</v>
      </c>
      <c r="F3" s="21">
        <v>8</v>
      </c>
      <c r="G3" s="21">
        <v>5</v>
      </c>
      <c r="H3" s="22">
        <v>2</v>
      </c>
      <c r="I3" s="19">
        <v>1</v>
      </c>
      <c r="J3" s="20">
        <v>9</v>
      </c>
      <c r="K3" s="21">
        <v>2</v>
      </c>
      <c r="L3" s="21">
        <v>0</v>
      </c>
      <c r="M3" s="21">
        <v>40</v>
      </c>
      <c r="N3" s="21">
        <v>25</v>
      </c>
      <c r="O3" s="22">
        <v>4</v>
      </c>
    </row>
    <row r="4" spans="2:15" ht="14.4">
      <c r="B4" s="19">
        <v>2</v>
      </c>
      <c r="C4" s="20">
        <v>3</v>
      </c>
      <c r="D4" s="21">
        <v>1</v>
      </c>
      <c r="E4" s="21">
        <v>1</v>
      </c>
      <c r="F4" s="21">
        <v>10</v>
      </c>
      <c r="G4" s="21">
        <v>4</v>
      </c>
      <c r="H4" s="22">
        <v>3</v>
      </c>
      <c r="I4" s="19">
        <v>2</v>
      </c>
      <c r="J4" s="20">
        <v>9</v>
      </c>
      <c r="K4" s="21">
        <v>0</v>
      </c>
      <c r="L4" s="21">
        <v>0</v>
      </c>
      <c r="M4" s="21">
        <v>50</v>
      </c>
      <c r="N4" s="21">
        <v>20</v>
      </c>
      <c r="O4" s="22">
        <v>9</v>
      </c>
    </row>
    <row r="5" spans="2:15" ht="14.4">
      <c r="B5" s="19">
        <v>3</v>
      </c>
      <c r="C5" s="20">
        <v>7</v>
      </c>
      <c r="D5" s="21">
        <v>3</v>
      </c>
      <c r="E5" s="21">
        <v>1</v>
      </c>
      <c r="F5" s="21">
        <v>10</v>
      </c>
      <c r="G5" s="21">
        <v>6</v>
      </c>
      <c r="H5" s="22">
        <v>7</v>
      </c>
      <c r="I5" s="19">
        <v>3</v>
      </c>
      <c r="J5" s="20">
        <v>28</v>
      </c>
      <c r="K5" s="21">
        <v>0</v>
      </c>
      <c r="L5" s="21">
        <v>0</v>
      </c>
      <c r="M5" s="21">
        <v>50</v>
      </c>
      <c r="N5" s="21">
        <v>18</v>
      </c>
      <c r="O5" s="22">
        <v>28</v>
      </c>
    </row>
    <row r="6" spans="2:15" ht="14.4">
      <c r="B6" s="19">
        <v>4</v>
      </c>
      <c r="C6" s="20">
        <v>5</v>
      </c>
      <c r="D6" s="21">
        <v>3</v>
      </c>
      <c r="E6" s="21">
        <v>3</v>
      </c>
      <c r="F6" s="21">
        <v>4</v>
      </c>
      <c r="G6" s="21">
        <v>8</v>
      </c>
      <c r="H6" s="22">
        <v>8</v>
      </c>
      <c r="I6" s="19">
        <v>4</v>
      </c>
      <c r="J6" s="20">
        <v>15</v>
      </c>
      <c r="K6" s="21">
        <v>0</v>
      </c>
      <c r="L6" s="21">
        <v>0</v>
      </c>
      <c r="M6" s="21">
        <v>12</v>
      </c>
      <c r="N6" s="21">
        <v>40</v>
      </c>
      <c r="O6" s="22">
        <v>40</v>
      </c>
    </row>
    <row r="7" spans="2:15" ht="14.4">
      <c r="B7" s="23">
        <v>5</v>
      </c>
      <c r="C7" s="24">
        <v>5</v>
      </c>
      <c r="D7" s="25">
        <v>6</v>
      </c>
      <c r="E7" s="25">
        <v>1</v>
      </c>
      <c r="F7" s="25">
        <v>10</v>
      </c>
      <c r="G7" s="25">
        <v>7</v>
      </c>
      <c r="H7" s="26">
        <v>1</v>
      </c>
      <c r="I7" s="23">
        <v>5</v>
      </c>
      <c r="J7" s="24">
        <v>5</v>
      </c>
      <c r="K7" s="25">
        <v>12</v>
      </c>
      <c r="L7" s="25">
        <v>1</v>
      </c>
      <c r="M7" s="25">
        <v>50</v>
      </c>
      <c r="N7" s="25">
        <v>35</v>
      </c>
      <c r="O7" s="26">
        <v>1</v>
      </c>
    </row>
    <row r="9" spans="2:15" ht="14.4">
      <c r="B9" s="8" t="s">
        <v>67</v>
      </c>
      <c r="J9" s="27">
        <v>1</v>
      </c>
      <c r="K9" s="27">
        <v>2</v>
      </c>
      <c r="L9" s="27">
        <v>3</v>
      </c>
      <c r="M9" s="27">
        <v>4</v>
      </c>
      <c r="N9" s="27">
        <v>5</v>
      </c>
    </row>
    <row r="10" spans="2:15" ht="14.4">
      <c r="B10" s="28" t="s">
        <v>66</v>
      </c>
      <c r="C10" s="29">
        <v>1</v>
      </c>
      <c r="D10" s="29">
        <v>2</v>
      </c>
      <c r="E10" s="29">
        <v>3</v>
      </c>
      <c r="F10" s="29">
        <v>4</v>
      </c>
      <c r="G10" s="30">
        <v>5</v>
      </c>
      <c r="H10" s="31"/>
      <c r="I10" s="32" t="s">
        <v>68</v>
      </c>
      <c r="J10" s="33">
        <v>3</v>
      </c>
      <c r="K10" s="34">
        <v>3</v>
      </c>
      <c r="L10" s="34">
        <v>4</v>
      </c>
      <c r="M10" s="34">
        <v>3</v>
      </c>
      <c r="N10" s="34">
        <v>1</v>
      </c>
    </row>
    <row r="11" spans="2:15" ht="14.4">
      <c r="B11" s="35" t="s">
        <v>68</v>
      </c>
      <c r="C11" s="36">
        <v>1</v>
      </c>
      <c r="D11" s="37">
        <v>1</v>
      </c>
      <c r="E11" s="36">
        <v>1</v>
      </c>
      <c r="F11" s="37">
        <v>1</v>
      </c>
      <c r="G11" s="38"/>
      <c r="H11" s="31"/>
      <c r="I11" s="39" t="s">
        <v>69</v>
      </c>
      <c r="J11" s="33">
        <v>1</v>
      </c>
      <c r="K11" s="33">
        <v>0</v>
      </c>
      <c r="L11" s="33">
        <v>0</v>
      </c>
      <c r="M11" s="33">
        <v>0</v>
      </c>
      <c r="N11" s="33">
        <v>2</v>
      </c>
    </row>
    <row r="12" spans="2:15" ht="14.4">
      <c r="B12" s="40" t="s">
        <v>69</v>
      </c>
      <c r="C12" s="41"/>
      <c r="D12" s="42"/>
      <c r="E12" s="42"/>
      <c r="F12" s="41"/>
      <c r="G12" s="43">
        <v>1</v>
      </c>
      <c r="H12" s="31"/>
      <c r="I12" s="44" t="s">
        <v>70</v>
      </c>
      <c r="J12" s="33">
        <v>0</v>
      </c>
      <c r="K12" s="33">
        <v>0</v>
      </c>
      <c r="L12" s="33">
        <v>0</v>
      </c>
      <c r="M12" s="33">
        <v>0</v>
      </c>
      <c r="N12" s="33">
        <v>1</v>
      </c>
    </row>
    <row r="13" spans="2:15" ht="14.4">
      <c r="B13" s="45" t="s">
        <v>70</v>
      </c>
      <c r="C13" s="37"/>
      <c r="D13" s="37"/>
      <c r="E13" s="36"/>
      <c r="F13" s="36"/>
      <c r="G13" s="38"/>
      <c r="H13" s="31"/>
      <c r="I13" s="44" t="s">
        <v>71</v>
      </c>
      <c r="J13" s="33">
        <v>5</v>
      </c>
      <c r="K13" s="33">
        <v>5</v>
      </c>
      <c r="L13" s="33">
        <v>5</v>
      </c>
      <c r="M13" s="33">
        <v>3</v>
      </c>
      <c r="N13" s="33">
        <v>5</v>
      </c>
    </row>
    <row r="14" spans="2:15" ht="14.4">
      <c r="B14" s="46" t="s">
        <v>71</v>
      </c>
      <c r="C14" s="41">
        <v>1</v>
      </c>
      <c r="D14" s="41">
        <v>1</v>
      </c>
      <c r="E14" s="42">
        <v>1</v>
      </c>
      <c r="F14" s="41">
        <v>1</v>
      </c>
      <c r="G14" s="43">
        <v>1</v>
      </c>
      <c r="H14" s="47"/>
      <c r="I14" s="44" t="s">
        <v>72</v>
      </c>
      <c r="J14" s="33">
        <v>5</v>
      </c>
      <c r="K14" s="33">
        <v>5</v>
      </c>
      <c r="L14" s="33">
        <v>3</v>
      </c>
      <c r="M14" s="33">
        <v>5</v>
      </c>
      <c r="N14" s="33">
        <v>5</v>
      </c>
    </row>
    <row r="15" spans="2:15" ht="14.4">
      <c r="B15" s="45" t="s">
        <v>72</v>
      </c>
      <c r="C15" s="36">
        <v>1</v>
      </c>
      <c r="D15" s="37">
        <v>1</v>
      </c>
      <c r="E15" s="36"/>
      <c r="F15" s="37">
        <v>1</v>
      </c>
      <c r="G15" s="38">
        <v>1</v>
      </c>
      <c r="H15" s="31"/>
      <c r="I15" s="48" t="s">
        <v>73</v>
      </c>
      <c r="J15" s="49">
        <v>2</v>
      </c>
      <c r="K15" s="49">
        <v>3</v>
      </c>
      <c r="L15" s="49">
        <v>4</v>
      </c>
      <c r="M15" s="49">
        <v>5</v>
      </c>
      <c r="N15" s="49">
        <v>1</v>
      </c>
    </row>
    <row r="16" spans="2:15" ht="14.4">
      <c r="B16" s="46" t="s">
        <v>73</v>
      </c>
      <c r="C16" s="42"/>
      <c r="D16" s="42"/>
      <c r="E16" s="41">
        <v>1</v>
      </c>
      <c r="F16" s="42">
        <v>1</v>
      </c>
      <c r="G16" s="50"/>
      <c r="H16" s="31"/>
    </row>
    <row r="17" spans="2:12" ht="14.4">
      <c r="B17" s="45" t="s">
        <v>68</v>
      </c>
      <c r="C17" s="51">
        <v>1</v>
      </c>
      <c r="D17" s="51">
        <v>1</v>
      </c>
      <c r="E17" s="51">
        <v>1</v>
      </c>
      <c r="F17" s="51">
        <v>1</v>
      </c>
      <c r="G17" s="52">
        <v>1</v>
      </c>
    </row>
    <row r="18" spans="2:12" ht="14.4">
      <c r="B18" s="46" t="s">
        <v>70</v>
      </c>
      <c r="C18" s="25"/>
      <c r="D18" s="25"/>
      <c r="E18" s="25"/>
      <c r="F18" s="25"/>
      <c r="G18" s="26"/>
    </row>
    <row r="19" spans="2:12" ht="14.4">
      <c r="B19" s="45" t="s">
        <v>72</v>
      </c>
      <c r="C19" s="51">
        <v>1</v>
      </c>
      <c r="D19" s="51">
        <v>1</v>
      </c>
      <c r="E19" s="51">
        <v>1</v>
      </c>
      <c r="F19" s="51">
        <v>1</v>
      </c>
      <c r="G19" s="52">
        <v>1</v>
      </c>
    </row>
    <row r="20" spans="2:12" ht="14.4">
      <c r="B20" s="46" t="s">
        <v>69</v>
      </c>
      <c r="C20" s="25"/>
      <c r="D20" s="25"/>
      <c r="E20" s="25"/>
      <c r="F20" s="25"/>
      <c r="G20" s="26"/>
    </row>
    <row r="21" spans="2:12" ht="15.75" customHeight="1">
      <c r="B21" s="45" t="s">
        <v>71</v>
      </c>
      <c r="C21" s="51">
        <v>1</v>
      </c>
      <c r="D21" s="51">
        <v>1</v>
      </c>
      <c r="E21" s="51">
        <v>1</v>
      </c>
      <c r="F21" s="51"/>
      <c r="G21" s="52">
        <v>1</v>
      </c>
    </row>
    <row r="22" spans="2:12" ht="15.75" customHeight="1">
      <c r="B22" s="46" t="s">
        <v>73</v>
      </c>
      <c r="C22" s="25"/>
      <c r="D22" s="25"/>
      <c r="E22" s="25"/>
      <c r="F22" s="25">
        <v>1</v>
      </c>
      <c r="G22" s="26"/>
    </row>
    <row r="23" spans="2:12" ht="15.75" customHeight="1">
      <c r="B23" s="45" t="s">
        <v>72</v>
      </c>
      <c r="C23" s="51">
        <v>1</v>
      </c>
      <c r="D23" s="51">
        <v>1</v>
      </c>
      <c r="E23" s="51"/>
      <c r="F23" s="51">
        <v>1</v>
      </c>
      <c r="G23" s="52">
        <v>1</v>
      </c>
    </row>
    <row r="24" spans="2:12" ht="15.75" customHeight="1">
      <c r="B24" s="46" t="s">
        <v>68</v>
      </c>
      <c r="C24" s="25"/>
      <c r="D24" s="25"/>
      <c r="E24" s="25">
        <v>1</v>
      </c>
      <c r="F24" s="25"/>
      <c r="G24" s="26"/>
    </row>
    <row r="25" spans="2:12" ht="15.75" customHeight="1">
      <c r="B25" s="45" t="s">
        <v>70</v>
      </c>
      <c r="C25" s="51"/>
      <c r="D25" s="51"/>
      <c r="E25" s="51"/>
      <c r="F25" s="51"/>
      <c r="G25" s="52">
        <v>1</v>
      </c>
    </row>
    <row r="26" spans="2:12" ht="15.75" customHeight="1">
      <c r="B26" s="46" t="s">
        <v>73</v>
      </c>
      <c r="C26" s="25">
        <v>1</v>
      </c>
      <c r="D26" s="25">
        <v>1</v>
      </c>
      <c r="E26" s="25">
        <v>1</v>
      </c>
      <c r="F26" s="25">
        <v>1</v>
      </c>
      <c r="G26" s="26">
        <v>1</v>
      </c>
    </row>
    <row r="27" spans="2:12" ht="15.75" customHeight="1">
      <c r="B27" s="45" t="s">
        <v>69</v>
      </c>
      <c r="C27" s="51"/>
      <c r="D27" s="51"/>
      <c r="E27" s="51"/>
      <c r="F27" s="51"/>
      <c r="G27" s="52"/>
      <c r="L27" s="53"/>
    </row>
    <row r="28" spans="2:12" ht="15.75" customHeight="1">
      <c r="B28" s="46" t="s">
        <v>71</v>
      </c>
      <c r="C28" s="25">
        <v>1</v>
      </c>
      <c r="D28" s="25">
        <v>1</v>
      </c>
      <c r="E28" s="25">
        <v>1</v>
      </c>
      <c r="F28" s="25">
        <v>1</v>
      </c>
      <c r="G28" s="26">
        <v>1</v>
      </c>
      <c r="L28" s="53"/>
    </row>
    <row r="29" spans="2:12" ht="15.75" customHeight="1">
      <c r="B29" s="45" t="s">
        <v>68</v>
      </c>
      <c r="C29" s="51"/>
      <c r="D29" s="51"/>
      <c r="E29" s="51"/>
      <c r="F29" s="51">
        <v>1</v>
      </c>
      <c r="G29" s="52"/>
      <c r="H29" s="31"/>
      <c r="L29" s="53"/>
    </row>
    <row r="30" spans="2:12" ht="15.75" customHeight="1">
      <c r="B30" s="46" t="s">
        <v>71</v>
      </c>
      <c r="C30" s="25">
        <v>1</v>
      </c>
      <c r="D30" s="25">
        <v>1</v>
      </c>
      <c r="E30" s="25">
        <v>1</v>
      </c>
      <c r="F30" s="25"/>
      <c r="G30" s="26">
        <v>1</v>
      </c>
      <c r="H30" s="31"/>
      <c r="L30" s="53"/>
    </row>
    <row r="31" spans="2:12" ht="15.75" customHeight="1">
      <c r="B31" s="45" t="s">
        <v>70</v>
      </c>
      <c r="C31" s="51"/>
      <c r="D31" s="51"/>
      <c r="E31" s="51"/>
      <c r="F31" s="51"/>
      <c r="G31" s="52"/>
      <c r="H31" s="31"/>
      <c r="L31" s="53"/>
    </row>
    <row r="32" spans="2:12" ht="15.75" customHeight="1">
      <c r="B32" s="46" t="s">
        <v>72</v>
      </c>
      <c r="C32" s="25">
        <v>1</v>
      </c>
      <c r="D32" s="25">
        <v>1</v>
      </c>
      <c r="E32" s="25">
        <v>1</v>
      </c>
      <c r="F32" s="25">
        <v>1</v>
      </c>
      <c r="G32" s="26">
        <v>1</v>
      </c>
      <c r="H32" s="31"/>
      <c r="L32" s="53"/>
    </row>
    <row r="33" spans="2:12" ht="15.75" customHeight="1">
      <c r="B33" s="45" t="s">
        <v>73</v>
      </c>
      <c r="C33" s="51">
        <v>1</v>
      </c>
      <c r="D33" s="51">
        <v>1</v>
      </c>
      <c r="E33" s="51">
        <v>1</v>
      </c>
      <c r="F33" s="51">
        <v>1</v>
      </c>
      <c r="G33" s="52"/>
      <c r="H33" s="47"/>
      <c r="L33" s="53"/>
    </row>
    <row r="34" spans="2:12" ht="15.75" customHeight="1">
      <c r="B34" s="46" t="s">
        <v>69</v>
      </c>
      <c r="C34" s="25">
        <v>1</v>
      </c>
      <c r="D34" s="25"/>
      <c r="E34" s="25"/>
      <c r="F34" s="25"/>
      <c r="G34" s="26">
        <v>1</v>
      </c>
      <c r="H34" s="31"/>
      <c r="L34" s="53"/>
    </row>
    <row r="35" spans="2:12" ht="15.75" customHeight="1">
      <c r="B35" s="45" t="s">
        <v>73</v>
      </c>
      <c r="C35" s="51"/>
      <c r="D35" s="51"/>
      <c r="E35" s="51">
        <v>1</v>
      </c>
      <c r="F35" s="51">
        <v>1</v>
      </c>
      <c r="G35" s="52"/>
      <c r="H35" s="31"/>
      <c r="L35" s="53"/>
    </row>
    <row r="36" spans="2:12" ht="15.75" customHeight="1">
      <c r="B36" s="46" t="s">
        <v>68</v>
      </c>
      <c r="C36" s="25">
        <v>1</v>
      </c>
      <c r="D36" s="25">
        <v>1</v>
      </c>
      <c r="E36" s="25">
        <v>1</v>
      </c>
      <c r="F36" s="25"/>
      <c r="G36" s="26">
        <v>1</v>
      </c>
      <c r="L36" s="53"/>
    </row>
    <row r="37" spans="2:12" ht="15.75" customHeight="1">
      <c r="B37" s="45" t="s">
        <v>69</v>
      </c>
      <c r="C37" s="51"/>
      <c r="D37" s="51"/>
      <c r="E37" s="51"/>
      <c r="F37" s="51"/>
      <c r="G37" s="52"/>
      <c r="L37" s="53"/>
    </row>
    <row r="38" spans="2:12" ht="15.75" customHeight="1">
      <c r="B38" s="46" t="s">
        <v>71</v>
      </c>
      <c r="C38" s="25">
        <v>1</v>
      </c>
      <c r="D38" s="25">
        <v>1</v>
      </c>
      <c r="E38" s="25">
        <v>1</v>
      </c>
      <c r="F38" s="25">
        <v>1</v>
      </c>
      <c r="G38" s="26">
        <v>1</v>
      </c>
      <c r="L38" s="53"/>
    </row>
    <row r="39" spans="2:12" ht="15.75" customHeight="1">
      <c r="B39" s="45" t="s">
        <v>70</v>
      </c>
      <c r="C39" s="51"/>
      <c r="D39" s="51"/>
      <c r="E39" s="51"/>
      <c r="F39" s="51"/>
      <c r="G39" s="52"/>
      <c r="L39" s="53"/>
    </row>
    <row r="40" spans="2:12" ht="15.75" customHeight="1">
      <c r="B40" s="54" t="s">
        <v>72</v>
      </c>
      <c r="C40" s="25">
        <v>1</v>
      </c>
      <c r="D40" s="25">
        <v>1</v>
      </c>
      <c r="E40" s="25">
        <v>1</v>
      </c>
      <c r="F40" s="25">
        <v>1</v>
      </c>
      <c r="G40" s="26">
        <v>1</v>
      </c>
      <c r="L40" s="53"/>
    </row>
    <row r="41" spans="2:12" ht="15.75" customHeight="1">
      <c r="L41" s="53"/>
    </row>
    <row r="42" spans="2:12" ht="15.75" customHeight="1">
      <c r="L42" s="53"/>
    </row>
    <row r="43" spans="2:12" ht="15.75" customHeight="1">
      <c r="L43" s="53"/>
    </row>
    <row r="44" spans="2:12" ht="15.75" customHeight="1">
      <c r="L44" s="53"/>
    </row>
    <row r="45" spans="2:12" ht="15.75" customHeight="1">
      <c r="L45" s="53"/>
    </row>
    <row r="46" spans="2:12" ht="15.75" customHeight="1">
      <c r="L46" s="53"/>
    </row>
    <row r="47" spans="2:12" ht="15.75" customHeight="1">
      <c r="L47" s="53"/>
    </row>
    <row r="48" spans="2:12" ht="15.75" customHeight="1">
      <c r="L48" s="53"/>
    </row>
    <row r="49" spans="12:12" ht="15.75" customHeight="1">
      <c r="L49" s="53"/>
    </row>
    <row r="50" spans="12:12" ht="15.75" customHeight="1">
      <c r="L50" s="53"/>
    </row>
    <row r="51" spans="12:12" ht="15.75" customHeight="1">
      <c r="L51" s="53"/>
    </row>
    <row r="52" spans="12:12" ht="15.75" customHeight="1">
      <c r="L52" s="53"/>
    </row>
    <row r="53" spans="12:12" ht="15.75" customHeight="1">
      <c r="L53" s="53"/>
    </row>
    <row r="54" spans="12:12" ht="15.75" customHeight="1">
      <c r="L54" s="53"/>
    </row>
    <row r="55" spans="12:12" ht="15.75" customHeight="1">
      <c r="L55" s="53"/>
    </row>
    <row r="56" spans="12:12" ht="15.75" customHeight="1">
      <c r="L56" s="55"/>
    </row>
    <row r="57" spans="12:12" ht="15.75" customHeight="1"/>
    <row r="58" spans="12:12" ht="15.75" customHeight="1"/>
    <row r="59" spans="12:12" ht="15.75" customHeight="1"/>
    <row r="60" spans="12:12" ht="15.75" customHeight="1"/>
    <row r="61" spans="12:12" ht="15.75" customHeight="1"/>
    <row r="62" spans="12:12" ht="15.75" customHeight="1"/>
    <row r="63" spans="12:12" ht="15.75" customHeight="1"/>
    <row r="64" spans="12:1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Response visualization sample</vt:lpstr>
      <vt:lpstr>SUS_Score_sample</vt:lpstr>
      <vt:lpstr>Presence Questionaire</vt:lpstr>
      <vt:lpstr>TLX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joffre uribe</dc:creator>
  <cp:lastModifiedBy>jonathan leung</cp:lastModifiedBy>
  <dcterms:created xsi:type="dcterms:W3CDTF">2020-07-09T18:19:24Z</dcterms:created>
  <dcterms:modified xsi:type="dcterms:W3CDTF">2023-03-18T20:25:15Z</dcterms:modified>
</cp:coreProperties>
</file>