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\1 (10 семестр)\ДИПЛОМ Магистра (2018)\Курсач\"/>
    </mc:Choice>
  </mc:AlternateContent>
  <bookViews>
    <workbookView xWindow="0" yWindow="0" windowWidth="20490" windowHeight="906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3" l="1"/>
  <c r="V5" i="3"/>
  <c r="V6" i="3"/>
  <c r="V7" i="3"/>
  <c r="V8" i="3"/>
  <c r="V9" i="3"/>
  <c r="V3" i="3"/>
  <c r="D23" i="3"/>
  <c r="C23" i="3"/>
  <c r="D20" i="3"/>
  <c r="C20" i="3"/>
  <c r="D17" i="3"/>
  <c r="C17" i="3"/>
  <c r="D14" i="3"/>
  <c r="C14" i="3"/>
  <c r="D11" i="3"/>
  <c r="C11" i="3"/>
  <c r="D8" i="3"/>
  <c r="C8" i="3"/>
  <c r="D5" i="3"/>
  <c r="C5" i="3"/>
  <c r="F23" i="3"/>
  <c r="E23" i="3"/>
  <c r="F20" i="3"/>
  <c r="E20" i="3"/>
  <c r="F17" i="3"/>
  <c r="E17" i="3"/>
  <c r="F14" i="3"/>
  <c r="E14" i="3"/>
  <c r="F11" i="3"/>
  <c r="E11" i="3"/>
  <c r="F8" i="3"/>
  <c r="E8" i="3"/>
  <c r="F5" i="3"/>
  <c r="E5" i="3"/>
  <c r="D22" i="2"/>
  <c r="F22" i="2" s="1"/>
  <c r="D4" i="2"/>
  <c r="D7" i="2"/>
  <c r="D10" i="2"/>
  <c r="D13" i="2"/>
  <c r="D16" i="2"/>
  <c r="D19" i="2"/>
  <c r="F19" i="2" s="1"/>
  <c r="C19" i="2"/>
  <c r="C22" i="2"/>
  <c r="C16" i="2"/>
  <c r="C13" i="2"/>
  <c r="F13" i="2" s="1"/>
  <c r="C10" i="2"/>
  <c r="F10" i="2" s="1"/>
  <c r="C7" i="2"/>
  <c r="C4" i="2"/>
  <c r="E20" i="2"/>
  <c r="E17" i="2"/>
  <c r="E14" i="2"/>
  <c r="E11" i="2"/>
  <c r="E8" i="2"/>
  <c r="F7" i="2"/>
  <c r="E5" i="2"/>
  <c r="F4" i="2"/>
  <c r="E2" i="2"/>
  <c r="F12" i="1"/>
  <c r="F15" i="1"/>
  <c r="F18" i="1"/>
  <c r="F21" i="1"/>
  <c r="F24" i="1"/>
  <c r="F27" i="1"/>
  <c r="F30" i="1"/>
  <c r="E13" i="1"/>
  <c r="E16" i="1"/>
  <c r="E19" i="1"/>
  <c r="E22" i="1"/>
  <c r="E25" i="1"/>
  <c r="E28" i="1"/>
  <c r="E10" i="1"/>
  <c r="D30" i="1"/>
  <c r="C30" i="1"/>
  <c r="D27" i="1"/>
  <c r="C27" i="1"/>
  <c r="D24" i="1"/>
  <c r="C24" i="1"/>
  <c r="D21" i="1"/>
  <c r="C21" i="1"/>
  <c r="D18" i="1"/>
  <c r="C18" i="1"/>
  <c r="D15" i="1"/>
  <c r="C15" i="1"/>
  <c r="D12" i="1"/>
  <c r="C12" i="1"/>
  <c r="V5" i="1"/>
  <c r="V4" i="1"/>
  <c r="S5" i="1"/>
  <c r="S4" i="1"/>
  <c r="P5" i="1"/>
  <c r="P4" i="1"/>
  <c r="M5" i="1"/>
  <c r="M4" i="1"/>
  <c r="J5" i="1"/>
  <c r="J4" i="1"/>
  <c r="G5" i="1"/>
  <c r="G4" i="1"/>
  <c r="D5" i="1"/>
  <c r="D4" i="1"/>
  <c r="F16" i="2" l="1"/>
</calcChain>
</file>

<file path=xl/sharedStrings.xml><?xml version="1.0" encoding="utf-8"?>
<sst xmlns="http://schemas.openxmlformats.org/spreadsheetml/2006/main" count="264" uniqueCount="43">
  <si>
    <t>1-Всіх</t>
  </si>
  <si>
    <t>2-Всіх</t>
  </si>
  <si>
    <t>3-Всіх</t>
  </si>
  <si>
    <t>4-Всіх</t>
  </si>
  <si>
    <t>5-Всіх</t>
  </si>
  <si>
    <t>6-Всіх</t>
  </si>
  <si>
    <t>7-Всіх</t>
  </si>
  <si>
    <t>Класифікатор</t>
  </si>
  <si>
    <t>ЛР на істинних даних</t>
  </si>
  <si>
    <t>ЛР з нелінійними перетвореннями</t>
  </si>
  <si>
    <t>99,7*</t>
  </si>
  <si>
    <t>100*</t>
  </si>
  <si>
    <t>3/21</t>
  </si>
  <si>
    <t>4/21</t>
  </si>
  <si>
    <t>5/84</t>
  </si>
  <si>
    <t>5/21</t>
  </si>
  <si>
    <t>6/84</t>
  </si>
  <si>
    <t>15/84</t>
  </si>
  <si>
    <t>13/84</t>
  </si>
  <si>
    <t>7/84</t>
  </si>
  <si>
    <t>Аналіз</t>
  </si>
  <si>
    <t>%</t>
  </si>
  <si>
    <t>Ск-ть</t>
  </si>
  <si>
    <t>Ск,%</t>
  </si>
  <si>
    <t xml:space="preserve"> Заг. Кор., %</t>
  </si>
  <si>
    <t>Позначення</t>
  </si>
  <si>
    <t>Результат</t>
  </si>
  <si>
    <t>ДА на істинних даних</t>
  </si>
  <si>
    <t>ДА з нелінійними перетвореннями</t>
  </si>
  <si>
    <t>12/84</t>
  </si>
  <si>
    <t>9/84</t>
  </si>
  <si>
    <t>4/84</t>
  </si>
  <si>
    <t>3/84</t>
  </si>
  <si>
    <t>ЛРн</t>
  </si>
  <si>
    <t>ЛРі</t>
  </si>
  <si>
    <t>ДАн</t>
  </si>
  <si>
    <t>ДАі</t>
  </si>
  <si>
    <t>GMDHч</t>
  </si>
  <si>
    <t>GMDHс</t>
  </si>
  <si>
    <t>Навчання</t>
  </si>
  <si>
    <t>Екзамен</t>
  </si>
  <si>
    <t>Рівень чутливості</t>
  </si>
  <si>
    <t>Специфічність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</si>
</sst>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A9" zoomScaleNormal="100" workbookViewId="0">
      <selection activeCell="C9" sqref="C9:D30"/>
    </sheetView>
  </sheetViews>
  <sheetFormatPr defaultRowHeight="15" x14ac:dyDescent="0.25"/>
  <cols>
    <col min="1" max="1" width="18.28515625" customWidth="1"/>
    <col min="2" max="2" width="12" customWidth="1"/>
    <col min="3" max="3" width="16.42578125" customWidth="1"/>
    <col min="4" max="4" width="19.5703125" customWidth="1"/>
    <col min="5" max="8" width="6.28515625" bestFit="1" customWidth="1"/>
  </cols>
  <sheetData>
    <row r="1" spans="1:22" x14ac:dyDescent="0.25">
      <c r="A1" s="1"/>
      <c r="B1" s="1"/>
      <c r="C1" s="1"/>
      <c r="D1" s="1"/>
      <c r="E1" s="1"/>
      <c r="F1" s="1"/>
      <c r="G1" s="1"/>
    </row>
    <row r="2" spans="1:22" x14ac:dyDescent="0.25">
      <c r="A2" s="2" t="s">
        <v>7</v>
      </c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  <c r="K2" s="3" t="s">
        <v>3</v>
      </c>
      <c r="L2" s="3"/>
      <c r="M2" s="3"/>
      <c r="N2" s="3" t="s">
        <v>4</v>
      </c>
      <c r="O2" s="3"/>
      <c r="P2" s="3"/>
      <c r="Q2" s="3" t="s">
        <v>5</v>
      </c>
      <c r="R2" s="3"/>
      <c r="S2" s="3"/>
      <c r="T2" s="3" t="s">
        <v>6</v>
      </c>
      <c r="U2" s="3"/>
      <c r="V2" s="3"/>
    </row>
    <row r="3" spans="1:22" x14ac:dyDescent="0.25">
      <c r="A3" s="2" t="s">
        <v>20</v>
      </c>
      <c r="B3" s="7" t="s">
        <v>21</v>
      </c>
      <c r="C3" s="7" t="s">
        <v>22</v>
      </c>
      <c r="D3" s="2" t="s">
        <v>23</v>
      </c>
      <c r="E3" s="7" t="s">
        <v>21</v>
      </c>
      <c r="F3" s="7" t="s">
        <v>22</v>
      </c>
      <c r="G3" s="2"/>
      <c r="H3" s="7" t="s">
        <v>21</v>
      </c>
      <c r="I3" s="7" t="s">
        <v>22</v>
      </c>
      <c r="J3" s="2"/>
      <c r="K3" s="7" t="s">
        <v>21</v>
      </c>
      <c r="L3" s="7" t="s">
        <v>22</v>
      </c>
      <c r="M3" s="2"/>
      <c r="N3" s="7" t="s">
        <v>21</v>
      </c>
      <c r="O3" s="7" t="s">
        <v>22</v>
      </c>
      <c r="P3" s="2"/>
      <c r="Q3" s="7" t="s">
        <v>21</v>
      </c>
      <c r="R3" s="7" t="s">
        <v>22</v>
      </c>
      <c r="S3" s="2"/>
      <c r="T3" s="7" t="s">
        <v>21</v>
      </c>
      <c r="U3" s="7" t="s">
        <v>22</v>
      </c>
      <c r="V3" s="2"/>
    </row>
    <row r="4" spans="1:22" ht="30" x14ac:dyDescent="0.25">
      <c r="A4" s="4" t="s">
        <v>8</v>
      </c>
      <c r="B4" s="2">
        <v>90.4</v>
      </c>
      <c r="C4" s="5" t="s">
        <v>12</v>
      </c>
      <c r="D4" s="2">
        <f>(3/21)*100</f>
        <v>14.285714285714285</v>
      </c>
      <c r="E4" s="2">
        <v>77.400000000000006</v>
      </c>
      <c r="F4" s="5" t="s">
        <v>13</v>
      </c>
      <c r="G4" s="2">
        <f>4/21*100</f>
        <v>19.047619047619047</v>
      </c>
      <c r="H4" s="2">
        <v>90.9</v>
      </c>
      <c r="I4" s="5" t="s">
        <v>13</v>
      </c>
      <c r="J4" s="2">
        <f>4/21*100</f>
        <v>19.047619047619047</v>
      </c>
      <c r="K4" s="2">
        <v>97.5</v>
      </c>
      <c r="L4" s="5" t="s">
        <v>15</v>
      </c>
      <c r="M4" s="2">
        <f>5/21*100</f>
        <v>23.809523809523807</v>
      </c>
      <c r="N4" s="2" t="s">
        <v>10</v>
      </c>
      <c r="O4" s="5" t="s">
        <v>12</v>
      </c>
      <c r="P4" s="2">
        <f>3/21*100</f>
        <v>14.285714285714285</v>
      </c>
      <c r="Q4" s="2" t="s">
        <v>11</v>
      </c>
      <c r="R4" s="5" t="s">
        <v>13</v>
      </c>
      <c r="S4" s="2">
        <f>4/21*100</f>
        <v>19.047619047619047</v>
      </c>
      <c r="T4" s="2">
        <v>88</v>
      </c>
      <c r="U4" s="5" t="s">
        <v>13</v>
      </c>
      <c r="V4" s="2">
        <f>4/21*100</f>
        <v>19.047619047619047</v>
      </c>
    </row>
    <row r="5" spans="1:22" ht="30" x14ac:dyDescent="0.25">
      <c r="A5" s="4" t="s">
        <v>9</v>
      </c>
      <c r="B5" s="6">
        <v>100</v>
      </c>
      <c r="C5" s="5" t="s">
        <v>18</v>
      </c>
      <c r="D5" s="2">
        <f>(13/84)*100</f>
        <v>15.476190476190476</v>
      </c>
      <c r="E5" s="6">
        <v>91</v>
      </c>
      <c r="F5" s="5" t="s">
        <v>19</v>
      </c>
      <c r="G5" s="2">
        <f>7/84*100</f>
        <v>8.3333333333333321</v>
      </c>
      <c r="H5" s="6" t="s">
        <v>11</v>
      </c>
      <c r="I5" s="5" t="s">
        <v>18</v>
      </c>
      <c r="J5" s="2">
        <f>13/84*100</f>
        <v>15.476190476190476</v>
      </c>
      <c r="K5" s="6">
        <v>95.8</v>
      </c>
      <c r="L5" s="5" t="s">
        <v>18</v>
      </c>
      <c r="M5" s="2">
        <f>13/84*100</f>
        <v>15.476190476190476</v>
      </c>
      <c r="N5" s="6">
        <v>100</v>
      </c>
      <c r="O5" s="5" t="s">
        <v>16</v>
      </c>
      <c r="P5" s="2">
        <f>6/84*100</f>
        <v>7.1428571428571423</v>
      </c>
      <c r="Q5" s="6">
        <v>100</v>
      </c>
      <c r="R5" s="5" t="s">
        <v>14</v>
      </c>
      <c r="S5" s="2">
        <f>5/84*100</f>
        <v>5.9523809523809517</v>
      </c>
      <c r="T5" s="6">
        <v>100</v>
      </c>
      <c r="U5" s="5" t="s">
        <v>17</v>
      </c>
      <c r="V5" s="2">
        <f>15/84*100</f>
        <v>17.857142857142858</v>
      </c>
    </row>
    <row r="9" spans="1:22" ht="30" x14ac:dyDescent="0.25">
      <c r="A9" s="13" t="s">
        <v>7</v>
      </c>
      <c r="B9" s="13" t="s">
        <v>25</v>
      </c>
      <c r="C9" s="14" t="s">
        <v>8</v>
      </c>
      <c r="D9" s="14" t="s">
        <v>9</v>
      </c>
      <c r="E9" s="15" t="s">
        <v>26</v>
      </c>
      <c r="F9" s="16"/>
    </row>
    <row r="10" spans="1:22" x14ac:dyDescent="0.25">
      <c r="A10" s="8" t="s">
        <v>0</v>
      </c>
      <c r="B10" s="9" t="s">
        <v>24</v>
      </c>
      <c r="C10" s="9">
        <v>90.4</v>
      </c>
      <c r="D10" s="9">
        <v>100</v>
      </c>
      <c r="E10" s="2">
        <f>IF(C10&gt;D10,1,2)</f>
        <v>2</v>
      </c>
      <c r="F10" s="2"/>
    </row>
    <row r="11" spans="1:22" x14ac:dyDescent="0.25">
      <c r="A11" s="8"/>
      <c r="B11" s="10" t="s">
        <v>22</v>
      </c>
      <c r="C11" s="11" t="s">
        <v>12</v>
      </c>
      <c r="D11" s="11" t="s">
        <v>18</v>
      </c>
      <c r="E11" s="2"/>
      <c r="F11" s="2"/>
    </row>
    <row r="12" spans="1:22" x14ac:dyDescent="0.25">
      <c r="A12" s="8"/>
      <c r="B12" s="10" t="s">
        <v>23</v>
      </c>
      <c r="C12" s="12">
        <f>(3/21)*100</f>
        <v>14.285714285714285</v>
      </c>
      <c r="D12" s="12">
        <f>(13/84)*100</f>
        <v>15.476190476190476</v>
      </c>
      <c r="E12" s="2"/>
      <c r="F12" s="2">
        <f t="shared" ref="F11:F30" si="0">IF(C12&lt;D12,1,2)</f>
        <v>1</v>
      </c>
    </row>
    <row r="13" spans="1:22" x14ac:dyDescent="0.25">
      <c r="A13" s="8" t="s">
        <v>1</v>
      </c>
      <c r="B13" s="9" t="s">
        <v>24</v>
      </c>
      <c r="C13" s="9">
        <v>77.400000000000006</v>
      </c>
      <c r="D13" s="9">
        <v>91</v>
      </c>
      <c r="E13" s="2">
        <f t="shared" ref="E11:E30" si="1">IF(C13&gt;D13,1,2)</f>
        <v>2</v>
      </c>
      <c r="F13" s="2"/>
    </row>
    <row r="14" spans="1:22" x14ac:dyDescent="0.25">
      <c r="A14" s="8"/>
      <c r="B14" s="10" t="s">
        <v>22</v>
      </c>
      <c r="C14" s="11" t="s">
        <v>13</v>
      </c>
      <c r="D14" s="11" t="s">
        <v>19</v>
      </c>
      <c r="E14" s="2"/>
      <c r="F14" s="2"/>
    </row>
    <row r="15" spans="1:22" x14ac:dyDescent="0.25">
      <c r="A15" s="8"/>
      <c r="B15" s="10" t="s">
        <v>23</v>
      </c>
      <c r="C15" s="12">
        <f>4/21*100</f>
        <v>19.047619047619047</v>
      </c>
      <c r="D15" s="12">
        <f>7/84*100</f>
        <v>8.3333333333333321</v>
      </c>
      <c r="E15" s="2"/>
      <c r="F15" s="2">
        <f t="shared" si="0"/>
        <v>2</v>
      </c>
    </row>
    <row r="16" spans="1:22" x14ac:dyDescent="0.25">
      <c r="A16" s="8" t="s">
        <v>2</v>
      </c>
      <c r="B16" s="9" t="s">
        <v>24</v>
      </c>
      <c r="C16" s="9">
        <v>90.9</v>
      </c>
      <c r="D16" s="9" t="s">
        <v>11</v>
      </c>
      <c r="E16" s="2">
        <f t="shared" si="1"/>
        <v>2</v>
      </c>
      <c r="F16" s="2"/>
    </row>
    <row r="17" spans="1:6" x14ac:dyDescent="0.25">
      <c r="A17" s="8"/>
      <c r="B17" s="10" t="s">
        <v>22</v>
      </c>
      <c r="C17" s="11" t="s">
        <v>13</v>
      </c>
      <c r="D17" s="11" t="s">
        <v>18</v>
      </c>
      <c r="E17" s="2"/>
      <c r="F17" s="2"/>
    </row>
    <row r="18" spans="1:6" x14ac:dyDescent="0.25">
      <c r="A18" s="8"/>
      <c r="B18" s="10" t="s">
        <v>23</v>
      </c>
      <c r="C18" s="12">
        <f>4/21*100</f>
        <v>19.047619047619047</v>
      </c>
      <c r="D18" s="12">
        <f>13/84*100</f>
        <v>15.476190476190476</v>
      </c>
      <c r="E18" s="2"/>
      <c r="F18" s="2">
        <f t="shared" si="0"/>
        <v>2</v>
      </c>
    </row>
    <row r="19" spans="1:6" x14ac:dyDescent="0.25">
      <c r="A19" s="8" t="s">
        <v>3</v>
      </c>
      <c r="B19" s="9" t="s">
        <v>24</v>
      </c>
      <c r="C19" s="9">
        <v>97.5</v>
      </c>
      <c r="D19" s="9">
        <v>95.8</v>
      </c>
      <c r="E19" s="2">
        <f t="shared" si="1"/>
        <v>1</v>
      </c>
      <c r="F19" s="2"/>
    </row>
    <row r="20" spans="1:6" x14ac:dyDescent="0.25">
      <c r="A20" s="8"/>
      <c r="B20" s="10" t="s">
        <v>22</v>
      </c>
      <c r="C20" s="11" t="s">
        <v>15</v>
      </c>
      <c r="D20" s="11" t="s">
        <v>18</v>
      </c>
      <c r="E20" s="2"/>
      <c r="F20" s="2"/>
    </row>
    <row r="21" spans="1:6" x14ac:dyDescent="0.25">
      <c r="A21" s="8"/>
      <c r="B21" s="10" t="s">
        <v>23</v>
      </c>
      <c r="C21" s="12">
        <f>5/21*100</f>
        <v>23.809523809523807</v>
      </c>
      <c r="D21" s="12">
        <f>13/84*100</f>
        <v>15.476190476190476</v>
      </c>
      <c r="E21" s="2"/>
      <c r="F21" s="2">
        <f t="shared" si="0"/>
        <v>2</v>
      </c>
    </row>
    <row r="22" spans="1:6" x14ac:dyDescent="0.25">
      <c r="A22" s="8" t="s">
        <v>4</v>
      </c>
      <c r="B22" s="9" t="s">
        <v>24</v>
      </c>
      <c r="C22" s="9" t="s">
        <v>10</v>
      </c>
      <c r="D22" s="9">
        <v>100</v>
      </c>
      <c r="E22" s="2">
        <f t="shared" si="1"/>
        <v>1</v>
      </c>
      <c r="F22" s="2"/>
    </row>
    <row r="23" spans="1:6" x14ac:dyDescent="0.25">
      <c r="A23" s="8"/>
      <c r="B23" s="10" t="s">
        <v>22</v>
      </c>
      <c r="C23" s="11" t="s">
        <v>12</v>
      </c>
      <c r="D23" s="11" t="s">
        <v>16</v>
      </c>
      <c r="E23" s="2"/>
      <c r="F23" s="2"/>
    </row>
    <row r="24" spans="1:6" x14ac:dyDescent="0.25">
      <c r="A24" s="8"/>
      <c r="B24" s="10" t="s">
        <v>23</v>
      </c>
      <c r="C24" s="12">
        <f>3/21*100</f>
        <v>14.285714285714285</v>
      </c>
      <c r="D24" s="12">
        <f>6/84*100</f>
        <v>7.1428571428571423</v>
      </c>
      <c r="E24" s="2"/>
      <c r="F24" s="2">
        <f t="shared" si="0"/>
        <v>2</v>
      </c>
    </row>
    <row r="25" spans="1:6" x14ac:dyDescent="0.25">
      <c r="A25" s="8" t="s">
        <v>5</v>
      </c>
      <c r="B25" s="9" t="s">
        <v>24</v>
      </c>
      <c r="C25" s="9" t="s">
        <v>11</v>
      </c>
      <c r="D25" s="9">
        <v>100</v>
      </c>
      <c r="E25" s="2">
        <f t="shared" si="1"/>
        <v>1</v>
      </c>
      <c r="F25" s="2"/>
    </row>
    <row r="26" spans="1:6" x14ac:dyDescent="0.25">
      <c r="A26" s="8"/>
      <c r="B26" s="10" t="s">
        <v>22</v>
      </c>
      <c r="C26" s="11" t="s">
        <v>13</v>
      </c>
      <c r="D26" s="11" t="s">
        <v>14</v>
      </c>
      <c r="E26" s="2"/>
      <c r="F26" s="2"/>
    </row>
    <row r="27" spans="1:6" x14ac:dyDescent="0.25">
      <c r="A27" s="8"/>
      <c r="B27" s="10" t="s">
        <v>23</v>
      </c>
      <c r="C27" s="12">
        <f>4/21*100</f>
        <v>19.047619047619047</v>
      </c>
      <c r="D27" s="12">
        <f>5/84*100</f>
        <v>5.9523809523809517</v>
      </c>
      <c r="E27" s="2"/>
      <c r="F27" s="2">
        <f t="shared" si="0"/>
        <v>2</v>
      </c>
    </row>
    <row r="28" spans="1:6" x14ac:dyDescent="0.25">
      <c r="A28" s="8" t="s">
        <v>6</v>
      </c>
      <c r="B28" s="9" t="s">
        <v>24</v>
      </c>
      <c r="C28" s="9">
        <v>88</v>
      </c>
      <c r="D28" s="9">
        <v>100</v>
      </c>
      <c r="E28" s="2">
        <f t="shared" si="1"/>
        <v>2</v>
      </c>
      <c r="F28" s="2"/>
    </row>
    <row r="29" spans="1:6" x14ac:dyDescent="0.25">
      <c r="A29" s="8"/>
      <c r="B29" s="10" t="s">
        <v>22</v>
      </c>
      <c r="C29" s="11" t="s">
        <v>13</v>
      </c>
      <c r="D29" s="11" t="s">
        <v>17</v>
      </c>
      <c r="E29" s="2"/>
      <c r="F29" s="2"/>
    </row>
    <row r="30" spans="1:6" x14ac:dyDescent="0.25">
      <c r="A30" s="8"/>
      <c r="B30" s="10" t="s">
        <v>23</v>
      </c>
      <c r="C30" s="12">
        <f>4/21*100</f>
        <v>19.047619047619047</v>
      </c>
      <c r="D30" s="12">
        <f>15/84*100</f>
        <v>17.857142857142858</v>
      </c>
      <c r="E30" s="2"/>
      <c r="F30" s="2">
        <f t="shared" si="0"/>
        <v>2</v>
      </c>
    </row>
    <row r="31" spans="1:6" x14ac:dyDescent="0.25">
      <c r="B31" s="9"/>
    </row>
  </sheetData>
  <mergeCells count="15">
    <mergeCell ref="A22:A24"/>
    <mergeCell ref="A25:A27"/>
    <mergeCell ref="A28:A30"/>
    <mergeCell ref="E9:F9"/>
    <mergeCell ref="Q2:S2"/>
    <mergeCell ref="T2:V2"/>
    <mergeCell ref="A10:A12"/>
    <mergeCell ref="A13:A15"/>
    <mergeCell ref="A16:A18"/>
    <mergeCell ref="A19:A2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sqref="A1:D22"/>
    </sheetView>
  </sheetViews>
  <sheetFormatPr defaultRowHeight="15" x14ac:dyDescent="0.25"/>
  <cols>
    <col min="1" max="1" width="13.5703125" bestFit="1" customWidth="1"/>
    <col min="2" max="2" width="12.85546875" bestFit="1" customWidth="1"/>
    <col min="3" max="3" width="15.85546875" bestFit="1" customWidth="1"/>
    <col min="4" max="4" width="18.42578125" customWidth="1"/>
  </cols>
  <sheetData>
    <row r="1" spans="1:6" ht="30" x14ac:dyDescent="0.25">
      <c r="A1" s="13" t="s">
        <v>7</v>
      </c>
      <c r="B1" s="13" t="s">
        <v>25</v>
      </c>
      <c r="C1" s="14" t="s">
        <v>27</v>
      </c>
      <c r="D1" s="14" t="s">
        <v>28</v>
      </c>
      <c r="E1" s="15" t="s">
        <v>26</v>
      </c>
      <c r="F1" s="16"/>
    </row>
    <row r="2" spans="1:6" x14ac:dyDescent="0.25">
      <c r="A2" s="8" t="s">
        <v>0</v>
      </c>
      <c r="B2" s="9" t="s">
        <v>24</v>
      </c>
      <c r="C2" s="9">
        <v>87.2</v>
      </c>
      <c r="D2" s="9">
        <v>94</v>
      </c>
      <c r="E2" s="2">
        <f>IF(C2&gt;D2,1,2)</f>
        <v>2</v>
      </c>
      <c r="F2" s="2"/>
    </row>
    <row r="3" spans="1:6" x14ac:dyDescent="0.25">
      <c r="A3" s="8"/>
      <c r="B3" s="10" t="s">
        <v>22</v>
      </c>
      <c r="C3" s="11" t="s">
        <v>12</v>
      </c>
      <c r="D3" s="11" t="s">
        <v>30</v>
      </c>
      <c r="E3" s="2"/>
      <c r="F3" s="2"/>
    </row>
    <row r="4" spans="1:6" x14ac:dyDescent="0.25">
      <c r="A4" s="8"/>
      <c r="B4" s="10" t="s">
        <v>23</v>
      </c>
      <c r="C4" s="12">
        <f>3/21*100</f>
        <v>14.285714285714285</v>
      </c>
      <c r="D4" s="12">
        <f>9/84*100</f>
        <v>10.714285714285714</v>
      </c>
      <c r="E4" s="2"/>
      <c r="F4" s="2">
        <f t="shared" ref="F4:F22" si="0">IF(C4&lt;D4,1,2)</f>
        <v>2</v>
      </c>
    </row>
    <row r="5" spans="1:6" x14ac:dyDescent="0.25">
      <c r="A5" s="8" t="s">
        <v>1</v>
      </c>
      <c r="B5" s="9" t="s">
        <v>24</v>
      </c>
      <c r="C5" s="9">
        <v>77.2</v>
      </c>
      <c r="D5" s="9">
        <v>84.6</v>
      </c>
      <c r="E5" s="2">
        <f t="shared" ref="E5:E20" si="1">IF(C5&gt;D5,1,2)</f>
        <v>2</v>
      </c>
      <c r="F5" s="2"/>
    </row>
    <row r="6" spans="1:6" x14ac:dyDescent="0.25">
      <c r="A6" s="8"/>
      <c r="B6" s="10" t="s">
        <v>22</v>
      </c>
      <c r="C6" s="11" t="s">
        <v>13</v>
      </c>
      <c r="D6" s="11" t="s">
        <v>31</v>
      </c>
      <c r="E6" s="2"/>
      <c r="F6" s="2"/>
    </row>
    <row r="7" spans="1:6" x14ac:dyDescent="0.25">
      <c r="A7" s="8"/>
      <c r="B7" s="10" t="s">
        <v>23</v>
      </c>
      <c r="C7" s="12">
        <f>4/21*100</f>
        <v>19.047619047619047</v>
      </c>
      <c r="D7" s="12">
        <f>4/84*100</f>
        <v>4.7619047619047619</v>
      </c>
      <c r="E7" s="2"/>
      <c r="F7" s="2">
        <f t="shared" si="0"/>
        <v>2</v>
      </c>
    </row>
    <row r="8" spans="1:6" x14ac:dyDescent="0.25">
      <c r="A8" s="8" t="s">
        <v>2</v>
      </c>
      <c r="B8" s="9" t="s">
        <v>24</v>
      </c>
      <c r="C8" s="9">
        <v>91.4</v>
      </c>
      <c r="D8" s="9">
        <v>92.1</v>
      </c>
      <c r="E8" s="2">
        <f t="shared" si="1"/>
        <v>2</v>
      </c>
      <c r="F8" s="2"/>
    </row>
    <row r="9" spans="1:6" x14ac:dyDescent="0.25">
      <c r="A9" s="8"/>
      <c r="B9" s="10" t="s">
        <v>22</v>
      </c>
      <c r="C9" s="11" t="s">
        <v>13</v>
      </c>
      <c r="D9" s="11" t="s">
        <v>30</v>
      </c>
      <c r="E9" s="2"/>
      <c r="F9" s="2"/>
    </row>
    <row r="10" spans="1:6" x14ac:dyDescent="0.25">
      <c r="A10" s="8"/>
      <c r="B10" s="10" t="s">
        <v>23</v>
      </c>
      <c r="C10" s="12">
        <f>4/21*100</f>
        <v>19.047619047619047</v>
      </c>
      <c r="D10" s="12">
        <f>9/84*100</f>
        <v>10.714285714285714</v>
      </c>
      <c r="E10" s="2"/>
      <c r="F10" s="2">
        <f t="shared" si="0"/>
        <v>2</v>
      </c>
    </row>
    <row r="11" spans="1:6" x14ac:dyDescent="0.25">
      <c r="A11" s="8" t="s">
        <v>3</v>
      </c>
      <c r="B11" s="9" t="s">
        <v>24</v>
      </c>
      <c r="C11" s="9">
        <v>85.4</v>
      </c>
      <c r="D11" s="9">
        <v>88.9</v>
      </c>
      <c r="E11" s="2">
        <f t="shared" si="1"/>
        <v>2</v>
      </c>
      <c r="F11" s="2"/>
    </row>
    <row r="12" spans="1:6" x14ac:dyDescent="0.25">
      <c r="A12" s="8"/>
      <c r="B12" s="10" t="s">
        <v>22</v>
      </c>
      <c r="C12" s="11" t="s">
        <v>13</v>
      </c>
      <c r="D12" s="11" t="s">
        <v>19</v>
      </c>
      <c r="E12" s="2"/>
      <c r="F12" s="2"/>
    </row>
    <row r="13" spans="1:6" x14ac:dyDescent="0.25">
      <c r="A13" s="8"/>
      <c r="B13" s="10" t="s">
        <v>23</v>
      </c>
      <c r="C13" s="12">
        <f>4/21*100</f>
        <v>19.047619047619047</v>
      </c>
      <c r="D13" s="12">
        <f>7/84*100</f>
        <v>8.3333333333333321</v>
      </c>
      <c r="E13" s="2"/>
      <c r="F13" s="2">
        <f t="shared" si="0"/>
        <v>2</v>
      </c>
    </row>
    <row r="14" spans="1:6" x14ac:dyDescent="0.25">
      <c r="A14" s="8" t="s">
        <v>4</v>
      </c>
      <c r="B14" s="9" t="s">
        <v>24</v>
      </c>
      <c r="C14" s="9">
        <v>94.3</v>
      </c>
      <c r="D14" s="9">
        <v>97.6</v>
      </c>
      <c r="E14" s="2">
        <f t="shared" si="1"/>
        <v>2</v>
      </c>
      <c r="F14" s="2"/>
    </row>
    <row r="15" spans="1:6" x14ac:dyDescent="0.25">
      <c r="A15" s="8"/>
      <c r="B15" s="10" t="s">
        <v>22</v>
      </c>
      <c r="C15" s="11" t="s">
        <v>15</v>
      </c>
      <c r="D15" s="11" t="s">
        <v>29</v>
      </c>
      <c r="E15" s="2"/>
      <c r="F15" s="2"/>
    </row>
    <row r="16" spans="1:6" x14ac:dyDescent="0.25">
      <c r="A16" s="8"/>
      <c r="B16" s="10" t="s">
        <v>23</v>
      </c>
      <c r="C16" s="12">
        <f>5/21*100</f>
        <v>23.809523809523807</v>
      </c>
      <c r="D16" s="12">
        <f>12/84*100</f>
        <v>14.285714285714285</v>
      </c>
      <c r="E16" s="2"/>
      <c r="F16" s="2">
        <f t="shared" si="0"/>
        <v>2</v>
      </c>
    </row>
    <row r="17" spans="1:6" x14ac:dyDescent="0.25">
      <c r="A17" s="8" t="s">
        <v>5</v>
      </c>
      <c r="B17" s="9" t="s">
        <v>24</v>
      </c>
      <c r="C17" s="9">
        <v>93.9</v>
      </c>
      <c r="D17" s="9">
        <v>97.1</v>
      </c>
      <c r="E17" s="2">
        <f t="shared" si="1"/>
        <v>2</v>
      </c>
      <c r="F17" s="2"/>
    </row>
    <row r="18" spans="1:6" x14ac:dyDescent="0.25">
      <c r="A18" s="8"/>
      <c r="B18" s="10" t="s">
        <v>22</v>
      </c>
      <c r="C18" s="11" t="s">
        <v>13</v>
      </c>
      <c r="D18" s="11" t="s">
        <v>29</v>
      </c>
      <c r="E18" s="2"/>
      <c r="F18" s="2"/>
    </row>
    <row r="19" spans="1:6" x14ac:dyDescent="0.25">
      <c r="A19" s="8"/>
      <c r="B19" s="10" t="s">
        <v>23</v>
      </c>
      <c r="C19" s="12">
        <f>4/21*100</f>
        <v>19.047619047619047</v>
      </c>
      <c r="D19" s="12">
        <f>12/84*100</f>
        <v>14.285714285714285</v>
      </c>
      <c r="E19" s="2"/>
      <c r="F19" s="2">
        <f t="shared" si="0"/>
        <v>2</v>
      </c>
    </row>
    <row r="20" spans="1:6" x14ac:dyDescent="0.25">
      <c r="A20" s="8" t="s">
        <v>6</v>
      </c>
      <c r="B20" s="9" t="s">
        <v>24</v>
      </c>
      <c r="C20" s="9">
        <v>88</v>
      </c>
      <c r="D20" s="9">
        <v>88.5</v>
      </c>
      <c r="E20" s="2">
        <f t="shared" si="1"/>
        <v>2</v>
      </c>
      <c r="F20" s="2"/>
    </row>
    <row r="21" spans="1:6" x14ac:dyDescent="0.25">
      <c r="A21" s="8"/>
      <c r="B21" s="10" t="s">
        <v>22</v>
      </c>
      <c r="C21" s="11" t="s">
        <v>12</v>
      </c>
      <c r="D21" s="11" t="s">
        <v>32</v>
      </c>
      <c r="E21" s="2"/>
      <c r="F21" s="2"/>
    </row>
    <row r="22" spans="1:6" x14ac:dyDescent="0.25">
      <c r="A22" s="8"/>
      <c r="B22" s="10" t="s">
        <v>23</v>
      </c>
      <c r="C22" s="12">
        <f>3/21*100</f>
        <v>14.285714285714285</v>
      </c>
      <c r="D22" s="12">
        <f>3/84*100</f>
        <v>3.5714285714285712</v>
      </c>
      <c r="E22" s="2"/>
      <c r="F22" s="2">
        <f t="shared" si="0"/>
        <v>2</v>
      </c>
    </row>
  </sheetData>
  <mergeCells count="8">
    <mergeCell ref="A17:A19"/>
    <mergeCell ref="A20:A22"/>
    <mergeCell ref="E1:F1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F1" workbookViewId="0">
      <selection activeCell="T9" sqref="T9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4.7109375" bestFit="1" customWidth="1"/>
    <col min="4" max="4" width="17.5703125" bestFit="1" customWidth="1"/>
    <col min="5" max="5" width="23.140625" customWidth="1"/>
    <col min="6" max="6" width="18.140625" customWidth="1"/>
  </cols>
  <sheetData>
    <row r="1" spans="1:23" x14ac:dyDescent="0.25">
      <c r="P1">
        <v>0</v>
      </c>
      <c r="Q1">
        <v>1</v>
      </c>
      <c r="R1">
        <v>2</v>
      </c>
    </row>
    <row r="2" spans="1:23" ht="30" x14ac:dyDescent="0.25">
      <c r="A2" s="13" t="s">
        <v>7</v>
      </c>
      <c r="B2" s="13" t="s">
        <v>25</v>
      </c>
      <c r="C2" s="14" t="s">
        <v>27</v>
      </c>
      <c r="D2" s="14" t="s">
        <v>28</v>
      </c>
      <c r="E2" s="14" t="s">
        <v>8</v>
      </c>
      <c r="F2" s="14" t="s">
        <v>9</v>
      </c>
      <c r="I2" s="17" t="s">
        <v>36</v>
      </c>
      <c r="J2" s="17" t="s">
        <v>35</v>
      </c>
      <c r="K2" s="17" t="s">
        <v>34</v>
      </c>
      <c r="L2" s="17" t="s">
        <v>33</v>
      </c>
      <c r="M2" s="17" t="s">
        <v>37</v>
      </c>
      <c r="N2" s="17" t="s">
        <v>38</v>
      </c>
      <c r="P2" s="17" t="s">
        <v>36</v>
      </c>
      <c r="Q2" s="17" t="s">
        <v>34</v>
      </c>
      <c r="R2" s="17" t="s">
        <v>37</v>
      </c>
      <c r="S2" s="17" t="s">
        <v>35</v>
      </c>
      <c r="T2" s="17" t="s">
        <v>33</v>
      </c>
    </row>
    <row r="3" spans="1:23" x14ac:dyDescent="0.25">
      <c r="A3" s="8" t="s">
        <v>0</v>
      </c>
      <c r="B3" s="9" t="s">
        <v>24</v>
      </c>
      <c r="C3" s="9">
        <v>87.2</v>
      </c>
      <c r="D3" s="9">
        <v>94</v>
      </c>
      <c r="E3" s="9">
        <v>90.4</v>
      </c>
      <c r="F3" s="9">
        <v>100</v>
      </c>
      <c r="I3" s="9">
        <v>87.2</v>
      </c>
      <c r="J3" s="9">
        <v>94</v>
      </c>
      <c r="K3" s="9">
        <v>90.4</v>
      </c>
      <c r="L3" s="9">
        <v>100</v>
      </c>
      <c r="M3" s="20">
        <v>0.877</v>
      </c>
      <c r="N3" s="20">
        <v>0.873</v>
      </c>
      <c r="P3" s="9">
        <v>87.2</v>
      </c>
      <c r="Q3" s="9">
        <v>90.4</v>
      </c>
      <c r="R3" s="21">
        <v>87.7</v>
      </c>
      <c r="S3" s="9">
        <v>94</v>
      </c>
      <c r="T3" s="9">
        <v>100</v>
      </c>
      <c r="V3">
        <f>MAX(P3:T3)</f>
        <v>100</v>
      </c>
      <c r="W3">
        <v>1</v>
      </c>
    </row>
    <row r="4" spans="1:23" x14ac:dyDescent="0.25">
      <c r="A4" s="8"/>
      <c r="B4" s="10" t="s">
        <v>22</v>
      </c>
      <c r="C4" s="11" t="s">
        <v>12</v>
      </c>
      <c r="D4" s="11" t="s">
        <v>30</v>
      </c>
      <c r="E4" s="11" t="s">
        <v>12</v>
      </c>
      <c r="F4" s="11" t="s">
        <v>18</v>
      </c>
      <c r="I4" s="9">
        <v>77.2</v>
      </c>
      <c r="J4" s="9">
        <v>84.6</v>
      </c>
      <c r="K4" s="9">
        <v>77.400000000000006</v>
      </c>
      <c r="L4" s="9">
        <v>91</v>
      </c>
      <c r="M4" s="19">
        <v>0.84</v>
      </c>
      <c r="N4" s="20">
        <v>0.97599999999999998</v>
      </c>
      <c r="P4" s="9">
        <v>77.2</v>
      </c>
      <c r="Q4" s="9">
        <v>77.400000000000006</v>
      </c>
      <c r="R4" s="21">
        <v>84</v>
      </c>
      <c r="S4" s="9">
        <v>84.6</v>
      </c>
      <c r="T4" s="9">
        <v>91</v>
      </c>
      <c r="V4">
        <f t="shared" ref="V4:V9" si="0">MAX(P4:T4)</f>
        <v>91</v>
      </c>
      <c r="W4">
        <v>1</v>
      </c>
    </row>
    <row r="5" spans="1:23" x14ac:dyDescent="0.25">
      <c r="A5" s="8"/>
      <c r="B5" s="10" t="s">
        <v>23</v>
      </c>
      <c r="C5" s="12">
        <f>3/21*100</f>
        <v>14.285714285714285</v>
      </c>
      <c r="D5" s="12">
        <f>9/84*100</f>
        <v>10.714285714285714</v>
      </c>
      <c r="E5" s="12">
        <f>(3/21)*100</f>
        <v>14.285714285714285</v>
      </c>
      <c r="F5" s="12">
        <f>(13/84)*100</f>
        <v>15.476190476190476</v>
      </c>
      <c r="I5" s="9">
        <v>91.4</v>
      </c>
      <c r="J5" s="9">
        <v>92.1</v>
      </c>
      <c r="K5" s="9">
        <v>90.9</v>
      </c>
      <c r="L5" s="9" t="s">
        <v>11</v>
      </c>
      <c r="M5" s="20">
        <v>0.83599999999999997</v>
      </c>
      <c r="N5" s="19">
        <v>1</v>
      </c>
      <c r="P5" s="9">
        <v>91.4</v>
      </c>
      <c r="Q5" s="9">
        <v>90.9</v>
      </c>
      <c r="R5" s="21">
        <v>83.6</v>
      </c>
      <c r="S5" s="9">
        <v>92.1</v>
      </c>
      <c r="T5" s="9" t="s">
        <v>11</v>
      </c>
      <c r="V5">
        <f t="shared" si="0"/>
        <v>92.1</v>
      </c>
      <c r="W5">
        <v>0</v>
      </c>
    </row>
    <row r="6" spans="1:23" x14ac:dyDescent="0.25">
      <c r="A6" s="8" t="s">
        <v>1</v>
      </c>
      <c r="B6" s="9" t="s">
        <v>24</v>
      </c>
      <c r="C6" s="9">
        <v>77.2</v>
      </c>
      <c r="D6" s="9">
        <v>84.6</v>
      </c>
      <c r="E6" s="9">
        <v>77.400000000000006</v>
      </c>
      <c r="F6" s="9">
        <v>91</v>
      </c>
      <c r="I6" s="9">
        <v>85.4</v>
      </c>
      <c r="J6" s="9">
        <v>88.9</v>
      </c>
      <c r="K6" s="9">
        <v>97.5</v>
      </c>
      <c r="L6" s="9">
        <v>95.8</v>
      </c>
      <c r="M6" s="20">
        <v>0.92600000000000005</v>
      </c>
      <c r="N6" s="19">
        <v>0.9</v>
      </c>
      <c r="P6" s="9">
        <v>85.4</v>
      </c>
      <c r="Q6" s="9">
        <v>97.5</v>
      </c>
      <c r="R6" s="21">
        <v>92.6</v>
      </c>
      <c r="S6" s="9">
        <v>88.9</v>
      </c>
      <c r="T6" s="9">
        <v>95.8</v>
      </c>
      <c r="V6">
        <f t="shared" si="0"/>
        <v>97.5</v>
      </c>
      <c r="W6">
        <v>1</v>
      </c>
    </row>
    <row r="7" spans="1:23" x14ac:dyDescent="0.25">
      <c r="A7" s="8"/>
      <c r="B7" s="10" t="s">
        <v>22</v>
      </c>
      <c r="C7" s="11" t="s">
        <v>13</v>
      </c>
      <c r="D7" s="11" t="s">
        <v>31</v>
      </c>
      <c r="E7" s="11" t="s">
        <v>13</v>
      </c>
      <c r="F7" s="11" t="s">
        <v>19</v>
      </c>
      <c r="I7" s="9">
        <v>94.3</v>
      </c>
      <c r="J7" s="9">
        <v>97.6</v>
      </c>
      <c r="K7" s="9" t="s">
        <v>10</v>
      </c>
      <c r="L7" s="9">
        <v>100</v>
      </c>
      <c r="M7" s="20">
        <v>0.93700000000000006</v>
      </c>
      <c r="N7" s="19">
        <v>1</v>
      </c>
      <c r="P7" s="9">
        <v>94.3</v>
      </c>
      <c r="Q7" s="9" t="s">
        <v>10</v>
      </c>
      <c r="R7" s="21">
        <v>93.7</v>
      </c>
      <c r="S7" s="9">
        <v>97.6</v>
      </c>
      <c r="T7" s="9">
        <v>100</v>
      </c>
      <c r="V7">
        <f t="shared" si="0"/>
        <v>100</v>
      </c>
      <c r="W7">
        <v>0</v>
      </c>
    </row>
    <row r="8" spans="1:23" x14ac:dyDescent="0.25">
      <c r="A8" s="8"/>
      <c r="B8" s="10" t="s">
        <v>23</v>
      </c>
      <c r="C8" s="12">
        <f>4/21*100</f>
        <v>19.047619047619047</v>
      </c>
      <c r="D8" s="12">
        <f>4/84*100</f>
        <v>4.7619047619047619</v>
      </c>
      <c r="E8" s="12">
        <f>4/21*100</f>
        <v>19.047619047619047</v>
      </c>
      <c r="F8" s="12">
        <f>7/84*100</f>
        <v>8.3333333333333321</v>
      </c>
      <c r="I8" s="9">
        <v>93.9</v>
      </c>
      <c r="J8" s="9">
        <v>97.1</v>
      </c>
      <c r="K8" s="9" t="s">
        <v>11</v>
      </c>
      <c r="L8" s="9">
        <v>100</v>
      </c>
      <c r="M8" s="20">
        <v>0.96799999999999997</v>
      </c>
      <c r="N8" s="19">
        <v>1</v>
      </c>
      <c r="P8" s="9">
        <v>93.9</v>
      </c>
      <c r="Q8" s="9" t="s">
        <v>11</v>
      </c>
      <c r="R8" s="21">
        <v>96.8</v>
      </c>
      <c r="S8" s="9">
        <v>97.1</v>
      </c>
      <c r="T8" s="9">
        <v>100</v>
      </c>
      <c r="V8">
        <f t="shared" si="0"/>
        <v>100</v>
      </c>
      <c r="W8">
        <v>0</v>
      </c>
    </row>
    <row r="9" spans="1:23" x14ac:dyDescent="0.25">
      <c r="A9" s="8" t="s">
        <v>2</v>
      </c>
      <c r="B9" s="9" t="s">
        <v>24</v>
      </c>
      <c r="C9" s="9">
        <v>91.4</v>
      </c>
      <c r="D9" s="9">
        <v>92.1</v>
      </c>
      <c r="E9" s="9">
        <v>90.9</v>
      </c>
      <c r="F9" s="9" t="s">
        <v>11</v>
      </c>
      <c r="I9" s="9">
        <v>88</v>
      </c>
      <c r="J9" s="9">
        <v>88.5</v>
      </c>
      <c r="K9" s="9">
        <v>88</v>
      </c>
      <c r="L9" s="9">
        <v>100</v>
      </c>
      <c r="M9" s="20">
        <v>0.81399999999999995</v>
      </c>
      <c r="N9" s="19">
        <v>1</v>
      </c>
      <c r="P9" s="9">
        <v>88</v>
      </c>
      <c r="Q9" s="9">
        <v>88</v>
      </c>
      <c r="R9" s="21">
        <v>81.400000000000006</v>
      </c>
      <c r="S9" s="9">
        <v>88.5</v>
      </c>
      <c r="T9" s="9">
        <v>100</v>
      </c>
      <c r="V9">
        <f t="shared" si="0"/>
        <v>100</v>
      </c>
      <c r="W9">
        <v>0</v>
      </c>
    </row>
    <row r="10" spans="1:23" x14ac:dyDescent="0.25">
      <c r="A10" s="8"/>
      <c r="B10" s="10" t="s">
        <v>22</v>
      </c>
      <c r="C10" s="11" t="s">
        <v>13</v>
      </c>
      <c r="D10" s="11" t="s">
        <v>30</v>
      </c>
      <c r="E10" s="11" t="s">
        <v>13</v>
      </c>
      <c r="F10" s="11" t="s">
        <v>18</v>
      </c>
    </row>
    <row r="11" spans="1:23" x14ac:dyDescent="0.25">
      <c r="A11" s="8"/>
      <c r="B11" s="10" t="s">
        <v>23</v>
      </c>
      <c r="C11" s="12">
        <f>4/21*100</f>
        <v>19.047619047619047</v>
      </c>
      <c r="D11" s="12">
        <f>9/84*100</f>
        <v>10.714285714285714</v>
      </c>
      <c r="E11" s="12">
        <f>4/21*100</f>
        <v>19.047619047619047</v>
      </c>
      <c r="F11" s="12">
        <f>13/84*100</f>
        <v>15.476190476190476</v>
      </c>
    </row>
    <row r="12" spans="1:23" x14ac:dyDescent="0.25">
      <c r="A12" s="8" t="s">
        <v>3</v>
      </c>
      <c r="B12" s="9" t="s">
        <v>24</v>
      </c>
      <c r="C12" s="9">
        <v>85.4</v>
      </c>
      <c r="D12" s="9">
        <v>88.9</v>
      </c>
      <c r="E12" s="9">
        <v>97.5</v>
      </c>
      <c r="F12" s="9">
        <v>95.8</v>
      </c>
    </row>
    <row r="13" spans="1:23" x14ac:dyDescent="0.25">
      <c r="A13" s="8"/>
      <c r="B13" s="10" t="s">
        <v>22</v>
      </c>
      <c r="C13" s="11" t="s">
        <v>13</v>
      </c>
      <c r="D13" s="11" t="s">
        <v>19</v>
      </c>
      <c r="E13" s="11" t="s">
        <v>15</v>
      </c>
      <c r="F13" s="11" t="s">
        <v>18</v>
      </c>
    </row>
    <row r="14" spans="1:23" x14ac:dyDescent="0.25">
      <c r="A14" s="8"/>
      <c r="B14" s="10" t="s">
        <v>23</v>
      </c>
      <c r="C14" s="12">
        <f>4/21*100</f>
        <v>19.047619047619047</v>
      </c>
      <c r="D14" s="12">
        <f>7/84*100</f>
        <v>8.3333333333333321</v>
      </c>
      <c r="E14" s="12">
        <f>5/21*100</f>
        <v>23.809523809523807</v>
      </c>
      <c r="F14" s="12">
        <f>13/84*100</f>
        <v>15.476190476190476</v>
      </c>
    </row>
    <row r="15" spans="1:23" x14ac:dyDescent="0.25">
      <c r="A15" s="8" t="s">
        <v>4</v>
      </c>
      <c r="B15" s="9" t="s">
        <v>24</v>
      </c>
      <c r="C15" s="9">
        <v>94.3</v>
      </c>
      <c r="D15" s="9">
        <v>97.6</v>
      </c>
      <c r="E15" s="9" t="s">
        <v>10</v>
      </c>
      <c r="F15" s="9">
        <v>100</v>
      </c>
      <c r="J15" s="18" t="s">
        <v>39</v>
      </c>
    </row>
    <row r="16" spans="1:23" x14ac:dyDescent="0.25">
      <c r="A16" s="8"/>
      <c r="B16" s="10" t="s">
        <v>22</v>
      </c>
      <c r="C16" s="11" t="s">
        <v>15</v>
      </c>
      <c r="D16" s="11" t="s">
        <v>29</v>
      </c>
      <c r="E16" s="11" t="s">
        <v>12</v>
      </c>
      <c r="F16" s="11" t="s">
        <v>16</v>
      </c>
      <c r="J16" s="18" t="s">
        <v>40</v>
      </c>
    </row>
    <row r="17" spans="1:10" x14ac:dyDescent="0.25">
      <c r="A17" s="8"/>
      <c r="B17" s="10" t="s">
        <v>23</v>
      </c>
      <c r="C17" s="12">
        <f>5/21*100</f>
        <v>23.809523809523807</v>
      </c>
      <c r="D17" s="12">
        <f>12/84*100</f>
        <v>14.285714285714285</v>
      </c>
      <c r="E17" s="12">
        <f>3/21*100</f>
        <v>14.285714285714285</v>
      </c>
      <c r="F17" s="12">
        <f>6/84*100</f>
        <v>7.1428571428571423</v>
      </c>
      <c r="J17" s="18" t="s">
        <v>41</v>
      </c>
    </row>
    <row r="18" spans="1:10" x14ac:dyDescent="0.25">
      <c r="A18" s="8" t="s">
        <v>5</v>
      </c>
      <c r="B18" s="9" t="s">
        <v>24</v>
      </c>
      <c r="C18" s="9">
        <v>93.9</v>
      </c>
      <c r="D18" s="9">
        <v>97.1</v>
      </c>
      <c r="E18" s="9" t="s">
        <v>11</v>
      </c>
      <c r="F18" s="9">
        <v>100</v>
      </c>
      <c r="J18" s="18" t="s">
        <v>42</v>
      </c>
    </row>
    <row r="19" spans="1:10" x14ac:dyDescent="0.25">
      <c r="A19" s="8"/>
      <c r="B19" s="10" t="s">
        <v>22</v>
      </c>
      <c r="C19" s="11" t="s">
        <v>13</v>
      </c>
      <c r="D19" s="11" t="s">
        <v>29</v>
      </c>
      <c r="E19" s="11" t="s">
        <v>13</v>
      </c>
      <c r="F19" s="11" t="s">
        <v>14</v>
      </c>
      <c r="J19" s="18" t="s">
        <v>41</v>
      </c>
    </row>
    <row r="20" spans="1:10" x14ac:dyDescent="0.25">
      <c r="A20" s="8"/>
      <c r="B20" s="10" t="s">
        <v>23</v>
      </c>
      <c r="C20" s="12">
        <f>4/21*100</f>
        <v>19.047619047619047</v>
      </c>
      <c r="D20" s="12">
        <f>12/84*100</f>
        <v>14.285714285714285</v>
      </c>
      <c r="E20" s="12">
        <f>4/21*100</f>
        <v>19.047619047619047</v>
      </c>
      <c r="F20" s="12">
        <f>5/84*100</f>
        <v>5.9523809523809517</v>
      </c>
      <c r="J20" s="18" t="s">
        <v>42</v>
      </c>
    </row>
    <row r="21" spans="1:10" x14ac:dyDescent="0.25">
      <c r="A21" s="8" t="s">
        <v>6</v>
      </c>
      <c r="B21" s="9" t="s">
        <v>24</v>
      </c>
      <c r="C21" s="9">
        <v>88</v>
      </c>
      <c r="D21" s="9">
        <v>88.5</v>
      </c>
      <c r="E21" s="9">
        <v>88</v>
      </c>
      <c r="F21" s="9">
        <v>100</v>
      </c>
      <c r="J21" s="19">
        <v>0.8</v>
      </c>
    </row>
    <row r="22" spans="1:10" x14ac:dyDescent="0.25">
      <c r="A22" s="8"/>
      <c r="B22" s="10" t="s">
        <v>22</v>
      </c>
      <c r="C22" s="11" t="s">
        <v>12</v>
      </c>
      <c r="D22" s="11" t="s">
        <v>32</v>
      </c>
      <c r="E22" s="11" t="s">
        <v>13</v>
      </c>
      <c r="F22" s="11" t="s">
        <v>17</v>
      </c>
      <c r="J22" s="20">
        <v>0.93799999999999994</v>
      </c>
    </row>
    <row r="23" spans="1:10" x14ac:dyDescent="0.25">
      <c r="A23" s="8"/>
      <c r="B23" s="10" t="s">
        <v>23</v>
      </c>
      <c r="C23" s="12">
        <f>3/21*100</f>
        <v>14.285714285714285</v>
      </c>
      <c r="D23" s="12">
        <f>3/84*100</f>
        <v>3.5714285714285712</v>
      </c>
      <c r="E23" s="12">
        <f>4/21*100</f>
        <v>19.047619047619047</v>
      </c>
      <c r="F23" s="12">
        <f>15/84*100</f>
        <v>17.857142857142858</v>
      </c>
      <c r="J23" s="20">
        <v>0.877</v>
      </c>
    </row>
    <row r="24" spans="1:10" x14ac:dyDescent="0.25">
      <c r="J24" s="20">
        <v>0.873</v>
      </c>
    </row>
    <row r="25" spans="1:10" x14ac:dyDescent="0.25">
      <c r="J25" s="18" t="s">
        <v>39</v>
      </c>
    </row>
    <row r="26" spans="1:10" x14ac:dyDescent="0.25">
      <c r="J26" s="18" t="s">
        <v>40</v>
      </c>
    </row>
    <row r="27" spans="1:10" x14ac:dyDescent="0.25">
      <c r="J27" s="18" t="s">
        <v>41</v>
      </c>
    </row>
    <row r="28" spans="1:10" x14ac:dyDescent="0.25">
      <c r="J28" s="18" t="s">
        <v>42</v>
      </c>
    </row>
    <row r="29" spans="1:10" x14ac:dyDescent="0.25">
      <c r="J29" s="18" t="s">
        <v>41</v>
      </c>
    </row>
    <row r="30" spans="1:10" x14ac:dyDescent="0.25">
      <c r="J30" s="18" t="s">
        <v>42</v>
      </c>
    </row>
    <row r="31" spans="1:10" x14ac:dyDescent="0.25">
      <c r="J31" s="20">
        <v>0.83399999999999996</v>
      </c>
    </row>
    <row r="32" spans="1:10" x14ac:dyDescent="0.25">
      <c r="J32" s="20">
        <v>0.98799999999999999</v>
      </c>
    </row>
    <row r="33" spans="10:10" x14ac:dyDescent="0.25">
      <c r="J33" s="19">
        <v>0.84</v>
      </c>
    </row>
    <row r="34" spans="10:10" x14ac:dyDescent="0.25">
      <c r="J34" s="20">
        <v>0.97599999999999998</v>
      </c>
    </row>
    <row r="35" spans="10:10" x14ac:dyDescent="0.25">
      <c r="J35" s="18" t="s">
        <v>39</v>
      </c>
    </row>
    <row r="36" spans="10:10" x14ac:dyDescent="0.25">
      <c r="J36" s="18" t="s">
        <v>40</v>
      </c>
    </row>
    <row r="37" spans="10:10" x14ac:dyDescent="0.25">
      <c r="J37" s="18" t="s">
        <v>41</v>
      </c>
    </row>
    <row r="38" spans="10:10" x14ac:dyDescent="0.25">
      <c r="J38" s="18" t="s">
        <v>42</v>
      </c>
    </row>
    <row r="39" spans="10:10" x14ac:dyDescent="0.25">
      <c r="J39" s="18" t="s">
        <v>41</v>
      </c>
    </row>
    <row r="40" spans="10:10" x14ac:dyDescent="0.25">
      <c r="J40" s="18" t="s">
        <v>42</v>
      </c>
    </row>
    <row r="41" spans="10:10" x14ac:dyDescent="0.25">
      <c r="J41" s="20">
        <v>0.83299999999999996</v>
      </c>
    </row>
    <row r="42" spans="10:10" x14ac:dyDescent="0.25">
      <c r="J42" s="19">
        <v>1</v>
      </c>
    </row>
    <row r="43" spans="10:10" x14ac:dyDescent="0.25">
      <c r="J43" s="20">
        <v>0.83599999999999997</v>
      </c>
    </row>
    <row r="44" spans="10:10" x14ac:dyDescent="0.25">
      <c r="J44" s="19">
        <v>1</v>
      </c>
    </row>
    <row r="45" spans="10:10" x14ac:dyDescent="0.25">
      <c r="J45" s="18" t="s">
        <v>39</v>
      </c>
    </row>
    <row r="46" spans="10:10" x14ac:dyDescent="0.25">
      <c r="J46" s="18" t="s">
        <v>40</v>
      </c>
    </row>
    <row r="47" spans="10:10" x14ac:dyDescent="0.25">
      <c r="J47" s="18" t="s">
        <v>41</v>
      </c>
    </row>
    <row r="48" spans="10:10" x14ac:dyDescent="0.25">
      <c r="J48" s="18" t="s">
        <v>42</v>
      </c>
    </row>
    <row r="49" spans="10:10" x14ac:dyDescent="0.25">
      <c r="J49" s="18" t="s">
        <v>41</v>
      </c>
    </row>
    <row r="50" spans="10:10" x14ac:dyDescent="0.25">
      <c r="J50" s="18" t="s">
        <v>42</v>
      </c>
    </row>
    <row r="51" spans="10:10" x14ac:dyDescent="0.25">
      <c r="J51" s="20">
        <v>0.88100000000000001</v>
      </c>
    </row>
    <row r="52" spans="10:10" x14ac:dyDescent="0.25">
      <c r="J52" s="20">
        <v>0.92500000000000004</v>
      </c>
    </row>
    <row r="53" spans="10:10" x14ac:dyDescent="0.25">
      <c r="J53" s="20">
        <v>0.92600000000000005</v>
      </c>
    </row>
    <row r="54" spans="10:10" x14ac:dyDescent="0.25">
      <c r="J54" s="19">
        <v>0.9</v>
      </c>
    </row>
    <row r="55" spans="10:10" x14ac:dyDescent="0.25">
      <c r="J55" s="18" t="s">
        <v>39</v>
      </c>
    </row>
    <row r="56" spans="10:10" x14ac:dyDescent="0.25">
      <c r="J56" s="18" t="s">
        <v>40</v>
      </c>
    </row>
    <row r="57" spans="10:10" x14ac:dyDescent="0.25">
      <c r="J57" s="18" t="s">
        <v>41</v>
      </c>
    </row>
    <row r="58" spans="10:10" x14ac:dyDescent="0.25">
      <c r="J58" s="18" t="s">
        <v>42</v>
      </c>
    </row>
    <row r="59" spans="10:10" x14ac:dyDescent="0.25">
      <c r="J59" s="18" t="s">
        <v>41</v>
      </c>
    </row>
    <row r="60" spans="10:10" x14ac:dyDescent="0.25">
      <c r="J60" s="18" t="s">
        <v>42</v>
      </c>
    </row>
    <row r="61" spans="10:10" x14ac:dyDescent="0.25">
      <c r="J61" s="20">
        <v>0.97599999999999998</v>
      </c>
    </row>
    <row r="62" spans="10:10" x14ac:dyDescent="0.25">
      <c r="J62" s="19">
        <v>1</v>
      </c>
    </row>
    <row r="63" spans="10:10" x14ac:dyDescent="0.25">
      <c r="J63" s="20">
        <v>0.93700000000000006</v>
      </c>
    </row>
    <row r="64" spans="10:10" x14ac:dyDescent="0.25">
      <c r="J64" s="19">
        <v>1</v>
      </c>
    </row>
    <row r="65" spans="10:10" x14ac:dyDescent="0.25">
      <c r="J65" s="18" t="s">
        <v>39</v>
      </c>
    </row>
    <row r="66" spans="10:10" x14ac:dyDescent="0.25">
      <c r="J66" s="18" t="s">
        <v>40</v>
      </c>
    </row>
    <row r="67" spans="10:10" x14ac:dyDescent="0.25">
      <c r="J67" s="18" t="s">
        <v>41</v>
      </c>
    </row>
    <row r="68" spans="10:10" x14ac:dyDescent="0.25">
      <c r="J68" s="18" t="s">
        <v>42</v>
      </c>
    </row>
    <row r="69" spans="10:10" x14ac:dyDescent="0.25">
      <c r="J69" s="18" t="s">
        <v>41</v>
      </c>
    </row>
    <row r="70" spans="10:10" x14ac:dyDescent="0.25">
      <c r="J70" s="18" t="s">
        <v>42</v>
      </c>
    </row>
    <row r="71" spans="10:10" x14ac:dyDescent="0.25">
      <c r="J71" s="20">
        <v>0.99199999999999999</v>
      </c>
    </row>
    <row r="72" spans="10:10" x14ac:dyDescent="0.25">
      <c r="J72" s="19">
        <v>1</v>
      </c>
    </row>
    <row r="73" spans="10:10" x14ac:dyDescent="0.25">
      <c r="J73" s="20">
        <v>0.96799999999999997</v>
      </c>
    </row>
    <row r="74" spans="10:10" x14ac:dyDescent="0.25">
      <c r="J74" s="19">
        <v>1</v>
      </c>
    </row>
    <row r="75" spans="10:10" x14ac:dyDescent="0.25">
      <c r="J75" s="18" t="s">
        <v>39</v>
      </c>
    </row>
    <row r="76" spans="10:10" x14ac:dyDescent="0.25">
      <c r="J76" s="18" t="s">
        <v>40</v>
      </c>
    </row>
    <row r="77" spans="10:10" x14ac:dyDescent="0.25">
      <c r="J77" s="18" t="s">
        <v>41</v>
      </c>
    </row>
    <row r="78" spans="10:10" x14ac:dyDescent="0.25">
      <c r="J78" s="18" t="s">
        <v>42</v>
      </c>
    </row>
    <row r="79" spans="10:10" x14ac:dyDescent="0.25">
      <c r="J79" s="18" t="s">
        <v>41</v>
      </c>
    </row>
    <row r="80" spans="10:10" x14ac:dyDescent="0.25">
      <c r="J80" s="18" t="s">
        <v>42</v>
      </c>
    </row>
    <row r="81" spans="10:10" x14ac:dyDescent="0.25">
      <c r="J81" s="20">
        <v>0.89200000000000002</v>
      </c>
    </row>
    <row r="82" spans="10:10" x14ac:dyDescent="0.25">
      <c r="J82" s="20">
        <v>0.97599999999999998</v>
      </c>
    </row>
    <row r="83" spans="10:10" x14ac:dyDescent="0.25">
      <c r="J83" s="20">
        <v>0.81399999999999995</v>
      </c>
    </row>
    <row r="84" spans="10:10" x14ac:dyDescent="0.25">
      <c r="J84" s="19">
        <v>1</v>
      </c>
    </row>
  </sheetData>
  <mergeCells count="7">
    <mergeCell ref="A21:A23"/>
    <mergeCell ref="A3:A5"/>
    <mergeCell ref="A6:A8"/>
    <mergeCell ref="A9:A11"/>
    <mergeCell ref="A12:A14"/>
    <mergeCell ref="A15:A17"/>
    <mergeCell ref="A18:A20"/>
  </mergeCells>
  <conditionalFormatting sqref="P3:V3 V4:V9">
    <cfRule type="duplicateValues" dxfId="24" priority="13"/>
  </conditionalFormatting>
  <conditionalFormatting sqref="P4:U4">
    <cfRule type="duplicateValues" dxfId="23" priority="12"/>
  </conditionalFormatting>
  <conditionalFormatting sqref="P5:U5">
    <cfRule type="duplicateValues" dxfId="22" priority="11"/>
  </conditionalFormatting>
  <conditionalFormatting sqref="P6:U6">
    <cfRule type="duplicateValues" dxfId="21" priority="10"/>
  </conditionalFormatting>
  <conditionalFormatting sqref="P7:U7">
    <cfRule type="duplicateValues" dxfId="20" priority="9"/>
  </conditionalFormatting>
  <conditionalFormatting sqref="P8:U8">
    <cfRule type="duplicateValues" dxfId="19" priority="8"/>
  </conditionalFormatting>
  <conditionalFormatting sqref="P9:U9">
    <cfRule type="duplicateValues" dxfId="18" priority="7"/>
  </conditionalFormatting>
  <conditionalFormatting sqref="P4:V4">
    <cfRule type="duplicateValues" dxfId="17" priority="6"/>
  </conditionalFormatting>
  <conditionalFormatting sqref="P3:V3 V4:V9">
    <cfRule type="duplicateValues" dxfId="16" priority="5"/>
  </conditionalFormatting>
  <conditionalFormatting sqref="P5:V5">
    <cfRule type="duplicateValues" dxfId="15" priority="4"/>
  </conditionalFormatting>
  <conditionalFormatting sqref="P6:V6">
    <cfRule type="duplicateValues" dxfId="14" priority="3"/>
  </conditionalFormatting>
  <conditionalFormatting sqref="P7:V7">
    <cfRule type="duplicateValues" dxfId="13" priority="2"/>
  </conditionalFormatting>
  <conditionalFormatting sqref="P8:V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Богдан Войник</cp:lastModifiedBy>
  <dcterms:created xsi:type="dcterms:W3CDTF">2018-05-20T13:25:52Z</dcterms:created>
  <dcterms:modified xsi:type="dcterms:W3CDTF">2018-05-20T20:02:41Z</dcterms:modified>
</cp:coreProperties>
</file>