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Program\Voldy_Notes\栖地建设图纸\"/>
    </mc:Choice>
  </mc:AlternateContent>
  <xr:revisionPtr revIDLastSave="0" documentId="13_ncr:1_{39E25FEE-D007-4338-8236-7A0A53DC8F28}" xr6:coauthVersionLast="47" xr6:coauthVersionMax="47" xr10:uidLastSave="{00000000-0000-0000-0000-000000000000}"/>
  <bookViews>
    <workbookView xWindow="-96" yWindow="-96" windowWidth="23232" windowHeight="12222" xr2:uid="{BA35A6DF-B204-41F1-93A8-A71DF1B8DB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A26" i="1"/>
  <c r="A46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<sst xmlns="http://schemas.openxmlformats.org/spreadsheetml/2006/main" count="48" uniqueCount="44">
  <si>
    <t>结构件</t>
  </si>
  <si>
    <t>价格</t>
  </si>
  <si>
    <t>物品</t>
  </si>
  <si>
    <t>欧标1515铝型材框架（10元每米）</t>
  </si>
  <si>
    <t>亚克力件</t>
  </si>
  <si>
    <t>PP大底</t>
  </si>
  <si>
    <t>L 外框连接片</t>
  </si>
  <si>
    <t>L 槽内连接件</t>
  </si>
  <si>
    <t>L 角件（只能用于空框，不能用于中间填亚克力的）</t>
  </si>
  <si>
    <t>T 外框连接片</t>
  </si>
  <si>
    <t>垂直连接板</t>
  </si>
  <si>
    <t>三维连接件</t>
  </si>
  <si>
    <t>2020十字连接板（底面加固）</t>
  </si>
  <si>
    <t>M3 T型螺母（1515）</t>
  </si>
  <si>
    <t>垫片</t>
  </si>
  <si>
    <t>M3/M4 各种长度螺丝套装（用了很少一部分）</t>
  </si>
  <si>
    <t>U型槽条6U 1530</t>
  </si>
  <si>
    <t>304不锈钢合页（25*25*1.0)</t>
  </si>
  <si>
    <t>定制304不锈钢纱窗（包边焊接，给打孔，源通不锈钢</t>
  </si>
  <si>
    <t>登山钩（8只）</t>
  </si>
  <si>
    <t>四方螺母</t>
  </si>
  <si>
    <t>吊耳螺丝（挂东西很好用）</t>
  </si>
  <si>
    <t>自锁螺母M4（背板固定,60个）</t>
  </si>
  <si>
    <t>热熔胶和热熔胶枪</t>
  </si>
  <si>
    <t>避难所箱子</t>
  </si>
  <si>
    <t>转移盒</t>
  </si>
  <si>
    <t>电器</t>
  </si>
  <si>
    <t>【定时电源】向日葵远控插排</t>
  </si>
  <si>
    <t>【普通插排】10孔</t>
  </si>
  <si>
    <t>【普通插排】3孔+3USB</t>
  </si>
  <si>
    <t>【LED灯条】普瑞德12 V铁磁奶白罩0.51</t>
  </si>
  <si>
    <t>【卤灯】OSRAM 50 W 64832FL反射卤钨灯杯</t>
  </si>
  <si>
    <t>【卤灯】OSRAM 75 W 64841FL反射卤钨灯杯</t>
  </si>
  <si>
    <t>【DHP】Sparkzoo 50 W 碳纤维远红外灯泡</t>
  </si>
  <si>
    <t>【调光控制器】</t>
  </si>
  <si>
    <t>【灯座及调光控制器】</t>
  </si>
  <si>
    <t>【温控器】SparkZoo Ringder温控器</t>
  </si>
  <si>
    <t>【温控器】SparkZoo Ringder温控器（避难所）</t>
  </si>
  <si>
    <t>【温控器】得力温度控制器10A+2米气温探头 DL336101</t>
  </si>
  <si>
    <t>插排延长线（得力温控器没有线）</t>
  </si>
  <si>
    <t>加热垫（220 V配挡位式功率控制器）</t>
  </si>
  <si>
    <t>应急加热垫（5 V）</t>
  </si>
  <si>
    <t>加热垫保温反射膜</t>
  </si>
  <si>
    <t>厨房秤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</si>
</sst>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.5"/>
      <color rgb="FFDCDCDC"/>
      <name val="Arial"/>
      <family val="2"/>
    </font>
    <font>
      <sz val="14.5"/>
      <color theme="1"/>
      <name val="等线"/>
      <family val="2"/>
      <charset val="134"/>
      <scheme val="minor"/>
    </font>
    <font>
      <sz val="14.5"/>
      <color rgb="FFDCDCDC"/>
      <name val="Arial"/>
      <family val="2"/>
    </font>
    <font>
      <sz val="14.5"/>
      <color rgb="FFDCDCDC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8503-3131-455A-BCE8-F106AD93C78E}">
  <dimension ref="A1:B48"/>
  <sheetViews>
    <sheetView tabSelected="1" zoomScale="70" zoomScaleNormal="70" workbookViewId="0">
      <selection activeCell="C8" sqref="C8"/>
    </sheetView>
  </sheetViews>
  <sheetFormatPr defaultColWidth="9.25" defaultRowHeight="18" x14ac:dyDescent="0.5"/>
  <cols>
    <col min="1" max="1" width="10.25" style="2" bestFit="1" customWidth="1"/>
    <col min="2" max="2" width="64.84765625" style="2" bestFit="1" customWidth="1"/>
    <col min="3" max="5" width="111.046875" style="2" customWidth="1"/>
    <col min="6" max="16384" width="9.25" style="2"/>
  </cols>
  <sheetData>
    <row r="1" spans="1:2" x14ac:dyDescent="0.5">
      <c r="A1" s="1" t="s">
        <v>0</v>
      </c>
    </row>
    <row r="2" spans="1:2" x14ac:dyDescent="0.5">
      <c r="A2" s="3" t="s">
        <v>1</v>
      </c>
      <c r="B2" s="3" t="s">
        <v>2</v>
      </c>
    </row>
    <row r="3" spans="1:2" x14ac:dyDescent="0.5">
      <c r="A3" s="4">
        <f>36.5+37.5+161.5+78.5+8.5*6</f>
        <v>365</v>
      </c>
      <c r="B3" s="4" t="s">
        <v>3</v>
      </c>
    </row>
    <row r="4" spans="1:2" x14ac:dyDescent="0.5">
      <c r="A4" s="4">
        <f>70+270+50+83+133+19</f>
        <v>625</v>
      </c>
      <c r="B4" s="4" t="s">
        <v>4</v>
      </c>
    </row>
    <row r="5" spans="1:2" x14ac:dyDescent="0.5">
      <c r="A5" s="4">
        <f>120</f>
        <v>120</v>
      </c>
      <c r="B5" s="4" t="s">
        <v>5</v>
      </c>
    </row>
    <row r="6" spans="1:2" x14ac:dyDescent="0.5">
      <c r="A6" s="4">
        <f>1.2*20+2*16+4.4*4</f>
        <v>73.599999999999994</v>
      </c>
      <c r="B6" s="4" t="s">
        <v>6</v>
      </c>
    </row>
    <row r="7" spans="1:2" x14ac:dyDescent="0.5">
      <c r="A7" s="4">
        <f>1.1*16+1.5*2+1.3*8</f>
        <v>31</v>
      </c>
      <c r="B7" s="4" t="s">
        <v>7</v>
      </c>
    </row>
    <row r="8" spans="1:2" ht="19.5" x14ac:dyDescent="0.5">
      <c r="A8" s="5">
        <f>1.5*3+2.2*10</f>
        <v>26.5</v>
      </c>
      <c r="B8" s="4" t="s">
        <v>8</v>
      </c>
    </row>
    <row r="9" spans="1:2" x14ac:dyDescent="0.5">
      <c r="A9" s="4">
        <f>1.2*20+2*3+4.4*4</f>
        <v>47.6</v>
      </c>
      <c r="B9" s="4" t="s">
        <v>9</v>
      </c>
    </row>
    <row r="10" spans="1:2" x14ac:dyDescent="0.5">
      <c r="A10" s="4">
        <f>1.3*8</f>
        <v>10.4</v>
      </c>
      <c r="B10" s="4" t="s">
        <v>10</v>
      </c>
    </row>
    <row r="11" spans="1:2" x14ac:dyDescent="0.5">
      <c r="A11" s="4">
        <f>1.7*4</f>
        <v>6.8</v>
      </c>
      <c r="B11" s="4" t="s">
        <v>11</v>
      </c>
    </row>
    <row r="12" spans="1:2" x14ac:dyDescent="0.5">
      <c r="A12" s="4">
        <f>2*2</f>
        <v>4</v>
      </c>
      <c r="B12" s="4" t="s">
        <v>12</v>
      </c>
    </row>
    <row r="13" spans="1:2" x14ac:dyDescent="0.5">
      <c r="A13" s="4">
        <f>0.25*150+0.4*126</f>
        <v>87.9</v>
      </c>
      <c r="B13" s="4" t="s">
        <v>13</v>
      </c>
    </row>
    <row r="14" spans="1:2" x14ac:dyDescent="0.5">
      <c r="A14" s="4">
        <f>0.1*56</f>
        <v>5.6000000000000005</v>
      </c>
      <c r="B14" s="4" t="s">
        <v>14</v>
      </c>
    </row>
    <row r="15" spans="1:2" x14ac:dyDescent="0.5">
      <c r="A15" s="4">
        <f>123.8</f>
        <v>123.8</v>
      </c>
      <c r="B15" s="4" t="s">
        <v>15</v>
      </c>
    </row>
    <row r="16" spans="1:2" x14ac:dyDescent="0.5">
      <c r="A16" s="4">
        <f>0.9*38</f>
        <v>34.200000000000003</v>
      </c>
      <c r="B16" s="4" t="s">
        <v>16</v>
      </c>
    </row>
    <row r="17" spans="1:2" x14ac:dyDescent="0.5">
      <c r="A17" s="4">
        <f>0.9*6</f>
        <v>5.4</v>
      </c>
      <c r="B17" s="4" t="s">
        <v>17</v>
      </c>
    </row>
    <row r="18" spans="1:2" x14ac:dyDescent="0.5">
      <c r="A18" s="4">
        <f>77</f>
        <v>77</v>
      </c>
      <c r="B18" s="4" t="s">
        <v>18</v>
      </c>
    </row>
    <row r="19" spans="1:2" x14ac:dyDescent="0.5">
      <c r="A19" s="4">
        <f>39.6</f>
        <v>39.6</v>
      </c>
      <c r="B19" s="4" t="s">
        <v>19</v>
      </c>
    </row>
    <row r="20" spans="1:2" x14ac:dyDescent="0.5">
      <c r="A20" s="4">
        <f>0.2*60</f>
        <v>12</v>
      </c>
      <c r="B20" s="4" t="s">
        <v>20</v>
      </c>
    </row>
    <row r="21" spans="1:2" x14ac:dyDescent="0.5">
      <c r="A21" s="4">
        <f>0.75*40</f>
        <v>30</v>
      </c>
      <c r="B21" s="4" t="s">
        <v>21</v>
      </c>
    </row>
    <row r="22" spans="1:2" x14ac:dyDescent="0.5">
      <c r="A22" s="4">
        <f>2.25+6.6</f>
        <v>8.85</v>
      </c>
      <c r="B22" s="4" t="s">
        <v>22</v>
      </c>
    </row>
    <row r="23" spans="1:2" x14ac:dyDescent="0.5">
      <c r="A23" s="4">
        <f>24.9+10.6</f>
        <v>35.5</v>
      </c>
      <c r="B23" s="4" t="s">
        <v>23</v>
      </c>
    </row>
    <row r="24" spans="1:2" x14ac:dyDescent="0.5">
      <c r="A24" s="4"/>
      <c r="B24" s="4" t="s">
        <v>24</v>
      </c>
    </row>
    <row r="25" spans="1:2" x14ac:dyDescent="0.5">
      <c r="A25" s="4"/>
      <c r="B25" s="4" t="s">
        <v>25</v>
      </c>
    </row>
    <row r="26" spans="1:2" x14ac:dyDescent="0.5">
      <c r="A26" s="2">
        <f>SUM(A3:A23)</f>
        <v>1769.7499999999998</v>
      </c>
    </row>
    <row r="27" spans="1:2" x14ac:dyDescent="0.5">
      <c r="A27" s="1" t="s">
        <v>26</v>
      </c>
    </row>
    <row r="28" spans="1:2" x14ac:dyDescent="0.5">
      <c r="A28" s="3" t="s">
        <v>1</v>
      </c>
      <c r="B28" s="3" t="s">
        <v>2</v>
      </c>
    </row>
    <row r="29" spans="1:2" x14ac:dyDescent="0.5">
      <c r="A29" s="4">
        <f>124.5</f>
        <v>124.5</v>
      </c>
      <c r="B29" s="4" t="s">
        <v>27</v>
      </c>
    </row>
    <row r="30" spans="1:2" x14ac:dyDescent="0.5">
      <c r="A30" s="4">
        <f>55.9</f>
        <v>55.9</v>
      </c>
      <c r="B30" s="4" t="s">
        <v>28</v>
      </c>
    </row>
    <row r="31" spans="1:2" x14ac:dyDescent="0.5">
      <c r="A31" s="4">
        <f>49</f>
        <v>49</v>
      </c>
      <c r="B31" s="4" t="s">
        <v>29</v>
      </c>
    </row>
    <row r="32" spans="1:2" x14ac:dyDescent="0.5">
      <c r="A32" s="4">
        <f>14.9</f>
        <v>14.9</v>
      </c>
      <c r="B32" s="4" t="s">
        <v>30</v>
      </c>
    </row>
    <row r="33" spans="1:2" x14ac:dyDescent="0.5">
      <c r="A33" s="4">
        <f>35</f>
        <v>35</v>
      </c>
      <c r="B33" s="4" t="s">
        <v>31</v>
      </c>
    </row>
    <row r="34" spans="1:2" x14ac:dyDescent="0.5">
      <c r="A34" s="4">
        <f>36.5</f>
        <v>36.5</v>
      </c>
      <c r="B34" s="4" t="s">
        <v>32</v>
      </c>
    </row>
    <row r="35" spans="1:2" x14ac:dyDescent="0.5">
      <c r="A35" s="4">
        <f>68</f>
        <v>68</v>
      </c>
      <c r="B35" s="4" t="s">
        <v>33</v>
      </c>
    </row>
    <row r="36" spans="1:2" x14ac:dyDescent="0.5">
      <c r="A36" s="4">
        <f>25</f>
        <v>25</v>
      </c>
      <c r="B36" s="4" t="s">
        <v>34</v>
      </c>
    </row>
    <row r="37" spans="1:2" x14ac:dyDescent="0.5">
      <c r="A37" s="4">
        <f>19.9</f>
        <v>19.899999999999999</v>
      </c>
      <c r="B37" s="4" t="s">
        <v>35</v>
      </c>
    </row>
    <row r="38" spans="1:2" x14ac:dyDescent="0.5">
      <c r="A38" s="4">
        <f>19.9</f>
        <v>19.899999999999999</v>
      </c>
      <c r="B38" s="4" t="s">
        <v>35</v>
      </c>
    </row>
    <row r="39" spans="1:2" x14ac:dyDescent="0.5">
      <c r="A39" s="4">
        <f>59</f>
        <v>59</v>
      </c>
      <c r="B39" s="4" t="s">
        <v>36</v>
      </c>
    </row>
    <row r="40" spans="1:2" x14ac:dyDescent="0.5">
      <c r="A40" s="4">
        <f>59</f>
        <v>59</v>
      </c>
      <c r="B40" s="4" t="s">
        <v>36</v>
      </c>
    </row>
    <row r="41" spans="1:2" x14ac:dyDescent="0.5">
      <c r="A41" s="4">
        <f>59</f>
        <v>59</v>
      </c>
      <c r="B41" s="4" t="s">
        <v>37</v>
      </c>
    </row>
    <row r="42" spans="1:2" x14ac:dyDescent="0.5">
      <c r="A42" s="4">
        <f>66</f>
        <v>66</v>
      </c>
      <c r="B42" s="4" t="s">
        <v>38</v>
      </c>
    </row>
    <row r="43" spans="1:2" x14ac:dyDescent="0.5">
      <c r="A43" s="4">
        <f>29.61</f>
        <v>29.61</v>
      </c>
      <c r="B43" s="4" t="s">
        <v>39</v>
      </c>
    </row>
    <row r="44" spans="1:2" x14ac:dyDescent="0.5">
      <c r="A44" s="4"/>
      <c r="B44" s="4" t="s">
        <v>40</v>
      </c>
    </row>
    <row r="45" spans="1:2" x14ac:dyDescent="0.5">
      <c r="A45" s="4">
        <f>42</f>
        <v>42</v>
      </c>
      <c r="B45" s="4" t="s">
        <v>41</v>
      </c>
    </row>
    <row r="46" spans="1:2" x14ac:dyDescent="0.5">
      <c r="A46" s="4">
        <f>7.6</f>
        <v>7.6</v>
      </c>
      <c r="B46" s="4" t="s">
        <v>42</v>
      </c>
    </row>
    <row r="47" spans="1:2" x14ac:dyDescent="0.5">
      <c r="A47" s="4"/>
      <c r="B47" s="4" t="s">
        <v>43</v>
      </c>
    </row>
    <row r="48" spans="1:2" x14ac:dyDescent="0.5">
      <c r="A48" s="2">
        <f>SUM(A29:A47)</f>
        <v>770.81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LiYuanhe</dc:creator>
  <cp:lastModifiedBy>LiYuanhe</cp:lastModifiedBy>
  <dcterms:created xsi:type="dcterms:W3CDTF">2023-07-19T22:17:30Z</dcterms:created>
  <dcterms:modified xsi:type="dcterms:W3CDTF">2023-07-19T22:20:05Z</dcterms:modified>
</cp:coreProperties>
</file>