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aspnettest\excelefendi2\yuklemeler\"/>
    </mc:Choice>
  </mc:AlternateContent>
  <bookViews>
    <workbookView xWindow="0" yWindow="0" windowWidth="20490" windowHeight="700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/>
  <c r="D43" i="1"/>
  <c r="D42" i="1"/>
  <c r="D41" i="1"/>
  <c r="D39" i="1"/>
  <c r="E38" i="1"/>
  <c r="E39" i="1" s="1"/>
  <c r="E36" i="1"/>
  <c r="E35" i="1"/>
  <c r="E33" i="1"/>
  <c r="E32" i="1"/>
  <c r="E31" i="1"/>
  <c r="E30" i="1"/>
  <c r="E29" i="1"/>
  <c r="D28" i="1"/>
  <c r="D26" i="1"/>
  <c r="D27" i="1"/>
  <c r="D25" i="1"/>
  <c r="D18" i="1" a="1"/>
  <c r="D18" i="1" s="1"/>
  <c r="D23" i="1"/>
  <c r="E20" i="1"/>
  <c r="E19" i="1"/>
  <c r="E13" i="1"/>
  <c r="E14" i="1"/>
  <c r="E15" i="1"/>
  <c r="E16" i="1"/>
  <c r="E17" i="1"/>
  <c r="E12" i="1"/>
  <c r="E9" i="1"/>
  <c r="D9" i="1"/>
  <c r="E10" i="1"/>
  <c r="D10" i="1"/>
  <c r="D7" i="1"/>
  <c r="D6" i="1"/>
  <c r="D5" i="1"/>
  <c r="D3" i="1"/>
  <c r="E3" i="1" s="1"/>
  <c r="D4" i="1"/>
  <c r="E4" i="1" s="1"/>
  <c r="D2" i="1"/>
  <c r="F12" i="1" l="1"/>
</calcChain>
</file>

<file path=xl/comments1.xml><?xml version="1.0" encoding="utf-8"?>
<comments xmlns="http://schemas.openxmlformats.org/spreadsheetml/2006/main">
  <authors>
    <author>Volkan</author>
  </authors>
  <commentList>
    <comment ref="C9" authorId="0" shapeId="0">
      <text>
        <r>
          <rPr>
            <b/>
            <sz val="9"/>
            <color indexed="81"/>
            <rFont val="Tahoma"/>
            <family val="2"/>
            <charset val="162"/>
          </rPr>
          <t>Volkan:</t>
        </r>
        <r>
          <rPr>
            <sz val="9"/>
            <color indexed="81"/>
            <rFont val="Tahoma"/>
            <family val="2"/>
            <charset val="162"/>
          </rPr>
          <t xml:space="preserve">
küçük/büyk harf ayrımına duyarlı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  <charset val="162"/>
          </rPr>
          <t>Volkan:</t>
        </r>
        <r>
          <rPr>
            <sz val="9"/>
            <color indexed="81"/>
            <rFont val="Tahoma"/>
            <family val="2"/>
            <charset val="162"/>
          </rPr>
          <t xml:space="preserve">
küçük/büyk harf ayrımına duyarlı değil
ayrıca joker karakterle kulanılabilir(? Ve *)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  <charset val="162"/>
          </rPr>
          <t>Volkan:</t>
        </r>
        <r>
          <rPr>
            <sz val="9"/>
            <color indexed="81"/>
            <rFont val="Tahoma"/>
            <family val="2"/>
            <charset val="162"/>
          </rPr>
          <t xml:space="preserve">
küçük büyük harf ayrımına duyarlıdır</t>
        </r>
      </text>
    </comment>
  </commentList>
</comments>
</file>

<file path=xl/sharedStrings.xml><?xml version="1.0" encoding="utf-8"?>
<sst xmlns="http://schemas.openxmlformats.org/spreadsheetml/2006/main" count="117" uniqueCount="100">
  <si>
    <t>Metinden Parça alma</t>
  </si>
  <si>
    <t>boşlukları kesme</t>
  </si>
  <si>
    <t>Merhaba,
Nasılsın</t>
  </si>
  <si>
    <t>sağdan karakter alma</t>
  </si>
  <si>
    <t>soldan karakter alma</t>
  </si>
  <si>
    <t>ortadan alma</t>
  </si>
  <si>
    <t>TRIM</t>
  </si>
  <si>
    <t>CLEAN</t>
  </si>
  <si>
    <t>LEFT</t>
  </si>
  <si>
    <t>RGIHT</t>
  </si>
  <si>
    <t>MID</t>
  </si>
  <si>
    <t>Parça bulma ve değiştirme</t>
  </si>
  <si>
    <t>FIND</t>
  </si>
  <si>
    <t>SEARCH</t>
  </si>
  <si>
    <t>maltepe/istanbul</t>
  </si>
  <si>
    <t>yenimahalle/ist.</t>
  </si>
  <si>
    <t>yenimahalle/ankara</t>
  </si>
  <si>
    <t>gop/ank.</t>
  </si>
  <si>
    <t>gop/ist</t>
  </si>
  <si>
    <t>türkiye</t>
  </si>
  <si>
    <t>türkmenistan</t>
  </si>
  <si>
    <t>azerbaycan</t>
  </si>
  <si>
    <t>kırgızistan</t>
  </si>
  <si>
    <t>doğu türkistan</t>
  </si>
  <si>
    <t>kazakistan</t>
  </si>
  <si>
    <t>search sonrasında count</t>
  </si>
  <si>
    <t>içinde …. geçiyormu?(filtre muadili)</t>
  </si>
  <si>
    <t>karakter değiştirme(konum bilgisi biliniyor)</t>
  </si>
  <si>
    <t>REPLACE</t>
  </si>
  <si>
    <t>5577441122558989</t>
  </si>
  <si>
    <t>tek yıldız değil</t>
  </si>
  <si>
    <t>karakter değiştirme(tüm eşleşenler)</t>
  </si>
  <si>
    <t>SUBSTITUTE</t>
  </si>
  <si>
    <t>www.ıtırcafe.com</t>
  </si>
  <si>
    <t>süpertrim</t>
  </si>
  <si>
    <t>CLEAN+TRIM+SUBSTITUTE</t>
  </si>
  <si>
    <t xml:space="preserve">       182       </t>
  </si>
  <si>
    <t>Dönüştürme</t>
  </si>
  <si>
    <t>dizi formülü</t>
  </si>
  <si>
    <t>Sayıyıa Ascii karakterine</t>
  </si>
  <si>
    <t>CHAR</t>
  </si>
  <si>
    <t>Ascii karakterini sayıya</t>
  </si>
  <si>
    <t>CODE</t>
  </si>
  <si>
    <t>VOLKAN YURT</t>
  </si>
  <si>
    <t>volkan yurt</t>
  </si>
  <si>
    <t>Tarih ve sayı formatlama</t>
  </si>
  <si>
    <t>TEXT</t>
  </si>
  <si>
    <t>UPPER</t>
  </si>
  <si>
    <t>PROPER</t>
  </si>
  <si>
    <t>LOWER</t>
  </si>
  <si>
    <t>BÜYÜK/Proper/küçük</t>
  </si>
  <si>
    <t>https://support.office.com/en-us/article/Format-a-date-the-way-you-want-8e10019e-d5d8-47a1-ba95-db95123d273e</t>
  </si>
  <si>
    <t>https://support.office.com/en-us/article/Number-format-codes-5026bbd6-04bc-48cd-bf33-80f18b4eae68</t>
  </si>
  <si>
    <t>metni sayıya dönüştürme</t>
  </si>
  <si>
    <t>VALUE</t>
  </si>
  <si>
    <t>2</t>
  </si>
  <si>
    <t>Adana</t>
  </si>
  <si>
    <t>Diğer</t>
  </si>
  <si>
    <t>metin birleştirme</t>
  </si>
  <si>
    <t>CONCATENATE</t>
  </si>
  <si>
    <t>&amp;</t>
  </si>
  <si>
    <t>metin boyutu</t>
  </si>
  <si>
    <t>metin tekrarı</t>
  </si>
  <si>
    <t>REPT</t>
  </si>
  <si>
    <t>/ işaretinden sonra gelen ifadeye bakarak istanbulda olan şubeleri sayın(2 yöntemle)</t>
  </si>
  <si>
    <t>Hücredeki kelimeleri sayalım</t>
  </si>
  <si>
    <t>volkan yurtseven</t>
  </si>
  <si>
    <t>musfata kemal atatürk</t>
  </si>
  <si>
    <t>tarkan</t>
  </si>
  <si>
    <t>carlos campos soroche fernandes</t>
  </si>
  <si>
    <t>5555 7777 8888 1111</t>
  </si>
  <si>
    <t>Son kelimeleri almak, soyadı gibi</t>
  </si>
  <si>
    <t>İpucu:1)hücredeki toplam karakter sayısı bulunur=X; 2)hücredeki tüm boşluklar yokedilir, kalan uzunluk=Y;3)cevap=X-Y+1</t>
  </si>
  <si>
    <t>İpucu:1)hücredeki tüm boşlukları 30 adet _ ile değiştirin=X ;2)X'in sağdan 30 karakteri alınır=Y ;3)Y'deki tüm _'ler boşlukla değiştirilir</t>
  </si>
  <si>
    <t>Hücredeki ilk kelimeyi almak, ilk isim gibi</t>
  </si>
  <si>
    <t>İpucu:1)ilk boşluğun pozisyonu bulunur. Gerisi kolay</t>
  </si>
  <si>
    <t>karaterin konumunu bulma</t>
  </si>
  <si>
    <t>Karakter konumunu Bulma</t>
  </si>
  <si>
    <t>/ işaretine kadar olan kısımları getirin</t>
  </si>
  <si>
    <t>İpucu:1)ilk / işaretinin pozisyonu bulunur. Gerisi kolay</t>
  </si>
  <si>
    <t>karşıyaka/izmir</t>
  </si>
  <si>
    <t>Akdeniz-Antalya-Murat Çakar</t>
  </si>
  <si>
    <t>Bursa-Çekirge-Ayşe Yılmaz</t>
  </si>
  <si>
    <t>Başkent-Kızılay-Gökçe Tuna</t>
  </si>
  <si>
    <t>Kadıköy/Göztepe/İstanbul</t>
  </si>
  <si>
    <t>Belirli bir karakterden kaç tane geçiyor(/ olsun)</t>
  </si>
  <si>
    <t>Yenimahalle/İstanbul</t>
  </si>
  <si>
    <t>Aksaray/İstanbul</t>
  </si>
  <si>
    <t>Beyazıt</t>
  </si>
  <si>
    <t>İpucu:Kelimeleri sayma yöntemine benziyor</t>
  </si>
  <si>
    <t>FLASHFİLL</t>
  </si>
  <si>
    <t>Müslüm Volkan Yurtseven</t>
  </si>
  <si>
    <t>Ahmet Yılmaz</t>
  </si>
  <si>
    <t>Çağlar Göktepe</t>
  </si>
  <si>
    <t>İki isimli kişilerin de olduğu bir listede otomatik mail atacaksınız.  İki isimlilerde ilk değil ikinci ismi alalım</t>
  </si>
  <si>
    <t>İpucu:kelime sayısıı bul. Kelimesi sayısı 3 ise ikinci kelimeyi, 2 ise 1.kelimeyi al</t>
  </si>
  <si>
    <t>Hücredeki n. kelimeyi almak. N=2 olsun</t>
  </si>
  <si>
    <t>Hücredeki kelimeler - ayracı ile ayrılmış, n.kelimeyi almak. N=1 olsun</t>
  </si>
  <si>
    <t>İpucu:1)hücredeki tüm boşlukları 100 adet _ ile değiştirin=X ;2)X'in ortasından (n-1)*100+1. karakterden başlanıp 100 karakter alınır=Y ;3)Y'deki tüm _'ler boşlukla değiştirilir</t>
  </si>
  <si>
    <t>Uyarı:Text to column da Flashfill de olmaz. Formül zorunlu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</si>
</sst>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0" fillId="0" borderId="0" xfId="0" quotePrefix="1"/>
    <xf numFmtId="0" fontId="3" fillId="0" borderId="0" xfId="1"/>
    <xf numFmtId="14" fontId="0" fillId="0" borderId="0" xfId="0" applyNumberFormat="1"/>
    <xf numFmtId="10" fontId="0" fillId="0" borderId="0" xfId="0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www.&#305;t&#305;rcaf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3"/>
  <sheetViews>
    <sheetView tabSelected="1" workbookViewId="0"/>
  </sheetViews>
  <sheetFormatPr defaultRowHeight="15" x14ac:dyDescent="0.25"/>
  <cols>
    <col min="2" max="2" width="42" customWidth="1"/>
    <col min="3" max="3" width="11.85546875" customWidth="1"/>
    <col min="4" max="4" width="16.28515625" bestFit="1" customWidth="1"/>
    <col min="5" max="5" width="8.42578125" bestFit="1" customWidth="1"/>
  </cols>
  <sheetData>
    <row r="1" spans="1:11" x14ac:dyDescent="0.25">
      <c r="A1" s="2" t="s">
        <v>0</v>
      </c>
      <c r="K1" t="s">
        <v>90</v>
      </c>
    </row>
    <row r="2" spans="1:11" x14ac:dyDescent="0.25">
      <c r="B2" t="s">
        <v>1</v>
      </c>
      <c r="C2" t="s">
        <v>6</v>
      </c>
      <c r="D2" t="str">
        <f>TRIM("BEYAZIT         ")</f>
        <v>BEYAZIT</v>
      </c>
      <c r="E2" s="2" t="s">
        <v>61</v>
      </c>
    </row>
    <row r="3" spans="1:11" ht="45" x14ac:dyDescent="0.25">
      <c r="B3" s="1" t="s">
        <v>2</v>
      </c>
      <c r="C3" s="1"/>
      <c r="D3" t="str">
        <f>TRIM(B3)</f>
        <v>Merhaba,
Nasılsın</v>
      </c>
      <c r="E3">
        <f>LEN(D3)</f>
        <v>18</v>
      </c>
    </row>
    <row r="4" spans="1:11" ht="45" x14ac:dyDescent="0.25">
      <c r="B4" s="1" t="s">
        <v>2</v>
      </c>
      <c r="C4" s="1" t="s">
        <v>7</v>
      </c>
      <c r="D4" t="str">
        <f>CLEAN(B4)</f>
        <v>Merhaba,Nasılsın</v>
      </c>
      <c r="E4">
        <f>LEN(D4)</f>
        <v>16</v>
      </c>
    </row>
    <row r="5" spans="1:11" x14ac:dyDescent="0.25">
      <c r="B5" t="s">
        <v>4</v>
      </c>
      <c r="C5" t="s">
        <v>8</v>
      </c>
      <c r="D5" t="str">
        <f>LEFT(B5,3)</f>
        <v>sol</v>
      </c>
    </row>
    <row r="6" spans="1:11" x14ac:dyDescent="0.25">
      <c r="B6" t="s">
        <v>3</v>
      </c>
      <c r="C6" t="s">
        <v>9</v>
      </c>
      <c r="D6" t="str">
        <f>RIGHT(B6,1)</f>
        <v>a</v>
      </c>
    </row>
    <row r="7" spans="1:11" x14ac:dyDescent="0.25">
      <c r="B7" t="s">
        <v>5</v>
      </c>
      <c r="C7" t="s">
        <v>10</v>
      </c>
      <c r="D7" t="str">
        <f>MID(B7,9,4)</f>
        <v>alma</v>
      </c>
    </row>
    <row r="8" spans="1:11" x14ac:dyDescent="0.25">
      <c r="A8" s="2" t="s">
        <v>11</v>
      </c>
    </row>
    <row r="9" spans="1:11" x14ac:dyDescent="0.25">
      <c r="B9" t="s">
        <v>76</v>
      </c>
      <c r="C9" t="s">
        <v>12</v>
      </c>
      <c r="D9">
        <f>FIND("b",B9)</f>
        <v>20</v>
      </c>
      <c r="E9" t="e">
        <f>FIND("B",B9)</f>
        <v>#VALUE!</v>
      </c>
    </row>
    <row r="10" spans="1:11" x14ac:dyDescent="0.25">
      <c r="B10" t="s">
        <v>77</v>
      </c>
      <c r="C10" t="s">
        <v>13</v>
      </c>
      <c r="D10">
        <f>SEARCH("b",B10)</f>
        <v>19</v>
      </c>
      <c r="E10">
        <f>SEARCH("B",B10)</f>
        <v>19</v>
      </c>
    </row>
    <row r="11" spans="1:11" x14ac:dyDescent="0.25">
      <c r="B11" t="s">
        <v>26</v>
      </c>
      <c r="C11" t="s">
        <v>25</v>
      </c>
    </row>
    <row r="12" spans="1:11" x14ac:dyDescent="0.25">
      <c r="D12" t="s">
        <v>19</v>
      </c>
      <c r="E12">
        <f>SEARCH("türk",D12)</f>
        <v>1</v>
      </c>
      <c r="F12" s="3">
        <f>COUNT(E12:E17)</f>
        <v>3</v>
      </c>
    </row>
    <row r="13" spans="1:11" x14ac:dyDescent="0.25">
      <c r="D13" t="s">
        <v>20</v>
      </c>
      <c r="E13">
        <f t="shared" ref="E13:E17" si="0">SEARCH("türk",D13)</f>
        <v>1</v>
      </c>
    </row>
    <row r="14" spans="1:11" x14ac:dyDescent="0.25">
      <c r="D14" t="s">
        <v>21</v>
      </c>
      <c r="E14" t="e">
        <f t="shared" si="0"/>
        <v>#VALUE!</v>
      </c>
    </row>
    <row r="15" spans="1:11" x14ac:dyDescent="0.25">
      <c r="D15" t="s">
        <v>22</v>
      </c>
      <c r="E15" t="e">
        <f t="shared" si="0"/>
        <v>#VALUE!</v>
      </c>
    </row>
    <row r="16" spans="1:11" x14ac:dyDescent="0.25">
      <c r="D16" t="s">
        <v>23</v>
      </c>
      <c r="E16">
        <f t="shared" si="0"/>
        <v>6</v>
      </c>
    </row>
    <row r="17" spans="1:7" x14ac:dyDescent="0.25">
      <c r="D17" t="s">
        <v>24</v>
      </c>
      <c r="E17" t="e">
        <f t="shared" si="0"/>
        <v>#VALUE!</v>
      </c>
    </row>
    <row r="18" spans="1:7" x14ac:dyDescent="0.25">
      <c r="C18" t="s">
        <v>38</v>
      </c>
      <c r="D18" s="3">
        <f t="array" ref="D18">COUNT(--SEARCH("türk",D12:D17))</f>
        <v>3</v>
      </c>
    </row>
    <row r="19" spans="1:7" x14ac:dyDescent="0.25">
      <c r="B19" t="s">
        <v>27</v>
      </c>
      <c r="C19" t="s">
        <v>28</v>
      </c>
      <c r="D19" s="4" t="s">
        <v>29</v>
      </c>
      <c r="E19" t="str">
        <f>REPLACE(D19,5,8,"********")</f>
        <v>5577********8989</v>
      </c>
      <c r="G19" t="s">
        <v>30</v>
      </c>
    </row>
    <row r="20" spans="1:7" x14ac:dyDescent="0.25">
      <c r="B20" t="s">
        <v>31</v>
      </c>
      <c r="C20" t="s">
        <v>32</v>
      </c>
      <c r="D20" s="5" t="s">
        <v>33</v>
      </c>
      <c r="E20" t="str">
        <f>SUBSTITUTE(D20,"ı","i")</f>
        <v>www.itircafe.com</v>
      </c>
    </row>
    <row r="21" spans="1:7" x14ac:dyDescent="0.25">
      <c r="D21" t="s">
        <v>70</v>
      </c>
      <c r="E21" t="str">
        <f>SUBSTITUTE(D21," ","")</f>
        <v>5555777788881111</v>
      </c>
    </row>
    <row r="22" spans="1:7" x14ac:dyDescent="0.25">
      <c r="B22" t="s">
        <v>34</v>
      </c>
      <c r="C22" t="s">
        <v>35</v>
      </c>
    </row>
    <row r="23" spans="1:7" x14ac:dyDescent="0.25">
      <c r="C23" s="4" t="s">
        <v>36</v>
      </c>
      <c r="D23" t="str">
        <f>CLEAN(TRIM(SUBSTITUTE(C23,CHAR(160),"")))</f>
        <v>182</v>
      </c>
    </row>
    <row r="24" spans="1:7" x14ac:dyDescent="0.25">
      <c r="A24" s="2" t="s">
        <v>37</v>
      </c>
    </row>
    <row r="25" spans="1:7" x14ac:dyDescent="0.25">
      <c r="B25" t="s">
        <v>39</v>
      </c>
      <c r="C25" t="s">
        <v>40</v>
      </c>
      <c r="D25" t="str">
        <f>CHAR(64)</f>
        <v>@</v>
      </c>
    </row>
    <row r="26" spans="1:7" x14ac:dyDescent="0.25">
      <c r="B26" t="s">
        <v>41</v>
      </c>
      <c r="C26" t="s">
        <v>42</v>
      </c>
      <c r="D26">
        <f>CODE("@")</f>
        <v>64</v>
      </c>
    </row>
    <row r="27" spans="1:7" x14ac:dyDescent="0.25">
      <c r="D27">
        <f>CODE("""")</f>
        <v>34</v>
      </c>
    </row>
    <row r="28" spans="1:7" x14ac:dyDescent="0.25">
      <c r="D28">
        <f>CODE(" ")</f>
        <v>32</v>
      </c>
    </row>
    <row r="29" spans="1:7" x14ac:dyDescent="0.25">
      <c r="B29" t="s">
        <v>50</v>
      </c>
      <c r="C29" t="s">
        <v>47</v>
      </c>
      <c r="D29" t="s">
        <v>44</v>
      </c>
      <c r="E29" t="str">
        <f>UPPER(D29)</f>
        <v>VOLKAN YURT</v>
      </c>
    </row>
    <row r="30" spans="1:7" x14ac:dyDescent="0.25">
      <c r="C30" t="s">
        <v>48</v>
      </c>
      <c r="D30" t="s">
        <v>44</v>
      </c>
      <c r="E30" t="str">
        <f>PROPER(D30)</f>
        <v>Volkan Yurt</v>
      </c>
    </row>
    <row r="31" spans="1:7" x14ac:dyDescent="0.25">
      <c r="C31" t="s">
        <v>49</v>
      </c>
      <c r="D31" t="s">
        <v>43</v>
      </c>
      <c r="E31" t="str">
        <f>LOWER(D31)</f>
        <v>volkan yurt</v>
      </c>
    </row>
    <row r="32" spans="1:7" x14ac:dyDescent="0.25">
      <c r="B32" t="s">
        <v>45</v>
      </c>
      <c r="C32" t="s">
        <v>46</v>
      </c>
      <c r="D32" s="6">
        <v>42756</v>
      </c>
      <c r="E32" t="str">
        <f>D32&amp;" TARİHLİ RAPOR"</f>
        <v>42756 TARİHLİ RAPOR</v>
      </c>
    </row>
    <row r="33" spans="1:9" x14ac:dyDescent="0.25">
      <c r="E33" t="str">
        <f>TEXT(D32,"GG.AA.YYYY")&amp;" TARİHLİ RAPOR"</f>
        <v>21.01.2017 TARİHLİ RAPOR</v>
      </c>
    </row>
    <row r="34" spans="1:9" x14ac:dyDescent="0.25">
      <c r="D34" t="s">
        <v>51</v>
      </c>
    </row>
    <row r="35" spans="1:9" x14ac:dyDescent="0.25">
      <c r="D35" s="7">
        <v>0.89234567788999997</v>
      </c>
      <c r="E35" t="str">
        <f>"HG%="&amp;D35</f>
        <v>HG%=0,89234567789</v>
      </c>
    </row>
    <row r="36" spans="1:9" x14ac:dyDescent="0.25">
      <c r="E36" s="4" t="str">
        <f>"HG%="&amp;TEXT(D35,"%0,0")</f>
        <v>HG%=%89,2</v>
      </c>
    </row>
    <row r="37" spans="1:9" x14ac:dyDescent="0.25">
      <c r="D37" t="s">
        <v>52</v>
      </c>
    </row>
    <row r="38" spans="1:9" x14ac:dyDescent="0.25">
      <c r="B38" t="s">
        <v>53</v>
      </c>
      <c r="C38" t="s">
        <v>54</v>
      </c>
      <c r="D38" s="4" t="s">
        <v>55</v>
      </c>
      <c r="E38">
        <f>VALUE(D38)</f>
        <v>2</v>
      </c>
      <c r="H38">
        <v>2</v>
      </c>
      <c r="I38" t="s">
        <v>56</v>
      </c>
    </row>
    <row r="39" spans="1:9" x14ac:dyDescent="0.25">
      <c r="D39" t="e">
        <f>VLOOKUP(D38,$H$38:$I$38,2,0)</f>
        <v>#N/A</v>
      </c>
      <c r="E39" t="str">
        <f>VLOOKUP(E38,$H$38:$I$38,2,0)</f>
        <v>Adana</v>
      </c>
    </row>
    <row r="40" spans="1:9" x14ac:dyDescent="0.25">
      <c r="A40" s="2" t="s">
        <v>57</v>
      </c>
    </row>
    <row r="41" spans="1:9" x14ac:dyDescent="0.25">
      <c r="B41" t="s">
        <v>58</v>
      </c>
      <c r="C41" t="s">
        <v>59</v>
      </c>
      <c r="D41" t="str">
        <f>CONCATENATE("volkan"," ","yurtseven")</f>
        <v>volkan yurtseven</v>
      </c>
    </row>
    <row r="42" spans="1:9" x14ac:dyDescent="0.25">
      <c r="C42" t="s">
        <v>60</v>
      </c>
      <c r="D42" t="str">
        <f>"volkan"&amp;" "&amp;"yurtseven"</f>
        <v>volkan yurtseven</v>
      </c>
    </row>
    <row r="43" spans="1:9" x14ac:dyDescent="0.25">
      <c r="B43" t="s">
        <v>62</v>
      </c>
      <c r="C43" t="s">
        <v>63</v>
      </c>
      <c r="D43" t="str">
        <f>REPT("0",4)</f>
        <v>0000</v>
      </c>
    </row>
  </sheetData>
  <hyperlinks>
    <hyperlink ref="D20" r:id="rId1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37" workbookViewId="0">
      <selection activeCell="B49" sqref="B49"/>
    </sheetView>
  </sheetViews>
  <sheetFormatPr defaultRowHeight="15" x14ac:dyDescent="0.25"/>
  <cols>
    <col min="2" max="2" width="19" bestFit="1" customWidth="1"/>
  </cols>
  <sheetData>
    <row r="1" spans="1:2" x14ac:dyDescent="0.25">
      <c r="A1" s="8" t="s">
        <v>64</v>
      </c>
    </row>
    <row r="2" spans="1:2" x14ac:dyDescent="0.25">
      <c r="B2" t="s">
        <v>14</v>
      </c>
    </row>
    <row r="3" spans="1:2" x14ac:dyDescent="0.25">
      <c r="B3" t="s">
        <v>15</v>
      </c>
    </row>
    <row r="4" spans="1:2" x14ac:dyDescent="0.25">
      <c r="B4" t="s">
        <v>16</v>
      </c>
    </row>
    <row r="5" spans="1:2" x14ac:dyDescent="0.25">
      <c r="B5" t="s">
        <v>17</v>
      </c>
    </row>
    <row r="6" spans="1:2" x14ac:dyDescent="0.25">
      <c r="B6" t="s">
        <v>18</v>
      </c>
    </row>
    <row r="7" spans="1:2" x14ac:dyDescent="0.25">
      <c r="A7" s="8" t="s">
        <v>65</v>
      </c>
    </row>
    <row r="8" spans="1:2" x14ac:dyDescent="0.25">
      <c r="A8" s="3"/>
      <c r="B8" t="s">
        <v>72</v>
      </c>
    </row>
    <row r="9" spans="1:2" x14ac:dyDescent="0.25">
      <c r="B9" t="s">
        <v>66</v>
      </c>
    </row>
    <row r="10" spans="1:2" x14ac:dyDescent="0.25">
      <c r="B10" t="s">
        <v>67</v>
      </c>
    </row>
    <row r="11" spans="1:2" x14ac:dyDescent="0.25">
      <c r="B11" t="s">
        <v>68</v>
      </c>
    </row>
    <row r="12" spans="1:2" x14ac:dyDescent="0.25">
      <c r="B12" t="s">
        <v>69</v>
      </c>
    </row>
    <row r="13" spans="1:2" x14ac:dyDescent="0.25">
      <c r="A13" s="8" t="s">
        <v>71</v>
      </c>
    </row>
    <row r="14" spans="1:2" x14ac:dyDescent="0.25">
      <c r="B14" t="s">
        <v>73</v>
      </c>
    </row>
    <row r="15" spans="1:2" x14ac:dyDescent="0.25">
      <c r="B15" t="s">
        <v>66</v>
      </c>
    </row>
    <row r="16" spans="1:2" x14ac:dyDescent="0.25">
      <c r="B16" t="s">
        <v>67</v>
      </c>
    </row>
    <row r="17" spans="1:2" x14ac:dyDescent="0.25">
      <c r="B17" t="s">
        <v>68</v>
      </c>
    </row>
    <row r="18" spans="1:2" x14ac:dyDescent="0.25">
      <c r="B18" t="s">
        <v>69</v>
      </c>
    </row>
    <row r="19" spans="1:2" x14ac:dyDescent="0.25">
      <c r="A19" s="8" t="s">
        <v>74</v>
      </c>
    </row>
    <row r="20" spans="1:2" x14ac:dyDescent="0.25">
      <c r="B20" t="s">
        <v>75</v>
      </c>
    </row>
    <row r="21" spans="1:2" x14ac:dyDescent="0.25">
      <c r="B21" t="s">
        <v>66</v>
      </c>
    </row>
    <row r="22" spans="1:2" x14ac:dyDescent="0.25">
      <c r="B22" t="s">
        <v>67</v>
      </c>
    </row>
    <row r="23" spans="1:2" x14ac:dyDescent="0.25">
      <c r="B23" t="s">
        <v>68</v>
      </c>
    </row>
    <row r="24" spans="1:2" x14ac:dyDescent="0.25">
      <c r="B24" t="s">
        <v>69</v>
      </c>
    </row>
    <row r="25" spans="1:2" x14ac:dyDescent="0.25">
      <c r="A25" s="8" t="s">
        <v>78</v>
      </c>
    </row>
    <row r="26" spans="1:2" x14ac:dyDescent="0.25">
      <c r="B26" t="s">
        <v>79</v>
      </c>
    </row>
    <row r="27" spans="1:2" x14ac:dyDescent="0.25">
      <c r="B27" t="s">
        <v>14</v>
      </c>
    </row>
    <row r="28" spans="1:2" x14ac:dyDescent="0.25">
      <c r="B28" t="s">
        <v>15</v>
      </c>
    </row>
    <row r="29" spans="1:2" x14ac:dyDescent="0.25">
      <c r="B29" t="s">
        <v>80</v>
      </c>
    </row>
    <row r="30" spans="1:2" x14ac:dyDescent="0.25">
      <c r="B30" t="s">
        <v>17</v>
      </c>
    </row>
    <row r="31" spans="1:2" x14ac:dyDescent="0.25">
      <c r="A31" s="8" t="s">
        <v>96</v>
      </c>
    </row>
    <row r="32" spans="1:2" x14ac:dyDescent="0.25">
      <c r="B32" t="s">
        <v>98</v>
      </c>
    </row>
    <row r="33" spans="1:2" x14ac:dyDescent="0.25">
      <c r="B33" t="s">
        <v>66</v>
      </c>
    </row>
    <row r="34" spans="1:2" x14ac:dyDescent="0.25">
      <c r="B34" t="s">
        <v>67</v>
      </c>
    </row>
    <row r="35" spans="1:2" x14ac:dyDescent="0.25">
      <c r="B35" t="s">
        <v>68</v>
      </c>
    </row>
    <row r="36" spans="1:2" x14ac:dyDescent="0.25">
      <c r="B36" t="s">
        <v>69</v>
      </c>
    </row>
    <row r="37" spans="1:2" x14ac:dyDescent="0.25">
      <c r="A37" s="8" t="s">
        <v>97</v>
      </c>
    </row>
    <row r="38" spans="1:2" x14ac:dyDescent="0.25">
      <c r="B38" t="s">
        <v>81</v>
      </c>
    </row>
    <row r="39" spans="1:2" x14ac:dyDescent="0.25">
      <c r="B39" t="s">
        <v>82</v>
      </c>
    </row>
    <row r="40" spans="1:2" x14ac:dyDescent="0.25">
      <c r="B40" t="s">
        <v>83</v>
      </c>
    </row>
    <row r="41" spans="1:2" x14ac:dyDescent="0.25">
      <c r="A41" s="8" t="s">
        <v>85</v>
      </c>
    </row>
    <row r="42" spans="1:2" x14ac:dyDescent="0.25">
      <c r="B42" t="s">
        <v>89</v>
      </c>
    </row>
    <row r="43" spans="1:2" x14ac:dyDescent="0.25">
      <c r="B43" t="s">
        <v>84</v>
      </c>
    </row>
    <row r="44" spans="1:2" x14ac:dyDescent="0.25">
      <c r="B44" t="s">
        <v>86</v>
      </c>
    </row>
    <row r="45" spans="1:2" x14ac:dyDescent="0.25">
      <c r="B45" t="s">
        <v>87</v>
      </c>
    </row>
    <row r="46" spans="1:2" x14ac:dyDescent="0.25">
      <c r="B46" t="s">
        <v>88</v>
      </c>
    </row>
    <row r="47" spans="1:2" x14ac:dyDescent="0.25">
      <c r="A47" s="8" t="s">
        <v>94</v>
      </c>
    </row>
    <row r="48" spans="1:2" x14ac:dyDescent="0.25">
      <c r="B48" s="2" t="s">
        <v>99</v>
      </c>
    </row>
    <row r="49" spans="2:2" x14ac:dyDescent="0.25">
      <c r="B49" t="s">
        <v>95</v>
      </c>
    </row>
    <row r="50" spans="2:2" x14ac:dyDescent="0.25">
      <c r="B50" t="s">
        <v>91</v>
      </c>
    </row>
    <row r="51" spans="2:2" x14ac:dyDescent="0.25">
      <c r="B51" t="s">
        <v>92</v>
      </c>
    </row>
    <row r="52" spans="2:2" x14ac:dyDescent="0.25">
      <c r="B5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</dc:creator>
  <cp:lastModifiedBy>Volkan</cp:lastModifiedBy>
  <dcterms:created xsi:type="dcterms:W3CDTF">2017-02-18T18:28:39Z</dcterms:created>
  <dcterms:modified xsi:type="dcterms:W3CDTF">2017-02-19T17:39:47Z</dcterms:modified>
</cp:coreProperties>
</file>