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e\Desktop\Etudes\ENS\Cours\L3 - Saphire\S2\211 - Étude paramétrique et Optimisation\Projet\"/>
    </mc:Choice>
  </mc:AlternateContent>
  <xr:revisionPtr revIDLastSave="0" documentId="13_ncr:1_{E6CDB6AA-AE26-4424-AC8E-5904DB69DC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6" i="1" l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H3" i="1"/>
  <c r="AG3" i="1"/>
  <c r="AI3" i="1"/>
  <c r="U3" i="1"/>
  <c r="AI6" i="1"/>
  <c r="Z6" i="1"/>
  <c r="U6" i="1"/>
  <c r="W6" i="1"/>
  <c r="V6" i="1"/>
  <c r="AH6" i="1" l="1"/>
  <c r="AG6" i="1"/>
  <c r="AF6" i="1"/>
  <c r="AE6" i="1"/>
  <c r="AD6" i="1"/>
  <c r="AC6" i="1"/>
  <c r="AB6" i="1"/>
  <c r="AA6" i="1"/>
  <c r="Y6" i="1"/>
  <c r="X6" i="1"/>
  <c r="AB3" i="1"/>
  <c r="AA3" i="1"/>
  <c r="AF3" i="1"/>
  <c r="AE3" i="1"/>
  <c r="AD3" i="1"/>
  <c r="AC3" i="1"/>
  <c r="Z3" i="1"/>
  <c r="Y3" i="1"/>
  <c r="X3" i="1"/>
  <c r="W3" i="1"/>
  <c r="V3" i="1"/>
  <c r="G12" i="1" l="1"/>
  <c r="G4" i="1"/>
  <c r="G3" i="1"/>
  <c r="G5" i="1"/>
  <c r="G6" i="1"/>
  <c r="G7" i="1"/>
  <c r="G8" i="1"/>
  <c r="G9" i="1"/>
  <c r="G10" i="1"/>
  <c r="G11" i="1"/>
  <c r="G13" i="1"/>
  <c r="G14" i="1"/>
  <c r="G15" i="1"/>
  <c r="G2" i="1"/>
  <c r="C9" i="1"/>
  <c r="C5" i="1"/>
  <c r="C4" i="1"/>
  <c r="C3" i="1"/>
  <c r="C6" i="1"/>
  <c r="C7" i="1"/>
  <c r="C8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<sst xmlns="http://schemas.openxmlformats.org/spreadsheetml/2006/main" count="66" uniqueCount="47">
  <si>
    <t>https://www.allrugby.com/</t>
  </si>
  <si>
    <t>Fichier réalisé le 15/02/2021 avec les données du site :</t>
  </si>
  <si>
    <t>Equipes</t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</si>
  <si>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Poids moyen</t>
    </r>
  </si>
  <si>
    <t>Toulouse</t>
  </si>
  <si>
    <t>La Rochelle</t>
  </si>
  <si>
    <t>Racing 92</t>
  </si>
  <si>
    <t>Bordeaux</t>
  </si>
  <si>
    <t>Clermont</t>
  </si>
  <si>
    <t>Toulon</t>
  </si>
  <si>
    <t>Lyon</t>
  </si>
  <si>
    <t>Paris</t>
  </si>
  <si>
    <t>Castres</t>
  </si>
  <si>
    <t>Brive</t>
  </si>
  <si>
    <t>Pau</t>
  </si>
  <si>
    <t>Monpellier</t>
  </si>
  <si>
    <t>Bayonne</t>
  </si>
  <si>
    <t>Agen</t>
  </si>
  <si>
    <t>Points</t>
  </si>
  <si>
    <t>Equipes/Poids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</si>
  <si>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</si>
  <si>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</si>
  <si>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</si>
  <si>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</si>
  <si>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</si>
  <si>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</si>
  <si>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</si>
  <si>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</si>
  <si>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</si>
  <si>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</si>
  <si>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</si>
  <si>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</si>
  <si>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</si>
  <si>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</si>
  <si>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J16</t>
  </si>
  <si>
    <t>J15</t>
  </si>
  <si>
    <t>DeltaPoids</t>
  </si>
  <si>
    <t>Score</t>
  </si>
  <si>
    <t>Match</t>
  </si>
  <si>
    <t>Score cumulé</t>
  </si>
  <si>
    <t>Toulon (RCT)</t>
  </si>
  <si>
    <t>Données sur l'age ajoutés le 05/04/2021.</t>
  </si>
  <si>
    <t>DeltaAge</t>
  </si>
  <si>
    <t>Les données de poids et d'ages sont associés au packs des équipes.</t>
  </si>
  <si>
    <t>Victoire : +1</t>
  </si>
  <si>
    <t>Égalité : +1/2</t>
  </si>
  <si>
    <t>Défaite : +0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</si>
</sst>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Score(PoidsMoy)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Feuil1!$C$2:$C$15</c:f>
              <c:numCache>
                <c:formatCode>General</c:formatCode>
                <c:ptCount val="14"/>
                <c:pt idx="0">
                  <c:v>950.86666666666667</c:v>
                </c:pt>
                <c:pt idx="1">
                  <c:v>910.73333333333335</c:v>
                </c:pt>
                <c:pt idx="2">
                  <c:v>893.5</c:v>
                </c:pt>
                <c:pt idx="3">
                  <c:v>936.75</c:v>
                </c:pt>
                <c:pt idx="4">
                  <c:v>912.33333333333337</c:v>
                </c:pt>
                <c:pt idx="5">
                  <c:v>937.13333333333333</c:v>
                </c:pt>
                <c:pt idx="6">
                  <c:v>904.25</c:v>
                </c:pt>
                <c:pt idx="7">
                  <c:v>921.9375</c:v>
                </c:pt>
                <c:pt idx="8">
                  <c:v>915.1875</c:v>
                </c:pt>
                <c:pt idx="9">
                  <c:v>910.75</c:v>
                </c:pt>
                <c:pt idx="10">
                  <c:v>914.25</c:v>
                </c:pt>
                <c:pt idx="11">
                  <c:v>931.25</c:v>
                </c:pt>
                <c:pt idx="12">
                  <c:v>919.5</c:v>
                </c:pt>
                <c:pt idx="13">
                  <c:v>901</c:v>
                </c:pt>
              </c:numCache>
            </c:numRef>
          </c:xVal>
          <c:yVal>
            <c:numRef>
              <c:f>Feuil1!$D$2:$D$15</c:f>
              <c:numCache>
                <c:formatCode>General</c:formatCode>
                <c:ptCount val="14"/>
                <c:pt idx="0">
                  <c:v>57</c:v>
                </c:pt>
                <c:pt idx="1">
                  <c:v>54</c:v>
                </c:pt>
                <c:pt idx="2">
                  <c:v>54</c:v>
                </c:pt>
                <c:pt idx="3">
                  <c:v>48</c:v>
                </c:pt>
                <c:pt idx="4">
                  <c:v>45</c:v>
                </c:pt>
                <c:pt idx="5">
                  <c:v>43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35</c:v>
                </c:pt>
                <c:pt idx="10">
                  <c:v>30</c:v>
                </c:pt>
                <c:pt idx="11">
                  <c:v>27</c:v>
                </c:pt>
                <c:pt idx="12">
                  <c:v>26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96B-8C51-BC3F1FD3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36384"/>
        <c:axId val="327738680"/>
      </c:scatterChart>
      <c:valAx>
        <c:axId val="3277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738680"/>
        <c:crosses val="autoZero"/>
        <c:crossBetween val="midCat"/>
      </c:valAx>
      <c:valAx>
        <c:axId val="3277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7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PoidsMoy(Score)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ΣPoids moyen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Feuil1!$F$2:$F$15</c:f>
              <c:numCache>
                <c:formatCode>General</c:formatCode>
                <c:ptCount val="14"/>
                <c:pt idx="0">
                  <c:v>57</c:v>
                </c:pt>
                <c:pt idx="1">
                  <c:v>54</c:v>
                </c:pt>
                <c:pt idx="2">
                  <c:v>54</c:v>
                </c:pt>
                <c:pt idx="3">
                  <c:v>48</c:v>
                </c:pt>
                <c:pt idx="4">
                  <c:v>45</c:v>
                </c:pt>
                <c:pt idx="5">
                  <c:v>43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35</c:v>
                </c:pt>
                <c:pt idx="10">
                  <c:v>30</c:v>
                </c:pt>
                <c:pt idx="11">
                  <c:v>27</c:v>
                </c:pt>
                <c:pt idx="12">
                  <c:v>26</c:v>
                </c:pt>
                <c:pt idx="13">
                  <c:v>2</c:v>
                </c:pt>
              </c:numCache>
            </c:numRef>
          </c:xVal>
          <c:yVal>
            <c:numRef>
              <c:f>Feuil1!$G$2:$G$15</c:f>
              <c:numCache>
                <c:formatCode>General</c:formatCode>
                <c:ptCount val="14"/>
                <c:pt idx="0">
                  <c:v>950.86666666666667</c:v>
                </c:pt>
                <c:pt idx="1">
                  <c:v>910.73333333333335</c:v>
                </c:pt>
                <c:pt idx="2">
                  <c:v>893.5</c:v>
                </c:pt>
                <c:pt idx="3">
                  <c:v>936.75</c:v>
                </c:pt>
                <c:pt idx="4">
                  <c:v>912.33333333333337</c:v>
                </c:pt>
                <c:pt idx="5">
                  <c:v>937.13333333333333</c:v>
                </c:pt>
                <c:pt idx="6">
                  <c:v>904.25</c:v>
                </c:pt>
                <c:pt idx="7">
                  <c:v>921.9375</c:v>
                </c:pt>
                <c:pt idx="8">
                  <c:v>915.1875</c:v>
                </c:pt>
                <c:pt idx="9">
                  <c:v>910.75</c:v>
                </c:pt>
                <c:pt idx="10">
                  <c:v>914.25</c:v>
                </c:pt>
                <c:pt idx="11">
                  <c:v>931.25</c:v>
                </c:pt>
                <c:pt idx="12">
                  <c:v>919.5</c:v>
                </c:pt>
                <c:pt idx="13">
                  <c:v>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C-45AA-9AF6-37229595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600"/>
        <c:axId val="6003288"/>
      </c:scatterChart>
      <c:valAx>
        <c:axId val="600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3288"/>
        <c:crosses val="autoZero"/>
        <c:crossBetween val="midCat"/>
      </c:valAx>
      <c:valAx>
        <c:axId val="600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 de poids par</a:t>
            </a:r>
            <a:r>
              <a:rPr lang="fr-FR" baseline="0"/>
              <a:t> match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Feuil1!$U$2:$AI$2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Feuil1!$U$3:$AI$3</c:f>
              <c:numCache>
                <c:formatCode>General</c:formatCode>
                <c:ptCount val="15"/>
                <c:pt idx="0">
                  <c:v>31</c:v>
                </c:pt>
                <c:pt idx="1">
                  <c:v>15</c:v>
                </c:pt>
                <c:pt idx="2">
                  <c:v>22</c:v>
                </c:pt>
                <c:pt idx="3">
                  <c:v>16</c:v>
                </c:pt>
                <c:pt idx="4">
                  <c:v>38</c:v>
                </c:pt>
                <c:pt idx="5">
                  <c:v>38</c:v>
                </c:pt>
                <c:pt idx="6">
                  <c:v>44</c:v>
                </c:pt>
                <c:pt idx="7">
                  <c:v>38</c:v>
                </c:pt>
                <c:pt idx="8">
                  <c:v>49</c:v>
                </c:pt>
                <c:pt idx="9">
                  <c:v>8</c:v>
                </c:pt>
                <c:pt idx="10">
                  <c:v>-18</c:v>
                </c:pt>
                <c:pt idx="11">
                  <c:v>49</c:v>
                </c:pt>
                <c:pt idx="12">
                  <c:v>-29</c:v>
                </c:pt>
                <c:pt idx="13">
                  <c:v>-2</c:v>
                </c:pt>
                <c:pt idx="1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6-4C44-91E0-8132D924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58784"/>
        <c:axId val="425657800"/>
      </c:scatterChart>
      <c:valAx>
        <c:axId val="4256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657800"/>
        <c:crosses val="autoZero"/>
        <c:crossBetween val="midCat"/>
      </c:valAx>
      <c:valAx>
        <c:axId val="4256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6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Score</a:t>
            </a:r>
            <a:r>
              <a:rPr lang="fr-FR" baseline="0"/>
              <a:t> cumulé par match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Feuil1!$U$2:$AI$2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Feuil1!$U$6:$AI$6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8-4F8F-B72F-EF8DE99DC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4040"/>
        <c:axId val="530191416"/>
      </c:scatterChart>
      <c:valAx>
        <c:axId val="53019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191416"/>
        <c:crosses val="autoZero"/>
        <c:crossBetween val="midCat"/>
      </c:valAx>
      <c:valAx>
        <c:axId val="53019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19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Score d'un match en fonction</a:t>
            </a:r>
            <a:r>
              <a:rPr lang="fr-FR" baseline="0"/>
              <a:t> de la différence de poids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Feuil1!$U$3:$AI$3</c:f>
              <c:numCache>
                <c:formatCode>General</c:formatCode>
                <c:ptCount val="15"/>
                <c:pt idx="0">
                  <c:v>31</c:v>
                </c:pt>
                <c:pt idx="1">
                  <c:v>15</c:v>
                </c:pt>
                <c:pt idx="2">
                  <c:v>22</c:v>
                </c:pt>
                <c:pt idx="3">
                  <c:v>16</c:v>
                </c:pt>
                <c:pt idx="4">
                  <c:v>38</c:v>
                </c:pt>
                <c:pt idx="5">
                  <c:v>38</c:v>
                </c:pt>
                <c:pt idx="6">
                  <c:v>44</c:v>
                </c:pt>
                <c:pt idx="7">
                  <c:v>38</c:v>
                </c:pt>
                <c:pt idx="8">
                  <c:v>49</c:v>
                </c:pt>
                <c:pt idx="9">
                  <c:v>8</c:v>
                </c:pt>
                <c:pt idx="10">
                  <c:v>-18</c:v>
                </c:pt>
                <c:pt idx="11">
                  <c:v>49</c:v>
                </c:pt>
                <c:pt idx="12">
                  <c:v>-29</c:v>
                </c:pt>
                <c:pt idx="13">
                  <c:v>-2</c:v>
                </c:pt>
                <c:pt idx="14">
                  <c:v>70</c:v>
                </c:pt>
              </c:numCache>
            </c:numRef>
          </c:xVal>
          <c:yVal>
            <c:numRef>
              <c:f>Feuil1!$U$5:$AI$5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A-4621-A2F6-832C94CE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65800"/>
        <c:axId val="430464816"/>
      </c:scatterChart>
      <c:valAx>
        <c:axId val="43046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464816"/>
        <c:crosses val="autoZero"/>
        <c:crossBetween val="midCat"/>
      </c:valAx>
      <c:valAx>
        <c:axId val="4304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46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Score d'un match en fonction</a:t>
            </a:r>
            <a:r>
              <a:rPr lang="fr-FR" baseline="0"/>
              <a:t> de la différence de poids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Feuil1!$U$4:$AI$4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-1</c:v>
                </c:pt>
                <c:pt idx="14">
                  <c:v>-2</c:v>
                </c:pt>
              </c:numCache>
            </c:numRef>
          </c:xVal>
          <c:yVal>
            <c:numRef>
              <c:f>Feuil1!$U$5:$AI$5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2-927E-590FCE2FA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65800"/>
        <c:axId val="430464816"/>
      </c:scatterChart>
      <c:valAx>
        <c:axId val="43046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464816"/>
        <c:crosses val="autoZero"/>
        <c:crossBetween val="midCat"/>
      </c:valAx>
      <c:valAx>
        <c:axId val="4304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46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38100</xdr:rowOff>
    </xdr:from>
    <xdr:to>
      <xdr:col>7</xdr:col>
      <xdr:colOff>228600</xdr:colOff>
      <xdr:row>47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4447CE8-F07A-468D-A6CE-0552E9767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33</xdr:row>
      <xdr:rowOff>42862</xdr:rowOff>
    </xdr:from>
    <xdr:to>
      <xdr:col>15</xdr:col>
      <xdr:colOff>209550</xdr:colOff>
      <xdr:row>47</xdr:row>
      <xdr:rowOff>119062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5422E5B-8FCB-4988-9A47-7F931DA5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323850</xdr:colOff>
      <xdr:row>21</xdr:row>
      <xdr:rowOff>4762</xdr:rowOff>
    </xdr:from>
    <xdr:to>
      <xdr:col>28</xdr:col>
      <xdr:colOff>19050</xdr:colOff>
      <xdr:row>35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0A0B3D0-1B73-4679-9C73-9BDE81644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47625</xdr:colOff>
      <xdr:row>21</xdr:row>
      <xdr:rowOff>4762</xdr:rowOff>
    </xdr:from>
    <xdr:to>
      <xdr:col>35</xdr:col>
      <xdr:colOff>352425</xdr:colOff>
      <xdr:row>35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F294142-A94D-4071-ADD5-D11AB693C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47625</xdr:colOff>
      <xdr:row>6</xdr:row>
      <xdr:rowOff>119062</xdr:rowOff>
    </xdr:from>
    <xdr:to>
      <xdr:col>35</xdr:col>
      <xdr:colOff>352425</xdr:colOff>
      <xdr:row>21</xdr:row>
      <xdr:rowOff>4762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110A4F3-2E38-4077-9443-CFB8C537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323850</xdr:colOff>
      <xdr:row>6</xdr:row>
      <xdr:rowOff>104775</xdr:rowOff>
    </xdr:from>
    <xdr:to>
      <xdr:col>28</xdr:col>
      <xdr:colOff>19050</xdr:colOff>
      <xdr:row>20</xdr:row>
      <xdr:rowOff>180975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541BA98-5E1B-424D-9BDC-02D392E25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lrugb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topLeftCell="S1" zoomScale="85" zoomScaleNormal="85" workbookViewId="0">
      <selection activeCell="AM9" sqref="AM9"/>
    </sheetView>
  </sheetViews>
  <sheetFormatPr baseColWidth="10" defaultColWidth="9.140625" defaultRowHeight="15" x14ac:dyDescent="0.25"/>
  <cols>
    <col min="1" max="1" width="72.7109375" customWidth="1"/>
    <col min="2" max="2" width="13.42578125" customWidth="1"/>
    <col min="3" max="3" width="13.140625" customWidth="1"/>
    <col min="4" max="4" width="11.140625" customWidth="1"/>
    <col min="20" max="20" width="13.5703125" customWidth="1"/>
  </cols>
  <sheetData>
    <row r="1" spans="1:42" x14ac:dyDescent="0.25">
      <c r="A1" t="s">
        <v>1</v>
      </c>
      <c r="B1" t="s">
        <v>2</v>
      </c>
      <c r="C1" t="s">
        <v>3</v>
      </c>
      <c r="D1" t="s">
        <v>18</v>
      </c>
      <c r="F1" t="s">
        <v>18</v>
      </c>
      <c r="G1" t="s">
        <v>3</v>
      </c>
      <c r="T1" t="s">
        <v>40</v>
      </c>
      <c r="AN1" t="s">
        <v>36</v>
      </c>
      <c r="AO1" t="s">
        <v>42</v>
      </c>
      <c r="AP1" t="s">
        <v>37</v>
      </c>
    </row>
    <row r="2" spans="1:42" x14ac:dyDescent="0.25">
      <c r="A2" s="1" t="s">
        <v>0</v>
      </c>
      <c r="B2" t="s">
        <v>4</v>
      </c>
      <c r="C2">
        <f>AVERAGE(C20:R20)</f>
        <v>950.86666666666667</v>
      </c>
      <c r="D2">
        <v>57</v>
      </c>
      <c r="F2">
        <v>57</v>
      </c>
      <c r="G2">
        <f>AVERAGE(C20:R20)</f>
        <v>950.86666666666667</v>
      </c>
      <c r="T2" t="s">
        <v>38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  <c r="AC2">
        <v>9</v>
      </c>
      <c r="AD2">
        <v>10</v>
      </c>
      <c r="AE2">
        <v>11</v>
      </c>
      <c r="AF2">
        <v>12</v>
      </c>
      <c r="AG2">
        <v>13</v>
      </c>
      <c r="AH2">
        <v>14</v>
      </c>
      <c r="AI2">
        <v>15</v>
      </c>
      <c r="AN2">
        <f>C25-C21</f>
        <v>31</v>
      </c>
      <c r="AO2">
        <v>0</v>
      </c>
      <c r="AP2">
        <v>0</v>
      </c>
    </row>
    <row r="3" spans="1:42" x14ac:dyDescent="0.25">
      <c r="A3" t="s">
        <v>41</v>
      </c>
      <c r="B3" t="s">
        <v>5</v>
      </c>
      <c r="C3">
        <f>AVERAGE(C21:R21)</f>
        <v>910.73333333333335</v>
      </c>
      <c r="D3">
        <v>54</v>
      </c>
      <c r="F3">
        <v>54</v>
      </c>
      <c r="G3">
        <f t="shared" ref="G3:G15" si="0">AVERAGE(C21:R21)</f>
        <v>910.73333333333335</v>
      </c>
      <c r="T3" t="s">
        <v>36</v>
      </c>
      <c r="U3">
        <f>C25-C21</f>
        <v>31</v>
      </c>
      <c r="V3">
        <f>D25-D26</f>
        <v>15</v>
      </c>
      <c r="W3">
        <f>E25-E20</f>
        <v>22</v>
      </c>
      <c r="X3">
        <f>F25-F31</f>
        <v>16</v>
      </c>
      <c r="Y3">
        <f>G25-G22</f>
        <v>38</v>
      </c>
      <c r="Z3">
        <f>H25-H28</f>
        <v>38</v>
      </c>
      <c r="AA3">
        <f>I25-I32</f>
        <v>44</v>
      </c>
      <c r="AB3">
        <f>J25-J29</f>
        <v>38</v>
      </c>
      <c r="AC3">
        <f>K25-K33</f>
        <v>49</v>
      </c>
      <c r="AD3">
        <f>L25-L30</f>
        <v>8</v>
      </c>
      <c r="AE3">
        <f>M25-M27</f>
        <v>-18</v>
      </c>
      <c r="AF3">
        <f>N25-N24</f>
        <v>49</v>
      </c>
      <c r="AG3">
        <f>O25-O23</f>
        <v>-29</v>
      </c>
      <c r="AH3">
        <f>Q25-Q29</f>
        <v>-2</v>
      </c>
      <c r="AI3">
        <f>R25-R21</f>
        <v>70</v>
      </c>
      <c r="AN3">
        <f>D25-D26</f>
        <v>15</v>
      </c>
      <c r="AO3">
        <v>2</v>
      </c>
      <c r="AP3">
        <v>1</v>
      </c>
    </row>
    <row r="4" spans="1:42" x14ac:dyDescent="0.25">
      <c r="B4" t="s">
        <v>6</v>
      </c>
      <c r="C4">
        <f>AVERAGE(C22:R22)</f>
        <v>893.5</v>
      </c>
      <c r="D4">
        <v>54</v>
      </c>
      <c r="F4">
        <v>54</v>
      </c>
      <c r="G4">
        <f>AVERAGE(C22:R22)</f>
        <v>893.5</v>
      </c>
      <c r="T4" t="s">
        <v>42</v>
      </c>
      <c r="U4">
        <v>0</v>
      </c>
      <c r="V4">
        <v>2</v>
      </c>
      <c r="W4">
        <v>-2</v>
      </c>
      <c r="X4">
        <v>-1</v>
      </c>
      <c r="Y4">
        <v>-1</v>
      </c>
      <c r="Z4">
        <v>3</v>
      </c>
      <c r="AA4">
        <v>0</v>
      </c>
      <c r="AB4">
        <v>3</v>
      </c>
      <c r="AC4">
        <v>-1</v>
      </c>
      <c r="AD4">
        <v>0</v>
      </c>
      <c r="AE4">
        <v>0</v>
      </c>
      <c r="AF4">
        <v>1</v>
      </c>
      <c r="AG4">
        <v>-2</v>
      </c>
      <c r="AH4">
        <v>-1</v>
      </c>
      <c r="AI4">
        <v>-2</v>
      </c>
      <c r="AN4">
        <f>E25-E20</f>
        <v>22</v>
      </c>
      <c r="AO4">
        <v>-2</v>
      </c>
      <c r="AP4">
        <v>0</v>
      </c>
    </row>
    <row r="5" spans="1:42" x14ac:dyDescent="0.25">
      <c r="A5" t="s">
        <v>43</v>
      </c>
      <c r="B5" t="s">
        <v>7</v>
      </c>
      <c r="C5">
        <f>AVERAGE(C23:R23)</f>
        <v>936.75</v>
      </c>
      <c r="D5">
        <v>48</v>
      </c>
      <c r="F5">
        <v>48</v>
      </c>
      <c r="G5">
        <f t="shared" si="0"/>
        <v>936.75</v>
      </c>
      <c r="T5" t="s">
        <v>37</v>
      </c>
      <c r="U5">
        <v>0</v>
      </c>
      <c r="V5">
        <v>1</v>
      </c>
      <c r="W5">
        <v>0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N5">
        <f>F25-F31</f>
        <v>16</v>
      </c>
      <c r="AO5">
        <v>-1</v>
      </c>
      <c r="AP5">
        <v>1</v>
      </c>
    </row>
    <row r="6" spans="1:42" x14ac:dyDescent="0.25">
      <c r="A6" t="s">
        <v>44</v>
      </c>
      <c r="B6" t="s">
        <v>8</v>
      </c>
      <c r="C6">
        <f t="shared" ref="C6:C15" si="1">AVERAGE(C24:R24)</f>
        <v>912.33333333333337</v>
      </c>
      <c r="D6">
        <v>45</v>
      </c>
      <c r="F6">
        <v>45</v>
      </c>
      <c r="G6">
        <f t="shared" si="0"/>
        <v>912.33333333333337</v>
      </c>
      <c r="T6" t="s">
        <v>39</v>
      </c>
      <c r="U6">
        <f>-U5</f>
        <v>0</v>
      </c>
      <c r="V6">
        <f>SUM(U5:V5)</f>
        <v>1</v>
      </c>
      <c r="W6">
        <f>SUM(U5:W5)</f>
        <v>1</v>
      </c>
      <c r="X6">
        <f>SUM(U5:X5)</f>
        <v>2</v>
      </c>
      <c r="Y6">
        <f>SUM(U5:Y5)</f>
        <v>3</v>
      </c>
      <c r="Z6">
        <f>SUM(U5:Z5)</f>
        <v>4</v>
      </c>
      <c r="AA6">
        <f>SUM(U5:AA5)</f>
        <v>4</v>
      </c>
      <c r="AB6">
        <f>SUM(U5:AB5)</f>
        <v>5</v>
      </c>
      <c r="AC6">
        <f>SUM(U5:AC5)</f>
        <v>6</v>
      </c>
      <c r="AD6">
        <f>SUM(U5:AD5)</f>
        <v>7</v>
      </c>
      <c r="AE6">
        <f>SUM(U5:AE5)</f>
        <v>7</v>
      </c>
      <c r="AF6">
        <f>SUM(U5:AF5)</f>
        <v>8</v>
      </c>
      <c r="AG6">
        <f>SUM(U5:AG5)</f>
        <v>8</v>
      </c>
      <c r="AH6">
        <f>SUM(U5:AH5)</f>
        <v>8</v>
      </c>
      <c r="AI6">
        <f>SUM(U5:AI5)</f>
        <v>8</v>
      </c>
      <c r="AN6">
        <f>G25-G22</f>
        <v>38</v>
      </c>
      <c r="AO6">
        <v>-1</v>
      </c>
      <c r="AP6">
        <v>1</v>
      </c>
    </row>
    <row r="7" spans="1:42" x14ac:dyDescent="0.25">
      <c r="A7" t="s">
        <v>45</v>
      </c>
      <c r="B7" t="s">
        <v>9</v>
      </c>
      <c r="C7">
        <f t="shared" si="1"/>
        <v>937.13333333333333</v>
      </c>
      <c r="D7">
        <v>43</v>
      </c>
      <c r="F7">
        <v>43</v>
      </c>
      <c r="G7">
        <f t="shared" si="0"/>
        <v>937.13333333333333</v>
      </c>
      <c r="AN7">
        <f>H25-H28</f>
        <v>38</v>
      </c>
      <c r="AO7">
        <v>3</v>
      </c>
      <c r="AP7">
        <v>1</v>
      </c>
    </row>
    <row r="8" spans="1:42" x14ac:dyDescent="0.25">
      <c r="A8" t="s">
        <v>46</v>
      </c>
      <c r="B8" t="s">
        <v>10</v>
      </c>
      <c r="C8">
        <f t="shared" si="1"/>
        <v>904.25</v>
      </c>
      <c r="D8">
        <v>39</v>
      </c>
      <c r="F8">
        <v>39</v>
      </c>
      <c r="G8">
        <f t="shared" si="0"/>
        <v>904.25</v>
      </c>
      <c r="AN8">
        <f>I25-I32</f>
        <v>44</v>
      </c>
      <c r="AO8">
        <v>0</v>
      </c>
      <c r="AP8">
        <v>0</v>
      </c>
    </row>
    <row r="9" spans="1:42" x14ac:dyDescent="0.25">
      <c r="B9" t="s">
        <v>11</v>
      </c>
      <c r="C9">
        <f>AVERAGE(C27:R27)</f>
        <v>921.9375</v>
      </c>
      <c r="D9">
        <v>39</v>
      </c>
      <c r="F9">
        <v>39</v>
      </c>
      <c r="G9">
        <f t="shared" si="0"/>
        <v>921.9375</v>
      </c>
      <c r="AN9">
        <f>J25-J29</f>
        <v>38</v>
      </c>
      <c r="AO9">
        <v>3</v>
      </c>
      <c r="AP9">
        <v>1</v>
      </c>
    </row>
    <row r="10" spans="1:42" x14ac:dyDescent="0.25">
      <c r="B10" t="s">
        <v>12</v>
      </c>
      <c r="C10">
        <f t="shared" si="1"/>
        <v>915.1875</v>
      </c>
      <c r="D10">
        <v>38</v>
      </c>
      <c r="F10">
        <v>38</v>
      </c>
      <c r="G10">
        <f t="shared" si="0"/>
        <v>915.1875</v>
      </c>
      <c r="AN10">
        <f>K25-K33</f>
        <v>49</v>
      </c>
      <c r="AO10">
        <v>-1</v>
      </c>
      <c r="AP10">
        <v>1</v>
      </c>
    </row>
    <row r="11" spans="1:42" x14ac:dyDescent="0.25">
      <c r="B11" t="s">
        <v>13</v>
      </c>
      <c r="C11">
        <f t="shared" si="1"/>
        <v>910.75</v>
      </c>
      <c r="D11">
        <v>35</v>
      </c>
      <c r="F11">
        <v>35</v>
      </c>
      <c r="G11">
        <f t="shared" si="0"/>
        <v>910.75</v>
      </c>
      <c r="AN11">
        <f>L25-L30</f>
        <v>8</v>
      </c>
      <c r="AO11">
        <v>0</v>
      </c>
      <c r="AP11">
        <v>1</v>
      </c>
    </row>
    <row r="12" spans="1:42" x14ac:dyDescent="0.25">
      <c r="B12" t="s">
        <v>14</v>
      </c>
      <c r="C12">
        <f t="shared" si="1"/>
        <v>914.25</v>
      </c>
      <c r="D12">
        <v>30</v>
      </c>
      <c r="F12">
        <v>30</v>
      </c>
      <c r="G12">
        <f>AVERAGE(C30:R30)</f>
        <v>914.25</v>
      </c>
      <c r="AN12">
        <f>M25-M27</f>
        <v>-18</v>
      </c>
      <c r="AO12">
        <v>0</v>
      </c>
      <c r="AP12">
        <v>0</v>
      </c>
    </row>
    <row r="13" spans="1:42" x14ac:dyDescent="0.25">
      <c r="B13" t="s">
        <v>15</v>
      </c>
      <c r="C13">
        <f t="shared" si="1"/>
        <v>931.25</v>
      </c>
      <c r="D13">
        <v>27</v>
      </c>
      <c r="F13">
        <v>27</v>
      </c>
      <c r="G13">
        <f t="shared" si="0"/>
        <v>931.25</v>
      </c>
      <c r="AN13">
        <f>N25-N24</f>
        <v>49</v>
      </c>
      <c r="AO13">
        <v>1</v>
      </c>
      <c r="AP13">
        <v>1</v>
      </c>
    </row>
    <row r="14" spans="1:42" x14ac:dyDescent="0.25">
      <c r="B14" t="s">
        <v>16</v>
      </c>
      <c r="C14">
        <f t="shared" si="1"/>
        <v>919.5</v>
      </c>
      <c r="D14">
        <v>26</v>
      </c>
      <c r="F14">
        <v>26</v>
      </c>
      <c r="G14">
        <f t="shared" si="0"/>
        <v>919.5</v>
      </c>
      <c r="AN14">
        <f>O25-O23</f>
        <v>-29</v>
      </c>
      <c r="AO14">
        <v>-2</v>
      </c>
      <c r="AP14">
        <v>0</v>
      </c>
    </row>
    <row r="15" spans="1:42" x14ac:dyDescent="0.25">
      <c r="B15" t="s">
        <v>17</v>
      </c>
      <c r="C15">
        <f t="shared" si="1"/>
        <v>901</v>
      </c>
      <c r="D15">
        <v>2</v>
      </c>
      <c r="F15">
        <v>2</v>
      </c>
      <c r="G15">
        <f t="shared" si="0"/>
        <v>901</v>
      </c>
      <c r="AN15">
        <f>Q25-Q29</f>
        <v>-2</v>
      </c>
      <c r="AO15">
        <v>-1</v>
      </c>
      <c r="AP15">
        <v>0</v>
      </c>
    </row>
    <row r="16" spans="1:42" x14ac:dyDescent="0.25">
      <c r="AN16">
        <f>R25-R21</f>
        <v>70</v>
      </c>
      <c r="AO16">
        <v>-2</v>
      </c>
      <c r="AP16">
        <v>0</v>
      </c>
    </row>
    <row r="19" spans="2:18" x14ac:dyDescent="0.25">
      <c r="B19" t="s">
        <v>19</v>
      </c>
      <c r="C19" t="s">
        <v>20</v>
      </c>
      <c r="D19" t="s">
        <v>21</v>
      </c>
      <c r="E19" t="s">
        <v>22</v>
      </c>
      <c r="F19" t="s">
        <v>23</v>
      </c>
      <c r="G19" t="s">
        <v>24</v>
      </c>
      <c r="H19" t="s">
        <v>25</v>
      </c>
      <c r="I19" t="s">
        <v>26</v>
      </c>
      <c r="J19" t="s">
        <v>27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P19" t="s">
        <v>33</v>
      </c>
      <c r="Q19" t="s">
        <v>35</v>
      </c>
      <c r="R19" t="s">
        <v>34</v>
      </c>
    </row>
    <row r="20" spans="2:18" x14ac:dyDescent="0.25">
      <c r="B20" t="s">
        <v>4</v>
      </c>
      <c r="C20">
        <v>930</v>
      </c>
      <c r="D20">
        <v>943</v>
      </c>
      <c r="E20">
        <v>929</v>
      </c>
      <c r="F20">
        <v>963</v>
      </c>
      <c r="G20">
        <v>963</v>
      </c>
      <c r="H20">
        <v>942</v>
      </c>
      <c r="I20">
        <v>961</v>
      </c>
      <c r="J20">
        <v>984</v>
      </c>
      <c r="K20">
        <v>963</v>
      </c>
      <c r="L20">
        <v>942</v>
      </c>
      <c r="M20">
        <v>941</v>
      </c>
      <c r="N20">
        <v>935</v>
      </c>
      <c r="O20">
        <v>959</v>
      </c>
      <c r="P20">
        <v>949</v>
      </c>
      <c r="R20">
        <v>959</v>
      </c>
    </row>
    <row r="21" spans="2:18" x14ac:dyDescent="0.25">
      <c r="B21" t="s">
        <v>5</v>
      </c>
      <c r="C21">
        <v>938</v>
      </c>
      <c r="D21">
        <v>926</v>
      </c>
      <c r="E21">
        <v>916</v>
      </c>
      <c r="F21">
        <v>940</v>
      </c>
      <c r="G21">
        <v>934</v>
      </c>
      <c r="H21">
        <v>925</v>
      </c>
      <c r="I21">
        <v>906</v>
      </c>
      <c r="J21">
        <v>925</v>
      </c>
      <c r="K21">
        <v>904</v>
      </c>
      <c r="L21">
        <v>904</v>
      </c>
      <c r="M21">
        <v>877</v>
      </c>
      <c r="N21">
        <v>922</v>
      </c>
      <c r="O21">
        <v>904</v>
      </c>
      <c r="P21">
        <v>874</v>
      </c>
      <c r="R21">
        <v>866</v>
      </c>
    </row>
    <row r="22" spans="2:18" x14ac:dyDescent="0.25">
      <c r="B22" t="s">
        <v>6</v>
      </c>
      <c r="C22">
        <v>877</v>
      </c>
      <c r="D22">
        <v>908</v>
      </c>
      <c r="E22">
        <v>918</v>
      </c>
      <c r="F22">
        <v>910</v>
      </c>
      <c r="G22">
        <v>903</v>
      </c>
      <c r="H22">
        <v>929</v>
      </c>
      <c r="I22">
        <v>897</v>
      </c>
      <c r="J22">
        <v>800</v>
      </c>
      <c r="K22">
        <v>913</v>
      </c>
      <c r="L22">
        <v>885</v>
      </c>
      <c r="M22">
        <v>878</v>
      </c>
      <c r="N22">
        <v>910</v>
      </c>
      <c r="O22">
        <v>912</v>
      </c>
      <c r="P22">
        <v>882</v>
      </c>
      <c r="Q22">
        <v>892</v>
      </c>
      <c r="R22">
        <v>882</v>
      </c>
    </row>
    <row r="23" spans="2:18" x14ac:dyDescent="0.25">
      <c r="B23" t="s">
        <v>7</v>
      </c>
      <c r="C23">
        <v>940</v>
      </c>
      <c r="D23">
        <v>926</v>
      </c>
      <c r="E23">
        <v>937</v>
      </c>
      <c r="F23">
        <v>933</v>
      </c>
      <c r="G23">
        <v>940</v>
      </c>
      <c r="H23">
        <v>938</v>
      </c>
      <c r="I23">
        <v>932</v>
      </c>
      <c r="J23">
        <v>933</v>
      </c>
      <c r="K23">
        <v>935</v>
      </c>
      <c r="L23">
        <v>937</v>
      </c>
      <c r="M23">
        <v>946</v>
      </c>
      <c r="N23">
        <v>950</v>
      </c>
      <c r="O23">
        <v>932</v>
      </c>
      <c r="P23">
        <v>928</v>
      </c>
      <c r="Q23">
        <v>947</v>
      </c>
      <c r="R23">
        <v>934</v>
      </c>
    </row>
    <row r="24" spans="2:18" x14ac:dyDescent="0.25">
      <c r="B24" t="s">
        <v>8</v>
      </c>
      <c r="C24">
        <v>908</v>
      </c>
      <c r="D24">
        <v>912</v>
      </c>
      <c r="E24">
        <v>908</v>
      </c>
      <c r="F24">
        <v>915</v>
      </c>
      <c r="G24">
        <v>912</v>
      </c>
      <c r="H24">
        <v>907</v>
      </c>
      <c r="I24">
        <v>927</v>
      </c>
      <c r="J24">
        <v>911</v>
      </c>
      <c r="K24">
        <v>933</v>
      </c>
      <c r="L24">
        <v>919</v>
      </c>
      <c r="M24">
        <v>923</v>
      </c>
      <c r="N24">
        <v>882</v>
      </c>
      <c r="O24">
        <v>895</v>
      </c>
      <c r="P24">
        <v>909</v>
      </c>
      <c r="Q24">
        <v>924</v>
      </c>
    </row>
    <row r="25" spans="2:18" x14ac:dyDescent="0.25">
      <c r="B25" t="s">
        <v>9</v>
      </c>
      <c r="C25">
        <v>969</v>
      </c>
      <c r="D25">
        <v>938</v>
      </c>
      <c r="E25">
        <v>951</v>
      </c>
      <c r="F25">
        <v>922</v>
      </c>
      <c r="G25">
        <v>941</v>
      </c>
      <c r="H25">
        <v>958</v>
      </c>
      <c r="I25">
        <v>965</v>
      </c>
      <c r="J25">
        <v>952</v>
      </c>
      <c r="K25">
        <v>938</v>
      </c>
      <c r="L25">
        <v>920</v>
      </c>
      <c r="M25">
        <v>920</v>
      </c>
      <c r="N25">
        <v>931</v>
      </c>
      <c r="O25">
        <v>903</v>
      </c>
      <c r="Q25">
        <v>913</v>
      </c>
      <c r="R25">
        <v>936</v>
      </c>
    </row>
    <row r="26" spans="2:18" x14ac:dyDescent="0.25">
      <c r="B26" t="s">
        <v>10</v>
      </c>
      <c r="C26">
        <v>920</v>
      </c>
      <c r="D26">
        <v>923</v>
      </c>
      <c r="E26">
        <v>910</v>
      </c>
      <c r="F26">
        <v>920</v>
      </c>
      <c r="G26">
        <v>920</v>
      </c>
      <c r="H26">
        <v>901</v>
      </c>
      <c r="I26">
        <v>893</v>
      </c>
      <c r="J26">
        <v>902</v>
      </c>
      <c r="K26">
        <v>908</v>
      </c>
      <c r="L26">
        <v>891</v>
      </c>
      <c r="M26">
        <v>902</v>
      </c>
      <c r="N26">
        <v>925</v>
      </c>
      <c r="O26">
        <v>888</v>
      </c>
      <c r="P26">
        <v>879</v>
      </c>
      <c r="Q26">
        <v>895</v>
      </c>
      <c r="R26">
        <v>891</v>
      </c>
    </row>
    <row r="27" spans="2:18" x14ac:dyDescent="0.25">
      <c r="B27" t="s">
        <v>11</v>
      </c>
      <c r="C27">
        <v>932</v>
      </c>
      <c r="D27">
        <v>921</v>
      </c>
      <c r="E27">
        <v>902</v>
      </c>
      <c r="F27">
        <v>900</v>
      </c>
      <c r="G27">
        <v>901</v>
      </c>
      <c r="H27">
        <v>917</v>
      </c>
      <c r="I27">
        <v>944</v>
      </c>
      <c r="J27">
        <v>931</v>
      </c>
      <c r="K27">
        <v>932</v>
      </c>
      <c r="L27">
        <v>937</v>
      </c>
      <c r="M27">
        <v>938</v>
      </c>
      <c r="N27">
        <v>915</v>
      </c>
      <c r="O27">
        <v>917</v>
      </c>
      <c r="P27">
        <v>926</v>
      </c>
      <c r="Q27">
        <v>910</v>
      </c>
      <c r="R27">
        <v>928</v>
      </c>
    </row>
    <row r="28" spans="2:18" x14ac:dyDescent="0.25">
      <c r="B28" t="s">
        <v>12</v>
      </c>
      <c r="C28">
        <v>915</v>
      </c>
      <c r="D28">
        <v>904</v>
      </c>
      <c r="E28">
        <v>912</v>
      </c>
      <c r="F28">
        <v>911</v>
      </c>
      <c r="G28">
        <v>916</v>
      </c>
      <c r="H28">
        <v>920</v>
      </c>
      <c r="I28">
        <v>911</v>
      </c>
      <c r="J28">
        <v>915</v>
      </c>
      <c r="K28">
        <v>926</v>
      </c>
      <c r="L28">
        <v>922</v>
      </c>
      <c r="M28">
        <v>918</v>
      </c>
      <c r="N28">
        <v>923</v>
      </c>
      <c r="O28">
        <v>906</v>
      </c>
      <c r="P28">
        <v>910</v>
      </c>
      <c r="Q28">
        <v>915</v>
      </c>
      <c r="R28">
        <v>919</v>
      </c>
    </row>
    <row r="29" spans="2:18" x14ac:dyDescent="0.25">
      <c r="B29" t="s">
        <v>13</v>
      </c>
      <c r="C29">
        <v>915</v>
      </c>
      <c r="D29">
        <v>917</v>
      </c>
      <c r="E29">
        <v>912</v>
      </c>
      <c r="F29">
        <v>922</v>
      </c>
      <c r="G29">
        <v>944</v>
      </c>
      <c r="H29">
        <v>865</v>
      </c>
      <c r="I29">
        <v>909</v>
      </c>
      <c r="J29">
        <v>914</v>
      </c>
      <c r="K29">
        <v>916</v>
      </c>
      <c r="L29">
        <v>917</v>
      </c>
      <c r="M29">
        <v>935</v>
      </c>
      <c r="N29">
        <v>897</v>
      </c>
      <c r="O29">
        <v>886</v>
      </c>
      <c r="P29">
        <v>907</v>
      </c>
      <c r="Q29">
        <v>915</v>
      </c>
      <c r="R29">
        <v>901</v>
      </c>
    </row>
    <row r="30" spans="2:18" x14ac:dyDescent="0.25">
      <c r="B30" t="s">
        <v>14</v>
      </c>
      <c r="C30">
        <v>912</v>
      </c>
      <c r="D30">
        <v>897</v>
      </c>
      <c r="E30">
        <v>931</v>
      </c>
      <c r="F30">
        <v>930</v>
      </c>
      <c r="G30">
        <v>910</v>
      </c>
      <c r="H30">
        <v>926</v>
      </c>
      <c r="I30">
        <v>932</v>
      </c>
      <c r="J30">
        <v>917</v>
      </c>
      <c r="K30">
        <v>911</v>
      </c>
      <c r="L30">
        <v>912</v>
      </c>
      <c r="M30">
        <v>910</v>
      </c>
      <c r="N30">
        <v>902</v>
      </c>
      <c r="O30">
        <v>900</v>
      </c>
      <c r="P30">
        <v>901</v>
      </c>
      <c r="Q30">
        <v>920</v>
      </c>
      <c r="R30">
        <v>917</v>
      </c>
    </row>
    <row r="31" spans="2:18" x14ac:dyDescent="0.25">
      <c r="B31" t="s">
        <v>15</v>
      </c>
      <c r="C31">
        <v>923</v>
      </c>
      <c r="D31">
        <v>928</v>
      </c>
      <c r="E31">
        <v>938</v>
      </c>
      <c r="F31">
        <v>906</v>
      </c>
      <c r="G31">
        <v>906</v>
      </c>
      <c r="H31">
        <v>930</v>
      </c>
      <c r="I31">
        <v>929</v>
      </c>
      <c r="J31">
        <v>931</v>
      </c>
      <c r="K31">
        <v>922</v>
      </c>
      <c r="L31">
        <v>926</v>
      </c>
      <c r="M31">
        <v>948</v>
      </c>
      <c r="N31">
        <v>967</v>
      </c>
      <c r="O31">
        <v>951</v>
      </c>
      <c r="P31">
        <v>924</v>
      </c>
      <c r="Q31">
        <v>949</v>
      </c>
      <c r="R31">
        <v>922</v>
      </c>
    </row>
    <row r="32" spans="2:18" x14ac:dyDescent="0.25">
      <c r="B32" t="s">
        <v>16</v>
      </c>
      <c r="C32">
        <v>929</v>
      </c>
      <c r="D32">
        <v>931</v>
      </c>
      <c r="E32">
        <v>929</v>
      </c>
      <c r="F32">
        <v>915</v>
      </c>
      <c r="G32">
        <v>912</v>
      </c>
      <c r="H32">
        <v>928</v>
      </c>
      <c r="I32">
        <v>921</v>
      </c>
      <c r="J32">
        <v>914</v>
      </c>
      <c r="K32">
        <v>923</v>
      </c>
      <c r="L32">
        <v>898</v>
      </c>
      <c r="M32">
        <v>933</v>
      </c>
      <c r="N32">
        <v>930</v>
      </c>
      <c r="O32">
        <v>912</v>
      </c>
      <c r="R32">
        <v>898</v>
      </c>
    </row>
    <row r="33" spans="2:16" x14ac:dyDescent="0.25">
      <c r="B33" t="s">
        <v>17</v>
      </c>
      <c r="C33">
        <v>915</v>
      </c>
      <c r="D33">
        <v>931</v>
      </c>
      <c r="E33">
        <v>903</v>
      </c>
      <c r="F33">
        <v>895</v>
      </c>
      <c r="G33">
        <v>895</v>
      </c>
      <c r="H33">
        <v>945</v>
      </c>
      <c r="I33">
        <v>894</v>
      </c>
      <c r="J33">
        <v>907</v>
      </c>
      <c r="K33">
        <v>889</v>
      </c>
      <c r="L33">
        <v>897</v>
      </c>
      <c r="M33">
        <v>887</v>
      </c>
      <c r="N33">
        <v>882</v>
      </c>
      <c r="O33">
        <v>878</v>
      </c>
      <c r="P33">
        <v>896</v>
      </c>
    </row>
  </sheetData>
  <hyperlinks>
    <hyperlink ref="A2" r:id="rId1" xr:uid="{631DDC2E-46D7-4A1D-911B-D761C418FC7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2015-06-05T18:19:34Z</dcterms:created>
  <dcterms:modified xsi:type="dcterms:W3CDTF">2021-04-05T14:57:07Z</dcterms:modified>
</cp:coreProperties>
</file>