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77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R132" i="1" l="1"/>
  <c r="Q132" i="1"/>
  <c r="T132" i="1" s="1"/>
  <c r="M132" i="1"/>
  <c r="L132" i="1"/>
  <c r="O132" i="1" s="1"/>
  <c r="B132" i="1"/>
  <c r="W132" i="1" s="1"/>
  <c r="V131" i="1"/>
  <c r="T131" i="1"/>
  <c r="R131" i="1"/>
  <c r="Q131" i="1"/>
  <c r="B131" i="1"/>
  <c r="M131" i="1" s="1"/>
  <c r="W130" i="1"/>
  <c r="V130" i="1"/>
  <c r="Y130" i="1" s="1"/>
  <c r="R130" i="1"/>
  <c r="B130" i="1"/>
  <c r="W129" i="1"/>
  <c r="V129" i="1"/>
  <c r="Y129" i="1" s="1"/>
  <c r="M129" i="1"/>
  <c r="O129" i="1" s="1"/>
  <c r="L129" i="1"/>
  <c r="B129" i="1"/>
  <c r="R128" i="1"/>
  <c r="Q128" i="1"/>
  <c r="T128" i="1" s="1"/>
  <c r="M128" i="1"/>
  <c r="L128" i="1"/>
  <c r="O128" i="1" s="1"/>
  <c r="B128" i="1"/>
  <c r="W128" i="1" s="1"/>
  <c r="V127" i="1"/>
  <c r="R127" i="1"/>
  <c r="Q127" i="1"/>
  <c r="T127" i="1" s="1"/>
  <c r="B127" i="1"/>
  <c r="M127" i="1" s="1"/>
  <c r="W126" i="1"/>
  <c r="L126" i="1"/>
  <c r="B126" i="1"/>
  <c r="W125" i="1"/>
  <c r="Y125" i="1" s="1"/>
  <c r="V125" i="1"/>
  <c r="B125" i="1"/>
  <c r="R124" i="1"/>
  <c r="Q124" i="1"/>
  <c r="T124" i="1" s="1"/>
  <c r="O124" i="1"/>
  <c r="M124" i="1"/>
  <c r="L124" i="1"/>
  <c r="B124" i="1"/>
  <c r="W124" i="1" s="1"/>
  <c r="V123" i="1"/>
  <c r="R123" i="1"/>
  <c r="Q123" i="1"/>
  <c r="B123" i="1"/>
  <c r="M123" i="1" s="1"/>
  <c r="R122" i="1"/>
  <c r="L122" i="1"/>
  <c r="B122" i="1"/>
  <c r="L121" i="1"/>
  <c r="B121" i="1"/>
  <c r="R120" i="1"/>
  <c r="Q120" i="1"/>
  <c r="M120" i="1"/>
  <c r="L120" i="1"/>
  <c r="O120" i="1" s="1"/>
  <c r="B120" i="1"/>
  <c r="W120" i="1" s="1"/>
  <c r="V119" i="1"/>
  <c r="T119" i="1"/>
  <c r="R119" i="1"/>
  <c r="Q119" i="1"/>
  <c r="B119" i="1"/>
  <c r="M119" i="1" s="1"/>
  <c r="W118" i="1"/>
  <c r="V118" i="1"/>
  <c r="Y118" i="1" s="1"/>
  <c r="R118" i="1"/>
  <c r="L118" i="1"/>
  <c r="B118" i="1"/>
  <c r="V117" i="1"/>
  <c r="M117" i="1"/>
  <c r="B117" i="1"/>
  <c r="W117" i="1" s="1"/>
  <c r="R116" i="1"/>
  <c r="Q116" i="1"/>
  <c r="M116" i="1"/>
  <c r="O116" i="1" s="1"/>
  <c r="L116" i="1"/>
  <c r="B116" i="1"/>
  <c r="W116" i="1" s="1"/>
  <c r="V115" i="1"/>
  <c r="R115" i="1"/>
  <c r="Q115" i="1"/>
  <c r="T115" i="1" s="1"/>
  <c r="B115" i="1"/>
  <c r="M115" i="1" s="1"/>
  <c r="B114" i="1"/>
  <c r="W113" i="1"/>
  <c r="L113" i="1"/>
  <c r="B113" i="1"/>
  <c r="R110" i="1"/>
  <c r="Q110" i="1"/>
  <c r="M110" i="1"/>
  <c r="O110" i="1" s="1"/>
  <c r="L110" i="1"/>
  <c r="B110" i="1"/>
  <c r="W110" i="1" s="1"/>
  <c r="V109" i="1"/>
  <c r="R109" i="1"/>
  <c r="T109" i="1" s="1"/>
  <c r="Q109" i="1"/>
  <c r="B109" i="1"/>
  <c r="M109" i="1" s="1"/>
  <c r="W108" i="1"/>
  <c r="V108" i="1"/>
  <c r="Y108" i="1" s="1"/>
  <c r="R108" i="1"/>
  <c r="L108" i="1"/>
  <c r="B108" i="1"/>
  <c r="M107" i="1"/>
  <c r="L107" i="1"/>
  <c r="B107" i="1"/>
  <c r="V106" i="1"/>
  <c r="R106" i="1"/>
  <c r="Q106" i="1"/>
  <c r="T106" i="1" s="1"/>
  <c r="M106" i="1"/>
  <c r="L106" i="1"/>
  <c r="O106" i="1" s="1"/>
  <c r="B106" i="1"/>
  <c r="W106" i="1" s="1"/>
  <c r="Y106" i="1" s="1"/>
  <c r="V105" i="1"/>
  <c r="R105" i="1"/>
  <c r="Q105" i="1"/>
  <c r="T105" i="1" s="1"/>
  <c r="L105" i="1"/>
  <c r="O105" i="1" s="1"/>
  <c r="B105" i="1"/>
  <c r="M105" i="1" s="1"/>
  <c r="L104" i="1"/>
  <c r="B104" i="1"/>
  <c r="M103" i="1"/>
  <c r="L103" i="1"/>
  <c r="B103" i="1"/>
  <c r="Q103" i="1" s="1"/>
  <c r="V102" i="1"/>
  <c r="Y102" i="1" s="1"/>
  <c r="R102" i="1"/>
  <c r="Q102" i="1"/>
  <c r="T102" i="1" s="1"/>
  <c r="M102" i="1"/>
  <c r="L102" i="1"/>
  <c r="B102" i="1"/>
  <c r="W102" i="1" s="1"/>
  <c r="V101" i="1"/>
  <c r="R101" i="1"/>
  <c r="Q101" i="1"/>
  <c r="T101" i="1" s="1"/>
  <c r="L101" i="1"/>
  <c r="O101" i="1" s="1"/>
  <c r="B101" i="1"/>
  <c r="M101" i="1" s="1"/>
  <c r="L100" i="1"/>
  <c r="B100" i="1"/>
  <c r="M99" i="1"/>
  <c r="L99" i="1"/>
  <c r="O99" i="1" s="1"/>
  <c r="B99" i="1"/>
  <c r="Q99" i="1" s="1"/>
  <c r="V98" i="1"/>
  <c r="Y98" i="1" s="1"/>
  <c r="R98" i="1"/>
  <c r="Q98" i="1"/>
  <c r="T98" i="1" s="1"/>
  <c r="M98" i="1"/>
  <c r="L98" i="1"/>
  <c r="B98" i="1"/>
  <c r="W98" i="1" s="1"/>
  <c r="V97" i="1"/>
  <c r="R97" i="1"/>
  <c r="Q97" i="1"/>
  <c r="T97" i="1" s="1"/>
  <c r="O97" i="1"/>
  <c r="L97" i="1"/>
  <c r="B97" i="1"/>
  <c r="M97" i="1" s="1"/>
  <c r="L96" i="1"/>
  <c r="B96" i="1"/>
  <c r="M95" i="1"/>
  <c r="L95" i="1"/>
  <c r="O95" i="1" s="1"/>
  <c r="B95" i="1"/>
  <c r="Q95" i="1" s="1"/>
  <c r="V94" i="1"/>
  <c r="Y94" i="1" s="1"/>
  <c r="R94" i="1"/>
  <c r="Q94" i="1"/>
  <c r="T94" i="1" s="1"/>
  <c r="M94" i="1"/>
  <c r="L94" i="1"/>
  <c r="O94" i="1" s="1"/>
  <c r="B94" i="1"/>
  <c r="W94" i="1" s="1"/>
  <c r="V93" i="1"/>
  <c r="R93" i="1"/>
  <c r="Q93" i="1"/>
  <c r="T93" i="1" s="1"/>
  <c r="O93" i="1"/>
  <c r="L93" i="1"/>
  <c r="B93" i="1"/>
  <c r="M93" i="1" s="1"/>
  <c r="L92" i="1"/>
  <c r="B92" i="1"/>
  <c r="M91" i="1"/>
  <c r="L91" i="1"/>
  <c r="B91" i="1"/>
  <c r="Q91" i="1" s="1"/>
  <c r="V88" i="1"/>
  <c r="Y88" i="1" s="1"/>
  <c r="R88" i="1"/>
  <c r="Q88" i="1"/>
  <c r="T88" i="1" s="1"/>
  <c r="M88" i="1"/>
  <c r="L88" i="1"/>
  <c r="O88" i="1" s="1"/>
  <c r="B88" i="1"/>
  <c r="W88" i="1" s="1"/>
  <c r="V87" i="1"/>
  <c r="R87" i="1"/>
  <c r="Q87" i="1"/>
  <c r="T87" i="1" s="1"/>
  <c r="L87" i="1"/>
  <c r="O87" i="1" s="1"/>
  <c r="B87" i="1"/>
  <c r="M87" i="1" s="1"/>
  <c r="L86" i="1"/>
  <c r="B86" i="1"/>
  <c r="M85" i="1"/>
  <c r="L85" i="1"/>
  <c r="B85" i="1"/>
  <c r="Q85" i="1" s="1"/>
  <c r="V84" i="1"/>
  <c r="Y84" i="1" s="1"/>
  <c r="R84" i="1"/>
  <c r="Q84" i="1"/>
  <c r="T84" i="1" s="1"/>
  <c r="M84" i="1"/>
  <c r="L84" i="1"/>
  <c r="B84" i="1"/>
  <c r="W84" i="1" s="1"/>
  <c r="V83" i="1"/>
  <c r="R83" i="1"/>
  <c r="Q83" i="1"/>
  <c r="T83" i="1" s="1"/>
  <c r="L83" i="1"/>
  <c r="O83" i="1" s="1"/>
  <c r="B83" i="1"/>
  <c r="M83" i="1" s="1"/>
  <c r="L82" i="1"/>
  <c r="B82" i="1"/>
  <c r="M81" i="1"/>
  <c r="L81" i="1"/>
  <c r="O81" i="1" s="1"/>
  <c r="B81" i="1"/>
  <c r="Q81" i="1" s="1"/>
  <c r="V80" i="1"/>
  <c r="Y80" i="1" s="1"/>
  <c r="R80" i="1"/>
  <c r="Q80" i="1"/>
  <c r="T80" i="1" s="1"/>
  <c r="M80" i="1"/>
  <c r="L80" i="1"/>
  <c r="B80" i="1"/>
  <c r="W80" i="1" s="1"/>
  <c r="V79" i="1"/>
  <c r="R79" i="1"/>
  <c r="Q79" i="1"/>
  <c r="T79" i="1" s="1"/>
  <c r="O79" i="1"/>
  <c r="L79" i="1"/>
  <c r="B79" i="1"/>
  <c r="M79" i="1" s="1"/>
  <c r="L78" i="1"/>
  <c r="B78" i="1"/>
  <c r="M77" i="1"/>
  <c r="L77" i="1"/>
  <c r="O77" i="1" s="1"/>
  <c r="B77" i="1"/>
  <c r="Q77" i="1" s="1"/>
  <c r="V76" i="1"/>
  <c r="Y76" i="1" s="1"/>
  <c r="R76" i="1"/>
  <c r="Q76" i="1"/>
  <c r="T76" i="1" s="1"/>
  <c r="M76" i="1"/>
  <c r="L76" i="1"/>
  <c r="O76" i="1" s="1"/>
  <c r="B76" i="1"/>
  <c r="W76" i="1" s="1"/>
  <c r="V75" i="1"/>
  <c r="R75" i="1"/>
  <c r="Q75" i="1"/>
  <c r="T75" i="1" s="1"/>
  <c r="O75" i="1"/>
  <c r="L75" i="1"/>
  <c r="B75" i="1"/>
  <c r="M75" i="1" s="1"/>
  <c r="L74" i="1"/>
  <c r="B74" i="1"/>
  <c r="M73" i="1"/>
  <c r="L73" i="1"/>
  <c r="B73" i="1"/>
  <c r="Q73" i="1" s="1"/>
  <c r="V72" i="1"/>
  <c r="Y72" i="1" s="1"/>
  <c r="R72" i="1"/>
  <c r="Q72" i="1"/>
  <c r="T72" i="1" s="1"/>
  <c r="M72" i="1"/>
  <c r="L72" i="1"/>
  <c r="O72" i="1" s="1"/>
  <c r="B72" i="1"/>
  <c r="W72" i="1" s="1"/>
  <c r="V71" i="1"/>
  <c r="R71" i="1"/>
  <c r="Q71" i="1"/>
  <c r="T71" i="1" s="1"/>
  <c r="L71" i="1"/>
  <c r="O71" i="1" s="1"/>
  <c r="B71" i="1"/>
  <c r="M71" i="1" s="1"/>
  <c r="L70" i="1"/>
  <c r="B70" i="1"/>
  <c r="M69" i="1"/>
  <c r="L69" i="1"/>
  <c r="B69" i="1"/>
  <c r="Q69" i="1" s="1"/>
  <c r="V66" i="1"/>
  <c r="Y66" i="1" s="1"/>
  <c r="R66" i="1"/>
  <c r="Q66" i="1"/>
  <c r="T66" i="1" s="1"/>
  <c r="M66" i="1"/>
  <c r="L66" i="1"/>
  <c r="B66" i="1"/>
  <c r="W66" i="1" s="1"/>
  <c r="V65" i="1"/>
  <c r="R65" i="1"/>
  <c r="Q65" i="1"/>
  <c r="T65" i="1" s="1"/>
  <c r="L65" i="1"/>
  <c r="O65" i="1" s="1"/>
  <c r="B65" i="1"/>
  <c r="M65" i="1" s="1"/>
  <c r="L64" i="1"/>
  <c r="B64" i="1"/>
  <c r="M63" i="1"/>
  <c r="L63" i="1"/>
  <c r="O63" i="1" s="1"/>
  <c r="B63" i="1"/>
  <c r="Q63" i="1" s="1"/>
  <c r="V62" i="1"/>
  <c r="Y62" i="1" s="1"/>
  <c r="R62" i="1"/>
  <c r="Q62" i="1"/>
  <c r="T62" i="1" s="1"/>
  <c r="M62" i="1"/>
  <c r="L62" i="1"/>
  <c r="B62" i="1"/>
  <c r="W62" i="1" s="1"/>
  <c r="V61" i="1"/>
  <c r="R61" i="1"/>
  <c r="Q61" i="1"/>
  <c r="T61" i="1" s="1"/>
  <c r="O61" i="1"/>
  <c r="L61" i="1"/>
  <c r="B61" i="1"/>
  <c r="M61" i="1" s="1"/>
  <c r="L60" i="1"/>
  <c r="B60" i="1"/>
  <c r="M59" i="1"/>
  <c r="L59" i="1"/>
  <c r="O59" i="1" s="1"/>
  <c r="B59" i="1"/>
  <c r="Q59" i="1" s="1"/>
  <c r="V58" i="1"/>
  <c r="Y58" i="1" s="1"/>
  <c r="R58" i="1"/>
  <c r="Q58" i="1"/>
  <c r="T58" i="1" s="1"/>
  <c r="M58" i="1"/>
  <c r="L58" i="1"/>
  <c r="O58" i="1" s="1"/>
  <c r="B58" i="1"/>
  <c r="W58" i="1" s="1"/>
  <c r="V57" i="1"/>
  <c r="R57" i="1"/>
  <c r="Q57" i="1"/>
  <c r="T57" i="1" s="1"/>
  <c r="L57" i="1"/>
  <c r="O57" i="1" s="1"/>
  <c r="B57" i="1"/>
  <c r="M57" i="1" s="1"/>
  <c r="L56" i="1"/>
  <c r="B56" i="1"/>
  <c r="M55" i="1"/>
  <c r="L55" i="1"/>
  <c r="B55" i="1"/>
  <c r="Q55" i="1" s="1"/>
  <c r="V54" i="1"/>
  <c r="Y54" i="1" s="1"/>
  <c r="R54" i="1"/>
  <c r="Q54" i="1"/>
  <c r="T54" i="1" s="1"/>
  <c r="M54" i="1"/>
  <c r="L54" i="1"/>
  <c r="O54" i="1" s="1"/>
  <c r="B54" i="1"/>
  <c r="W54" i="1" s="1"/>
  <c r="V53" i="1"/>
  <c r="R53" i="1"/>
  <c r="Q53" i="1"/>
  <c r="T53" i="1" s="1"/>
  <c r="L53" i="1"/>
  <c r="O53" i="1" s="1"/>
  <c r="B53" i="1"/>
  <c r="M53" i="1" s="1"/>
  <c r="L52" i="1"/>
  <c r="B52" i="1"/>
  <c r="M51" i="1"/>
  <c r="L51" i="1"/>
  <c r="O51" i="1" s="1"/>
  <c r="B51" i="1"/>
  <c r="Q51" i="1" s="1"/>
  <c r="V50" i="1"/>
  <c r="Y50" i="1" s="1"/>
  <c r="R50" i="1"/>
  <c r="Q50" i="1"/>
  <c r="T50" i="1" s="1"/>
  <c r="M50" i="1"/>
  <c r="L50" i="1"/>
  <c r="B50" i="1"/>
  <c r="W50" i="1" s="1"/>
  <c r="V49" i="1"/>
  <c r="R49" i="1"/>
  <c r="Q49" i="1"/>
  <c r="T49" i="1" s="1"/>
  <c r="L49" i="1"/>
  <c r="O49" i="1" s="1"/>
  <c r="B49" i="1"/>
  <c r="M49" i="1" s="1"/>
  <c r="L48" i="1"/>
  <c r="B48" i="1"/>
  <c r="M47" i="1"/>
  <c r="L47" i="1"/>
  <c r="O47" i="1" s="1"/>
  <c r="B47" i="1"/>
  <c r="Q47" i="1" s="1"/>
  <c r="V44" i="1"/>
  <c r="Y44" i="1" s="1"/>
  <c r="R44" i="1"/>
  <c r="Q44" i="1"/>
  <c r="T44" i="1" s="1"/>
  <c r="M44" i="1"/>
  <c r="O44" i="1" s="1"/>
  <c r="L44" i="1"/>
  <c r="B44" i="1"/>
  <c r="W44" i="1" s="1"/>
  <c r="V43" i="1"/>
  <c r="R43" i="1"/>
  <c r="Q43" i="1"/>
  <c r="B43" i="1"/>
  <c r="M43" i="1" s="1"/>
  <c r="W42" i="1"/>
  <c r="V42" i="1"/>
  <c r="Y42" i="1" s="1"/>
  <c r="R42" i="1"/>
  <c r="T42" i="1" s="1"/>
  <c r="L42" i="1"/>
  <c r="B42" i="1"/>
  <c r="Q42" i="1" s="1"/>
  <c r="V41" i="1"/>
  <c r="R41" i="1"/>
  <c r="Q41" i="1"/>
  <c r="B41" i="1"/>
  <c r="M41" i="1" s="1"/>
  <c r="V40" i="1"/>
  <c r="Y40" i="1" s="1"/>
  <c r="R40" i="1"/>
  <c r="L40" i="1"/>
  <c r="B40" i="1"/>
  <c r="W40" i="1" s="1"/>
  <c r="W39" i="1"/>
  <c r="L39" i="1"/>
  <c r="B39" i="1"/>
  <c r="V38" i="1"/>
  <c r="R38" i="1"/>
  <c r="Q38" i="1"/>
  <c r="T38" i="1" s="1"/>
  <c r="O38" i="1"/>
  <c r="M38" i="1"/>
  <c r="L38" i="1"/>
  <c r="B38" i="1"/>
  <c r="W38" i="1" s="1"/>
  <c r="Y38" i="1" s="1"/>
  <c r="V37" i="1"/>
  <c r="R37" i="1"/>
  <c r="Q37" i="1"/>
  <c r="T37" i="1" s="1"/>
  <c r="L37" i="1"/>
  <c r="B37" i="1"/>
  <c r="M37" i="1" s="1"/>
  <c r="O37" i="1" s="1"/>
  <c r="V36" i="1"/>
  <c r="B36" i="1"/>
  <c r="Q36" i="1" s="1"/>
  <c r="M35" i="1"/>
  <c r="L35" i="1"/>
  <c r="O35" i="1" s="1"/>
  <c r="B35" i="1"/>
  <c r="Q34" i="1"/>
  <c r="M34" i="1"/>
  <c r="O34" i="1" s="1"/>
  <c r="L34" i="1"/>
  <c r="B34" i="1"/>
  <c r="W34" i="1" s="1"/>
  <c r="R33" i="1"/>
  <c r="T33" i="1" s="1"/>
  <c r="Q33" i="1"/>
  <c r="B33" i="1"/>
  <c r="M33" i="1" s="1"/>
  <c r="R32" i="1"/>
  <c r="M32" i="1"/>
  <c r="B32" i="1"/>
  <c r="B31" i="1"/>
  <c r="R31" i="1" s="1"/>
  <c r="Q30" i="1"/>
  <c r="M30" i="1"/>
  <c r="L30" i="1"/>
  <c r="O30" i="1" s="1"/>
  <c r="B30" i="1"/>
  <c r="W30" i="1" s="1"/>
  <c r="W29" i="1"/>
  <c r="T29" i="1"/>
  <c r="R29" i="1"/>
  <c r="Q29" i="1"/>
  <c r="B29" i="1"/>
  <c r="W28" i="1"/>
  <c r="V28" i="1"/>
  <c r="Y28" i="1" s="1"/>
  <c r="R28" i="1"/>
  <c r="M28" i="1"/>
  <c r="B28" i="1"/>
  <c r="V27" i="1"/>
  <c r="Q27" i="1"/>
  <c r="T27" i="1" s="1"/>
  <c r="M27" i="1"/>
  <c r="L27" i="1"/>
  <c r="B27" i="1"/>
  <c r="R27" i="1" s="1"/>
  <c r="W26" i="1"/>
  <c r="Q26" i="1"/>
  <c r="M26" i="1"/>
  <c r="O26" i="1" s="1"/>
  <c r="L26" i="1"/>
  <c r="B26" i="1"/>
  <c r="M25" i="1"/>
  <c r="B25" i="1"/>
  <c r="B22" i="1"/>
  <c r="L22" i="1" s="1"/>
  <c r="B21" i="1"/>
  <c r="R21" i="1" s="1"/>
  <c r="B20" i="1"/>
  <c r="Q20" i="1" s="1"/>
  <c r="B19" i="1"/>
  <c r="Q19" i="1" s="1"/>
  <c r="W18" i="1"/>
  <c r="B18" i="1"/>
  <c r="L18" i="1" s="1"/>
  <c r="W17" i="1"/>
  <c r="B17" i="1"/>
  <c r="R17" i="1" s="1"/>
  <c r="W16" i="1"/>
  <c r="B16" i="1"/>
  <c r="W15" i="1"/>
  <c r="T15" i="1"/>
  <c r="R15" i="1"/>
  <c r="Q15" i="1"/>
  <c r="M15" i="1"/>
  <c r="B15" i="1"/>
  <c r="W14" i="1"/>
  <c r="V14" i="1"/>
  <c r="Y14" i="1" s="1"/>
  <c r="B14" i="1"/>
  <c r="R14" i="1" s="1"/>
  <c r="W13" i="1"/>
  <c r="B13" i="1"/>
  <c r="R13" i="1" s="1"/>
  <c r="B12" i="1"/>
  <c r="V12" i="1" s="1"/>
  <c r="Q11" i="1"/>
  <c r="M11" i="1"/>
  <c r="O11" i="1" s="1"/>
  <c r="L11" i="1"/>
  <c r="B11" i="1"/>
  <c r="W11" i="1" s="1"/>
  <c r="R10" i="1"/>
  <c r="Q10" i="1"/>
  <c r="T10" i="1" s="1"/>
  <c r="B10" i="1"/>
  <c r="M10" i="1" s="1"/>
  <c r="V9" i="1"/>
  <c r="R9" i="1"/>
  <c r="B9" i="1"/>
  <c r="Q9" i="1" s="1"/>
  <c r="T9" i="1" s="1"/>
  <c r="B8" i="1"/>
  <c r="R8" i="1" s="1"/>
  <c r="Q7" i="1"/>
  <c r="M7" i="1"/>
  <c r="O7" i="1" s="1"/>
  <c r="L7" i="1"/>
  <c r="B7" i="1"/>
  <c r="W7" i="1" s="1"/>
  <c r="R6" i="1"/>
  <c r="Q6" i="1"/>
  <c r="T6" i="1" s="1"/>
  <c r="B6" i="1"/>
  <c r="M6" i="1" s="1"/>
  <c r="V5" i="1"/>
  <c r="R5" i="1"/>
  <c r="B5" i="1"/>
  <c r="Q5" i="1" s="1"/>
  <c r="T5" i="1" s="1"/>
  <c r="B4" i="1"/>
  <c r="M4" i="1" s="1"/>
  <c r="Q3" i="1"/>
  <c r="M3" i="1"/>
  <c r="O3" i="1" s="1"/>
  <c r="L3" i="1"/>
  <c r="B3" i="1"/>
  <c r="W3" i="1" s="1"/>
  <c r="Y27" i="1" l="1"/>
  <c r="T20" i="1"/>
  <c r="W8" i="1"/>
  <c r="V4" i="1"/>
  <c r="V8" i="1"/>
  <c r="Y8" i="1" s="1"/>
  <c r="W12" i="1"/>
  <c r="Y12" i="1" s="1"/>
  <c r="V13" i="1"/>
  <c r="Y13" i="1" s="1"/>
  <c r="V17" i="1"/>
  <c r="Y17" i="1" s="1"/>
  <c r="V18" i="1"/>
  <c r="Y18" i="1" s="1"/>
  <c r="W19" i="1"/>
  <c r="L25" i="1"/>
  <c r="O25" i="1" s="1"/>
  <c r="V25" i="1"/>
  <c r="O27" i="1"/>
  <c r="Q32" i="1"/>
  <c r="T32" i="1" s="1"/>
  <c r="L32" i="1"/>
  <c r="O32" i="1" s="1"/>
  <c r="R35" i="1"/>
  <c r="Q35" i="1"/>
  <c r="T35" i="1" s="1"/>
  <c r="V35" i="1"/>
  <c r="T43" i="1"/>
  <c r="O122" i="1"/>
  <c r="Y57" i="1"/>
  <c r="L21" i="1"/>
  <c r="V16" i="1"/>
  <c r="Y16" i="1" s="1"/>
  <c r="R16" i="1"/>
  <c r="M19" i="1"/>
  <c r="M21" i="1"/>
  <c r="Q22" i="1"/>
  <c r="T22" i="1" s="1"/>
  <c r="Q25" i="1"/>
  <c r="M31" i="1"/>
  <c r="W35" i="1"/>
  <c r="T123" i="1"/>
  <c r="L8" i="1"/>
  <c r="L20" i="1"/>
  <c r="W9" i="1"/>
  <c r="Y9" i="1" s="1"/>
  <c r="M12" i="1"/>
  <c r="L13" i="1"/>
  <c r="M20" i="1"/>
  <c r="R3" i="1"/>
  <c r="T3" i="1" s="1"/>
  <c r="L5" i="1"/>
  <c r="V6" i="1"/>
  <c r="R7" i="1"/>
  <c r="T7" i="1" s="1"/>
  <c r="L9" i="1"/>
  <c r="V10" i="1"/>
  <c r="Y10" i="1" s="1"/>
  <c r="R11" i="1"/>
  <c r="T11" i="1" s="1"/>
  <c r="M13" i="1"/>
  <c r="L14" i="1"/>
  <c r="O14" i="1" s="1"/>
  <c r="L15" i="1"/>
  <c r="O15" i="1" s="1"/>
  <c r="V15" i="1"/>
  <c r="Y15" i="1" s="1"/>
  <c r="L16" i="1"/>
  <c r="L17" i="1"/>
  <c r="O17" i="1" s="1"/>
  <c r="M18" i="1"/>
  <c r="O18" i="1" s="1"/>
  <c r="Q21" i="1"/>
  <c r="T21" i="1" s="1"/>
  <c r="R22" i="1"/>
  <c r="R25" i="1"/>
  <c r="W27" i="1"/>
  <c r="M29" i="1"/>
  <c r="L29" i="1"/>
  <c r="O29" i="1" s="1"/>
  <c r="V29" i="1"/>
  <c r="Y29" i="1" s="1"/>
  <c r="Q31" i="1"/>
  <c r="T31" i="1" s="1"/>
  <c r="V32" i="1"/>
  <c r="Y32" i="1" s="1"/>
  <c r="R39" i="1"/>
  <c r="Q39" i="1"/>
  <c r="M39" i="1"/>
  <c r="V39" i="1"/>
  <c r="Y39" i="1" s="1"/>
  <c r="W4" i="1"/>
  <c r="M8" i="1"/>
  <c r="M5" i="1"/>
  <c r="W6" i="1"/>
  <c r="M16" i="1"/>
  <c r="M17" i="1"/>
  <c r="Q18" i="1"/>
  <c r="V31" i="1"/>
  <c r="W32" i="1"/>
  <c r="O39" i="1"/>
  <c r="O62" i="1"/>
  <c r="Y65" i="1"/>
  <c r="O69" i="1"/>
  <c r="O80" i="1"/>
  <c r="O85" i="1"/>
  <c r="O98" i="1"/>
  <c r="O103" i="1"/>
  <c r="Y117" i="1"/>
  <c r="R121" i="1"/>
  <c r="Q121" i="1"/>
  <c r="W121" i="1"/>
  <c r="V121" i="1"/>
  <c r="M121" i="1"/>
  <c r="O121" i="1" s="1"/>
  <c r="V20" i="1"/>
  <c r="R20" i="1"/>
  <c r="L12" i="1"/>
  <c r="L19" i="1"/>
  <c r="O19" i="1" s="1"/>
  <c r="V19" i="1"/>
  <c r="Y19" i="1" s="1"/>
  <c r="W5" i="1"/>
  <c r="Y5" i="1" s="1"/>
  <c r="Q4" i="1"/>
  <c r="Q8" i="1"/>
  <c r="T8" i="1" s="1"/>
  <c r="M9" i="1"/>
  <c r="W10" i="1"/>
  <c r="Q12" i="1"/>
  <c r="M14" i="1"/>
  <c r="V3" i="1"/>
  <c r="Y3" i="1" s="1"/>
  <c r="R4" i="1"/>
  <c r="L6" i="1"/>
  <c r="O6" i="1" s="1"/>
  <c r="V7" i="1"/>
  <c r="Y7" i="1" s="1"/>
  <c r="L10" i="1"/>
  <c r="O10" i="1" s="1"/>
  <c r="V11" i="1"/>
  <c r="Y11" i="1" s="1"/>
  <c r="R12" i="1"/>
  <c r="Q13" i="1"/>
  <c r="T13" i="1" s="1"/>
  <c r="Q14" i="1"/>
  <c r="T14" i="1" s="1"/>
  <c r="Q17" i="1"/>
  <c r="T17" i="1" s="1"/>
  <c r="R18" i="1"/>
  <c r="R19" i="1"/>
  <c r="T19" i="1" s="1"/>
  <c r="V21" i="1"/>
  <c r="Y21" i="1" s="1"/>
  <c r="V22" i="1"/>
  <c r="Y22" i="1" s="1"/>
  <c r="W25" i="1"/>
  <c r="Q28" i="1"/>
  <c r="T28" i="1" s="1"/>
  <c r="L28" i="1"/>
  <c r="O28" i="1" s="1"/>
  <c r="W31" i="1"/>
  <c r="Q114" i="1"/>
  <c r="T114" i="1" s="1"/>
  <c r="M114" i="1"/>
  <c r="W114" i="1"/>
  <c r="V114" i="1"/>
  <c r="Y114" i="1" s="1"/>
  <c r="R114" i="1"/>
  <c r="L114" i="1"/>
  <c r="L4" i="1"/>
  <c r="O4" i="1" s="1"/>
  <c r="M22" i="1"/>
  <c r="O22" i="1" s="1"/>
  <c r="L31" i="1"/>
  <c r="O31" i="1" s="1"/>
  <c r="Q16" i="1"/>
  <c r="T16" i="1" s="1"/>
  <c r="W20" i="1"/>
  <c r="W21" i="1"/>
  <c r="W22" i="1"/>
  <c r="V26" i="1"/>
  <c r="Y26" i="1" s="1"/>
  <c r="R26" i="1"/>
  <c r="T26" i="1" s="1"/>
  <c r="O50" i="1"/>
  <c r="Y53" i="1"/>
  <c r="O55" i="1"/>
  <c r="O66" i="1"/>
  <c r="O73" i="1"/>
  <c r="O84" i="1"/>
  <c r="Y87" i="1"/>
  <c r="O91" i="1"/>
  <c r="O102" i="1"/>
  <c r="O107" i="1"/>
  <c r="R36" i="1"/>
  <c r="T36" i="1" s="1"/>
  <c r="T41" i="1"/>
  <c r="T47" i="1"/>
  <c r="Q48" i="1"/>
  <c r="T48" i="1" s="1"/>
  <c r="M48" i="1"/>
  <c r="O48" i="1" s="1"/>
  <c r="Q52" i="1"/>
  <c r="M52" i="1"/>
  <c r="O52" i="1" s="1"/>
  <c r="T55" i="1"/>
  <c r="Q56" i="1"/>
  <c r="M56" i="1"/>
  <c r="O56" i="1" s="1"/>
  <c r="T59" i="1"/>
  <c r="Q60" i="1"/>
  <c r="T60" i="1" s="1"/>
  <c r="M60" i="1"/>
  <c r="O60" i="1" s="1"/>
  <c r="Q64" i="1"/>
  <c r="M64" i="1"/>
  <c r="O64" i="1" s="1"/>
  <c r="Q70" i="1"/>
  <c r="M70" i="1"/>
  <c r="O70" i="1" s="1"/>
  <c r="T73" i="1"/>
  <c r="Q74" i="1"/>
  <c r="M74" i="1"/>
  <c r="O74" i="1" s="1"/>
  <c r="Q78" i="1"/>
  <c r="M78" i="1"/>
  <c r="O78" i="1" s="1"/>
  <c r="T81" i="1"/>
  <c r="Q82" i="1"/>
  <c r="T82" i="1" s="1"/>
  <c r="M82" i="1"/>
  <c r="O82" i="1" s="1"/>
  <c r="Q86" i="1"/>
  <c r="M86" i="1"/>
  <c r="O86" i="1" s="1"/>
  <c r="T91" i="1"/>
  <c r="Q92" i="1"/>
  <c r="M92" i="1"/>
  <c r="O92" i="1" s="1"/>
  <c r="T95" i="1"/>
  <c r="Q96" i="1"/>
  <c r="T96" i="1" s="1"/>
  <c r="M96" i="1"/>
  <c r="O96" i="1" s="1"/>
  <c r="Q100" i="1"/>
  <c r="M100" i="1"/>
  <c r="O100" i="1" s="1"/>
  <c r="Q104" i="1"/>
  <c r="M104" i="1"/>
  <c r="O104" i="1" s="1"/>
  <c r="R107" i="1"/>
  <c r="Q107" i="1"/>
  <c r="T110" i="1"/>
  <c r="Q122" i="1"/>
  <c r="T122" i="1" s="1"/>
  <c r="M122" i="1"/>
  <c r="Y131" i="1"/>
  <c r="W36" i="1"/>
  <c r="Y36" i="1" s="1"/>
  <c r="W41" i="1"/>
  <c r="Y41" i="1" s="1"/>
  <c r="R48" i="1"/>
  <c r="R52" i="1"/>
  <c r="R56" i="1"/>
  <c r="R60" i="1"/>
  <c r="R64" i="1"/>
  <c r="R70" i="1"/>
  <c r="R74" i="1"/>
  <c r="R78" i="1"/>
  <c r="R82" i="1"/>
  <c r="R86" i="1"/>
  <c r="R92" i="1"/>
  <c r="R96" i="1"/>
  <c r="R100" i="1"/>
  <c r="R104" i="1"/>
  <c r="R113" i="1"/>
  <c r="Q113" i="1"/>
  <c r="T116" i="1"/>
  <c r="Q126" i="1"/>
  <c r="M126" i="1"/>
  <c r="R30" i="1"/>
  <c r="T30" i="1" s="1"/>
  <c r="V33" i="1"/>
  <c r="Y33" i="1" s="1"/>
  <c r="R34" i="1"/>
  <c r="T34" i="1" s="1"/>
  <c r="L36" i="1"/>
  <c r="O36" i="1" s="1"/>
  <c r="R47" i="1"/>
  <c r="R51" i="1"/>
  <c r="T51" i="1" s="1"/>
  <c r="R55" i="1"/>
  <c r="R59" i="1"/>
  <c r="R63" i="1"/>
  <c r="T63" i="1" s="1"/>
  <c r="R69" i="1"/>
  <c r="T69" i="1" s="1"/>
  <c r="R73" i="1"/>
  <c r="R77" i="1"/>
  <c r="T77" i="1" s="1"/>
  <c r="R81" i="1"/>
  <c r="R85" i="1"/>
  <c r="T85" i="1" s="1"/>
  <c r="R91" i="1"/>
  <c r="R95" i="1"/>
  <c r="R99" i="1"/>
  <c r="T99" i="1" s="1"/>
  <c r="R103" i="1"/>
  <c r="T103" i="1" s="1"/>
  <c r="V107" i="1"/>
  <c r="V122" i="1"/>
  <c r="Y122" i="1" s="1"/>
  <c r="R125" i="1"/>
  <c r="Q125" i="1"/>
  <c r="T125" i="1" s="1"/>
  <c r="O126" i="1"/>
  <c r="W33" i="1"/>
  <c r="M36" i="1"/>
  <c r="W37" i="1"/>
  <c r="Y37" i="1" s="1"/>
  <c r="M40" i="1"/>
  <c r="O40" i="1" s="1"/>
  <c r="L41" i="1"/>
  <c r="O41" i="1" s="1"/>
  <c r="W43" i="1"/>
  <c r="Y43" i="1" s="1"/>
  <c r="V47" i="1"/>
  <c r="Y47" i="1" s="1"/>
  <c r="V48" i="1"/>
  <c r="Y48" i="1" s="1"/>
  <c r="V51" i="1"/>
  <c r="V52" i="1"/>
  <c r="Y52" i="1" s="1"/>
  <c r="V55" i="1"/>
  <c r="Y55" i="1" s="1"/>
  <c r="V56" i="1"/>
  <c r="Y56" i="1" s="1"/>
  <c r="V59" i="1"/>
  <c r="V60" i="1"/>
  <c r="V63" i="1"/>
  <c r="Y63" i="1" s="1"/>
  <c r="V64" i="1"/>
  <c r="Y64" i="1" s="1"/>
  <c r="V69" i="1"/>
  <c r="V70" i="1"/>
  <c r="Y70" i="1" s="1"/>
  <c r="V73" i="1"/>
  <c r="Y73" i="1" s="1"/>
  <c r="V74" i="1"/>
  <c r="Y74" i="1" s="1"/>
  <c r="V77" i="1"/>
  <c r="V78" i="1"/>
  <c r="V81" i="1"/>
  <c r="Y81" i="1" s="1"/>
  <c r="V82" i="1"/>
  <c r="Y82" i="1" s="1"/>
  <c r="V85" i="1"/>
  <c r="V86" i="1"/>
  <c r="Y86" i="1" s="1"/>
  <c r="V91" i="1"/>
  <c r="Y91" i="1" s="1"/>
  <c r="V92" i="1"/>
  <c r="Y92" i="1" s="1"/>
  <c r="V95" i="1"/>
  <c r="V96" i="1"/>
  <c r="V99" i="1"/>
  <c r="Y99" i="1" s="1"/>
  <c r="V100" i="1"/>
  <c r="Y100" i="1" s="1"/>
  <c r="V103" i="1"/>
  <c r="V104" i="1"/>
  <c r="Y104" i="1" s="1"/>
  <c r="W107" i="1"/>
  <c r="M113" i="1"/>
  <c r="O113" i="1" s="1"/>
  <c r="Q118" i="1"/>
  <c r="T118" i="1" s="1"/>
  <c r="M118" i="1"/>
  <c r="W122" i="1"/>
  <c r="L125" i="1"/>
  <c r="O125" i="1" s="1"/>
  <c r="R126" i="1"/>
  <c r="V30" i="1"/>
  <c r="Y30" i="1" s="1"/>
  <c r="L33" i="1"/>
  <c r="O33" i="1" s="1"/>
  <c r="V34" i="1"/>
  <c r="Y34" i="1" s="1"/>
  <c r="W47" i="1"/>
  <c r="W48" i="1"/>
  <c r="W51" i="1"/>
  <c r="W52" i="1"/>
  <c r="W55" i="1"/>
  <c r="W56" i="1"/>
  <c r="W59" i="1"/>
  <c r="W60" i="1"/>
  <c r="W63" i="1"/>
  <c r="W64" i="1"/>
  <c r="W69" i="1"/>
  <c r="W70" i="1"/>
  <c r="W73" i="1"/>
  <c r="W74" i="1"/>
  <c r="W77" i="1"/>
  <c r="W78" i="1"/>
  <c r="W81" i="1"/>
  <c r="W82" i="1"/>
  <c r="W85" i="1"/>
  <c r="W86" i="1"/>
  <c r="W91" i="1"/>
  <c r="W92" i="1"/>
  <c r="W95" i="1"/>
  <c r="W96" i="1"/>
  <c r="W99" i="1"/>
  <c r="W100" i="1"/>
  <c r="W103" i="1"/>
  <c r="W104" i="1"/>
  <c r="R117" i="1"/>
  <c r="Q117" i="1"/>
  <c r="T117" i="1" s="1"/>
  <c r="O118" i="1"/>
  <c r="T120" i="1"/>
  <c r="M125" i="1"/>
  <c r="Q130" i="1"/>
  <c r="T130" i="1" s="1"/>
  <c r="M130" i="1"/>
  <c r="Q40" i="1"/>
  <c r="T40" i="1" s="1"/>
  <c r="M42" i="1"/>
  <c r="O42" i="1" s="1"/>
  <c r="L43" i="1"/>
  <c r="O43" i="1" s="1"/>
  <c r="Q108" i="1"/>
  <c r="T108" i="1" s="1"/>
  <c r="M108" i="1"/>
  <c r="O108" i="1" s="1"/>
  <c r="V113" i="1"/>
  <c r="Y113" i="1" s="1"/>
  <c r="L117" i="1"/>
  <c r="O117" i="1" s="1"/>
  <c r="V126" i="1"/>
  <c r="Y126" i="1" s="1"/>
  <c r="R129" i="1"/>
  <c r="Q129" i="1"/>
  <c r="T129" i="1" s="1"/>
  <c r="L130" i="1"/>
  <c r="O130" i="1" s="1"/>
  <c r="W49" i="1"/>
  <c r="Y49" i="1" s="1"/>
  <c r="W53" i="1"/>
  <c r="W57" i="1"/>
  <c r="W61" i="1"/>
  <c r="Y61" i="1" s="1"/>
  <c r="W65" i="1"/>
  <c r="W71" i="1"/>
  <c r="Y71" i="1" s="1"/>
  <c r="W75" i="1"/>
  <c r="Y75" i="1" s="1"/>
  <c r="W79" i="1"/>
  <c r="Y79" i="1" s="1"/>
  <c r="W83" i="1"/>
  <c r="Y83" i="1" s="1"/>
  <c r="W87" i="1"/>
  <c r="W93" i="1"/>
  <c r="Y93" i="1" s="1"/>
  <c r="W97" i="1"/>
  <c r="Y97" i="1" s="1"/>
  <c r="W101" i="1"/>
  <c r="Y101" i="1" s="1"/>
  <c r="W105" i="1"/>
  <c r="Y105" i="1" s="1"/>
  <c r="W109" i="1"/>
  <c r="Y109" i="1" s="1"/>
  <c r="W115" i="1"/>
  <c r="Y115" i="1" s="1"/>
  <c r="W119" i="1"/>
  <c r="Y119" i="1" s="1"/>
  <c r="W123" i="1"/>
  <c r="Y123" i="1" s="1"/>
  <c r="W127" i="1"/>
  <c r="Y127" i="1" s="1"/>
  <c r="W131" i="1"/>
  <c r="L109" i="1"/>
  <c r="O109" i="1" s="1"/>
  <c r="V110" i="1"/>
  <c r="Y110" i="1" s="1"/>
  <c r="L115" i="1"/>
  <c r="O115" i="1" s="1"/>
  <c r="V116" i="1"/>
  <c r="Y116" i="1" s="1"/>
  <c r="L119" i="1"/>
  <c r="O119" i="1" s="1"/>
  <c r="V120" i="1"/>
  <c r="Y120" i="1" s="1"/>
  <c r="L123" i="1"/>
  <c r="O123" i="1" s="1"/>
  <c r="V124" i="1"/>
  <c r="Y124" i="1" s="1"/>
  <c r="L127" i="1"/>
  <c r="O127" i="1" s="1"/>
  <c r="V128" i="1"/>
  <c r="Y128" i="1" s="1"/>
  <c r="L131" i="1"/>
  <c r="O131" i="1" s="1"/>
  <c r="V132" i="1"/>
  <c r="Y132" i="1" s="1"/>
  <c r="Y103" i="1" l="1"/>
  <c r="Y85" i="1"/>
  <c r="Y69" i="1"/>
  <c r="Y51" i="1"/>
  <c r="T92" i="1"/>
  <c r="T56" i="1"/>
  <c r="T4" i="1"/>
  <c r="Y20" i="1"/>
  <c r="O13" i="1"/>
  <c r="Y25" i="1"/>
  <c r="Y4" i="1"/>
  <c r="Y107" i="1"/>
  <c r="T104" i="1"/>
  <c r="T78" i="1"/>
  <c r="T126" i="1"/>
  <c r="T100" i="1"/>
  <c r="T64" i="1"/>
  <c r="Y121" i="1"/>
  <c r="O9" i="1"/>
  <c r="Y35" i="1"/>
  <c r="Y96" i="1"/>
  <c r="Y78" i="1"/>
  <c r="Y60" i="1"/>
  <c r="T86" i="1"/>
  <c r="T52" i="1"/>
  <c r="O114" i="1"/>
  <c r="Y31" i="1"/>
  <c r="O16" i="1"/>
  <c r="O20" i="1"/>
  <c r="T70" i="1"/>
  <c r="Y95" i="1"/>
  <c r="Y77" i="1"/>
  <c r="Y59" i="1"/>
  <c r="T113" i="1"/>
  <c r="T107" i="1"/>
  <c r="T74" i="1"/>
  <c r="T12" i="1"/>
  <c r="O12" i="1"/>
  <c r="T121" i="1"/>
  <c r="T18" i="1"/>
  <c r="Y6" i="1"/>
  <c r="O8" i="1"/>
  <c r="T39" i="1"/>
  <c r="O5" i="1"/>
  <c r="T25" i="1"/>
  <c r="O21" i="1"/>
</calcChain>
</file>

<file path=xl/sharedStrings.xml><?xml version="1.0" encoding="utf-8"?>
<sst xmlns="http://schemas.openxmlformats.org/spreadsheetml/2006/main" count="24" uniqueCount="24">
  <si>
    <t>удельное соп</t>
  </si>
  <si>
    <t>μ</t>
  </si>
  <si>
    <t>f</t>
  </si>
  <si>
    <r>
      <rPr>
        <sz val="10"/>
        <color theme="1"/>
        <rFont val="Arial"/>
      </rPr>
      <t>Э</t>
    </r>
    <r>
      <rPr>
        <sz val="6"/>
        <color theme="1"/>
        <rFont val="Arial"/>
      </rPr>
      <t>погл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</si>
  <si>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отр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</si>
  <si>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вн.отр.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</si>
  <si>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0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</si>
  <si>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погл.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</si>
  <si>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отр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</si>
  <si>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вн.отр.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</si>
  <si>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0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</si>
  <si>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погл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</si>
  <si>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отр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</si>
  <si>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вн.отр.</t>
    </r>
  </si>
  <si>
    <r>
      <rPr>
        <sz val="10"/>
        <color theme="1"/>
        <rFont val="Arial"/>
      </rPr>
      <t>Э</t>
    </r>
    <r>
      <rPr>
        <sz val="6"/>
        <color theme="1"/>
        <rFont val="Arial"/>
      </rPr>
      <t>0</t>
    </r>
  </si>
  <si>
    <t xml:space="preserve">медь </t>
  </si>
  <si>
    <t>для толщин 0,1</t>
  </si>
  <si>
    <t>для толщин 0,5</t>
  </si>
  <si>
    <t>для толщин 1</t>
  </si>
  <si>
    <t>латунь</t>
  </si>
  <si>
    <t xml:space="preserve">алюминий </t>
  </si>
  <si>
    <t>сталь 1</t>
  </si>
  <si>
    <t>сталь2</t>
  </si>
  <si>
    <t>пермаллой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</si>
</sst>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sz val="11"/>
      <color rgb="FF4D5156"/>
      <name val="Arial"/>
    </font>
    <font>
      <sz val="10"/>
      <color theme="1"/>
      <name val="Arial"/>
      <scheme val="minor"/>
    </font>
    <font>
      <sz val="11"/>
      <color rgb="FF000000"/>
      <name val="Inconsolata"/>
    </font>
    <font>
      <sz val="10"/>
      <color rgb="FF000000"/>
      <name val="Arial"/>
    </font>
    <font>
      <sz val="10"/>
      <color theme="1"/>
      <name val="Arial"/>
    </font>
    <font>
      <sz val="6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horizontal="right"/>
    </xf>
    <xf numFmtId="0" fontId="2" fillId="0" borderId="0" xfId="0" applyFont="1"/>
    <xf numFmtId="1" fontId="3" fillId="2" borderId="0" xfId="0" applyNumberFormat="1" applyFont="1" applyFill="1" applyAlignment="1"/>
    <xf numFmtId="0" fontId="3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361950</xdr:colOff>
      <xdr:row>1</xdr:row>
      <xdr:rowOff>19050</xdr:rowOff>
    </xdr:from>
    <xdr:ext cx="6219825" cy="4305300"/>
    <xdr:pic>
      <xdr:nvPicPr>
        <xdr:cNvPr id="3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269450" y="209550"/>
          <a:ext cx="621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323850</xdr:colOff>
      <xdr:row>23</xdr:row>
      <xdr:rowOff>133350</xdr:rowOff>
    </xdr:from>
    <xdr:ext cx="6219825" cy="4305300"/>
    <xdr:pic>
      <xdr:nvPicPr>
        <xdr:cNvPr id="4" name="image3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231350" y="4514850"/>
          <a:ext cx="621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390525</xdr:colOff>
      <xdr:row>46</xdr:row>
      <xdr:rowOff>85725</xdr:rowOff>
    </xdr:from>
    <xdr:ext cx="6172200" cy="4248150"/>
    <xdr:pic>
      <xdr:nvPicPr>
        <xdr:cNvPr id="5" name="image4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298025" y="8848725"/>
          <a:ext cx="6172200" cy="424815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276225</xdr:colOff>
      <xdr:row>68</xdr:row>
      <xdr:rowOff>104775</xdr:rowOff>
    </xdr:from>
    <xdr:ext cx="6172200" cy="4248150"/>
    <xdr:pic>
      <xdr:nvPicPr>
        <xdr:cNvPr id="6" name="image1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183725" y="13058775"/>
          <a:ext cx="6172200" cy="4248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2"/>
  <sheetViews>
    <sheetView tabSelected="1" topLeftCell="A82" zoomScale="40" zoomScaleNormal="40" workbookViewId="0">
      <selection activeCell="I125" sqref="I125"/>
    </sheetView>
  </sheetViews>
  <sheetFormatPr defaultColWidth="12.6640625" defaultRowHeight="15.75" customHeight="1"/>
  <sheetData>
    <row r="1" spans="1:26">
      <c r="B1" s="1" t="s">
        <v>0</v>
      </c>
      <c r="C1" s="1" t="s">
        <v>1</v>
      </c>
      <c r="D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3">
        <v>0.1</v>
      </c>
    </row>
    <row r="2" spans="1:26">
      <c r="A2" s="2" t="s">
        <v>15</v>
      </c>
      <c r="F2" s="2"/>
      <c r="L2" s="2" t="s">
        <v>16</v>
      </c>
      <c r="Q2" s="2" t="s">
        <v>17</v>
      </c>
      <c r="V2" s="2" t="s">
        <v>18</v>
      </c>
      <c r="Z2" s="3">
        <v>0.5</v>
      </c>
    </row>
    <row r="3" spans="1:26">
      <c r="B3" s="2">
        <f t="shared" ref="B3:B22" si="0">(0.0175/100000)</f>
        <v>1.7500000000000002E-7</v>
      </c>
      <c r="C3" s="2">
        <v>1</v>
      </c>
      <c r="D3" s="4">
        <v>1E-4</v>
      </c>
      <c r="L3" s="2">
        <f>8.7*(Z1/(0.52*SQRT(B3/C3*D3)))</f>
        <v>399941.88081573928</v>
      </c>
      <c r="M3" s="5">
        <f t="shared" ref="M3:M22" si="1">20*(LOG10(15*(SQRT(1/B3*C3*D3))))</f>
        <v>51.091444694250683</v>
      </c>
      <c r="N3" s="6">
        <v>1</v>
      </c>
      <c r="O3" s="5">
        <f t="shared" ref="O3:O22" si="2">L3*M3</f>
        <v>20433608.48461194</v>
      </c>
      <c r="Q3" s="7">
        <f>8.7*(Z2/(0.52*SQRT(B3/C3*D3)))</f>
        <v>1999709.4040786962</v>
      </c>
      <c r="R3" s="5">
        <f t="shared" ref="R3:R22" si="3">20*(LOG10(15*(SQRT(1/B3*C3*D3))))</f>
        <v>51.091444694250683</v>
      </c>
      <c r="S3" s="3">
        <v>1</v>
      </c>
      <c r="T3" s="5">
        <f t="shared" ref="T3:T22" si="4">Q3*R3</f>
        <v>102168042.4230597</v>
      </c>
      <c r="V3" s="5">
        <f>8.7*(Z3/(0.52*SQRT(B3/C3*D3)))</f>
        <v>3999418.8081573923</v>
      </c>
      <c r="W3" s="5">
        <f t="shared" ref="W3:W22" si="5">20*(LOG10(15*(SQRT(1/B3*C3*D3))))</f>
        <v>51.091444694250683</v>
      </c>
      <c r="X3" s="3">
        <v>1</v>
      </c>
      <c r="Y3" s="5">
        <f t="shared" ref="Y3:Y22" si="6">V3*W3</f>
        <v>204336084.8461194</v>
      </c>
      <c r="Z3" s="3">
        <v>1</v>
      </c>
    </row>
    <row r="4" spans="1:26">
      <c r="B4" s="2">
        <f t="shared" si="0"/>
        <v>1.7500000000000002E-7</v>
      </c>
      <c r="C4" s="2">
        <v>1</v>
      </c>
      <c r="D4" s="4">
        <v>2.0000000000000001E-4</v>
      </c>
      <c r="L4" s="2">
        <f>8.7*(Z1/(0.52*SQRT(B4/C4*D4)))</f>
        <v>282801.61600531125</v>
      </c>
      <c r="M4" s="5">
        <f t="shared" si="1"/>
        <v>54.101744650890495</v>
      </c>
      <c r="N4" s="3">
        <v>1</v>
      </c>
      <c r="O4" s="5">
        <f t="shared" si="2"/>
        <v>15300060.815978536</v>
      </c>
      <c r="Q4" s="7">
        <f>8.7*(Z2/(0.52*SQRT(B4/C4*D4)))</f>
        <v>1414008.080026556</v>
      </c>
      <c r="R4" s="5">
        <f t="shared" si="3"/>
        <v>54.101744650890495</v>
      </c>
      <c r="S4" s="3">
        <v>1</v>
      </c>
      <c r="T4" s="5">
        <f t="shared" si="4"/>
        <v>76500304.079892665</v>
      </c>
      <c r="V4" s="5">
        <f>8.7*(Z3/(0.52*SQRT(B4/C4*D4)))</f>
        <v>2828016.1600531121</v>
      </c>
      <c r="W4" s="5">
        <f t="shared" si="5"/>
        <v>54.101744650890495</v>
      </c>
      <c r="X4" s="3">
        <v>1</v>
      </c>
      <c r="Y4" s="5">
        <f t="shared" si="6"/>
        <v>153000608.15978533</v>
      </c>
    </row>
    <row r="5" spans="1:26">
      <c r="B5" s="2">
        <f t="shared" si="0"/>
        <v>1.7500000000000002E-7</v>
      </c>
      <c r="C5" s="2">
        <v>1</v>
      </c>
      <c r="D5" s="4">
        <v>2.9999999999999997E-4</v>
      </c>
      <c r="L5" s="2">
        <f>8.7*(Z1/(0.52*SQRT(B5/C5*D5)))</f>
        <v>230906.55254917237</v>
      </c>
      <c r="M5" s="5">
        <f t="shared" si="1"/>
        <v>55.862657241447309</v>
      </c>
      <c r="N5" s="3">
        <v>1</v>
      </c>
      <c r="O5" s="5">
        <f t="shared" si="2"/>
        <v>12899053.599858657</v>
      </c>
      <c r="Q5" s="7">
        <f>8.7*(Z2/(0.52*SQRT(B5/C5*D5)))</f>
        <v>1154532.7627458619</v>
      </c>
      <c r="R5" s="5">
        <f t="shared" si="3"/>
        <v>55.862657241447309</v>
      </c>
      <c r="S5" s="3">
        <v>1</v>
      </c>
      <c r="T5" s="5">
        <f t="shared" si="4"/>
        <v>64495267.99929329</v>
      </c>
      <c r="V5" s="5">
        <f>8.7*(Z3/(0.52*SQRT(B5/C5*D5)))</f>
        <v>2309065.5254917238</v>
      </c>
      <c r="W5" s="5">
        <f t="shared" si="5"/>
        <v>55.862657241447309</v>
      </c>
      <c r="X5" s="3">
        <v>1</v>
      </c>
      <c r="Y5" s="5">
        <f t="shared" si="6"/>
        <v>128990535.99858658</v>
      </c>
    </row>
    <row r="6" spans="1:26">
      <c r="B6" s="2">
        <f t="shared" si="0"/>
        <v>1.7500000000000002E-7</v>
      </c>
      <c r="C6" s="2">
        <v>1</v>
      </c>
      <c r="D6" s="4">
        <v>4.0000000000000002E-4</v>
      </c>
      <c r="L6" s="2">
        <f>8.7*(Z1/(0.52*SQRT(B6/C6*D6)))</f>
        <v>199970.94040786964</v>
      </c>
      <c r="M6" s="5">
        <f t="shared" si="1"/>
        <v>57.112044607530308</v>
      </c>
      <c r="N6" s="3">
        <v>1</v>
      </c>
      <c r="O6" s="5">
        <f t="shared" si="2"/>
        <v>11420749.268784035</v>
      </c>
      <c r="P6" s="8"/>
      <c r="Q6" s="7">
        <f>8.7*(Z2/(0.52*SQRT(B6/C6*D6)))</f>
        <v>999854.70203934808</v>
      </c>
      <c r="R6" s="5">
        <f t="shared" si="3"/>
        <v>57.112044607530308</v>
      </c>
      <c r="S6" s="3">
        <v>1</v>
      </c>
      <c r="T6" s="5">
        <f t="shared" si="4"/>
        <v>57103746.343920171</v>
      </c>
      <c r="V6" s="5">
        <f>8.7*(Z3/(0.52*SQRT(B6/C6*D6)))</f>
        <v>1999709.4040786962</v>
      </c>
      <c r="W6" s="5">
        <f t="shared" si="5"/>
        <v>57.112044607530308</v>
      </c>
      <c r="X6" s="3">
        <v>1</v>
      </c>
      <c r="Y6" s="5">
        <f t="shared" si="6"/>
        <v>114207492.68784034</v>
      </c>
    </row>
    <row r="7" spans="1:26">
      <c r="B7" s="2">
        <f t="shared" si="0"/>
        <v>1.7500000000000002E-7</v>
      </c>
      <c r="C7" s="2">
        <v>1</v>
      </c>
      <c r="D7" s="4">
        <v>5.0000000000000001E-4</v>
      </c>
      <c r="L7" s="2">
        <f>8.7*(Z1/(0.52*SQRT(B7/C7*D7)))</f>
        <v>178859.44651062248</v>
      </c>
      <c r="M7" s="5">
        <f t="shared" si="1"/>
        <v>58.08114473761087</v>
      </c>
      <c r="N7" s="3">
        <v>1</v>
      </c>
      <c r="O7" s="5">
        <f t="shared" si="2"/>
        <v>10388361.400472434</v>
      </c>
      <c r="P7" s="8"/>
      <c r="Q7" s="7">
        <f>8.7*(Z2/(0.52*SQRT(B7/C7*D7)))</f>
        <v>894297.2325531122</v>
      </c>
      <c r="R7" s="5">
        <f t="shared" si="3"/>
        <v>58.08114473761087</v>
      </c>
      <c r="S7" s="3">
        <v>1</v>
      </c>
      <c r="T7" s="5">
        <f t="shared" si="4"/>
        <v>51941807.002362154</v>
      </c>
      <c r="V7" s="5">
        <f>8.7*(Z3/(0.52*SQRT(B7/C7*D7)))</f>
        <v>1788594.4651062244</v>
      </c>
      <c r="W7" s="5">
        <f t="shared" si="5"/>
        <v>58.08114473761087</v>
      </c>
      <c r="X7" s="3">
        <v>1</v>
      </c>
      <c r="Y7" s="5">
        <f t="shared" si="6"/>
        <v>103883614.00472431</v>
      </c>
    </row>
    <row r="8" spans="1:26">
      <c r="B8" s="2">
        <f t="shared" si="0"/>
        <v>1.7500000000000002E-7</v>
      </c>
      <c r="C8" s="2">
        <v>1</v>
      </c>
      <c r="D8" s="4">
        <v>5.9999999999999995E-4</v>
      </c>
      <c r="L8" s="2">
        <f>8.7*(Z1/(0.52*SQRT(B8/C8*D8)))</f>
        <v>163275.58912792764</v>
      </c>
      <c r="M8" s="5">
        <f t="shared" si="1"/>
        <v>58.872957198087114</v>
      </c>
      <c r="N8" s="3">
        <v>1</v>
      </c>
      <c r="O8" s="5">
        <f t="shared" si="2"/>
        <v>9612516.7702209409</v>
      </c>
      <c r="P8" s="8"/>
      <c r="Q8" s="7">
        <f>8.7*(Z2/(0.52*SQRT(B8/C8*D8)))</f>
        <v>816377.94563963835</v>
      </c>
      <c r="R8" s="5">
        <f t="shared" si="3"/>
        <v>58.872957198087114</v>
      </c>
      <c r="S8" s="3">
        <v>1</v>
      </c>
      <c r="T8" s="5">
        <f t="shared" si="4"/>
        <v>48062583.851104714</v>
      </c>
      <c r="V8" s="5">
        <f>8.7*(Z3/(0.52*SQRT(B8/C8*D8)))</f>
        <v>1632755.8912792767</v>
      </c>
      <c r="W8" s="5">
        <f t="shared" si="5"/>
        <v>58.872957198087114</v>
      </c>
      <c r="X8" s="3">
        <v>1</v>
      </c>
      <c r="Y8" s="5">
        <f t="shared" si="6"/>
        <v>96125167.702209428</v>
      </c>
    </row>
    <row r="9" spans="1:26">
      <c r="B9" s="2">
        <f t="shared" si="0"/>
        <v>1.7500000000000002E-7</v>
      </c>
      <c r="C9" s="2">
        <v>1</v>
      </c>
      <c r="D9" s="4">
        <v>6.9999999999999999E-4</v>
      </c>
      <c r="L9" s="2">
        <f>8.7*(Z1/(0.52*SQRT(B9/C9*D9)))</f>
        <v>151163.82221684008</v>
      </c>
      <c r="M9" s="5">
        <f t="shared" si="1"/>
        <v>59.542425094393252</v>
      </c>
      <c r="N9" s="3">
        <v>1</v>
      </c>
      <c r="O9" s="5">
        <f t="shared" si="2"/>
        <v>9000660.5613283794</v>
      </c>
      <c r="P9" s="8"/>
      <c r="Q9" s="7">
        <f>8.7*(Z2/(0.52*SQRT(B9/C9*D9)))</f>
        <v>755819.11108420044</v>
      </c>
      <c r="R9" s="5">
        <f t="shared" si="3"/>
        <v>59.542425094393252</v>
      </c>
      <c r="S9" s="3">
        <v>1</v>
      </c>
      <c r="T9" s="5">
        <f t="shared" si="4"/>
        <v>45003302.806641899</v>
      </c>
      <c r="V9" s="5">
        <f>8.7*(Z3/(0.52*SQRT(B9/C9*D9)))</f>
        <v>1511638.2221684009</v>
      </c>
      <c r="W9" s="5">
        <f t="shared" si="5"/>
        <v>59.542425094393252</v>
      </c>
      <c r="X9" s="3">
        <v>1</v>
      </c>
      <c r="Y9" s="5">
        <f t="shared" si="6"/>
        <v>90006605.613283798</v>
      </c>
    </row>
    <row r="10" spans="1:26">
      <c r="B10" s="2">
        <f t="shared" si="0"/>
        <v>1.7500000000000002E-7</v>
      </c>
      <c r="C10" s="2">
        <v>1</v>
      </c>
      <c r="D10" s="4">
        <v>8.0000000000000004E-4</v>
      </c>
      <c r="L10" s="2">
        <f>8.7*(Z1/(0.52*SQRT(B10/C10*D10)))</f>
        <v>141400.80800265563</v>
      </c>
      <c r="M10" s="5">
        <f t="shared" si="1"/>
        <v>60.12234456417012</v>
      </c>
      <c r="N10" s="3">
        <v>1</v>
      </c>
      <c r="O10" s="5">
        <f t="shared" si="2"/>
        <v>8501348.100387726</v>
      </c>
      <c r="P10" s="8"/>
      <c r="Q10" s="7">
        <f>8.7*(Z2/(0.52*SQRT(B10/C10*D10)))</f>
        <v>707004.04001327802</v>
      </c>
      <c r="R10" s="5">
        <f t="shared" si="3"/>
        <v>60.12234456417012</v>
      </c>
      <c r="S10" s="3">
        <v>1</v>
      </c>
      <c r="T10" s="5">
        <f t="shared" si="4"/>
        <v>42506740.501938619</v>
      </c>
      <c r="V10" s="5">
        <f>8.7*(Z3/(0.52*SQRT(B10/C10*D10)))</f>
        <v>1414008.080026556</v>
      </c>
      <c r="W10" s="5">
        <f t="shared" si="5"/>
        <v>60.12234456417012</v>
      </c>
      <c r="X10" s="3">
        <v>1</v>
      </c>
      <c r="Y10" s="5">
        <f t="shared" si="6"/>
        <v>85013481.003877237</v>
      </c>
    </row>
    <row r="11" spans="1:26">
      <c r="B11" s="2">
        <f t="shared" si="0"/>
        <v>1.7500000000000002E-7</v>
      </c>
      <c r="C11" s="2">
        <v>1</v>
      </c>
      <c r="D11" s="4">
        <v>8.9999999999999998E-4</v>
      </c>
      <c r="L11" s="2">
        <f>8.7*(Z1/(0.52*SQRT(B11/C11*D11)))</f>
        <v>133313.96027191312</v>
      </c>
      <c r="M11" s="5">
        <f t="shared" si="1"/>
        <v>60.633869788643928</v>
      </c>
      <c r="N11" s="3">
        <v>1</v>
      </c>
      <c r="O11" s="5">
        <f t="shared" si="2"/>
        <v>8083341.3081356296</v>
      </c>
      <c r="P11" s="8"/>
      <c r="Q11" s="7">
        <f>8.7*(Z2/(0.52*SQRT(B11/C11*D11)))</f>
        <v>666569.80135956558</v>
      </c>
      <c r="R11" s="5">
        <f t="shared" si="3"/>
        <v>60.633869788643928</v>
      </c>
      <c r="S11" s="3">
        <v>1</v>
      </c>
      <c r="T11" s="5">
        <f t="shared" si="4"/>
        <v>40416706.540678151</v>
      </c>
      <c r="V11" s="5">
        <f>8.7*(Z3/(0.52*SQRT(B11/C11*D11)))</f>
        <v>1333139.6027191312</v>
      </c>
      <c r="W11" s="5">
        <f t="shared" si="5"/>
        <v>60.633869788643928</v>
      </c>
      <c r="X11" s="3">
        <v>1</v>
      </c>
      <c r="Y11" s="5">
        <f t="shared" si="6"/>
        <v>80833413.081356302</v>
      </c>
    </row>
    <row r="12" spans="1:26">
      <c r="B12" s="2">
        <f t="shared" si="0"/>
        <v>1.7500000000000002E-7</v>
      </c>
      <c r="C12" s="2">
        <v>1</v>
      </c>
      <c r="D12" s="4">
        <v>1E-3</v>
      </c>
      <c r="L12" s="2">
        <f>8.7*(Z1/(0.52*SQRT(B12/C12*D12)))</f>
        <v>126472.72750693373</v>
      </c>
      <c r="M12" s="5">
        <f t="shared" si="1"/>
        <v>61.091444694250683</v>
      </c>
      <c r="N12" s="3">
        <v>1</v>
      </c>
      <c r="O12" s="5">
        <f t="shared" si="2"/>
        <v>7726401.637820879</v>
      </c>
      <c r="Q12" s="7">
        <f>8.7*(Z2/(0.52*SQRT(B12/C12*D12)))</f>
        <v>632363.63753466855</v>
      </c>
      <c r="R12" s="5">
        <f t="shared" si="3"/>
        <v>61.091444694250683</v>
      </c>
      <c r="S12" s="3">
        <v>1</v>
      </c>
      <c r="T12" s="5">
        <f t="shared" si="4"/>
        <v>38632008.189104386</v>
      </c>
      <c r="V12" s="5">
        <f>8.7*(Z3/(0.52*SQRT(B12/C12*D12)))</f>
        <v>1264727.2750693371</v>
      </c>
      <c r="W12" s="5">
        <f t="shared" si="5"/>
        <v>61.091444694250683</v>
      </c>
      <c r="X12" s="3">
        <v>1</v>
      </c>
      <c r="Y12" s="5">
        <f t="shared" si="6"/>
        <v>77264016.378208771</v>
      </c>
    </row>
    <row r="13" spans="1:26">
      <c r="B13" s="2">
        <f t="shared" si="0"/>
        <v>1.7500000000000002E-7</v>
      </c>
      <c r="C13" s="2">
        <v>1</v>
      </c>
      <c r="D13" s="4">
        <v>0.01</v>
      </c>
      <c r="L13" s="2">
        <f>8.7*(Z1/(0.52*SQRT(B13/C13*D13)))</f>
        <v>39994.188081573935</v>
      </c>
      <c r="M13" s="5">
        <f t="shared" si="1"/>
        <v>71.091444694250683</v>
      </c>
      <c r="N13" s="3">
        <v>1</v>
      </c>
      <c r="O13" s="5">
        <f t="shared" si="2"/>
        <v>2843244.6100926735</v>
      </c>
      <c r="Q13" s="7">
        <f>8.7*(Z2/(0.52*SQRT(B13/C13*D13)))</f>
        <v>199970.9404078697</v>
      </c>
      <c r="R13" s="5">
        <f t="shared" si="3"/>
        <v>71.091444694250683</v>
      </c>
      <c r="S13" s="3">
        <v>1</v>
      </c>
      <c r="T13" s="5">
        <f t="shared" si="4"/>
        <v>14216223.050463367</v>
      </c>
      <c r="V13" s="5">
        <f>8.7*(Z3/(0.52*SQRT(B13/C13*D13)))</f>
        <v>399941.88081573939</v>
      </c>
      <c r="W13" s="5">
        <f t="shared" si="5"/>
        <v>71.091444694250683</v>
      </c>
      <c r="X13" s="3">
        <v>1</v>
      </c>
      <c r="Y13" s="5">
        <f t="shared" si="6"/>
        <v>28432446.100926735</v>
      </c>
    </row>
    <row r="14" spans="1:26">
      <c r="B14" s="2">
        <f t="shared" si="0"/>
        <v>1.7500000000000002E-7</v>
      </c>
      <c r="C14" s="2">
        <v>1</v>
      </c>
      <c r="D14" s="4">
        <v>0.02</v>
      </c>
      <c r="L14" s="2">
        <f>8.7*(Z1/(0.52*SQRT(B14/C14*D14)))</f>
        <v>28280.16160053113</v>
      </c>
      <c r="M14" s="5">
        <f t="shared" si="1"/>
        <v>74.101744650890495</v>
      </c>
      <c r="N14" s="3">
        <v>1</v>
      </c>
      <c r="O14" s="5">
        <f t="shared" si="2"/>
        <v>2095609.3136084764</v>
      </c>
      <c r="Q14" s="7">
        <f>8.7*(Z2/(0.52*SQRT(B14/C14*D14)))</f>
        <v>141400.80800265563</v>
      </c>
      <c r="R14" s="5">
        <f t="shared" si="3"/>
        <v>74.101744650890495</v>
      </c>
      <c r="S14" s="3">
        <v>1</v>
      </c>
      <c r="T14" s="5">
        <f t="shared" si="4"/>
        <v>10478046.568042381</v>
      </c>
      <c r="V14" s="5">
        <f>8.7*(Z3/(0.52*SQRT(B14/C14*D14)))</f>
        <v>282801.61600531125</v>
      </c>
      <c r="W14" s="5">
        <f t="shared" si="5"/>
        <v>74.101744650890495</v>
      </c>
      <c r="X14" s="3">
        <v>1</v>
      </c>
      <c r="Y14" s="5">
        <f t="shared" si="6"/>
        <v>20956093.136084761</v>
      </c>
    </row>
    <row r="15" spans="1:26">
      <c r="B15" s="2">
        <f t="shared" si="0"/>
        <v>1.7500000000000002E-7</v>
      </c>
      <c r="C15" s="2">
        <v>1</v>
      </c>
      <c r="D15" s="4">
        <v>0.03</v>
      </c>
      <c r="L15" s="2">
        <f>8.7*(Z1/(0.52*SQRT(B15/C15*D15)))</f>
        <v>23090.655254917237</v>
      </c>
      <c r="M15" s="5">
        <f t="shared" si="1"/>
        <v>75.862657241447295</v>
      </c>
      <c r="N15" s="3">
        <v>1</v>
      </c>
      <c r="O15" s="5">
        <f t="shared" si="2"/>
        <v>1751718.4650842103</v>
      </c>
      <c r="Q15" s="7">
        <f>8.7*(Z2/(0.52*SQRT(B15/C15*D15)))</f>
        <v>115453.27627458617</v>
      </c>
      <c r="R15" s="5">
        <f t="shared" si="3"/>
        <v>75.862657241447295</v>
      </c>
      <c r="S15" s="3">
        <v>1</v>
      </c>
      <c r="T15" s="5">
        <f t="shared" si="4"/>
        <v>8758592.3254210502</v>
      </c>
      <c r="V15" s="5">
        <f>8.7*(Z3/(0.52*SQRT(B15/C15*D15)))</f>
        <v>230906.55254917234</v>
      </c>
      <c r="W15" s="5">
        <f t="shared" si="5"/>
        <v>75.862657241447295</v>
      </c>
      <c r="X15" s="3">
        <v>1</v>
      </c>
      <c r="Y15" s="5">
        <f t="shared" si="6"/>
        <v>17517184.6508421</v>
      </c>
    </row>
    <row r="16" spans="1:26">
      <c r="B16" s="2">
        <f t="shared" si="0"/>
        <v>1.7500000000000002E-7</v>
      </c>
      <c r="C16" s="2">
        <v>1</v>
      </c>
      <c r="D16" s="4">
        <v>0.04</v>
      </c>
      <c r="L16" s="2">
        <f>8.7*(Z1/(0.52*SQRT(B16/C16*D16)))</f>
        <v>19997.094040786968</v>
      </c>
      <c r="M16" s="5">
        <f t="shared" si="1"/>
        <v>77.112044607530308</v>
      </c>
      <c r="N16" s="3">
        <v>1</v>
      </c>
      <c r="O16" s="5">
        <f t="shared" si="2"/>
        <v>1542016.8076941432</v>
      </c>
      <c r="Q16" s="7">
        <f>8.7*(Z2/(0.52*SQRT(B16/C16*D16)))</f>
        <v>99985.470203934849</v>
      </c>
      <c r="R16" s="5">
        <f t="shared" si="3"/>
        <v>77.112044607530308</v>
      </c>
      <c r="S16" s="3">
        <v>1</v>
      </c>
      <c r="T16" s="5">
        <f t="shared" si="4"/>
        <v>7710084.0384707162</v>
      </c>
      <c r="V16" s="5">
        <f>8.7*(Z3/(0.52*SQRT(B16/C16*D16)))</f>
        <v>199970.9404078697</v>
      </c>
      <c r="W16" s="5">
        <f t="shared" si="5"/>
        <v>77.112044607530308</v>
      </c>
      <c r="X16" s="3">
        <v>1</v>
      </c>
      <c r="Y16" s="5">
        <f t="shared" si="6"/>
        <v>15420168.076941432</v>
      </c>
    </row>
    <row r="17" spans="1:25">
      <c r="B17" s="2">
        <f t="shared" si="0"/>
        <v>1.7500000000000002E-7</v>
      </c>
      <c r="C17" s="2">
        <v>1</v>
      </c>
      <c r="D17" s="4">
        <v>0.05</v>
      </c>
      <c r="L17" s="2">
        <f>8.7*(Z1/(0.52*SQRT(B17/C17*D17)))</f>
        <v>17885.944651062247</v>
      </c>
      <c r="M17" s="5">
        <f t="shared" si="1"/>
        <v>78.08114473761087</v>
      </c>
      <c r="N17" s="3">
        <v>1</v>
      </c>
      <c r="O17" s="5">
        <f t="shared" si="2"/>
        <v>1396555.0330684884</v>
      </c>
      <c r="Q17" s="7">
        <f>8.7*(Z2/(0.52*SQRT(B17/C17*D17)))</f>
        <v>89429.723255311241</v>
      </c>
      <c r="R17" s="5">
        <f t="shared" si="3"/>
        <v>78.08114473761087</v>
      </c>
      <c r="S17" s="3">
        <v>1</v>
      </c>
      <c r="T17" s="5">
        <f t="shared" si="4"/>
        <v>6982775.1653424418</v>
      </c>
      <c r="V17" s="5">
        <f>8.7*(Z3/(0.52*SQRT(B17/C17*D17)))</f>
        <v>178859.44651062248</v>
      </c>
      <c r="W17" s="5">
        <f t="shared" si="5"/>
        <v>78.08114473761087</v>
      </c>
      <c r="X17" s="3">
        <v>1</v>
      </c>
      <c r="Y17" s="5">
        <f t="shared" si="6"/>
        <v>13965550.330684884</v>
      </c>
    </row>
    <row r="18" spans="1:25">
      <c r="B18" s="2">
        <f t="shared" si="0"/>
        <v>1.7500000000000002E-7</v>
      </c>
      <c r="C18" s="2">
        <v>1</v>
      </c>
      <c r="D18" s="4">
        <v>0.06</v>
      </c>
      <c r="L18" s="2">
        <f>8.7*(Z1/(0.52*SQRT(B18/C18*D18)))</f>
        <v>16327.558912792767</v>
      </c>
      <c r="M18" s="5">
        <f t="shared" si="1"/>
        <v>78.872957198087107</v>
      </c>
      <c r="N18" s="3">
        <v>1</v>
      </c>
      <c r="O18" s="5">
        <f t="shared" si="2"/>
        <v>1287802.8552779495</v>
      </c>
      <c r="Q18" s="7">
        <f>8.7*(Z2/(0.52*SQRT(B18/C18*D18)))</f>
        <v>81637.79456396382</v>
      </c>
      <c r="R18" s="5">
        <f t="shared" si="3"/>
        <v>78.872957198087107</v>
      </c>
      <c r="S18" s="3">
        <v>1</v>
      </c>
      <c r="T18" s="5">
        <f t="shared" si="4"/>
        <v>6439014.2763897469</v>
      </c>
      <c r="V18" s="5">
        <f>8.7*(Z3/(0.52*SQRT(B18/C18*D18)))</f>
        <v>163275.58912792764</v>
      </c>
      <c r="W18" s="5">
        <f t="shared" si="5"/>
        <v>78.872957198087107</v>
      </c>
      <c r="X18" s="3">
        <v>1</v>
      </c>
      <c r="Y18" s="5">
        <f t="shared" si="6"/>
        <v>12878028.552779494</v>
      </c>
    </row>
    <row r="19" spans="1:25">
      <c r="B19" s="2">
        <f t="shared" si="0"/>
        <v>1.7500000000000002E-7</v>
      </c>
      <c r="C19" s="2">
        <v>1</v>
      </c>
      <c r="D19" s="4">
        <v>7.0000000000000007E-2</v>
      </c>
      <c r="L19" s="2">
        <f>8.7*(Z1/(0.52*SQRT(B19/C19*D19)))</f>
        <v>15116.382221684009</v>
      </c>
      <c r="M19" s="5">
        <f t="shared" si="1"/>
        <v>79.542425094393252</v>
      </c>
      <c r="N19" s="3">
        <v>1</v>
      </c>
      <c r="O19" s="5">
        <f t="shared" si="2"/>
        <v>1202393.7005665181</v>
      </c>
      <c r="Q19" s="7">
        <f>8.7*(Z2/(0.52*SQRT(B19/C19*D19)))</f>
        <v>75581.911108420041</v>
      </c>
      <c r="R19" s="5">
        <f t="shared" si="3"/>
        <v>79.542425094393252</v>
      </c>
      <c r="S19" s="3">
        <v>1</v>
      </c>
      <c r="T19" s="5">
        <f t="shared" si="4"/>
        <v>6011968.5028325906</v>
      </c>
      <c r="V19" s="5">
        <f>8.7*(Z3/(0.52*SQRT(B19/C19*D19)))</f>
        <v>151163.82221684008</v>
      </c>
      <c r="W19" s="5">
        <f t="shared" si="5"/>
        <v>79.542425094393252</v>
      </c>
      <c r="X19" s="3">
        <v>1</v>
      </c>
      <c r="Y19" s="5">
        <f t="shared" si="6"/>
        <v>12023937.005665181</v>
      </c>
    </row>
    <row r="20" spans="1:25">
      <c r="B20" s="2">
        <f t="shared" si="0"/>
        <v>1.7500000000000002E-7</v>
      </c>
      <c r="C20" s="2">
        <v>1</v>
      </c>
      <c r="D20" s="4">
        <v>0.08</v>
      </c>
      <c r="L20" s="2">
        <f>8.7*(Z1/(0.52*SQRT(B20/C20*D20)))</f>
        <v>14140.080800265565</v>
      </c>
      <c r="M20" s="5">
        <f t="shared" si="1"/>
        <v>80.12234456417012</v>
      </c>
      <c r="N20" s="3">
        <v>1</v>
      </c>
      <c r="O20" s="5">
        <f t="shared" si="2"/>
        <v>1132936.4260440839</v>
      </c>
      <c r="Q20" s="7">
        <f>8.7*(Z2/(0.52*SQRT(B20/C20*D20)))</f>
        <v>70700.404001327814</v>
      </c>
      <c r="R20" s="5">
        <f t="shared" si="3"/>
        <v>80.12234456417012</v>
      </c>
      <c r="S20" s="3">
        <v>1</v>
      </c>
      <c r="T20" s="5">
        <f t="shared" si="4"/>
        <v>5664682.1302204188</v>
      </c>
      <c r="V20" s="5">
        <f>8.7*(Z3/(0.52*SQRT(B20/C20*D20)))</f>
        <v>141400.80800265563</v>
      </c>
      <c r="W20" s="5">
        <f t="shared" si="5"/>
        <v>80.12234456417012</v>
      </c>
      <c r="X20" s="3">
        <v>1</v>
      </c>
      <c r="Y20" s="5">
        <f t="shared" si="6"/>
        <v>11329364.260440838</v>
      </c>
    </row>
    <row r="21" spans="1:25">
      <c r="B21" s="2">
        <f t="shared" si="0"/>
        <v>1.7500000000000002E-7</v>
      </c>
      <c r="C21" s="2">
        <v>1</v>
      </c>
      <c r="D21" s="4">
        <v>0.09</v>
      </c>
      <c r="L21" s="2">
        <f>8.7*(Z1/(0.52*SQRT(B21/C21*D21)))</f>
        <v>13331.396027191311</v>
      </c>
      <c r="M21" s="5">
        <f t="shared" si="1"/>
        <v>80.633869788643935</v>
      </c>
      <c r="N21" s="3">
        <v>1</v>
      </c>
      <c r="O21" s="5">
        <f t="shared" si="2"/>
        <v>1074962.0513573892</v>
      </c>
      <c r="Q21" s="7">
        <f>8.7*(Z2/(0.52*SQRT(B21/C21*D21)))</f>
        <v>66656.980135956546</v>
      </c>
      <c r="R21" s="5">
        <f t="shared" si="3"/>
        <v>80.633869788643935</v>
      </c>
      <c r="S21" s="3">
        <v>1</v>
      </c>
      <c r="T21" s="5">
        <f t="shared" si="4"/>
        <v>5374810.2567869453</v>
      </c>
      <c r="V21" s="5">
        <f>8.7*(Z3/(0.52*SQRT(B21/C21*D21)))</f>
        <v>133313.96027191309</v>
      </c>
      <c r="W21" s="5">
        <f t="shared" si="5"/>
        <v>80.633869788643935</v>
      </c>
      <c r="X21" s="3">
        <v>1</v>
      </c>
      <c r="Y21" s="5">
        <f t="shared" si="6"/>
        <v>10749620.513573891</v>
      </c>
    </row>
    <row r="22" spans="1:25">
      <c r="B22" s="2">
        <f t="shared" si="0"/>
        <v>1.7500000000000002E-7</v>
      </c>
      <c r="C22" s="2">
        <v>1</v>
      </c>
      <c r="D22" s="4">
        <v>0.1</v>
      </c>
      <c r="L22" s="2">
        <f>8.7*(Z1/(0.52*SQRT(B22/C22*D22)))</f>
        <v>12647.272750693372</v>
      </c>
      <c r="M22" s="5">
        <f t="shared" si="1"/>
        <v>81.091444694250683</v>
      </c>
      <c r="N22" s="3">
        <v>1</v>
      </c>
      <c r="O22" s="5">
        <f t="shared" si="2"/>
        <v>1025585.6187959552</v>
      </c>
      <c r="Q22" s="7">
        <f>8.7*(Z2/(0.52*SQRT(B22/C22*D22)))</f>
        <v>63236.363753466867</v>
      </c>
      <c r="R22" s="5">
        <f t="shared" si="3"/>
        <v>81.091444694250683</v>
      </c>
      <c r="S22" s="3">
        <v>1</v>
      </c>
      <c r="T22" s="5">
        <f t="shared" si="4"/>
        <v>5127928.0939797768</v>
      </c>
      <c r="V22" s="5">
        <f>8.7*(Z3/(0.52*SQRT(B22/C22*D22)))</f>
        <v>126472.72750693373</v>
      </c>
      <c r="W22" s="5">
        <f t="shared" si="5"/>
        <v>81.091444694250683</v>
      </c>
      <c r="X22" s="3">
        <v>1</v>
      </c>
      <c r="Y22" s="5">
        <f t="shared" si="6"/>
        <v>10255856.187959554</v>
      </c>
    </row>
    <row r="24" spans="1:25">
      <c r="A24" s="2" t="s">
        <v>19</v>
      </c>
      <c r="F24" s="2"/>
    </row>
    <row r="25" spans="1:25">
      <c r="B25" s="2">
        <f t="shared" ref="B25:B44" si="7">0.06/100000</f>
        <v>5.9999999999999997E-7</v>
      </c>
      <c r="C25" s="2">
        <v>1</v>
      </c>
      <c r="D25" s="4">
        <v>1E-4</v>
      </c>
      <c r="L25" s="8">
        <f>8.7*(Z1/(0.52*SQRT(B25/C25*D25)))</f>
        <v>215993.30200002904</v>
      </c>
      <c r="M25" s="5">
        <f t="shared" ref="M25:M44" si="8">20*(LOG10(15*(SQRT(1/B25*C25*D25))))</f>
        <v>45.740312677277188</v>
      </c>
      <c r="N25" s="3">
        <v>1</v>
      </c>
      <c r="O25" s="5">
        <f t="shared" ref="O25:O44" si="9">L25*M25</f>
        <v>9879601.1696788892</v>
      </c>
      <c r="Q25" s="7">
        <f>8.7*(Z2/(0.52*SQRT(B25/C25*D25)))</f>
        <v>1079966.5100001451</v>
      </c>
      <c r="R25" s="5">
        <f t="shared" ref="R25:R44" si="10">20*(LOG10(15*(SQRT(1/B25*C25*D25))))</f>
        <v>45.740312677277188</v>
      </c>
      <c r="S25" s="3">
        <v>1</v>
      </c>
      <c r="T25" s="5">
        <f t="shared" ref="T25:T44" si="11">Q25*R25</f>
        <v>49398005.848394439</v>
      </c>
      <c r="V25" s="5">
        <f>8.7*(Z3/(0.52*SQRT(B25/C25*D25)))</f>
        <v>2159933.0200002901</v>
      </c>
      <c r="W25" s="5">
        <f t="shared" ref="W25:W44" si="12">20*(LOG10(15*(SQRT(1/B25*C25*D25))))</f>
        <v>45.740312677277188</v>
      </c>
      <c r="X25" s="3">
        <v>1</v>
      </c>
      <c r="Y25" s="5">
        <f t="shared" ref="Y25:Y44" si="13">V25*W25</f>
        <v>98796011.696788877</v>
      </c>
    </row>
    <row r="26" spans="1:25">
      <c r="B26" s="2">
        <f t="shared" si="7"/>
        <v>5.9999999999999997E-7</v>
      </c>
      <c r="C26" s="2">
        <v>1</v>
      </c>
      <c r="D26" s="4">
        <v>2.0000000000000001E-4</v>
      </c>
      <c r="L26" s="8">
        <f>8.7*(Z1/(0.52*SQRT(B26/C26*D26)))</f>
        <v>152730.32853509439</v>
      </c>
      <c r="M26" s="5">
        <f t="shared" si="8"/>
        <v>48.750612633917001</v>
      </c>
      <c r="N26" s="3">
        <v>1</v>
      </c>
      <c r="O26" s="5">
        <f t="shared" si="9"/>
        <v>7445697.0838652672</v>
      </c>
      <c r="Q26" s="7">
        <f>8.7*(Z2/(0.52*SQRT(B26/C26*D26)))</f>
        <v>763651.64267547184</v>
      </c>
      <c r="R26" s="5">
        <f t="shared" si="10"/>
        <v>48.750612633917001</v>
      </c>
      <c r="S26" s="3">
        <v>1</v>
      </c>
      <c r="T26" s="5">
        <f t="shared" si="11"/>
        <v>37228485.419326328</v>
      </c>
      <c r="V26" s="5">
        <f>8.7*(Z3/(0.52*SQRT(B26/C26*D26)))</f>
        <v>1527303.2853509437</v>
      </c>
      <c r="W26" s="5">
        <f t="shared" si="12"/>
        <v>48.750612633917001</v>
      </c>
      <c r="X26" s="3">
        <v>1</v>
      </c>
      <c r="Y26" s="5">
        <f t="shared" si="13"/>
        <v>74456970.838652655</v>
      </c>
    </row>
    <row r="27" spans="1:25">
      <c r="B27" s="2">
        <f t="shared" si="7"/>
        <v>5.9999999999999997E-7</v>
      </c>
      <c r="C27" s="2">
        <v>1</v>
      </c>
      <c r="D27" s="4">
        <v>2.9999999999999997E-4</v>
      </c>
      <c r="L27" s="8">
        <f>8.7*(Z1/(0.52*SQRT(B27/C27*D27)))</f>
        <v>124703.79105287287</v>
      </c>
      <c r="M27" s="5">
        <f t="shared" si="8"/>
        <v>50.511525224473814</v>
      </c>
      <c r="N27" s="3">
        <v>1</v>
      </c>
      <c r="O27" s="5">
        <f t="shared" si="9"/>
        <v>6298978.6873546997</v>
      </c>
      <c r="Q27" s="7">
        <f>8.7*(Z2/(0.52*SQRT(B27/C27*D27)))</f>
        <v>623518.95526436437</v>
      </c>
      <c r="R27" s="5">
        <f t="shared" si="10"/>
        <v>50.511525224473814</v>
      </c>
      <c r="S27" s="3">
        <v>1</v>
      </c>
      <c r="T27" s="5">
        <f t="shared" si="11"/>
        <v>31494893.436773501</v>
      </c>
      <c r="V27" s="5">
        <f>8.7*(Z3/(0.52*SQRT(B27/C27*D27)))</f>
        <v>1247037.9105287287</v>
      </c>
      <c r="W27" s="5">
        <f t="shared" si="12"/>
        <v>50.511525224473814</v>
      </c>
      <c r="X27" s="3">
        <v>1</v>
      </c>
      <c r="Y27" s="5">
        <f t="shared" si="13"/>
        <v>62989786.873547003</v>
      </c>
    </row>
    <row r="28" spans="1:25">
      <c r="B28" s="2">
        <f t="shared" si="7"/>
        <v>5.9999999999999997E-7</v>
      </c>
      <c r="C28" s="2">
        <v>1</v>
      </c>
      <c r="D28" s="4">
        <v>4.0000000000000002E-4</v>
      </c>
      <c r="L28" s="8">
        <f>8.7*(Z1/(0.52*SQRT(B28/C28*D28)))</f>
        <v>107996.65100001452</v>
      </c>
      <c r="M28" s="5">
        <f t="shared" si="8"/>
        <v>51.760912590556813</v>
      </c>
      <c r="N28" s="3">
        <v>1</v>
      </c>
      <c r="O28" s="5">
        <f t="shared" si="9"/>
        <v>5590005.2124846214</v>
      </c>
      <c r="Q28" s="7">
        <f>8.7*(Z2/(0.52*SQRT(B28/C28*D28)))</f>
        <v>539983.25500007253</v>
      </c>
      <c r="R28" s="5">
        <f t="shared" si="10"/>
        <v>51.760912590556813</v>
      </c>
      <c r="S28" s="3">
        <v>1</v>
      </c>
      <c r="T28" s="5">
        <f t="shared" si="11"/>
        <v>27950026.062423106</v>
      </c>
      <c r="V28" s="5">
        <f>8.7*(Z3/(0.52*SQRT(B28/C28*D28)))</f>
        <v>1079966.5100001451</v>
      </c>
      <c r="W28" s="5">
        <f t="shared" si="12"/>
        <v>51.760912590556813</v>
      </c>
      <c r="X28" s="3">
        <v>1</v>
      </c>
      <c r="Y28" s="5">
        <f t="shared" si="13"/>
        <v>55900052.124846213</v>
      </c>
    </row>
    <row r="29" spans="1:25">
      <c r="B29" s="2">
        <f t="shared" si="7"/>
        <v>5.9999999999999997E-7</v>
      </c>
      <c r="C29" s="2">
        <v>1</v>
      </c>
      <c r="D29" s="4">
        <v>5.0000000000000001E-4</v>
      </c>
      <c r="L29" s="8">
        <f>8.7*(Z1/(0.52*SQRT(B29/C29*D29)))</f>
        <v>96595.14119134123</v>
      </c>
      <c r="M29" s="5">
        <f t="shared" si="8"/>
        <v>52.730012720637376</v>
      </c>
      <c r="N29" s="3">
        <v>1</v>
      </c>
      <c r="O29" s="5">
        <f t="shared" si="9"/>
        <v>5093463.0237711864</v>
      </c>
      <c r="Q29" s="7">
        <f>8.7*(Z2/(0.52*SQRT(B29/C29*D29)))</f>
        <v>482975.70595670614</v>
      </c>
      <c r="R29" s="5">
        <f t="shared" si="10"/>
        <v>52.730012720637376</v>
      </c>
      <c r="S29" s="3">
        <v>1</v>
      </c>
      <c r="T29" s="5">
        <f t="shared" si="11"/>
        <v>25467315.118855931</v>
      </c>
      <c r="V29" s="5">
        <f>8.7*(Z3/(0.52*SQRT(B29/C29*D29)))</f>
        <v>965951.41191341227</v>
      </c>
      <c r="W29" s="5">
        <f t="shared" si="12"/>
        <v>52.730012720637376</v>
      </c>
      <c r="X29" s="3">
        <v>1</v>
      </c>
      <c r="Y29" s="5">
        <f t="shared" si="13"/>
        <v>50934630.237711862</v>
      </c>
    </row>
    <row r="30" spans="1:25">
      <c r="B30" s="2">
        <f t="shared" si="7"/>
        <v>5.9999999999999997E-7</v>
      </c>
      <c r="C30" s="2">
        <v>1</v>
      </c>
      <c r="D30" s="4">
        <v>5.9999999999999995E-4</v>
      </c>
      <c r="L30" s="8">
        <f>8.7*(Z1/(0.52*SQRT(B30/C30*D30)))</f>
        <v>88178.896293156722</v>
      </c>
      <c r="M30" s="5">
        <f t="shared" si="8"/>
        <v>53.521825181113627</v>
      </c>
      <c r="N30" s="3">
        <v>1</v>
      </c>
      <c r="O30" s="5">
        <f t="shared" si="9"/>
        <v>4719495.4720658828</v>
      </c>
      <c r="Q30" s="7">
        <f>8.7*(Z2/(0.52*SQRT(B30/C30*D30)))</f>
        <v>440894.48146578367</v>
      </c>
      <c r="R30" s="5">
        <f t="shared" si="10"/>
        <v>53.521825181113627</v>
      </c>
      <c r="S30" s="3">
        <v>1</v>
      </c>
      <c r="T30" s="5">
        <f t="shared" si="11"/>
        <v>23597477.360329416</v>
      </c>
      <c r="V30" s="5">
        <f>8.7*(Z3/(0.52*SQRT(B30/C30*D30)))</f>
        <v>881788.96293156734</v>
      </c>
      <c r="W30" s="5">
        <f t="shared" si="12"/>
        <v>53.521825181113627</v>
      </c>
      <c r="X30" s="3">
        <v>1</v>
      </c>
      <c r="Y30" s="5">
        <f t="shared" si="13"/>
        <v>47194954.720658831</v>
      </c>
    </row>
    <row r="31" spans="1:25">
      <c r="B31" s="2">
        <f t="shared" si="7"/>
        <v>5.9999999999999997E-7</v>
      </c>
      <c r="C31" s="2">
        <v>1</v>
      </c>
      <c r="D31" s="4">
        <v>6.9999999999999999E-4</v>
      </c>
      <c r="L31" s="8">
        <f>8.7*(Z1/(0.52*SQRT(B31/C31*D31)))</f>
        <v>81637.79456396382</v>
      </c>
      <c r="M31" s="5">
        <f t="shared" si="8"/>
        <v>54.191293077419758</v>
      </c>
      <c r="N31" s="3">
        <v>1</v>
      </c>
      <c r="O31" s="5">
        <f t="shared" si="9"/>
        <v>4424057.6514099492</v>
      </c>
      <c r="Q31" s="7">
        <f>8.7*(Z2/(0.52*SQRT(B31/C31*D31)))</f>
        <v>408188.97281981917</v>
      </c>
      <c r="R31" s="5">
        <f t="shared" si="10"/>
        <v>54.191293077419758</v>
      </c>
      <c r="S31" s="3">
        <v>1</v>
      </c>
      <c r="T31" s="5">
        <f t="shared" si="11"/>
        <v>22120288.257049747</v>
      </c>
      <c r="V31" s="5">
        <f>8.7*(Z3/(0.52*SQRT(B31/C31*D31)))</f>
        <v>816377.94563963835</v>
      </c>
      <c r="W31" s="5">
        <f t="shared" si="12"/>
        <v>54.191293077419758</v>
      </c>
      <c r="X31" s="3">
        <v>1</v>
      </c>
      <c r="Y31" s="5">
        <f t="shared" si="13"/>
        <v>44240576.514099494</v>
      </c>
    </row>
    <row r="32" spans="1:25">
      <c r="B32" s="2">
        <f t="shared" si="7"/>
        <v>5.9999999999999997E-7</v>
      </c>
      <c r="C32" s="2">
        <v>1</v>
      </c>
      <c r="D32" s="4">
        <v>8.0000000000000004E-4</v>
      </c>
      <c r="L32" s="8">
        <f>8.7*(Z1/(0.52*SQRT(B32/C32*D32)))</f>
        <v>76365.164267547196</v>
      </c>
      <c r="M32" s="5">
        <f t="shared" si="8"/>
        <v>54.771212547196626</v>
      </c>
      <c r="N32" s="3">
        <v>1</v>
      </c>
      <c r="O32" s="5">
        <f t="shared" si="9"/>
        <v>4182612.6432994124</v>
      </c>
      <c r="Q32" s="7">
        <f>8.7*(Z2/(0.52*SQRT(B32/C32*D32)))</f>
        <v>381825.82133773592</v>
      </c>
      <c r="R32" s="5">
        <f t="shared" si="10"/>
        <v>54.771212547196626</v>
      </c>
      <c r="S32" s="3">
        <v>1</v>
      </c>
      <c r="T32" s="5">
        <f t="shared" si="11"/>
        <v>20913063.21649706</v>
      </c>
      <c r="V32" s="5">
        <f>8.7*(Z3/(0.52*SQRT(B32/C32*D32)))</f>
        <v>763651.64267547184</v>
      </c>
      <c r="W32" s="5">
        <f t="shared" si="12"/>
        <v>54.771212547196626</v>
      </c>
      <c r="X32" s="3">
        <v>1</v>
      </c>
      <c r="Y32" s="5">
        <f t="shared" si="13"/>
        <v>41826126.43299412</v>
      </c>
    </row>
    <row r="33" spans="1:25">
      <c r="B33" s="2">
        <f t="shared" si="7"/>
        <v>5.9999999999999997E-7</v>
      </c>
      <c r="C33" s="2">
        <v>1</v>
      </c>
      <c r="D33" s="4">
        <v>8.9999999999999998E-4</v>
      </c>
      <c r="L33" s="8">
        <f>8.7*(Z1/(0.52*SQRT(B33/C33*D33)))</f>
        <v>71997.767333342985</v>
      </c>
      <c r="M33" s="5">
        <f t="shared" si="8"/>
        <v>55.28273777167044</v>
      </c>
      <c r="N33" s="3">
        <v>1</v>
      </c>
      <c r="O33" s="5">
        <f t="shared" si="9"/>
        <v>3980233.6916349404</v>
      </c>
      <c r="Q33" s="7">
        <f>8.7*(Z2/(0.52*SQRT(B33/C33*D33)))</f>
        <v>359988.83666671498</v>
      </c>
      <c r="R33" s="5">
        <f t="shared" si="10"/>
        <v>55.28273777167044</v>
      </c>
      <c r="S33" s="3">
        <v>1</v>
      </c>
      <c r="T33" s="5">
        <f t="shared" si="11"/>
        <v>19901168.458174706</v>
      </c>
      <c r="V33" s="5">
        <f>8.7*(Z3/(0.52*SQRT(B33/C33*D33)))</f>
        <v>719977.67333342996</v>
      </c>
      <c r="W33" s="5">
        <f t="shared" si="12"/>
        <v>55.28273777167044</v>
      </c>
      <c r="X33" s="3">
        <v>1</v>
      </c>
      <c r="Y33" s="5">
        <f t="shared" si="13"/>
        <v>39802336.916349411</v>
      </c>
    </row>
    <row r="34" spans="1:25">
      <c r="B34" s="2">
        <f t="shared" si="7"/>
        <v>5.9999999999999997E-7</v>
      </c>
      <c r="C34" s="2">
        <v>1</v>
      </c>
      <c r="D34" s="4">
        <v>1E-3</v>
      </c>
      <c r="L34" s="8">
        <f>8.7*(Z1/(0.52*SQRT(B34/C34*D34)))</f>
        <v>68303.079366069389</v>
      </c>
      <c r="M34" s="5">
        <f t="shared" si="8"/>
        <v>55.740312677277188</v>
      </c>
      <c r="N34" s="3">
        <v>1</v>
      </c>
      <c r="O34" s="5">
        <f t="shared" si="9"/>
        <v>3807235.0006855875</v>
      </c>
      <c r="Q34" s="7">
        <f>8.7*(Z2/(0.52*SQRT(B34/C34*D34)))</f>
        <v>341515.3968303469</v>
      </c>
      <c r="R34" s="5">
        <f t="shared" si="10"/>
        <v>55.740312677277188</v>
      </c>
      <c r="S34" s="3">
        <v>1</v>
      </c>
      <c r="T34" s="5">
        <f t="shared" si="11"/>
        <v>19036175.003427934</v>
      </c>
      <c r="V34" s="5">
        <f>8.7*(Z3/(0.52*SQRT(B34/C34*D34)))</f>
        <v>683030.7936606938</v>
      </c>
      <c r="W34" s="5">
        <f t="shared" si="12"/>
        <v>55.740312677277188</v>
      </c>
      <c r="X34" s="3">
        <v>1</v>
      </c>
      <c r="Y34" s="5">
        <f t="shared" si="13"/>
        <v>38072350.006855868</v>
      </c>
    </row>
    <row r="35" spans="1:25">
      <c r="B35" s="2">
        <f t="shared" si="7"/>
        <v>5.9999999999999997E-7</v>
      </c>
      <c r="C35" s="2">
        <v>1</v>
      </c>
      <c r="D35" s="4">
        <v>0.01</v>
      </c>
      <c r="L35" s="8">
        <f>8.7*(Z1/(0.52*SQRT(B35/C35*D35)))</f>
        <v>21599.330200002903</v>
      </c>
      <c r="M35" s="5">
        <f t="shared" si="8"/>
        <v>65.740312677277188</v>
      </c>
      <c r="N35" s="3">
        <v>1</v>
      </c>
      <c r="O35" s="5">
        <f t="shared" si="9"/>
        <v>1419946.7209679468</v>
      </c>
      <c r="Q35" s="7">
        <f>8.7*(Z2/(0.52*SQRT(B35/C35*D35)))</f>
        <v>107996.65100001451</v>
      </c>
      <c r="R35" s="5">
        <f t="shared" si="10"/>
        <v>65.740312677277188</v>
      </c>
      <c r="S35" s="3">
        <v>1</v>
      </c>
      <c r="T35" s="5">
        <f t="shared" si="11"/>
        <v>7099733.6048397338</v>
      </c>
      <c r="V35" s="5">
        <f>8.7*(Z3/(0.52*SQRT(B35/C35*D35)))</f>
        <v>215993.30200002901</v>
      </c>
      <c r="W35" s="5">
        <f t="shared" si="12"/>
        <v>65.740312677277188</v>
      </c>
      <c r="X35" s="3">
        <v>1</v>
      </c>
      <c r="Y35" s="5">
        <f t="shared" si="13"/>
        <v>14199467.209679468</v>
      </c>
    </row>
    <row r="36" spans="1:25">
      <c r="B36" s="2">
        <f t="shared" si="7"/>
        <v>5.9999999999999997E-7</v>
      </c>
      <c r="C36" s="2">
        <v>1</v>
      </c>
      <c r="D36" s="4">
        <v>0.02</v>
      </c>
      <c r="L36" s="8">
        <f>8.7*(Z1/(0.52*SQRT(B36/C36*D36)))</f>
        <v>15273.032853509438</v>
      </c>
      <c r="M36" s="5">
        <f t="shared" si="8"/>
        <v>68.750612633917001</v>
      </c>
      <c r="N36" s="3">
        <v>1</v>
      </c>
      <c r="O36" s="5">
        <f t="shared" si="9"/>
        <v>1050030.3654567155</v>
      </c>
      <c r="Q36" s="7">
        <f>8.7*(Z2/(0.52*SQRT(B36/C36*D36)))</f>
        <v>76365.164267547196</v>
      </c>
      <c r="R36" s="5">
        <f t="shared" si="10"/>
        <v>68.750612633917001</v>
      </c>
      <c r="S36" s="3">
        <v>1</v>
      </c>
      <c r="T36" s="5">
        <f t="shared" si="11"/>
        <v>5250151.8272835771</v>
      </c>
      <c r="V36" s="5">
        <f>8.7*(Z3/(0.52*SQRT(B36/C36*D36)))</f>
        <v>152730.32853509439</v>
      </c>
      <c r="W36" s="5">
        <f t="shared" si="12"/>
        <v>68.750612633917001</v>
      </c>
      <c r="X36" s="3">
        <v>1</v>
      </c>
      <c r="Y36" s="5">
        <f t="shared" si="13"/>
        <v>10500303.654567154</v>
      </c>
    </row>
    <row r="37" spans="1:25">
      <c r="B37" s="2">
        <f t="shared" si="7"/>
        <v>5.9999999999999997E-7</v>
      </c>
      <c r="C37" s="2">
        <v>1</v>
      </c>
      <c r="D37" s="4">
        <v>0.03</v>
      </c>
      <c r="L37" s="8">
        <f>8.7*(Z1/(0.52*SQRT(B37/C37*D37)))</f>
        <v>12470.379105287288</v>
      </c>
      <c r="M37" s="5">
        <f t="shared" si="8"/>
        <v>70.511525224473814</v>
      </c>
      <c r="N37" s="3">
        <v>1</v>
      </c>
      <c r="O37" s="5">
        <f t="shared" si="9"/>
        <v>879305.45084121579</v>
      </c>
      <c r="Q37" s="7">
        <f>8.7*(Z2/(0.52*SQRT(B37/C37*D37)))</f>
        <v>62351.895526436427</v>
      </c>
      <c r="R37" s="5">
        <f t="shared" si="10"/>
        <v>70.511525224473814</v>
      </c>
      <c r="S37" s="3">
        <v>1</v>
      </c>
      <c r="T37" s="5">
        <f t="shared" si="11"/>
        <v>4396527.2542060781</v>
      </c>
      <c r="V37" s="5">
        <f>8.7*(Z3/(0.52*SQRT(B37/C37*D37)))</f>
        <v>124703.79105287285</v>
      </c>
      <c r="W37" s="5">
        <f t="shared" si="12"/>
        <v>70.511525224473814</v>
      </c>
      <c r="X37" s="3">
        <v>1</v>
      </c>
      <c r="Y37" s="5">
        <f t="shared" si="13"/>
        <v>8793054.5084121563</v>
      </c>
    </row>
    <row r="38" spans="1:25">
      <c r="B38" s="2">
        <f t="shared" si="7"/>
        <v>5.9999999999999997E-7</v>
      </c>
      <c r="C38" s="2">
        <v>1</v>
      </c>
      <c r="D38" s="4">
        <v>0.04</v>
      </c>
      <c r="L38" s="8">
        <f>8.7*(Z1/(0.52*SQRT(B38/C38*D38)))</f>
        <v>10799.665100001452</v>
      </c>
      <c r="M38" s="5">
        <f t="shared" si="8"/>
        <v>71.760912590556813</v>
      </c>
      <c r="N38" s="3">
        <v>1</v>
      </c>
      <c r="O38" s="5">
        <f t="shared" si="9"/>
        <v>774993.82324849116</v>
      </c>
      <c r="Q38" s="7">
        <f>8.7*(Z2/(0.52*SQRT(B38/C38*D38)))</f>
        <v>53998.325500007253</v>
      </c>
      <c r="R38" s="5">
        <f t="shared" si="10"/>
        <v>71.760912590556813</v>
      </c>
      <c r="S38" s="3">
        <v>1</v>
      </c>
      <c r="T38" s="5">
        <f t="shared" si="11"/>
        <v>3874969.1162424553</v>
      </c>
      <c r="V38" s="5">
        <f>8.7*(Z3/(0.52*SQRT(B38/C38*D38)))</f>
        <v>107996.65100001451</v>
      </c>
      <c r="W38" s="5">
        <f t="shared" si="12"/>
        <v>71.760912590556813</v>
      </c>
      <c r="X38" s="3">
        <v>1</v>
      </c>
      <c r="Y38" s="5">
        <f t="shared" si="13"/>
        <v>7749938.2324849106</v>
      </c>
    </row>
    <row r="39" spans="1:25">
      <c r="B39" s="2">
        <f t="shared" si="7"/>
        <v>5.9999999999999997E-7</v>
      </c>
      <c r="C39" s="2">
        <v>1</v>
      </c>
      <c r="D39" s="4">
        <v>0.05</v>
      </c>
      <c r="L39" s="8">
        <f>8.7*(Z1/(0.52*SQRT(B39/C39*D39)))</f>
        <v>9659.5141191341245</v>
      </c>
      <c r="M39" s="5">
        <f t="shared" si="8"/>
        <v>72.730012720637376</v>
      </c>
      <c r="N39" s="3">
        <v>1</v>
      </c>
      <c r="O39" s="5">
        <f t="shared" si="9"/>
        <v>702536.58475980116</v>
      </c>
      <c r="Q39" s="7">
        <f>8.7*(Z2/(0.52*SQRT(B39/C39*D39)))</f>
        <v>48297.570595670615</v>
      </c>
      <c r="R39" s="5">
        <f t="shared" si="10"/>
        <v>72.730012720637376</v>
      </c>
      <c r="S39" s="3">
        <v>1</v>
      </c>
      <c r="T39" s="5">
        <f t="shared" si="11"/>
        <v>3512682.9237990053</v>
      </c>
      <c r="V39" s="5">
        <f>8.7*(Z3/(0.52*SQRT(B39/C39*D39)))</f>
        <v>96595.14119134123</v>
      </c>
      <c r="W39" s="5">
        <f t="shared" si="12"/>
        <v>72.730012720637376</v>
      </c>
      <c r="X39" s="3">
        <v>1</v>
      </c>
      <c r="Y39" s="5">
        <f t="shared" si="13"/>
        <v>7025365.8475980107</v>
      </c>
    </row>
    <row r="40" spans="1:25">
      <c r="B40" s="2">
        <f t="shared" si="7"/>
        <v>5.9999999999999997E-7</v>
      </c>
      <c r="C40" s="2">
        <v>1</v>
      </c>
      <c r="D40" s="4">
        <v>0.06</v>
      </c>
      <c r="L40" s="8">
        <f>8.7*(Z1/(0.52*SQRT(B40/C40*D40)))</f>
        <v>8817.8896293156722</v>
      </c>
      <c r="M40" s="5">
        <f t="shared" si="8"/>
        <v>73.521825181113627</v>
      </c>
      <c r="N40" s="3">
        <v>1</v>
      </c>
      <c r="O40" s="5">
        <f t="shared" si="9"/>
        <v>648307.33979290165</v>
      </c>
      <c r="Q40" s="7">
        <f>8.7*(Z2/(0.52*SQRT(B40/C40*D40)))</f>
        <v>44089.448146578361</v>
      </c>
      <c r="R40" s="5">
        <f t="shared" si="10"/>
        <v>73.521825181113627</v>
      </c>
      <c r="S40" s="3">
        <v>1</v>
      </c>
      <c r="T40" s="5">
        <f t="shared" si="11"/>
        <v>3241536.6989645083</v>
      </c>
      <c r="V40" s="5">
        <f>8.7*(Z3/(0.52*SQRT(B40/C40*D40)))</f>
        <v>88178.896293156722</v>
      </c>
      <c r="W40" s="5">
        <f t="shared" si="12"/>
        <v>73.521825181113627</v>
      </c>
      <c r="X40" s="3">
        <v>1</v>
      </c>
      <c r="Y40" s="5">
        <f t="shared" si="13"/>
        <v>6483073.3979290165</v>
      </c>
    </row>
    <row r="41" spans="1:25">
      <c r="B41" s="2">
        <f t="shared" si="7"/>
        <v>5.9999999999999997E-7</v>
      </c>
      <c r="C41" s="2">
        <v>1</v>
      </c>
      <c r="D41" s="4">
        <v>7.0000000000000007E-2</v>
      </c>
      <c r="L41" s="8">
        <f>8.7*(Z1/(0.52*SQRT(B41/C41*D41)))</f>
        <v>8163.7794563963835</v>
      </c>
      <c r="M41" s="5">
        <f t="shared" si="8"/>
        <v>74.191293077419758</v>
      </c>
      <c r="N41" s="3">
        <v>1</v>
      </c>
      <c r="O41" s="5">
        <f t="shared" si="9"/>
        <v>605681.35426892259</v>
      </c>
      <c r="Q41" s="7">
        <f>8.7*(Z2/(0.52*SQRT(B41/C41*D41)))</f>
        <v>40818.89728198191</v>
      </c>
      <c r="R41" s="5">
        <f t="shared" si="10"/>
        <v>74.191293077419758</v>
      </c>
      <c r="S41" s="3">
        <v>1</v>
      </c>
      <c r="T41" s="5">
        <f t="shared" si="11"/>
        <v>3028406.7713446128</v>
      </c>
      <c r="V41" s="5">
        <f>8.7*(Z3/(0.52*SQRT(B41/C41*D41)))</f>
        <v>81637.79456396382</v>
      </c>
      <c r="W41" s="5">
        <f t="shared" si="12"/>
        <v>74.191293077419758</v>
      </c>
      <c r="X41" s="3">
        <v>1</v>
      </c>
      <c r="Y41" s="5">
        <f t="shared" si="13"/>
        <v>6056813.5426892256</v>
      </c>
    </row>
    <row r="42" spans="1:25">
      <c r="B42" s="2">
        <f t="shared" si="7"/>
        <v>5.9999999999999997E-7</v>
      </c>
      <c r="C42" s="2">
        <v>1</v>
      </c>
      <c r="D42" s="4">
        <v>0.08</v>
      </c>
      <c r="L42" s="8">
        <f>8.7*(Z1/(0.52*SQRT(B42/C42*D42)))</f>
        <v>7636.5164267547189</v>
      </c>
      <c r="M42" s="5">
        <f t="shared" si="8"/>
        <v>74.771212547196626</v>
      </c>
      <c r="N42" s="3">
        <v>1</v>
      </c>
      <c r="O42" s="5">
        <f t="shared" si="9"/>
        <v>570991.59286503564</v>
      </c>
      <c r="Q42" s="7">
        <f>8.7*(Z2/(0.52*SQRT(B42/C42*D42)))</f>
        <v>38182.582133773598</v>
      </c>
      <c r="R42" s="5">
        <f t="shared" si="10"/>
        <v>74.771212547196626</v>
      </c>
      <c r="S42" s="3">
        <v>1</v>
      </c>
      <c r="T42" s="5">
        <f t="shared" si="11"/>
        <v>2854957.9643251779</v>
      </c>
      <c r="V42" s="5">
        <f>8.7*(Z3/(0.52*SQRT(B42/C42*D42)))</f>
        <v>76365.164267547196</v>
      </c>
      <c r="W42" s="5">
        <f t="shared" si="12"/>
        <v>74.771212547196626</v>
      </c>
      <c r="X42" s="3">
        <v>1</v>
      </c>
      <c r="Y42" s="5">
        <f t="shared" si="13"/>
        <v>5709915.9286503559</v>
      </c>
    </row>
    <row r="43" spans="1:25">
      <c r="B43" s="2">
        <f t="shared" si="7"/>
        <v>5.9999999999999997E-7</v>
      </c>
      <c r="C43" s="2">
        <v>1</v>
      </c>
      <c r="D43" s="4">
        <v>0.09</v>
      </c>
      <c r="L43" s="8">
        <f>8.7*(Z1/(0.52*SQRT(B43/C43*D43)))</f>
        <v>7199.7767333343008</v>
      </c>
      <c r="M43" s="5">
        <f t="shared" si="8"/>
        <v>75.28273777167044</v>
      </c>
      <c r="N43" s="3">
        <v>1</v>
      </c>
      <c r="O43" s="5">
        <f t="shared" si="9"/>
        <v>542018.90383018018</v>
      </c>
      <c r="Q43" s="7">
        <f>8.7*(Z2/(0.52*SQRT(B43/C43*D43)))</f>
        <v>35998.8836666715</v>
      </c>
      <c r="R43" s="5">
        <f t="shared" si="10"/>
        <v>75.28273777167044</v>
      </c>
      <c r="S43" s="3">
        <v>1</v>
      </c>
      <c r="T43" s="5">
        <f t="shared" si="11"/>
        <v>2710094.5191509007</v>
      </c>
      <c r="V43" s="5">
        <f>8.7*(Z3/(0.52*SQRT(B43/C43*D43)))</f>
        <v>71997.767333342999</v>
      </c>
      <c r="W43" s="5">
        <f t="shared" si="12"/>
        <v>75.28273777167044</v>
      </c>
      <c r="X43" s="3">
        <v>1</v>
      </c>
      <c r="Y43" s="5">
        <f t="shared" si="13"/>
        <v>5420189.0383018013</v>
      </c>
    </row>
    <row r="44" spans="1:25">
      <c r="B44" s="2">
        <f t="shared" si="7"/>
        <v>5.9999999999999997E-7</v>
      </c>
      <c r="C44" s="2">
        <v>1</v>
      </c>
      <c r="D44" s="4">
        <v>0.1</v>
      </c>
      <c r="L44" s="8">
        <f>8.7*(Z1/(0.52*SQRT(B44/C44*D44)))</f>
        <v>6830.3079366069387</v>
      </c>
      <c r="M44" s="5">
        <f t="shared" si="8"/>
        <v>75.740312677277188</v>
      </c>
      <c r="N44" s="3">
        <v>1</v>
      </c>
      <c r="O44" s="5">
        <f t="shared" si="9"/>
        <v>517329.65880069754</v>
      </c>
      <c r="Q44" s="7">
        <f>8.7*(Z2/(0.52*SQRT(B44/C44*D44)))</f>
        <v>34151.539683034694</v>
      </c>
      <c r="R44" s="5">
        <f t="shared" si="10"/>
        <v>75.740312677277188</v>
      </c>
      <c r="S44" s="3">
        <v>1</v>
      </c>
      <c r="T44" s="5">
        <f t="shared" si="11"/>
        <v>2586648.2940034876</v>
      </c>
      <c r="V44" s="5">
        <f>8.7*(Z3/(0.52*SQRT(B44/C44*D44)))</f>
        <v>68303.079366069389</v>
      </c>
      <c r="W44" s="5">
        <f t="shared" si="12"/>
        <v>75.740312677277188</v>
      </c>
      <c r="X44" s="3">
        <v>1</v>
      </c>
      <c r="Y44" s="5">
        <f t="shared" si="13"/>
        <v>5173296.5880069751</v>
      </c>
    </row>
    <row r="46" spans="1:25">
      <c r="A46" s="2" t="s">
        <v>20</v>
      </c>
      <c r="F46" s="2"/>
    </row>
    <row r="47" spans="1:25">
      <c r="B47" s="2">
        <f t="shared" ref="B47:B66" si="14">0.03/100000</f>
        <v>2.9999999999999999E-7</v>
      </c>
      <c r="C47" s="2">
        <v>1</v>
      </c>
      <c r="D47" s="4">
        <v>1E-4</v>
      </c>
      <c r="L47" s="8">
        <f>8.7*(Z1/(0.52*SQRT(B47/C47*D47)))</f>
        <v>305460.65707018878</v>
      </c>
      <c r="M47" s="8">
        <f t="shared" ref="M47:M66" si="15">20*(LOG10(15*(SQRT(1/B47*C47*D47))))</f>
        <v>48.750612633917001</v>
      </c>
      <c r="N47" s="3">
        <v>1</v>
      </c>
      <c r="O47" s="5">
        <f t="shared" ref="O47:O66" si="16">L47*M47</f>
        <v>14891394.167730534</v>
      </c>
      <c r="Q47" s="7">
        <f>8.7*(Z2/(0.52*SQRT(B47/C47*D47)))</f>
        <v>1527303.2853509437</v>
      </c>
      <c r="R47" s="8">
        <f t="shared" ref="R47:R66" si="17">20*(LOG10(15*(SQRT(1/B47*C47*D47))))</f>
        <v>48.750612633917001</v>
      </c>
      <c r="S47" s="3">
        <v>1</v>
      </c>
      <c r="T47" s="5">
        <f t="shared" ref="T47:T66" si="18">Q47*R47</f>
        <v>74456970.838652655</v>
      </c>
      <c r="V47" s="5">
        <f>8.7*(Z3/(0.52*SQRT(B47/C47*D47)))</f>
        <v>3054606.5707018874</v>
      </c>
      <c r="W47" s="8">
        <f t="shared" ref="W47:W66" si="19">20*(LOG10(15*(SQRT(1/B47*C47*D47))))</f>
        <v>48.750612633917001</v>
      </c>
      <c r="X47" s="3">
        <v>1</v>
      </c>
      <c r="Y47" s="5">
        <f t="shared" ref="Y47:Y66" si="20">V47*W47</f>
        <v>148913941.67730531</v>
      </c>
    </row>
    <row r="48" spans="1:25">
      <c r="B48" s="2">
        <f t="shared" si="14"/>
        <v>2.9999999999999999E-7</v>
      </c>
      <c r="C48" s="2">
        <v>1</v>
      </c>
      <c r="D48" s="4">
        <v>2.0000000000000001E-4</v>
      </c>
      <c r="L48" s="8">
        <f>8.7*(Z1/(0.52*SQRT(B48/C48*D48)))</f>
        <v>215993.30200002904</v>
      </c>
      <c r="M48" s="8">
        <f t="shared" si="15"/>
        <v>51.760912590556813</v>
      </c>
      <c r="N48" s="3">
        <v>1</v>
      </c>
      <c r="O48" s="5">
        <f t="shared" si="16"/>
        <v>11180010.424969243</v>
      </c>
      <c r="Q48" s="7">
        <f>8.7*(Z2/(0.52*SQRT(B48/C48*D48)))</f>
        <v>1079966.5100001451</v>
      </c>
      <c r="R48" s="8">
        <f t="shared" si="17"/>
        <v>51.760912590556813</v>
      </c>
      <c r="S48" s="3">
        <v>1</v>
      </c>
      <c r="T48" s="5">
        <f t="shared" si="18"/>
        <v>55900052.124846213</v>
      </c>
      <c r="V48" s="5">
        <f>8.7*(Z3/(0.52*SQRT(B48/C48*D48)))</f>
        <v>2159933.0200002901</v>
      </c>
      <c r="W48" s="8">
        <f t="shared" si="19"/>
        <v>51.760912590556813</v>
      </c>
      <c r="X48" s="3">
        <v>1</v>
      </c>
      <c r="Y48" s="5">
        <f t="shared" si="20"/>
        <v>111800104.24969243</v>
      </c>
    </row>
    <row r="49" spans="2:25">
      <c r="B49" s="2">
        <f t="shared" si="14"/>
        <v>2.9999999999999999E-7</v>
      </c>
      <c r="C49" s="2">
        <v>1</v>
      </c>
      <c r="D49" s="4">
        <v>2.9999999999999997E-4</v>
      </c>
      <c r="L49" s="8">
        <f>8.7*(Z1/(0.52*SQRT(B49/C49*D49)))</f>
        <v>176357.79258631344</v>
      </c>
      <c r="M49" s="8">
        <f t="shared" si="15"/>
        <v>53.521825181113627</v>
      </c>
      <c r="N49" s="3">
        <v>1</v>
      </c>
      <c r="O49" s="5">
        <f t="shared" si="16"/>
        <v>9438990.9441317655</v>
      </c>
      <c r="Q49" s="7">
        <f>8.7*(Z2/(0.52*SQRT(B49/C49*D49)))</f>
        <v>881788.96293156734</v>
      </c>
      <c r="R49" s="8">
        <f t="shared" si="17"/>
        <v>53.521825181113627</v>
      </c>
      <c r="S49" s="3">
        <v>1</v>
      </c>
      <c r="T49" s="5">
        <f t="shared" si="18"/>
        <v>47194954.720658831</v>
      </c>
      <c r="V49" s="5">
        <f>8.7*(Z3/(0.52*SQRT(B49/C49*D49)))</f>
        <v>1763577.9258631347</v>
      </c>
      <c r="W49" s="8">
        <f t="shared" si="19"/>
        <v>53.521825181113627</v>
      </c>
      <c r="X49" s="3">
        <v>1</v>
      </c>
      <c r="Y49" s="5">
        <f t="shared" si="20"/>
        <v>94389909.441317663</v>
      </c>
    </row>
    <row r="50" spans="2:25">
      <c r="B50" s="2">
        <f t="shared" si="14"/>
        <v>2.9999999999999999E-7</v>
      </c>
      <c r="C50" s="2">
        <v>1</v>
      </c>
      <c r="D50" s="4">
        <v>4.0000000000000002E-4</v>
      </c>
      <c r="L50" s="8">
        <f>8.7*(Z1/(0.52*SQRT(B50/C50*D50)))</f>
        <v>152730.32853509439</v>
      </c>
      <c r="M50" s="8">
        <f t="shared" si="15"/>
        <v>54.771212547196626</v>
      </c>
      <c r="N50" s="3">
        <v>1</v>
      </c>
      <c r="O50" s="5">
        <f t="shared" si="16"/>
        <v>8365225.2865988249</v>
      </c>
      <c r="Q50" s="7">
        <f>8.7*(Z2/(0.52*SQRT(B50/C50*D50)))</f>
        <v>763651.64267547184</v>
      </c>
      <c r="R50" s="8">
        <f t="shared" si="17"/>
        <v>54.771212547196626</v>
      </c>
      <c r="S50" s="3">
        <v>1</v>
      </c>
      <c r="T50" s="5">
        <f t="shared" si="18"/>
        <v>41826126.43299412</v>
      </c>
      <c r="V50" s="5">
        <f>8.7*(Z3/(0.52*SQRT(B50/C50*D50)))</f>
        <v>1527303.2853509437</v>
      </c>
      <c r="W50" s="8">
        <f t="shared" si="19"/>
        <v>54.771212547196626</v>
      </c>
      <c r="X50" s="3">
        <v>1</v>
      </c>
      <c r="Y50" s="5">
        <f t="shared" si="20"/>
        <v>83652252.86598824</v>
      </c>
    </row>
    <row r="51" spans="2:25">
      <c r="B51" s="2">
        <f t="shared" si="14"/>
        <v>2.9999999999999999E-7</v>
      </c>
      <c r="C51" s="2">
        <v>1</v>
      </c>
      <c r="D51" s="4">
        <v>5.0000000000000001E-4</v>
      </c>
      <c r="L51" s="8">
        <f>8.7*(Z1/(0.52*SQRT(B51/C51*D51)))</f>
        <v>136606.15873213878</v>
      </c>
      <c r="M51" s="8">
        <f t="shared" si="15"/>
        <v>55.740312677277188</v>
      </c>
      <c r="N51" s="3">
        <v>1</v>
      </c>
      <c r="O51" s="5">
        <f t="shared" si="16"/>
        <v>7614470.0013711751</v>
      </c>
      <c r="Q51" s="7">
        <f>8.7*(Z2/(0.52*SQRT(B51/C51*D51)))</f>
        <v>683030.7936606938</v>
      </c>
      <c r="R51" s="8">
        <f t="shared" si="17"/>
        <v>55.740312677277188</v>
      </c>
      <c r="S51" s="3">
        <v>1</v>
      </c>
      <c r="T51" s="5">
        <f t="shared" si="18"/>
        <v>38072350.006855868</v>
      </c>
      <c r="V51" s="5">
        <f>8.7*(Z3/(0.52*SQRT(B51/C51*D51)))</f>
        <v>1366061.5873213876</v>
      </c>
      <c r="W51" s="8">
        <f t="shared" si="19"/>
        <v>55.740312677277188</v>
      </c>
      <c r="X51" s="3">
        <v>1</v>
      </c>
      <c r="Y51" s="5">
        <f t="shared" si="20"/>
        <v>76144700.013711736</v>
      </c>
    </row>
    <row r="52" spans="2:25">
      <c r="B52" s="2">
        <f t="shared" si="14"/>
        <v>2.9999999999999999E-7</v>
      </c>
      <c r="C52" s="2">
        <v>1</v>
      </c>
      <c r="D52" s="4">
        <v>5.9999999999999995E-4</v>
      </c>
      <c r="L52" s="8">
        <f>8.7*(Z1/(0.52*SQRT(B52/C52*D52)))</f>
        <v>124703.79105287287</v>
      </c>
      <c r="M52" s="8">
        <f t="shared" si="15"/>
        <v>56.53212513775344</v>
      </c>
      <c r="N52" s="3">
        <v>1</v>
      </c>
      <c r="O52" s="5">
        <f t="shared" si="16"/>
        <v>7049770.3209532667</v>
      </c>
      <c r="Q52" s="7">
        <f>8.7*(Z2/(0.52*SQRT(B52/C52*D52)))</f>
        <v>623518.95526436437</v>
      </c>
      <c r="R52" s="8">
        <f t="shared" si="17"/>
        <v>56.53212513775344</v>
      </c>
      <c r="S52" s="3">
        <v>1</v>
      </c>
      <c r="T52" s="5">
        <f t="shared" si="18"/>
        <v>35248851.604766332</v>
      </c>
      <c r="V52" s="5">
        <f>8.7*(Z3/(0.52*SQRT(B52/C52*D52)))</f>
        <v>1247037.9105287287</v>
      </c>
      <c r="W52" s="8">
        <f t="shared" si="19"/>
        <v>56.53212513775344</v>
      </c>
      <c r="X52" s="3">
        <v>1</v>
      </c>
      <c r="Y52" s="5">
        <f t="shared" si="20"/>
        <v>70497703.209532663</v>
      </c>
    </row>
    <row r="53" spans="2:25">
      <c r="B53" s="2">
        <f t="shared" si="14"/>
        <v>2.9999999999999999E-7</v>
      </c>
      <c r="C53" s="2">
        <v>1</v>
      </c>
      <c r="D53" s="4">
        <v>6.9999999999999999E-4</v>
      </c>
      <c r="L53" s="8">
        <f>8.7*(Z1/(0.52*SQRT(B53/C53*D53)))</f>
        <v>115453.27627458618</v>
      </c>
      <c r="M53" s="8">
        <f t="shared" si="15"/>
        <v>57.20159303405957</v>
      </c>
      <c r="N53" s="3">
        <v>1</v>
      </c>
      <c r="O53" s="5">
        <f t="shared" si="16"/>
        <v>6604111.3239077237</v>
      </c>
      <c r="Q53" s="7">
        <f>8.7*(Z2/(0.52*SQRT(B53/C53*D53)))</f>
        <v>577266.38137293095</v>
      </c>
      <c r="R53" s="8">
        <f t="shared" si="17"/>
        <v>57.20159303405957</v>
      </c>
      <c r="S53" s="3">
        <v>1</v>
      </c>
      <c r="T53" s="5">
        <f t="shared" si="18"/>
        <v>33020556.619538624</v>
      </c>
      <c r="V53" s="5">
        <f>8.7*(Z3/(0.52*SQRT(B53/C53*D53)))</f>
        <v>1154532.7627458619</v>
      </c>
      <c r="W53" s="8">
        <f t="shared" si="19"/>
        <v>57.20159303405957</v>
      </c>
      <c r="X53" s="3">
        <v>1</v>
      </c>
      <c r="Y53" s="5">
        <f t="shared" si="20"/>
        <v>66041113.239077248</v>
      </c>
    </row>
    <row r="54" spans="2:25">
      <c r="B54" s="2">
        <f t="shared" si="14"/>
        <v>2.9999999999999999E-7</v>
      </c>
      <c r="C54" s="2">
        <v>1</v>
      </c>
      <c r="D54" s="4">
        <v>8.0000000000000004E-4</v>
      </c>
      <c r="L54" s="8">
        <f>8.7*(Z1/(0.52*SQRT(B54/C54*D54)))</f>
        <v>107996.65100001452</v>
      </c>
      <c r="M54" s="8">
        <f t="shared" si="15"/>
        <v>57.781512503836439</v>
      </c>
      <c r="N54" s="3">
        <v>1</v>
      </c>
      <c r="O54" s="5">
        <f t="shared" si="16"/>
        <v>6240209.8401297992</v>
      </c>
      <c r="Q54" s="7">
        <f>8.7*(Z2/(0.52*SQRT(B54/C54*D54)))</f>
        <v>539983.25500007253</v>
      </c>
      <c r="R54" s="8">
        <f t="shared" si="17"/>
        <v>57.781512503836439</v>
      </c>
      <c r="S54" s="3">
        <v>1</v>
      </c>
      <c r="T54" s="5">
        <f t="shared" si="18"/>
        <v>31201049.20064899</v>
      </c>
      <c r="V54" s="5">
        <f>8.7*(Z3/(0.52*SQRT(B54/C54*D54)))</f>
        <v>1079966.5100001451</v>
      </c>
      <c r="W54" s="8">
        <f t="shared" si="19"/>
        <v>57.781512503836439</v>
      </c>
      <c r="X54" s="3">
        <v>1</v>
      </c>
      <c r="Y54" s="5">
        <f t="shared" si="20"/>
        <v>62402098.401297979</v>
      </c>
    </row>
    <row r="55" spans="2:25">
      <c r="B55" s="2">
        <f t="shared" si="14"/>
        <v>2.9999999999999999E-7</v>
      </c>
      <c r="C55" s="2">
        <v>1</v>
      </c>
      <c r="D55" s="4">
        <v>8.9999999999999998E-4</v>
      </c>
      <c r="L55" s="8">
        <f>8.7*(Z1/(0.52*SQRT(B55/C55*D55)))</f>
        <v>101820.21902339626</v>
      </c>
      <c r="M55" s="8">
        <f t="shared" si="15"/>
        <v>58.293037728310253</v>
      </c>
      <c r="N55" s="3">
        <v>1</v>
      </c>
      <c r="O55" s="5">
        <f t="shared" si="16"/>
        <v>5935409.8690356519</v>
      </c>
      <c r="Q55" s="7">
        <f>8.7*(Z2/(0.52*SQRT(B55/C55*D55)))</f>
        <v>509101.09511698125</v>
      </c>
      <c r="R55" s="8">
        <f t="shared" si="17"/>
        <v>58.293037728310253</v>
      </c>
      <c r="S55" s="3">
        <v>1</v>
      </c>
      <c r="T55" s="5">
        <f t="shared" si="18"/>
        <v>29677049.345178254</v>
      </c>
      <c r="V55" s="5">
        <f>8.7*(Z3/(0.52*SQRT(B55/C55*D55)))</f>
        <v>1018202.1902339625</v>
      </c>
      <c r="W55" s="8">
        <f t="shared" si="19"/>
        <v>58.293037728310253</v>
      </c>
      <c r="X55" s="3">
        <v>1</v>
      </c>
      <c r="Y55" s="5">
        <f t="shared" si="20"/>
        <v>59354098.690356508</v>
      </c>
    </row>
    <row r="56" spans="2:25">
      <c r="B56" s="2">
        <f t="shared" si="14"/>
        <v>2.9999999999999999E-7</v>
      </c>
      <c r="C56" s="2">
        <v>1</v>
      </c>
      <c r="D56" s="4">
        <v>1E-3</v>
      </c>
      <c r="L56" s="8">
        <f t="shared" ref="L56:L58" si="21">8.7*(Z1/(0.52*SQRT(B56/C56*D56)))</f>
        <v>96595.14119134123</v>
      </c>
      <c r="M56" s="8">
        <f t="shared" si="15"/>
        <v>58.750612633917001</v>
      </c>
      <c r="N56" s="3">
        <v>1</v>
      </c>
      <c r="O56" s="5">
        <f t="shared" si="16"/>
        <v>5675023.7224510089</v>
      </c>
      <c r="Q56" s="7">
        <f>8.7*(Z2/(0.52*SQRT(B56/C56*D56)))</f>
        <v>482975.70595670614</v>
      </c>
      <c r="R56" s="8">
        <f t="shared" si="17"/>
        <v>58.750612633917001</v>
      </c>
      <c r="S56" s="3">
        <v>1</v>
      </c>
      <c r="T56" s="5">
        <f t="shared" si="18"/>
        <v>28375118.612255041</v>
      </c>
      <c r="V56" s="5">
        <f>8.7*(Z3/(0.52*SQRT(B56/C56*D56)))</f>
        <v>965951.41191341227</v>
      </c>
      <c r="W56" s="8">
        <f t="shared" si="19"/>
        <v>58.750612633917001</v>
      </c>
      <c r="X56" s="3">
        <v>1</v>
      </c>
      <c r="Y56" s="5">
        <f t="shared" si="20"/>
        <v>56750237.224510081</v>
      </c>
    </row>
    <row r="57" spans="2:25">
      <c r="B57" s="2">
        <f t="shared" si="14"/>
        <v>2.9999999999999999E-7</v>
      </c>
      <c r="C57" s="2">
        <v>1</v>
      </c>
      <c r="D57" s="4">
        <v>0.01</v>
      </c>
      <c r="L57" s="8">
        <f t="shared" si="21"/>
        <v>152730.32853509439</v>
      </c>
      <c r="M57" s="8">
        <f t="shared" si="15"/>
        <v>68.750612633917001</v>
      </c>
      <c r="N57" s="3">
        <v>1</v>
      </c>
      <c r="O57" s="5">
        <f t="shared" si="16"/>
        <v>10500303.654567154</v>
      </c>
      <c r="Q57" s="7">
        <f>8.7*(Z2/(0.52*SQRT(B57/C57*D57)))</f>
        <v>152730.32853509439</v>
      </c>
      <c r="R57" s="8">
        <f t="shared" si="17"/>
        <v>68.750612633917001</v>
      </c>
      <c r="S57" s="3">
        <v>1</v>
      </c>
      <c r="T57" s="5">
        <f t="shared" si="18"/>
        <v>10500303.654567154</v>
      </c>
      <c r="V57" s="5">
        <f>8.7*(Z3/(0.52*SQRT(B57/C57*D57)))</f>
        <v>305460.65707018878</v>
      </c>
      <c r="W57" s="8">
        <f t="shared" si="19"/>
        <v>68.750612633917001</v>
      </c>
      <c r="X57" s="3">
        <v>1</v>
      </c>
      <c r="Y57" s="5">
        <f t="shared" si="20"/>
        <v>21000607.309134308</v>
      </c>
    </row>
    <row r="58" spans="2:25">
      <c r="B58" s="2">
        <f t="shared" si="14"/>
        <v>2.9999999999999999E-7</v>
      </c>
      <c r="C58" s="2">
        <v>1</v>
      </c>
      <c r="D58" s="4">
        <v>0.02</v>
      </c>
      <c r="L58" s="8">
        <f t="shared" si="21"/>
        <v>215993.30200002901</v>
      </c>
      <c r="M58" s="8">
        <f t="shared" si="15"/>
        <v>71.760912590556813</v>
      </c>
      <c r="N58" s="3">
        <v>1</v>
      </c>
      <c r="O58" s="5">
        <f t="shared" si="16"/>
        <v>15499876.464969821</v>
      </c>
      <c r="Q58" s="7">
        <f>8.7*(Z2/(0.52*SQRT(B58/C58*D58)))</f>
        <v>107996.65100001451</v>
      </c>
      <c r="R58" s="8">
        <f t="shared" si="17"/>
        <v>71.760912590556813</v>
      </c>
      <c r="S58" s="3">
        <v>1</v>
      </c>
      <c r="T58" s="5">
        <f t="shared" si="18"/>
        <v>7749938.2324849106</v>
      </c>
      <c r="V58" s="5">
        <f>8.7*(Z3/(0.52*SQRT(B58/C58*D58)))</f>
        <v>215993.30200002901</v>
      </c>
      <c r="W58" s="8">
        <f t="shared" si="19"/>
        <v>71.760912590556813</v>
      </c>
      <c r="X58" s="3">
        <v>1</v>
      </c>
      <c r="Y58" s="5">
        <f t="shared" si="20"/>
        <v>15499876.464969821</v>
      </c>
    </row>
    <row r="59" spans="2:25">
      <c r="B59" s="2">
        <f t="shared" si="14"/>
        <v>2.9999999999999999E-7</v>
      </c>
      <c r="C59" s="2">
        <v>1</v>
      </c>
      <c r="D59" s="4">
        <v>0.03</v>
      </c>
      <c r="L59" s="8">
        <f>8.7*(Z1/(0.52*SQRT(B59/C59*D59)))</f>
        <v>17635.779258631344</v>
      </c>
      <c r="M59" s="8">
        <f t="shared" si="15"/>
        <v>73.521825181113627</v>
      </c>
      <c r="N59" s="3">
        <v>1</v>
      </c>
      <c r="O59" s="5">
        <f t="shared" si="16"/>
        <v>1296614.6795858033</v>
      </c>
      <c r="Q59" s="7">
        <f>8.7*(Z2/(0.52*SQRT(B59/C59*D59)))</f>
        <v>88178.896293156722</v>
      </c>
      <c r="R59" s="8">
        <f t="shared" si="17"/>
        <v>73.521825181113627</v>
      </c>
      <c r="S59" s="3">
        <v>1</v>
      </c>
      <c r="T59" s="5">
        <f t="shared" si="18"/>
        <v>6483073.3979290165</v>
      </c>
      <c r="V59" s="5">
        <f>8.7*(Z3/(0.52*SQRT(B59/C59*D59)))</f>
        <v>176357.79258631344</v>
      </c>
      <c r="W59" s="8">
        <f t="shared" si="19"/>
        <v>73.521825181113627</v>
      </c>
      <c r="X59" s="3">
        <v>1</v>
      </c>
      <c r="Y59" s="5">
        <f t="shared" si="20"/>
        <v>12966146.795858033</v>
      </c>
    </row>
    <row r="60" spans="2:25">
      <c r="B60" s="2">
        <f t="shared" si="14"/>
        <v>2.9999999999999999E-7</v>
      </c>
      <c r="C60" s="2">
        <v>1</v>
      </c>
      <c r="D60" s="4">
        <v>0.04</v>
      </c>
      <c r="L60" s="8">
        <f>8.7*(Z1/(0.52*SQRT(B60/C60*D60)))</f>
        <v>15273.032853509438</v>
      </c>
      <c r="M60" s="8">
        <f t="shared" si="15"/>
        <v>74.771212547196626</v>
      </c>
      <c r="N60" s="3">
        <v>1</v>
      </c>
      <c r="O60" s="5">
        <f t="shared" si="16"/>
        <v>1141983.1857300713</v>
      </c>
      <c r="Q60" s="7">
        <f>8.7*(Z2/(0.52*SQRT(B60/C60*D60)))</f>
        <v>76365.164267547196</v>
      </c>
      <c r="R60" s="8">
        <f t="shared" si="17"/>
        <v>74.771212547196626</v>
      </c>
      <c r="S60" s="3">
        <v>1</v>
      </c>
      <c r="T60" s="5">
        <f t="shared" si="18"/>
        <v>5709915.9286503559</v>
      </c>
      <c r="V60" s="5">
        <f>8.7*(Z3/(0.52*SQRT(B60/C60*D60)))</f>
        <v>152730.32853509439</v>
      </c>
      <c r="W60" s="8">
        <f t="shared" si="19"/>
        <v>74.771212547196626</v>
      </c>
      <c r="X60" s="3">
        <v>1</v>
      </c>
      <c r="Y60" s="5">
        <f t="shared" si="20"/>
        <v>11419831.857300712</v>
      </c>
    </row>
    <row r="61" spans="2:25">
      <c r="B61" s="2">
        <f t="shared" si="14"/>
        <v>2.9999999999999999E-7</v>
      </c>
      <c r="C61" s="2">
        <v>1</v>
      </c>
      <c r="D61" s="4">
        <v>0.05</v>
      </c>
      <c r="L61" s="8">
        <f>8.7*(Z1/(0.52*SQRT(B61/C61*D61)))</f>
        <v>13660.615873213877</v>
      </c>
      <c r="M61" s="8">
        <f t="shared" si="15"/>
        <v>75.740312677277188</v>
      </c>
      <c r="N61" s="3">
        <v>1</v>
      </c>
      <c r="O61" s="5">
        <f t="shared" si="16"/>
        <v>1034659.3176013951</v>
      </c>
      <c r="Q61" s="7">
        <f>8.7*(Z2/(0.52*SQRT(B61/C61*D61)))</f>
        <v>68303.079366069389</v>
      </c>
      <c r="R61" s="8">
        <f t="shared" si="17"/>
        <v>75.740312677277188</v>
      </c>
      <c r="S61" s="3">
        <v>1</v>
      </c>
      <c r="T61" s="5">
        <f t="shared" si="18"/>
        <v>5173296.5880069751</v>
      </c>
      <c r="V61" s="5">
        <f>8.7*(Z3/(0.52*SQRT(B61/C61*D61)))</f>
        <v>136606.15873213878</v>
      </c>
      <c r="W61" s="8">
        <f t="shared" si="19"/>
        <v>75.740312677277188</v>
      </c>
      <c r="X61" s="3">
        <v>1</v>
      </c>
      <c r="Y61" s="5">
        <f t="shared" si="20"/>
        <v>10346593.17601395</v>
      </c>
    </row>
    <row r="62" spans="2:25">
      <c r="B62" s="2">
        <f t="shared" si="14"/>
        <v>2.9999999999999999E-7</v>
      </c>
      <c r="C62" s="2">
        <v>1</v>
      </c>
      <c r="D62" s="4">
        <v>0.06</v>
      </c>
      <c r="L62" s="8">
        <f>8.7*(Z1/(0.52*SQRT(B62/C62*D62)))</f>
        <v>12470.379105287288</v>
      </c>
      <c r="M62" s="8">
        <f t="shared" si="15"/>
        <v>76.53212513775344</v>
      </c>
      <c r="N62" s="3">
        <v>1</v>
      </c>
      <c r="O62" s="5">
        <f t="shared" si="16"/>
        <v>954384.61420107249</v>
      </c>
      <c r="Q62" s="7">
        <f>8.7*(Z2/(0.52*SQRT(B62/C62*D62)))</f>
        <v>62351.895526436427</v>
      </c>
      <c r="R62" s="8">
        <f t="shared" si="17"/>
        <v>76.53212513775344</v>
      </c>
      <c r="S62" s="3">
        <v>1</v>
      </c>
      <c r="T62" s="5">
        <f t="shared" si="18"/>
        <v>4771923.0710053612</v>
      </c>
      <c r="V62" s="5">
        <f>8.7*(Z3/(0.52*SQRT(B62/C62*D62)))</f>
        <v>124703.79105287285</v>
      </c>
      <c r="W62" s="8">
        <f t="shared" si="19"/>
        <v>76.53212513775344</v>
      </c>
      <c r="X62" s="3">
        <v>1</v>
      </c>
      <c r="Y62" s="5">
        <f t="shared" si="20"/>
        <v>9543846.1420107223</v>
      </c>
    </row>
    <row r="63" spans="2:25">
      <c r="B63" s="2">
        <f t="shared" si="14"/>
        <v>2.9999999999999999E-7</v>
      </c>
      <c r="C63" s="2">
        <v>1</v>
      </c>
      <c r="D63" s="4">
        <v>7.0000000000000007E-2</v>
      </c>
      <c r="L63" s="8">
        <f>8.7*(Z1/(0.52*SQRT(B63/C63*D63)))</f>
        <v>11545.327627458619</v>
      </c>
      <c r="M63" s="8">
        <f t="shared" si="15"/>
        <v>77.20159303405957</v>
      </c>
      <c r="N63" s="3">
        <v>1</v>
      </c>
      <c r="O63" s="5">
        <f t="shared" si="16"/>
        <v>891317.68493994477</v>
      </c>
      <c r="Q63" s="7">
        <f>8.7*(Z2/(0.52*SQRT(B63/C63*D63)))</f>
        <v>57726.638137293085</v>
      </c>
      <c r="R63" s="8">
        <f t="shared" si="17"/>
        <v>77.20159303405957</v>
      </c>
      <c r="S63" s="3">
        <v>1</v>
      </c>
      <c r="T63" s="5">
        <f t="shared" si="18"/>
        <v>4456588.4246997237</v>
      </c>
      <c r="V63" s="5">
        <f>8.7*(Z3/(0.52*SQRT(B63/C63*D63)))</f>
        <v>115453.27627458617</v>
      </c>
      <c r="W63" s="8">
        <f t="shared" si="19"/>
        <v>77.20159303405957</v>
      </c>
      <c r="X63" s="3">
        <v>1</v>
      </c>
      <c r="Y63" s="5">
        <f t="shared" si="20"/>
        <v>8913176.8493994474</v>
      </c>
    </row>
    <row r="64" spans="2:25">
      <c r="B64" s="2">
        <f t="shared" si="14"/>
        <v>2.9999999999999999E-7</v>
      </c>
      <c r="C64" s="2">
        <v>1</v>
      </c>
      <c r="D64" s="4">
        <v>0.08</v>
      </c>
      <c r="L64" s="8">
        <f>8.7*(Z1/(0.52*SQRT(B64/C64*D64)))</f>
        <v>10799.665100001452</v>
      </c>
      <c r="M64" s="8">
        <f t="shared" si="15"/>
        <v>77.781512503836439</v>
      </c>
      <c r="N64" s="3">
        <v>1</v>
      </c>
      <c r="O64" s="5">
        <f t="shared" si="16"/>
        <v>840014.28601300891</v>
      </c>
      <c r="Q64" s="7">
        <f>8.7*(Z2/(0.52*SQRT(B64/C64*D64)))</f>
        <v>53998.325500007253</v>
      </c>
      <c r="R64" s="8">
        <f t="shared" si="17"/>
        <v>77.781512503836439</v>
      </c>
      <c r="S64" s="3">
        <v>1</v>
      </c>
      <c r="T64" s="5">
        <f t="shared" si="18"/>
        <v>4200071.4300650442</v>
      </c>
      <c r="V64" s="5">
        <f>8.7*(Z3/(0.52*SQRT(B64/C64*D64)))</f>
        <v>107996.65100001451</v>
      </c>
      <c r="W64" s="8">
        <f t="shared" si="19"/>
        <v>77.781512503836439</v>
      </c>
      <c r="X64" s="3">
        <v>1</v>
      </c>
      <c r="Y64" s="5">
        <f t="shared" si="20"/>
        <v>8400142.8601300884</v>
      </c>
    </row>
    <row r="65" spans="1:25">
      <c r="B65" s="2">
        <f t="shared" si="14"/>
        <v>2.9999999999999999E-7</v>
      </c>
      <c r="C65" s="2">
        <v>1</v>
      </c>
      <c r="D65" s="4">
        <v>0.09</v>
      </c>
      <c r="L65" s="8">
        <f>8.7*(Z1/(0.52*SQRT(B65/C65*D65)))</f>
        <v>10182.021902339626</v>
      </c>
      <c r="M65" s="8">
        <f t="shared" si="15"/>
        <v>78.293037728310253</v>
      </c>
      <c r="N65" s="3">
        <v>1</v>
      </c>
      <c r="O65" s="5">
        <f t="shared" si="16"/>
        <v>797181.42495035764</v>
      </c>
      <c r="Q65" s="7">
        <f>8.7*(Z2/(0.52*SQRT(B65/C65*D65)))</f>
        <v>50910.109511698131</v>
      </c>
      <c r="R65" s="8">
        <f t="shared" si="17"/>
        <v>78.293037728310253</v>
      </c>
      <c r="S65" s="3">
        <v>1</v>
      </c>
      <c r="T65" s="5">
        <f t="shared" si="18"/>
        <v>3985907.1247517886</v>
      </c>
      <c r="V65" s="5">
        <f>8.7*(Z3/(0.52*SQRT(B65/C65*D65)))</f>
        <v>101820.21902339626</v>
      </c>
      <c r="W65" s="8">
        <f t="shared" si="19"/>
        <v>78.293037728310253</v>
      </c>
      <c r="X65" s="3">
        <v>1</v>
      </c>
      <c r="Y65" s="5">
        <f t="shared" si="20"/>
        <v>7971814.2495035771</v>
      </c>
    </row>
    <row r="66" spans="1:25">
      <c r="B66" s="2">
        <f t="shared" si="14"/>
        <v>2.9999999999999999E-7</v>
      </c>
      <c r="C66" s="2">
        <v>1</v>
      </c>
      <c r="D66" s="4">
        <v>0.1</v>
      </c>
      <c r="L66" s="8">
        <f>8.7*(Z1/(0.52*SQRT(B66/C66*D66)))</f>
        <v>9659.5141191341245</v>
      </c>
      <c r="M66" s="8">
        <f t="shared" si="15"/>
        <v>78.750612633917001</v>
      </c>
      <c r="N66" s="3">
        <v>1</v>
      </c>
      <c r="O66" s="5">
        <f t="shared" si="16"/>
        <v>760692.65462778346</v>
      </c>
      <c r="Q66" s="7">
        <f>8.7*(Z2/(0.52*SQRT(B66/C66*D66)))</f>
        <v>48297.570595670615</v>
      </c>
      <c r="R66" s="8">
        <f t="shared" si="17"/>
        <v>78.750612633917001</v>
      </c>
      <c r="S66" s="3">
        <v>1</v>
      </c>
      <c r="T66" s="5">
        <f t="shared" si="18"/>
        <v>3803463.2731389166</v>
      </c>
      <c r="V66" s="5">
        <f>8.7*(Z3/(0.52*SQRT(B66/C66*D66)))</f>
        <v>96595.14119134123</v>
      </c>
      <c r="W66" s="8">
        <f t="shared" si="19"/>
        <v>78.750612633917001</v>
      </c>
      <c r="X66" s="3">
        <v>1</v>
      </c>
      <c r="Y66" s="5">
        <f t="shared" si="20"/>
        <v>7606926.5462778332</v>
      </c>
    </row>
    <row r="68" spans="1:25">
      <c r="A68" s="2" t="s">
        <v>21</v>
      </c>
      <c r="F68" s="2"/>
    </row>
    <row r="69" spans="1:25">
      <c r="B69" s="9">
        <f t="shared" ref="B69:B88" si="22">0.1/100000</f>
        <v>9.9999999999999995E-7</v>
      </c>
      <c r="C69" s="2">
        <v>50</v>
      </c>
      <c r="D69" s="4">
        <v>1E-4</v>
      </c>
      <c r="L69" s="8">
        <f>8.7*(Z1/(0.52*SQRT(B69/C69*D69)))</f>
        <v>1183044.037754416</v>
      </c>
      <c r="M69" s="8">
        <f t="shared" ref="M69:M88" si="23">20*(LOG10(15*(SQRT(1/B69*C69*D69))))</f>
        <v>60.511525224473814</v>
      </c>
      <c r="N69" s="3">
        <v>1</v>
      </c>
      <c r="O69" s="5">
        <f t="shared" ref="O69:O88" si="24">L69*M69</f>
        <v>71587799.132239699</v>
      </c>
      <c r="Q69" s="7">
        <f>8.7*(Z2/(0.52*SQRT(B69/C69*D69)))</f>
        <v>5915220.1887720805</v>
      </c>
      <c r="R69" s="8">
        <f t="shared" ref="R69:R88" si="25">20*(LOG10(15*(SQRT(1/B69*C69*D69))))</f>
        <v>60.511525224473814</v>
      </c>
      <c r="S69" s="3">
        <v>1</v>
      </c>
      <c r="T69" s="5">
        <f t="shared" ref="T69:T88" si="26">Q69*R69</f>
        <v>357938995.6611985</v>
      </c>
      <c r="V69" s="5">
        <f>8.7*(Z3/(0.52*SQRT(B69/C69*D69)))</f>
        <v>11830440.377544161</v>
      </c>
      <c r="W69" s="8">
        <f t="shared" ref="W69:W88" si="27">20*(LOG10(15*(SQRT(1/B69*C69*D69))))</f>
        <v>60.511525224473814</v>
      </c>
      <c r="X69" s="3">
        <v>1</v>
      </c>
      <c r="Y69" s="5">
        <f t="shared" ref="Y69:Y88" si="28">V69*W69</f>
        <v>715877991.32239699</v>
      </c>
    </row>
    <row r="70" spans="1:25">
      <c r="B70" s="9">
        <f t="shared" si="22"/>
        <v>9.9999999999999995E-7</v>
      </c>
      <c r="C70" s="2">
        <v>50</v>
      </c>
      <c r="D70" s="4">
        <v>2.0000000000000001E-4</v>
      </c>
      <c r="L70" s="8">
        <f>8.7*(Z1/(0.52*SQRT(B70/C70*D70)))</f>
        <v>836538.4615384615</v>
      </c>
      <c r="M70" s="8">
        <f t="shared" si="23"/>
        <v>63.521825181113627</v>
      </c>
      <c r="N70" s="3">
        <v>1</v>
      </c>
      <c r="O70" s="5">
        <f t="shared" si="24"/>
        <v>53138449.911123894</v>
      </c>
      <c r="Q70" s="7">
        <f>8.7*(Z2/(0.52*SQRT(B70/C70*D70)))</f>
        <v>4182692.307692307</v>
      </c>
      <c r="R70" s="8">
        <f t="shared" si="25"/>
        <v>63.521825181113627</v>
      </c>
      <c r="S70" s="3">
        <v>1</v>
      </c>
      <c r="T70" s="5">
        <f t="shared" si="26"/>
        <v>265692249.55561945</v>
      </c>
      <c r="V70" s="5">
        <f>8.7*(Z3/(0.52*SQRT(B70/C70*D70)))</f>
        <v>8365384.6153846141</v>
      </c>
      <c r="W70" s="8">
        <f t="shared" si="27"/>
        <v>63.521825181113627</v>
      </c>
      <c r="X70" s="3">
        <v>1</v>
      </c>
      <c r="Y70" s="5">
        <f t="shared" si="28"/>
        <v>531384499.1112389</v>
      </c>
    </row>
    <row r="71" spans="1:25">
      <c r="B71" s="9">
        <f t="shared" si="22"/>
        <v>9.9999999999999995E-7</v>
      </c>
      <c r="C71" s="2">
        <v>50</v>
      </c>
      <c r="D71" s="4">
        <v>2.9999999999999997E-4</v>
      </c>
      <c r="L71" s="8">
        <f>8.7*(0.1/(0.52*SQRT(B71/C71*D71)))</f>
        <v>683030.7936606938</v>
      </c>
      <c r="M71" s="8">
        <f t="shared" si="23"/>
        <v>65.28273777167044</v>
      </c>
      <c r="N71" s="3">
        <v>1</v>
      </c>
      <c r="O71" s="5">
        <f t="shared" si="24"/>
        <v>44590120.192527011</v>
      </c>
      <c r="Q71" s="7">
        <f>8.7*(Z2/(0.52*SQRT(B71/C71*D71)))</f>
        <v>3415153.968303469</v>
      </c>
      <c r="R71" s="8">
        <f t="shared" si="25"/>
        <v>65.28273777167044</v>
      </c>
      <c r="S71" s="3">
        <v>1</v>
      </c>
      <c r="T71" s="5">
        <f t="shared" si="26"/>
        <v>222950600.96263507</v>
      </c>
      <c r="V71" s="5">
        <f>8.7*(Z3/(0.52*SQRT(B71/C71*D71)))</f>
        <v>6830307.936606938</v>
      </c>
      <c r="W71" s="8">
        <f t="shared" si="27"/>
        <v>65.28273777167044</v>
      </c>
      <c r="X71" s="3">
        <v>1</v>
      </c>
      <c r="Y71" s="5">
        <f t="shared" si="28"/>
        <v>445901201.92527014</v>
      </c>
    </row>
    <row r="72" spans="1:25">
      <c r="B72" s="9">
        <f t="shared" si="22"/>
        <v>9.9999999999999995E-7</v>
      </c>
      <c r="C72" s="2">
        <v>50</v>
      </c>
      <c r="D72" s="4">
        <v>4.0000000000000002E-4</v>
      </c>
      <c r="L72" s="8">
        <f>8.7*(Z1/(0.52*SQRT(B72/C72*D72)))</f>
        <v>591522.018877208</v>
      </c>
      <c r="M72" s="8">
        <f t="shared" si="23"/>
        <v>66.53212513775344</v>
      </c>
      <c r="N72" s="3">
        <v>1</v>
      </c>
      <c r="O72" s="5">
        <f t="shared" si="24"/>
        <v>39355216.981674954</v>
      </c>
      <c r="Q72" s="7">
        <f>8.7*(Z2/(0.52*SQRT(B72/C72*D72)))</f>
        <v>2957610.0943860402</v>
      </c>
      <c r="R72" s="8">
        <f t="shared" si="25"/>
        <v>66.53212513775344</v>
      </c>
      <c r="S72" s="3">
        <v>1</v>
      </c>
      <c r="T72" s="5">
        <f t="shared" si="26"/>
        <v>196776084.90837479</v>
      </c>
      <c r="V72" s="5">
        <f>8.7*(Z3/(0.52*SQRT(B72/C72*D72)))</f>
        <v>5915220.1887720805</v>
      </c>
      <c r="W72" s="8">
        <f t="shared" si="27"/>
        <v>66.53212513775344</v>
      </c>
      <c r="X72" s="3">
        <v>1</v>
      </c>
      <c r="Y72" s="5">
        <f t="shared" si="28"/>
        <v>393552169.81674957</v>
      </c>
    </row>
    <row r="73" spans="1:25">
      <c r="B73" s="9">
        <f t="shared" si="22"/>
        <v>9.9999999999999995E-7</v>
      </c>
      <c r="C73" s="2">
        <v>50</v>
      </c>
      <c r="D73" s="4">
        <v>5.0000000000000001E-4</v>
      </c>
      <c r="L73" s="8">
        <f>8.7*(Z1/(0.52*SQRT(B73/C73*D73)))</f>
        <v>529073.37775894033</v>
      </c>
      <c r="M73" s="8">
        <f t="shared" si="23"/>
        <v>67.501225267834002</v>
      </c>
      <c r="N73" s="3">
        <v>1</v>
      </c>
      <c r="O73" s="5">
        <f t="shared" si="24"/>
        <v>35713101.255320065</v>
      </c>
      <c r="Q73" s="7">
        <f>8.7*(Z2/(0.52*SQRT(B73/C73*D73)))</f>
        <v>2645366.8887947015</v>
      </c>
      <c r="R73" s="8">
        <f t="shared" si="25"/>
        <v>67.501225267834002</v>
      </c>
      <c r="S73" s="3">
        <v>1</v>
      </c>
      <c r="T73" s="5">
        <f t="shared" si="26"/>
        <v>178565506.27660033</v>
      </c>
      <c r="V73" s="5">
        <f>8.7*(Z3/(0.52*SQRT(B73/C73*D73)))</f>
        <v>5290733.7775894031</v>
      </c>
      <c r="W73" s="8">
        <f t="shared" si="27"/>
        <v>67.501225267834002</v>
      </c>
      <c r="X73" s="3">
        <v>1</v>
      </c>
      <c r="Y73" s="5">
        <f t="shared" si="28"/>
        <v>357131012.55320066</v>
      </c>
    </row>
    <row r="74" spans="1:25">
      <c r="B74" s="9">
        <f t="shared" si="22"/>
        <v>9.9999999999999995E-7</v>
      </c>
      <c r="C74" s="2">
        <v>50</v>
      </c>
      <c r="D74" s="4">
        <v>5.9999999999999995E-4</v>
      </c>
      <c r="L74" s="8">
        <f>8.7*(Z1/(0.52*SQRT(B74/C74*D74)))</f>
        <v>482975.7059567062</v>
      </c>
      <c r="M74" s="8">
        <f t="shared" si="23"/>
        <v>68.293037728310253</v>
      </c>
      <c r="N74" s="3">
        <v>1</v>
      </c>
      <c r="O74" s="5">
        <f t="shared" si="24"/>
        <v>32983878.108758613</v>
      </c>
      <c r="Q74" s="7">
        <f>8.7*(Z2/(0.52*SQRT(B74/C74*D74)))</f>
        <v>2414878.5297835311</v>
      </c>
      <c r="R74" s="8">
        <f t="shared" si="25"/>
        <v>68.293037728310253</v>
      </c>
      <c r="S74" s="3">
        <v>1</v>
      </c>
      <c r="T74" s="5">
        <f t="shared" si="26"/>
        <v>164919390.54379308</v>
      </c>
      <c r="V74" s="5">
        <f>8.7*(Z3/(0.52*SQRT(B74/C74*D74)))</f>
        <v>4829757.0595670622</v>
      </c>
      <c r="W74" s="8">
        <f t="shared" si="27"/>
        <v>68.293037728310253</v>
      </c>
      <c r="X74" s="3">
        <v>1</v>
      </c>
      <c r="Y74" s="5">
        <f t="shared" si="28"/>
        <v>329838781.08758616</v>
      </c>
    </row>
    <row r="75" spans="1:25">
      <c r="B75" s="9">
        <f t="shared" si="22"/>
        <v>9.9999999999999995E-7</v>
      </c>
      <c r="C75" s="2">
        <v>50</v>
      </c>
      <c r="D75" s="4">
        <v>6.9999999999999999E-4</v>
      </c>
      <c r="L75" s="8">
        <f>8.7*(Z1/(0.52*SQRT(B75/C75*D75)))</f>
        <v>447148.6162765561</v>
      </c>
      <c r="M75" s="8">
        <f t="shared" si="23"/>
        <v>68.962505624616384</v>
      </c>
      <c r="N75" s="3">
        <v>1</v>
      </c>
      <c r="O75" s="5">
        <f t="shared" si="24"/>
        <v>30836488.965011433</v>
      </c>
      <c r="Q75" s="7">
        <f>8.7*(Z2/(0.52*SQRT(B75/C75*D75)))</f>
        <v>2235743.0813827803</v>
      </c>
      <c r="R75" s="8">
        <f t="shared" si="25"/>
        <v>68.962505624616384</v>
      </c>
      <c r="S75" s="3">
        <v>1</v>
      </c>
      <c r="T75" s="5">
        <f t="shared" si="26"/>
        <v>154182444.82505715</v>
      </c>
      <c r="V75" s="5">
        <f>8.7*(Z3/(0.52*SQRT(B75/C75*D75)))</f>
        <v>4471486.1627655607</v>
      </c>
      <c r="W75" s="8">
        <f t="shared" si="27"/>
        <v>68.962505624616384</v>
      </c>
      <c r="X75" s="3">
        <v>1</v>
      </c>
      <c r="Y75" s="5">
        <f t="shared" si="28"/>
        <v>308364889.6501143</v>
      </c>
    </row>
    <row r="76" spans="1:25">
      <c r="B76" s="9">
        <f t="shared" si="22"/>
        <v>9.9999999999999995E-7</v>
      </c>
      <c r="C76" s="2">
        <v>50</v>
      </c>
      <c r="D76" s="4">
        <v>8.0000000000000004E-4</v>
      </c>
      <c r="L76" s="8">
        <f>8.7*(Z1/(0.52*SQRT(B76/C76*D76)))</f>
        <v>418269.23076923075</v>
      </c>
      <c r="M76" s="8">
        <f t="shared" si="23"/>
        <v>69.542425094393252</v>
      </c>
      <c r="N76" s="3">
        <v>1</v>
      </c>
      <c r="O76" s="5">
        <f t="shared" si="24"/>
        <v>29087456.650058717</v>
      </c>
      <c r="Q76" s="7">
        <f>8.7*(Z2/(0.52*SQRT(B76/C76*D76)))</f>
        <v>2091346.1538461535</v>
      </c>
      <c r="R76" s="8">
        <f t="shared" si="25"/>
        <v>69.542425094393252</v>
      </c>
      <c r="S76" s="3">
        <v>1</v>
      </c>
      <c r="T76" s="5">
        <f t="shared" si="26"/>
        <v>145437283.25029355</v>
      </c>
      <c r="V76" s="5">
        <f>8.7*(Z3/(0.52*SQRT(B76/C76*D76)))</f>
        <v>4182692.307692307</v>
      </c>
      <c r="W76" s="8">
        <f t="shared" si="27"/>
        <v>69.542425094393252</v>
      </c>
      <c r="X76" s="3">
        <v>1</v>
      </c>
      <c r="Y76" s="5">
        <f t="shared" si="28"/>
        <v>290874566.50058711</v>
      </c>
    </row>
    <row r="77" spans="1:25">
      <c r="B77" s="9">
        <f t="shared" si="22"/>
        <v>9.9999999999999995E-7</v>
      </c>
      <c r="C77" s="2">
        <v>50</v>
      </c>
      <c r="D77" s="4">
        <v>8.9999999999999998E-4</v>
      </c>
      <c r="L77" s="8">
        <f>8.7*(Z1/(0.52*SQRT(B77/C77*D77)))</f>
        <v>394348.01258480537</v>
      </c>
      <c r="M77" s="8">
        <f t="shared" si="23"/>
        <v>70.053950318867066</v>
      </c>
      <c r="N77" s="3">
        <v>1</v>
      </c>
      <c r="O77" s="5">
        <f t="shared" si="24"/>
        <v>27625636.081959922</v>
      </c>
      <c r="Q77" s="7">
        <f>8.7*(Z2/(0.52*SQRT(B77/C77*D77)))</f>
        <v>1971740.0629240265</v>
      </c>
      <c r="R77" s="8">
        <f t="shared" si="25"/>
        <v>70.053950318867066</v>
      </c>
      <c r="S77" s="3">
        <v>1</v>
      </c>
      <c r="T77" s="5">
        <f t="shared" si="26"/>
        <v>138128180.40979958</v>
      </c>
      <c r="V77" s="5">
        <f>8.7*(Z3/(0.52*SQRT(B77/C77*D77)))</f>
        <v>3943480.125848053</v>
      </c>
      <c r="W77" s="8">
        <f t="shared" si="27"/>
        <v>70.053950318867066</v>
      </c>
      <c r="X77" s="3">
        <v>1</v>
      </c>
      <c r="Y77" s="5">
        <f t="shared" si="28"/>
        <v>276256360.81959915</v>
      </c>
    </row>
    <row r="78" spans="1:25">
      <c r="B78" s="9">
        <f t="shared" si="22"/>
        <v>9.9999999999999995E-7</v>
      </c>
      <c r="C78" s="2">
        <v>50</v>
      </c>
      <c r="D78" s="4">
        <v>1E-3</v>
      </c>
      <c r="L78" s="8">
        <f>8.7*(Z1/(0.52*SQRT(B78/C78*D78)))</f>
        <v>374111.37315861857</v>
      </c>
      <c r="M78" s="8">
        <f t="shared" si="23"/>
        <v>70.511525224473814</v>
      </c>
      <c r="N78" s="3">
        <v>1</v>
      </c>
      <c r="O78" s="5">
        <f t="shared" si="24"/>
        <v>26379163.525236469</v>
      </c>
      <c r="Q78" s="7">
        <f>8.7*(Z2/(0.52*SQRT(B78/C78*D78)))</f>
        <v>1870556.8657930929</v>
      </c>
      <c r="R78" s="8">
        <f t="shared" si="25"/>
        <v>70.511525224473814</v>
      </c>
      <c r="S78" s="3">
        <v>1</v>
      </c>
      <c r="T78" s="5">
        <f t="shared" si="26"/>
        <v>131895817.62618235</v>
      </c>
      <c r="V78" s="5">
        <f>8.7*(Z3/(0.52*SQRT(B78/C78*D78)))</f>
        <v>3741113.7315861857</v>
      </c>
      <c r="W78" s="8">
        <f t="shared" si="27"/>
        <v>70.511525224473814</v>
      </c>
      <c r="X78" s="3">
        <v>1</v>
      </c>
      <c r="Y78" s="5">
        <f t="shared" si="28"/>
        <v>263791635.2523647</v>
      </c>
    </row>
    <row r="79" spans="1:25">
      <c r="B79" s="9">
        <f t="shared" si="22"/>
        <v>9.9999999999999995E-7</v>
      </c>
      <c r="C79" s="2">
        <v>50</v>
      </c>
      <c r="D79" s="4">
        <v>0.01</v>
      </c>
      <c r="L79" s="8">
        <f>8.7*(Z1/(0.52*SQRT(B79/C79*D79)))</f>
        <v>118304.40377544158</v>
      </c>
      <c r="M79" s="8">
        <f t="shared" si="23"/>
        <v>80.511525224473814</v>
      </c>
      <c r="N79" s="3">
        <v>1</v>
      </c>
      <c r="O79" s="5">
        <f t="shared" si="24"/>
        <v>9524867.9887327999</v>
      </c>
      <c r="Q79" s="7">
        <f>8.7*(Z2/(0.52*SQRT(B79/C79*D79)))</f>
        <v>591522.01887720788</v>
      </c>
      <c r="R79" s="8">
        <f t="shared" si="25"/>
        <v>80.511525224473814</v>
      </c>
      <c r="S79" s="3">
        <v>1</v>
      </c>
      <c r="T79" s="5">
        <f t="shared" si="26"/>
        <v>47624339.943663999</v>
      </c>
      <c r="V79" s="5">
        <f>8.7*(Z3/(0.52*SQRT(B79/C79*D79)))</f>
        <v>1183044.0377544158</v>
      </c>
      <c r="W79" s="8">
        <f t="shared" si="27"/>
        <v>80.511525224473814</v>
      </c>
      <c r="X79" s="3">
        <v>1</v>
      </c>
      <c r="Y79" s="5">
        <f t="shared" si="28"/>
        <v>95248679.887327999</v>
      </c>
    </row>
    <row r="80" spans="1:25">
      <c r="B80" s="9">
        <f t="shared" si="22"/>
        <v>9.9999999999999995E-7</v>
      </c>
      <c r="C80" s="2">
        <v>50</v>
      </c>
      <c r="D80" s="4">
        <v>0.02</v>
      </c>
      <c r="L80" s="8">
        <f>8.7*(Z1/(0.52*SQRT(B80/C80*D80)))</f>
        <v>83653.846153846142</v>
      </c>
      <c r="M80" s="8">
        <f t="shared" si="23"/>
        <v>83.521825181113627</v>
      </c>
      <c r="N80" s="3">
        <v>1</v>
      </c>
      <c r="O80" s="5">
        <f t="shared" si="24"/>
        <v>6986921.9141893117</v>
      </c>
      <c r="Q80" s="7">
        <f>8.7*(Z2/(0.52*SQRT(B80/C80*D80)))</f>
        <v>418269.23076923075</v>
      </c>
      <c r="R80" s="8">
        <f t="shared" si="25"/>
        <v>83.521825181113627</v>
      </c>
      <c r="S80" s="3">
        <v>1</v>
      </c>
      <c r="T80" s="5">
        <f t="shared" si="26"/>
        <v>34934609.570946567</v>
      </c>
      <c r="V80" s="5">
        <f>8.7*(Z3/(0.52*SQRT(B80/C80*D80)))</f>
        <v>836538.4615384615</v>
      </c>
      <c r="W80" s="8">
        <f t="shared" si="27"/>
        <v>83.521825181113627</v>
      </c>
      <c r="X80" s="3">
        <v>1</v>
      </c>
      <c r="Y80" s="5">
        <f t="shared" si="28"/>
        <v>69869219.141893134</v>
      </c>
    </row>
    <row r="81" spans="1:25">
      <c r="B81" s="9">
        <f t="shared" si="22"/>
        <v>9.9999999999999995E-7</v>
      </c>
      <c r="C81" s="2">
        <v>50</v>
      </c>
      <c r="D81" s="4">
        <v>0.03</v>
      </c>
      <c r="L81" s="8">
        <f>8.7*(Z1/(0.52*SQRT(B81/C81*D81)))</f>
        <v>68303.079366069389</v>
      </c>
      <c r="M81" s="8">
        <f t="shared" si="23"/>
        <v>85.28273777167044</v>
      </c>
      <c r="N81" s="3">
        <v>1</v>
      </c>
      <c r="O81" s="5">
        <f t="shared" si="24"/>
        <v>5825073.6065740902</v>
      </c>
      <c r="Q81" s="7">
        <f>8.7*(Z2/(0.52*SQRT(B81/C81*D81)))</f>
        <v>341515.3968303469</v>
      </c>
      <c r="R81" s="8">
        <f t="shared" si="25"/>
        <v>85.28273777167044</v>
      </c>
      <c r="S81" s="3">
        <v>1</v>
      </c>
      <c r="T81" s="5">
        <f t="shared" si="26"/>
        <v>29125368.032870445</v>
      </c>
      <c r="V81" s="5">
        <f>8.7*(Z3/(0.52*SQRT(B81/C81*D81)))</f>
        <v>683030.7936606938</v>
      </c>
      <c r="W81" s="8">
        <f t="shared" si="27"/>
        <v>85.28273777167044</v>
      </c>
      <c r="X81" s="3">
        <v>1</v>
      </c>
      <c r="Y81" s="5">
        <f t="shared" si="28"/>
        <v>58250736.065740891</v>
      </c>
    </row>
    <row r="82" spans="1:25">
      <c r="B82" s="9">
        <f t="shared" si="22"/>
        <v>9.9999999999999995E-7</v>
      </c>
      <c r="C82" s="2">
        <v>50</v>
      </c>
      <c r="D82" s="4">
        <v>0.04</v>
      </c>
      <c r="L82" s="8">
        <f>8.7*(Z1/(0.52*SQRT(B82/C82*D82)))</f>
        <v>59152.201887720788</v>
      </c>
      <c r="M82" s="8">
        <f t="shared" si="23"/>
        <v>86.53212513775344</v>
      </c>
      <c r="N82" s="3">
        <v>1</v>
      </c>
      <c r="O82" s="5">
        <f t="shared" si="24"/>
        <v>5118565.73592191</v>
      </c>
      <c r="Q82" s="7">
        <f>8.7*(Z2/(0.52*SQRT(B82/C82*D82)))</f>
        <v>295761.00943860394</v>
      </c>
      <c r="R82" s="8">
        <f t="shared" si="25"/>
        <v>86.53212513775344</v>
      </c>
      <c r="S82" s="3">
        <v>1</v>
      </c>
      <c r="T82" s="5">
        <f t="shared" si="26"/>
        <v>25592828.679609552</v>
      </c>
      <c r="V82" s="5">
        <f>8.7*(Z3/(0.52*SQRT(B82/C82*D82)))</f>
        <v>591522.01887720788</v>
      </c>
      <c r="W82" s="8">
        <f t="shared" si="27"/>
        <v>86.53212513775344</v>
      </c>
      <c r="X82" s="3">
        <v>1</v>
      </c>
      <c r="Y82" s="5">
        <f t="shared" si="28"/>
        <v>51185657.359219104</v>
      </c>
    </row>
    <row r="83" spans="1:25">
      <c r="B83" s="9">
        <f t="shared" si="22"/>
        <v>9.9999999999999995E-7</v>
      </c>
      <c r="C83" s="2">
        <v>50</v>
      </c>
      <c r="D83" s="4">
        <v>0.05</v>
      </c>
      <c r="L83" s="8">
        <f>8.7*(Z1/(0.52*SQRT(B83/C83*D83)))</f>
        <v>52907.337775894026</v>
      </c>
      <c r="M83" s="8">
        <f t="shared" si="23"/>
        <v>87.501225267834002</v>
      </c>
      <c r="N83" s="3">
        <v>1</v>
      </c>
      <c r="O83" s="5">
        <f t="shared" si="24"/>
        <v>4629456.8810498863</v>
      </c>
      <c r="Q83" s="7">
        <f>8.7*(Z2/(0.52*SQRT(B83/C83*D83)))</f>
        <v>264536.68887947017</v>
      </c>
      <c r="R83" s="8">
        <f t="shared" si="25"/>
        <v>87.501225267834002</v>
      </c>
      <c r="S83" s="3">
        <v>1</v>
      </c>
      <c r="T83" s="5">
        <f t="shared" si="26"/>
        <v>23147284.405249435</v>
      </c>
      <c r="V83" s="5">
        <f>8.7*(Z3/(0.52*SQRT(B83/C83*D83)))</f>
        <v>529073.37775894033</v>
      </c>
      <c r="W83" s="8">
        <f t="shared" si="27"/>
        <v>87.501225267834002</v>
      </c>
      <c r="X83" s="3">
        <v>1</v>
      </c>
      <c r="Y83" s="5">
        <f t="shared" si="28"/>
        <v>46294568.810498871</v>
      </c>
    </row>
    <row r="84" spans="1:25">
      <c r="B84" s="9">
        <f t="shared" si="22"/>
        <v>9.9999999999999995E-7</v>
      </c>
      <c r="C84" s="2">
        <v>50</v>
      </c>
      <c r="D84" s="4">
        <v>0.06</v>
      </c>
      <c r="L84" s="8">
        <f>8.7*(Z1/(0.52*SQRT(B84/C84*D84)))</f>
        <v>48297.570595670615</v>
      </c>
      <c r="M84" s="8">
        <f t="shared" si="23"/>
        <v>88.293037728310253</v>
      </c>
      <c r="N84" s="3">
        <v>1</v>
      </c>
      <c r="O84" s="5">
        <f t="shared" si="24"/>
        <v>4264339.2227892736</v>
      </c>
      <c r="Q84" s="7">
        <f>8.7*(Z2/(0.52*SQRT(B84/C84*D84)))</f>
        <v>241487.85297835307</v>
      </c>
      <c r="R84" s="8">
        <f t="shared" si="25"/>
        <v>88.293037728310253</v>
      </c>
      <c r="S84" s="3">
        <v>1</v>
      </c>
      <c r="T84" s="5">
        <f t="shared" si="26"/>
        <v>21321696.113946367</v>
      </c>
      <c r="V84" s="5">
        <f>8.7*(Z3/(0.52*SQRT(B84/C84*D84)))</f>
        <v>482975.70595670614</v>
      </c>
      <c r="W84" s="8">
        <f t="shared" si="27"/>
        <v>88.293037728310253</v>
      </c>
      <c r="X84" s="3">
        <v>1</v>
      </c>
      <c r="Y84" s="5">
        <f t="shared" si="28"/>
        <v>42643392.227892734</v>
      </c>
    </row>
    <row r="85" spans="1:25">
      <c r="B85" s="9">
        <f t="shared" si="22"/>
        <v>9.9999999999999995E-7</v>
      </c>
      <c r="C85" s="2">
        <v>50</v>
      </c>
      <c r="D85" s="4">
        <v>7.0000000000000007E-2</v>
      </c>
      <c r="L85" s="8">
        <f>8.7*(Z1/(0.52*SQRT(B85/C85*D85)))</f>
        <v>44714.86162765562</v>
      </c>
      <c r="M85" s="8">
        <f t="shared" si="23"/>
        <v>88.962505624616384</v>
      </c>
      <c r="N85" s="3">
        <v>1</v>
      </c>
      <c r="O85" s="5">
        <f t="shared" si="24"/>
        <v>3977946.1290542562</v>
      </c>
      <c r="Q85" s="7">
        <f>8.7*(Z2/(0.52*SQRT(B85/C85*D85)))</f>
        <v>223574.30813827805</v>
      </c>
      <c r="R85" s="8">
        <f t="shared" si="25"/>
        <v>88.962505624616384</v>
      </c>
      <c r="S85" s="3">
        <v>1</v>
      </c>
      <c r="T85" s="5">
        <f t="shared" si="26"/>
        <v>19889730.645271279</v>
      </c>
      <c r="V85" s="5">
        <f>8.7*(Z3/(0.52*SQRT(B85/C85*D85)))</f>
        <v>447148.6162765561</v>
      </c>
      <c r="W85" s="8">
        <f t="shared" si="27"/>
        <v>88.962505624616384</v>
      </c>
      <c r="X85" s="3">
        <v>1</v>
      </c>
      <c r="Y85" s="5">
        <f t="shared" si="28"/>
        <v>39779461.290542558</v>
      </c>
    </row>
    <row r="86" spans="1:25">
      <c r="B86" s="9">
        <f t="shared" si="22"/>
        <v>9.9999999999999995E-7</v>
      </c>
      <c r="C86" s="2">
        <v>50</v>
      </c>
      <c r="D86" s="4">
        <v>0.08</v>
      </c>
      <c r="L86" s="8">
        <f>8.7*(Z1/(0.52*SQRT(B86/C86*D86)))</f>
        <v>41826.923076923071</v>
      </c>
      <c r="M86" s="8">
        <f t="shared" si="23"/>
        <v>89.542425094393252</v>
      </c>
      <c r="N86" s="3">
        <v>1</v>
      </c>
      <c r="O86" s="5">
        <f t="shared" si="24"/>
        <v>3745284.1265443326</v>
      </c>
      <c r="Q86" s="7">
        <f>8.7*(Z2/(0.52*SQRT(B86/C86*D86)))</f>
        <v>209134.61538461538</v>
      </c>
      <c r="R86" s="8">
        <f t="shared" si="25"/>
        <v>89.542425094393252</v>
      </c>
      <c r="S86" s="3">
        <v>1</v>
      </c>
      <c r="T86" s="5">
        <f t="shared" si="26"/>
        <v>18726420.632721666</v>
      </c>
      <c r="V86" s="5">
        <f>8.7*(Z3/(0.52*SQRT(B86/C86*D86)))</f>
        <v>418269.23076923075</v>
      </c>
      <c r="W86" s="8">
        <f t="shared" si="27"/>
        <v>89.542425094393252</v>
      </c>
      <c r="X86" s="3">
        <v>1</v>
      </c>
      <c r="Y86" s="5">
        <f t="shared" si="28"/>
        <v>37452841.265443332</v>
      </c>
    </row>
    <row r="87" spans="1:25">
      <c r="B87" s="9">
        <f t="shared" si="22"/>
        <v>9.9999999999999995E-7</v>
      </c>
      <c r="C87" s="2">
        <v>50</v>
      </c>
      <c r="D87" s="4">
        <v>0.09</v>
      </c>
      <c r="L87" s="8">
        <f>8.7*(Z1/(0.52*SQRT(B87/C87*D87)))</f>
        <v>39434.801258480533</v>
      </c>
      <c r="M87" s="8">
        <f t="shared" si="23"/>
        <v>90.053950318867066</v>
      </c>
      <c r="N87" s="3">
        <v>1</v>
      </c>
      <c r="O87" s="5">
        <f t="shared" si="24"/>
        <v>3551259.6333656022</v>
      </c>
      <c r="Q87" s="7">
        <f>8.7*(Z2/(0.52*SQRT(B87/C87*D87)))</f>
        <v>197174.00629240263</v>
      </c>
      <c r="R87" s="8">
        <f t="shared" si="25"/>
        <v>90.053950318867066</v>
      </c>
      <c r="S87" s="3">
        <v>1</v>
      </c>
      <c r="T87" s="5">
        <f t="shared" si="26"/>
        <v>17756298.16682801</v>
      </c>
      <c r="V87" s="5">
        <f>8.7*(Z3/(0.52*SQRT(B87/C87*D87)))</f>
        <v>394348.01258480526</v>
      </c>
      <c r="W87" s="8">
        <f t="shared" si="27"/>
        <v>90.053950318867066</v>
      </c>
      <c r="X87" s="3">
        <v>1</v>
      </c>
      <c r="Y87" s="5">
        <f t="shared" si="28"/>
        <v>35512596.33365602</v>
      </c>
    </row>
    <row r="88" spans="1:25">
      <c r="B88" s="9">
        <f t="shared" si="22"/>
        <v>9.9999999999999995E-7</v>
      </c>
      <c r="C88" s="2">
        <v>50</v>
      </c>
      <c r="D88" s="4">
        <v>0.1</v>
      </c>
      <c r="L88" s="8">
        <f>8.7*(Z1/(0.52*SQRT(B88/C88*D88)))</f>
        <v>37411.137315861859</v>
      </c>
      <c r="M88" s="8">
        <f t="shared" si="23"/>
        <v>90.511525224473814</v>
      </c>
      <c r="N88" s="3">
        <v>1</v>
      </c>
      <c r="O88" s="5">
        <f t="shared" si="24"/>
        <v>3386139.0988408844</v>
      </c>
      <c r="Q88" s="7">
        <f>8.7*(Z2/(0.52*SQRT(B88/C88*D88)))</f>
        <v>187055.68657930932</v>
      </c>
      <c r="R88" s="8">
        <f t="shared" si="25"/>
        <v>90.511525224473814</v>
      </c>
      <c r="S88" s="3">
        <v>1</v>
      </c>
      <c r="T88" s="5">
        <f t="shared" si="26"/>
        <v>16930695.494204424</v>
      </c>
      <c r="V88" s="5">
        <f>8.7*(Z3/(0.52*SQRT(B88/C88*D88)))</f>
        <v>374111.37315861863</v>
      </c>
      <c r="W88" s="8">
        <f t="shared" si="27"/>
        <v>90.511525224473814</v>
      </c>
      <c r="X88" s="3">
        <v>1</v>
      </c>
      <c r="Y88" s="5">
        <f t="shared" si="28"/>
        <v>33861390.988408849</v>
      </c>
    </row>
    <row r="90" spans="1:25">
      <c r="A90" s="2" t="s">
        <v>22</v>
      </c>
      <c r="F90" s="2"/>
    </row>
    <row r="91" spans="1:25">
      <c r="B91" s="9">
        <f t="shared" ref="B91:B110" si="29">0.1/100000</f>
        <v>9.9999999999999995E-7</v>
      </c>
      <c r="C91" s="2">
        <v>200</v>
      </c>
      <c r="D91" s="4">
        <v>1E-4</v>
      </c>
      <c r="L91" s="8">
        <f>8.7*(Z1/(0.52*SQRT(B91/C91*D91)))</f>
        <v>2366088.075508832</v>
      </c>
      <c r="M91" s="8">
        <f t="shared" ref="M91:M110" si="30">20*(LOG10(15*(SQRT(1/B91*C91*D91))))</f>
        <v>66.53212513775344</v>
      </c>
      <c r="N91" s="3">
        <v>1</v>
      </c>
      <c r="O91" s="5">
        <f t="shared" ref="O91:O110" si="31">L91*M91</f>
        <v>157420867.92669982</v>
      </c>
      <c r="Q91" s="7">
        <f>8.7*(Z2/(0.52*SQRT(B91/C91*D91)))</f>
        <v>11830440.377544161</v>
      </c>
      <c r="R91" s="8">
        <f t="shared" ref="R91:R110" si="32">20*(LOG10(15*(SQRT(1/B91*C91*D91))))</f>
        <v>66.53212513775344</v>
      </c>
      <c r="S91" s="3">
        <v>1</v>
      </c>
      <c r="T91" s="5">
        <f t="shared" ref="T91:T110" si="33">Q91*R91</f>
        <v>787104339.63349915</v>
      </c>
      <c r="V91" s="5">
        <f>8.7*(Z3/(0.52*SQRT(B91/C91*D91)))</f>
        <v>23660880.755088322</v>
      </c>
      <c r="W91" s="8">
        <f t="shared" ref="W91:W110" si="34">20*(LOG10(15*(SQRT(1/B91*C91*D91))))</f>
        <v>66.53212513775344</v>
      </c>
      <c r="X91" s="3">
        <v>1</v>
      </c>
      <c r="Y91" s="5">
        <f t="shared" ref="Y91:Y110" si="35">V91*W91</f>
        <v>1574208679.2669983</v>
      </c>
    </row>
    <row r="92" spans="1:25">
      <c r="B92" s="9">
        <f t="shared" si="29"/>
        <v>9.9999999999999995E-7</v>
      </c>
      <c r="C92" s="2">
        <v>200</v>
      </c>
      <c r="D92" s="4">
        <v>2.0000000000000001E-4</v>
      </c>
      <c r="L92" s="8">
        <f>8.7*(Z1/(0.52*SQRT(B92/C92*D92)))</f>
        <v>1673076.923076923</v>
      </c>
      <c r="M92" s="8">
        <f t="shared" si="30"/>
        <v>69.542425094393252</v>
      </c>
      <c r="N92" s="3">
        <v>1</v>
      </c>
      <c r="O92" s="5">
        <f t="shared" si="31"/>
        <v>116349826.60023487</v>
      </c>
      <c r="Q92" s="7">
        <f>8.7*(Z2/(0.52*SQRT(B92/C92*D92)))</f>
        <v>8365384.6153846141</v>
      </c>
      <c r="R92" s="8">
        <f t="shared" si="32"/>
        <v>69.542425094393252</v>
      </c>
      <c r="S92" s="3">
        <v>1</v>
      </c>
      <c r="T92" s="5">
        <f t="shared" si="33"/>
        <v>581749133.00117421</v>
      </c>
      <c r="V92" s="5">
        <f>8.7*(Z3/(0.52*SQRT(B92/C92*D92)))</f>
        <v>16730769.230769228</v>
      </c>
      <c r="W92" s="8">
        <f t="shared" si="34"/>
        <v>69.542425094393252</v>
      </c>
      <c r="X92" s="3">
        <v>1</v>
      </c>
      <c r="Y92" s="5">
        <f t="shared" si="35"/>
        <v>1163498266.0023484</v>
      </c>
    </row>
    <row r="93" spans="1:25">
      <c r="B93" s="9">
        <f t="shared" si="29"/>
        <v>9.9999999999999995E-7</v>
      </c>
      <c r="C93" s="2">
        <v>200</v>
      </c>
      <c r="D93" s="4">
        <v>2.9999999999999997E-4</v>
      </c>
      <c r="L93" s="8">
        <f>8.7*(Z1/(0.52*SQRT(B93/C93*D93)))</f>
        <v>1366061.5873213876</v>
      </c>
      <c r="M93" s="8">
        <f t="shared" si="30"/>
        <v>71.303337684950051</v>
      </c>
      <c r="N93" s="3">
        <v>1</v>
      </c>
      <c r="O93" s="5">
        <f t="shared" si="31"/>
        <v>97404750.659215778</v>
      </c>
      <c r="Q93" s="7">
        <f>8.7*(Z2/(0.52*SQRT(B93/C93*D93)))</f>
        <v>6830307.936606938</v>
      </c>
      <c r="R93" s="8">
        <f t="shared" si="32"/>
        <v>71.303337684950051</v>
      </c>
      <c r="S93" s="3">
        <v>1</v>
      </c>
      <c r="T93" s="5">
        <f t="shared" si="33"/>
        <v>487023753.29607892</v>
      </c>
      <c r="V93" s="5">
        <f>8.7*(Z3/(0.52*SQRT(B93/C93*D93)))</f>
        <v>13660615.873213876</v>
      </c>
      <c r="W93" s="8">
        <f t="shared" si="34"/>
        <v>71.303337684950051</v>
      </c>
      <c r="X93" s="3">
        <v>1</v>
      </c>
      <c r="Y93" s="5">
        <f t="shared" si="35"/>
        <v>974047506.59215784</v>
      </c>
    </row>
    <row r="94" spans="1:25">
      <c r="B94" s="9">
        <f t="shared" si="29"/>
        <v>9.9999999999999995E-7</v>
      </c>
      <c r="C94" s="2">
        <v>200</v>
      </c>
      <c r="D94" s="4">
        <v>4.0000000000000002E-4</v>
      </c>
      <c r="L94" s="8">
        <f>8.7*(Z1/(0.52*SQRT(B94/C94*D94)))</f>
        <v>1183044.037754416</v>
      </c>
      <c r="M94" s="8">
        <f t="shared" si="30"/>
        <v>72.55272505103305</v>
      </c>
      <c r="N94" s="3">
        <v>1</v>
      </c>
      <c r="O94" s="5">
        <f t="shared" si="31"/>
        <v>85833068.794460103</v>
      </c>
      <c r="Q94" s="7">
        <f>8.7*(Z2/(0.52*SQRT(B94/C94*D94)))</f>
        <v>5915220.1887720805</v>
      </c>
      <c r="R94" s="8">
        <f t="shared" si="32"/>
        <v>72.55272505103305</v>
      </c>
      <c r="S94" s="3">
        <v>1</v>
      </c>
      <c r="T94" s="5">
        <f t="shared" si="33"/>
        <v>429165343.97230059</v>
      </c>
      <c r="V94" s="5">
        <f>8.7*(Z3/(0.52*SQRT(B94/C94*D94)))</f>
        <v>11830440.377544161</v>
      </c>
      <c r="W94" s="8">
        <f t="shared" si="34"/>
        <v>72.55272505103305</v>
      </c>
      <c r="X94" s="3">
        <v>1</v>
      </c>
      <c r="Y94" s="5">
        <f t="shared" si="35"/>
        <v>858330687.94460118</v>
      </c>
    </row>
    <row r="95" spans="1:25">
      <c r="B95" s="9">
        <f t="shared" si="29"/>
        <v>9.9999999999999995E-7</v>
      </c>
      <c r="C95" s="2">
        <v>200</v>
      </c>
      <c r="D95" s="4">
        <v>5.0000000000000001E-4</v>
      </c>
      <c r="L95" s="8">
        <f>8.7*(Z1/(0.52*SQRT(B95/C95*D95)))</f>
        <v>1058146.7555178807</v>
      </c>
      <c r="M95" s="8">
        <f t="shared" si="30"/>
        <v>73.521825181113627</v>
      </c>
      <c r="N95" s="3">
        <v>1</v>
      </c>
      <c r="O95" s="5">
        <f t="shared" si="31"/>
        <v>77796880.775148198</v>
      </c>
      <c r="Q95" s="7">
        <f>8.7*(Z2/(0.52*SQRT(B95/C95*D95)))</f>
        <v>5290733.7775894031</v>
      </c>
      <c r="R95" s="8">
        <f t="shared" si="32"/>
        <v>73.521825181113627</v>
      </c>
      <c r="S95" s="3">
        <v>1</v>
      </c>
      <c r="T95" s="5">
        <f t="shared" si="33"/>
        <v>388984403.875741</v>
      </c>
      <c r="V95" s="5">
        <f>8.7*(Z3/(0.52*SQRT(B95/C95*D95)))</f>
        <v>10581467.555178806</v>
      </c>
      <c r="W95" s="8">
        <f t="shared" si="34"/>
        <v>73.521825181113627</v>
      </c>
      <c r="X95" s="3">
        <v>1</v>
      </c>
      <c r="Y95" s="5">
        <f t="shared" si="35"/>
        <v>777968807.75148201</v>
      </c>
    </row>
    <row r="96" spans="1:25">
      <c r="B96" s="9">
        <f t="shared" si="29"/>
        <v>9.9999999999999995E-7</v>
      </c>
      <c r="C96" s="2">
        <v>200</v>
      </c>
      <c r="D96" s="4">
        <v>5.9999999999999995E-4</v>
      </c>
      <c r="L96" s="8">
        <f>8.7*(Z1/(0.52*SQRT(B96/C96*D96)))</f>
        <v>965951.41191341239</v>
      </c>
      <c r="M96" s="8">
        <f t="shared" si="30"/>
        <v>74.313637641589864</v>
      </c>
      <c r="N96" s="3">
        <v>1</v>
      </c>
      <c r="O96" s="5">
        <f t="shared" si="31"/>
        <v>71783363.204315439</v>
      </c>
      <c r="Q96" s="7">
        <f>8.7*(Z2/(0.52*SQRT(B96/C96*D96)))</f>
        <v>4829757.0595670622</v>
      </c>
      <c r="R96" s="8">
        <f t="shared" si="32"/>
        <v>74.313637641589864</v>
      </c>
      <c r="S96" s="3">
        <v>1</v>
      </c>
      <c r="T96" s="5">
        <f t="shared" si="33"/>
        <v>358916816.02157724</v>
      </c>
      <c r="V96" s="5">
        <f>8.7*(Z3/(0.52*SQRT(B96/C96*D96)))</f>
        <v>9659514.1191341244</v>
      </c>
      <c r="W96" s="8">
        <f t="shared" si="34"/>
        <v>74.313637641589864</v>
      </c>
      <c r="X96" s="3">
        <v>1</v>
      </c>
      <c r="Y96" s="5">
        <f t="shared" si="35"/>
        <v>717833632.04315448</v>
      </c>
    </row>
    <row r="97" spans="1:25">
      <c r="B97" s="9">
        <f t="shared" si="29"/>
        <v>9.9999999999999995E-7</v>
      </c>
      <c r="C97" s="2">
        <v>200</v>
      </c>
      <c r="D97" s="4">
        <v>6.9999999999999999E-4</v>
      </c>
      <c r="L97" s="8">
        <f>8.7*(Z1/(0.52*SQRT(B97/C97*D97)))</f>
        <v>894297.2325531122</v>
      </c>
      <c r="M97" s="8">
        <f t="shared" si="30"/>
        <v>74.983105537896009</v>
      </c>
      <c r="N97" s="3">
        <v>1</v>
      </c>
      <c r="O97" s="5">
        <f t="shared" si="31"/>
        <v>67057183.770778343</v>
      </c>
      <c r="Q97" s="7">
        <f>8.7*(Z2/(0.52*SQRT(B97/C97*D97)))</f>
        <v>4471486.1627655607</v>
      </c>
      <c r="R97" s="8">
        <f t="shared" si="32"/>
        <v>74.983105537896009</v>
      </c>
      <c r="S97" s="3">
        <v>1</v>
      </c>
      <c r="T97" s="5">
        <f t="shared" si="33"/>
        <v>335285918.85389167</v>
      </c>
      <c r="V97" s="5">
        <f>8.7*(Z3/(0.52*SQRT(B97/C97*D97)))</f>
        <v>8942972.3255311213</v>
      </c>
      <c r="W97" s="8">
        <f t="shared" si="34"/>
        <v>74.983105537896009</v>
      </c>
      <c r="X97" s="3">
        <v>1</v>
      </c>
      <c r="Y97" s="5">
        <f t="shared" si="35"/>
        <v>670571837.70778334</v>
      </c>
    </row>
    <row r="98" spans="1:25">
      <c r="B98" s="9">
        <f t="shared" si="29"/>
        <v>9.9999999999999995E-7</v>
      </c>
      <c r="C98" s="2">
        <v>200</v>
      </c>
      <c r="D98" s="4">
        <v>8.0000000000000004E-4</v>
      </c>
      <c r="L98" s="8">
        <f>8.7*(Z1/(0.52*SQRT(B98/C98*D98)))</f>
        <v>836538.4615384615</v>
      </c>
      <c r="M98" s="8">
        <f t="shared" si="30"/>
        <v>75.563025007672863</v>
      </c>
      <c r="N98" s="3">
        <v>1</v>
      </c>
      <c r="O98" s="5">
        <f t="shared" si="31"/>
        <v>63211376.68911095</v>
      </c>
      <c r="Q98" s="7">
        <f>8.7*(Z2/(0.52*SQRT(B98/C98*D98)))</f>
        <v>4182692.307692307</v>
      </c>
      <c r="R98" s="8">
        <f t="shared" si="32"/>
        <v>75.563025007672863</v>
      </c>
      <c r="S98" s="3">
        <v>1</v>
      </c>
      <c r="T98" s="5">
        <f t="shared" si="33"/>
        <v>316056883.44555473</v>
      </c>
      <c r="V98" s="5">
        <f>8.7*(Z3/(0.52*SQRT(B98/C98*D98)))</f>
        <v>8365384.6153846141</v>
      </c>
      <c r="W98" s="8">
        <f t="shared" si="34"/>
        <v>75.563025007672863</v>
      </c>
      <c r="X98" s="3">
        <v>1</v>
      </c>
      <c r="Y98" s="5">
        <f t="shared" si="35"/>
        <v>632113766.89110947</v>
      </c>
    </row>
    <row r="99" spans="1:25">
      <c r="B99" s="9">
        <f t="shared" si="29"/>
        <v>9.9999999999999995E-7</v>
      </c>
      <c r="C99" s="2">
        <v>200</v>
      </c>
      <c r="D99" s="4">
        <v>8.9999999999999998E-4</v>
      </c>
      <c r="L99" s="8">
        <f>8.7*(Z1/(0.52*SQRT(B99/C99*D99)))</f>
        <v>788696.02516961074</v>
      </c>
      <c r="M99" s="8">
        <f t="shared" si="30"/>
        <v>76.074550232146677</v>
      </c>
      <c r="N99" s="3">
        <v>1</v>
      </c>
      <c r="O99" s="5">
        <f t="shared" si="31"/>
        <v>59999695.384659976</v>
      </c>
      <c r="Q99" s="7">
        <f>8.7*(Z2/(0.52*SQRT(B99/C99*D99)))</f>
        <v>3943480.125848053</v>
      </c>
      <c r="R99" s="8">
        <f t="shared" si="32"/>
        <v>76.074550232146677</v>
      </c>
      <c r="S99" s="3">
        <v>1</v>
      </c>
      <c r="T99" s="5">
        <f t="shared" si="33"/>
        <v>299998476.92329979</v>
      </c>
      <c r="V99" s="5">
        <f>8.7*(Z3/(0.52*SQRT(B99/C99*D99)))</f>
        <v>7886960.251696106</v>
      </c>
      <c r="W99" s="8">
        <f t="shared" si="34"/>
        <v>76.074550232146677</v>
      </c>
      <c r="X99" s="3">
        <v>1</v>
      </c>
      <c r="Y99" s="5">
        <f t="shared" si="35"/>
        <v>599996953.84659958</v>
      </c>
    </row>
    <row r="100" spans="1:25">
      <c r="B100" s="9">
        <f t="shared" si="29"/>
        <v>9.9999999999999995E-7</v>
      </c>
      <c r="C100" s="2">
        <v>200</v>
      </c>
      <c r="D100" s="4">
        <v>1E-3</v>
      </c>
      <c r="L100" s="8">
        <f>8.7*(Z1/(0.52*SQRT(B100/C100*D100)))</f>
        <v>748222.74631723715</v>
      </c>
      <c r="M100" s="8">
        <f t="shared" si="30"/>
        <v>76.53212513775344</v>
      </c>
      <c r="N100" s="3">
        <v>1</v>
      </c>
      <c r="O100" s="5">
        <f t="shared" si="31"/>
        <v>57263076.852064341</v>
      </c>
      <c r="Q100" s="7">
        <f>8.7*(Z2/(0.52*SQRT(B100/C100*D100)))</f>
        <v>3741113.7315861857</v>
      </c>
      <c r="R100" s="8">
        <f t="shared" si="32"/>
        <v>76.53212513775344</v>
      </c>
      <c r="S100" s="3">
        <v>1</v>
      </c>
      <c r="T100" s="5">
        <f t="shared" si="33"/>
        <v>286315384.26032168</v>
      </c>
      <c r="V100" s="5">
        <f>8.7*(Z3/(0.52*SQRT(B100/C100*D100)))</f>
        <v>7482227.4631723715</v>
      </c>
      <c r="W100" s="8">
        <f t="shared" si="34"/>
        <v>76.53212513775344</v>
      </c>
      <c r="X100" s="3">
        <v>1</v>
      </c>
      <c r="Y100" s="5">
        <f t="shared" si="35"/>
        <v>572630768.52064335</v>
      </c>
    </row>
    <row r="101" spans="1:25">
      <c r="B101" s="9">
        <f t="shared" si="29"/>
        <v>9.9999999999999995E-7</v>
      </c>
      <c r="C101" s="2">
        <v>200</v>
      </c>
      <c r="D101" s="4">
        <v>0.01</v>
      </c>
      <c r="L101" s="8">
        <f>8.7*(Z1/(0.52*SQRT(B101/C101*D101)))</f>
        <v>236608.80755088315</v>
      </c>
      <c r="M101" s="8">
        <f t="shared" si="30"/>
        <v>86.53212513775344</v>
      </c>
      <c r="N101" s="3">
        <v>1</v>
      </c>
      <c r="O101" s="5">
        <f t="shared" si="31"/>
        <v>20474262.94368764</v>
      </c>
      <c r="Q101" s="7">
        <f>8.7*(Z2/(0.52*SQRT(B101/C101*D101)))</f>
        <v>1183044.0377544158</v>
      </c>
      <c r="R101" s="8">
        <f t="shared" si="32"/>
        <v>86.53212513775344</v>
      </c>
      <c r="S101" s="3">
        <v>1</v>
      </c>
      <c r="T101" s="5">
        <f t="shared" si="33"/>
        <v>102371314.71843821</v>
      </c>
      <c r="V101" s="5">
        <f>8.7*(Z3/(0.52*SQRT(B101/C101*D101)))</f>
        <v>2366088.0755088315</v>
      </c>
      <c r="W101" s="8">
        <f t="shared" si="34"/>
        <v>86.53212513775344</v>
      </c>
      <c r="X101" s="3">
        <v>1</v>
      </c>
      <c r="Y101" s="5">
        <f t="shared" si="35"/>
        <v>204742629.43687642</v>
      </c>
    </row>
    <row r="102" spans="1:25">
      <c r="B102" s="9">
        <f t="shared" si="29"/>
        <v>9.9999999999999995E-7</v>
      </c>
      <c r="C102" s="2">
        <v>200</v>
      </c>
      <c r="D102" s="4">
        <v>0.02</v>
      </c>
      <c r="L102" s="8">
        <f>8.7*(Z1/(0.52*SQRT(B102/C102*D102)))</f>
        <v>167307.69230769228</v>
      </c>
      <c r="M102" s="8">
        <f t="shared" si="30"/>
        <v>89.542425094393252</v>
      </c>
      <c r="N102" s="3">
        <v>1</v>
      </c>
      <c r="O102" s="5">
        <f t="shared" si="31"/>
        <v>14981136.50617733</v>
      </c>
      <c r="Q102" s="7">
        <f>8.7*(Z2/(0.52*SQRT(B102/C102*D102)))</f>
        <v>836538.4615384615</v>
      </c>
      <c r="R102" s="8">
        <f t="shared" si="32"/>
        <v>89.542425094393252</v>
      </c>
      <c r="S102" s="3">
        <v>1</v>
      </c>
      <c r="T102" s="5">
        <f t="shared" si="33"/>
        <v>74905682.530886665</v>
      </c>
      <c r="V102" s="5">
        <f>8.7*(Z3/(0.52*SQRT(B102/C102*D102)))</f>
        <v>1673076.923076923</v>
      </c>
      <c r="W102" s="8">
        <f t="shared" si="34"/>
        <v>89.542425094393252</v>
      </c>
      <c r="X102" s="3">
        <v>1</v>
      </c>
      <c r="Y102" s="5">
        <f t="shared" si="35"/>
        <v>149811365.06177333</v>
      </c>
    </row>
    <row r="103" spans="1:25">
      <c r="B103" s="9">
        <f t="shared" si="29"/>
        <v>9.9999999999999995E-7</v>
      </c>
      <c r="C103" s="2">
        <v>200</v>
      </c>
      <c r="D103" s="4">
        <v>0.03</v>
      </c>
      <c r="L103" s="8">
        <f>8.7*(Z1/(0.52*SQRT(B103/C103*D103)))</f>
        <v>136606.15873213878</v>
      </c>
      <c r="M103" s="8">
        <f t="shared" si="30"/>
        <v>91.303337684950066</v>
      </c>
      <c r="N103" s="3">
        <v>1</v>
      </c>
      <c r="O103" s="5">
        <f t="shared" si="31"/>
        <v>12472598.240564357</v>
      </c>
      <c r="Q103" s="7">
        <f>8.7*(Z2/(0.52*SQRT(B103/C103*D103)))</f>
        <v>683030.7936606938</v>
      </c>
      <c r="R103" s="8">
        <f t="shared" si="32"/>
        <v>91.303337684950066</v>
      </c>
      <c r="S103" s="3">
        <v>1</v>
      </c>
      <c r="T103" s="5">
        <f t="shared" si="33"/>
        <v>62362991.202821776</v>
      </c>
      <c r="V103" s="5">
        <f>8.7*(Z3/(0.52*SQRT(B103/C103*D103)))</f>
        <v>1366061.5873213876</v>
      </c>
      <c r="W103" s="8">
        <f t="shared" si="34"/>
        <v>91.303337684950066</v>
      </c>
      <c r="X103" s="3">
        <v>1</v>
      </c>
      <c r="Y103" s="5">
        <f t="shared" si="35"/>
        <v>124725982.40564355</v>
      </c>
    </row>
    <row r="104" spans="1:25">
      <c r="B104" s="9">
        <f t="shared" si="29"/>
        <v>9.9999999999999995E-7</v>
      </c>
      <c r="C104" s="2">
        <v>200</v>
      </c>
      <c r="D104" s="4">
        <v>0.04</v>
      </c>
      <c r="L104" s="8">
        <f>8.7*(Z1/(0.52*SQRT(B104/C104*D104)))</f>
        <v>118304.40377544158</v>
      </c>
      <c r="M104" s="8">
        <f t="shared" si="30"/>
        <v>92.552725051033065</v>
      </c>
      <c r="N104" s="3">
        <v>1</v>
      </c>
      <c r="O104" s="5">
        <f t="shared" si="31"/>
        <v>10949394.954954842</v>
      </c>
      <c r="Q104" s="7">
        <f>8.7*(Z2/(0.52*SQRT(B104/C104*D104)))</f>
        <v>591522.01887720788</v>
      </c>
      <c r="R104" s="8">
        <f t="shared" si="32"/>
        <v>92.552725051033065</v>
      </c>
      <c r="S104" s="3">
        <v>1</v>
      </c>
      <c r="T104" s="5">
        <f t="shared" si="33"/>
        <v>54746974.774774209</v>
      </c>
      <c r="V104" s="5">
        <f>8.7*(Z3/(0.52*SQRT(B104/C104*D104)))</f>
        <v>1183044.0377544158</v>
      </c>
      <c r="W104" s="8">
        <f t="shared" si="34"/>
        <v>92.552725051033065</v>
      </c>
      <c r="X104" s="3">
        <v>1</v>
      </c>
      <c r="Y104" s="5">
        <f t="shared" si="35"/>
        <v>109493949.54954842</v>
      </c>
    </row>
    <row r="105" spans="1:25">
      <c r="B105" s="9">
        <f t="shared" si="29"/>
        <v>9.9999999999999995E-7</v>
      </c>
      <c r="C105" s="2">
        <v>200</v>
      </c>
      <c r="D105" s="4">
        <v>0.05</v>
      </c>
      <c r="L105" s="8">
        <f>8.7*(Z1/(0.52*SQRT(B105/C105*D105)))</f>
        <v>105814.67555178805</v>
      </c>
      <c r="M105" s="8">
        <f t="shared" si="30"/>
        <v>93.521825181113627</v>
      </c>
      <c r="N105" s="3">
        <v>1</v>
      </c>
      <c r="O105" s="5">
        <f t="shared" si="31"/>
        <v>9895981.5885505807</v>
      </c>
      <c r="Q105" s="7">
        <f>8.7*(Z2/(0.52*SQRT(B105/C105*D105)))</f>
        <v>529073.37775894033</v>
      </c>
      <c r="R105" s="8">
        <f t="shared" si="32"/>
        <v>93.521825181113627</v>
      </c>
      <c r="S105" s="3">
        <v>1</v>
      </c>
      <c r="T105" s="5">
        <f t="shared" si="33"/>
        <v>49479907.942752905</v>
      </c>
      <c r="V105" s="5">
        <f>8.7*(Z3/(0.52*SQRT(B105/C105*D105)))</f>
        <v>1058146.7555178807</v>
      </c>
      <c r="W105" s="8">
        <f t="shared" si="34"/>
        <v>93.521825181113627</v>
      </c>
      <c r="X105" s="3">
        <v>1</v>
      </c>
      <c r="Y105" s="5">
        <f t="shared" si="35"/>
        <v>98959815.88550581</v>
      </c>
    </row>
    <row r="106" spans="1:25">
      <c r="B106" s="9">
        <f t="shared" si="29"/>
        <v>9.9999999999999995E-7</v>
      </c>
      <c r="C106" s="2">
        <v>200</v>
      </c>
      <c r="D106" s="4">
        <v>0.06</v>
      </c>
      <c r="L106" s="8">
        <f>8.7*(Z1/(0.52*SQRT(B106/C106*D106)))</f>
        <v>96595.14119134123</v>
      </c>
      <c r="M106" s="8">
        <f t="shared" si="30"/>
        <v>94.313637641589878</v>
      </c>
      <c r="N106" s="3">
        <v>1</v>
      </c>
      <c r="O106" s="5">
        <f t="shared" si="31"/>
        <v>9110239.1442583688</v>
      </c>
      <c r="Q106" s="7">
        <f>8.7*(Z2/(0.52*SQRT(B106/C106*D106)))</f>
        <v>482975.70595670614</v>
      </c>
      <c r="R106" s="8">
        <f t="shared" si="32"/>
        <v>94.313637641589878</v>
      </c>
      <c r="S106" s="3">
        <v>1</v>
      </c>
      <c r="T106" s="5">
        <f t="shared" si="33"/>
        <v>45551195.721291848</v>
      </c>
      <c r="V106" s="5">
        <f>8.7*(Z3/(0.52*SQRT(B106/C106*D106)))</f>
        <v>965951.41191341227</v>
      </c>
      <c r="W106" s="8">
        <f t="shared" si="34"/>
        <v>94.313637641589878</v>
      </c>
      <c r="X106" s="3">
        <v>1</v>
      </c>
      <c r="Y106" s="5">
        <f t="shared" si="35"/>
        <v>91102391.442583695</v>
      </c>
    </row>
    <row r="107" spans="1:25">
      <c r="B107" s="9">
        <f t="shared" si="29"/>
        <v>9.9999999999999995E-7</v>
      </c>
      <c r="C107" s="2">
        <v>200</v>
      </c>
      <c r="D107" s="4">
        <v>7.0000000000000007E-2</v>
      </c>
      <c r="L107" s="8">
        <f>8.7*(Z1/(0.52*SQRT(B107/C107*D107)))</f>
        <v>89429.723255311241</v>
      </c>
      <c r="M107" s="8">
        <f t="shared" si="30"/>
        <v>94.983105537896009</v>
      </c>
      <c r="N107" s="3">
        <v>1</v>
      </c>
      <c r="O107" s="5">
        <f t="shared" si="31"/>
        <v>8494312.8421840612</v>
      </c>
      <c r="Q107" s="7">
        <f>8.7*(Z2/(0.52*SQRT(B107/C107*D107)))</f>
        <v>447148.6162765561</v>
      </c>
      <c r="R107" s="8">
        <f t="shared" si="32"/>
        <v>94.983105537896009</v>
      </c>
      <c r="S107" s="3">
        <v>1</v>
      </c>
      <c r="T107" s="5">
        <f t="shared" si="33"/>
        <v>42471564.210920297</v>
      </c>
      <c r="V107" s="5">
        <f>8.7*(Z3/(0.52*SQRT(B107/C107*D107)))</f>
        <v>894297.2325531122</v>
      </c>
      <c r="W107" s="8">
        <f t="shared" si="34"/>
        <v>94.983105537896009</v>
      </c>
      <c r="X107" s="3">
        <v>1</v>
      </c>
      <c r="Y107" s="5">
        <f t="shared" si="35"/>
        <v>84943128.421840593</v>
      </c>
    </row>
    <row r="108" spans="1:25">
      <c r="B108" s="9">
        <f t="shared" si="29"/>
        <v>9.9999999999999995E-7</v>
      </c>
      <c r="C108" s="2">
        <v>200</v>
      </c>
      <c r="D108" s="4">
        <v>0.08</v>
      </c>
      <c r="L108" s="8">
        <f>8.7*(Z1/(0.52*SQRT(B108/C108*D108)))</f>
        <v>83653.846153846142</v>
      </c>
      <c r="M108" s="8">
        <f t="shared" si="30"/>
        <v>95.563025007672877</v>
      </c>
      <c r="N108" s="3">
        <v>1</v>
      </c>
      <c r="O108" s="5">
        <f t="shared" si="31"/>
        <v>7994214.5919880187</v>
      </c>
      <c r="Q108" s="7">
        <f>8.7*(Z2/(0.52*SQRT(B108/C108*D108)))</f>
        <v>418269.23076923075</v>
      </c>
      <c r="R108" s="8">
        <f t="shared" si="32"/>
        <v>95.563025007672877</v>
      </c>
      <c r="S108" s="3">
        <v>1</v>
      </c>
      <c r="T108" s="5">
        <f t="shared" si="33"/>
        <v>39971072.959940098</v>
      </c>
      <c r="V108" s="5">
        <f>8.7*(Z3/(0.52*SQRT(B108/C108*D108)))</f>
        <v>836538.4615384615</v>
      </c>
      <c r="W108" s="8">
        <f t="shared" si="34"/>
        <v>95.563025007672877</v>
      </c>
      <c r="X108" s="3">
        <v>1</v>
      </c>
      <c r="Y108" s="5">
        <f t="shared" si="35"/>
        <v>79942145.919880196</v>
      </c>
    </row>
    <row r="109" spans="1:25">
      <c r="B109" s="9">
        <f t="shared" si="29"/>
        <v>9.9999999999999995E-7</v>
      </c>
      <c r="C109" s="2">
        <v>200</v>
      </c>
      <c r="D109" s="4">
        <v>0.09</v>
      </c>
      <c r="L109" s="8">
        <f>8.7*(Z1/(0.52*SQRT(B109/C109*D109)))</f>
        <v>78869.602516961066</v>
      </c>
      <c r="M109" s="8">
        <f t="shared" si="30"/>
        <v>96.074550232146692</v>
      </c>
      <c r="N109" s="3">
        <v>1</v>
      </c>
      <c r="O109" s="5">
        <f t="shared" si="31"/>
        <v>7577361.5888052192</v>
      </c>
      <c r="Q109" s="7">
        <f>8.7*(Z2/(0.52*SQRT(B109/C109*D109)))</f>
        <v>394348.01258480526</v>
      </c>
      <c r="R109" s="8">
        <f t="shared" si="32"/>
        <v>96.074550232146692</v>
      </c>
      <c r="S109" s="3">
        <v>1</v>
      </c>
      <c r="T109" s="5">
        <f t="shared" si="33"/>
        <v>37886807.94402609</v>
      </c>
      <c r="V109" s="5">
        <f>8.7*(Z3/(0.52*SQRT(B109/C109*D109)))</f>
        <v>788696.02516961051</v>
      </c>
      <c r="W109" s="8">
        <f t="shared" si="34"/>
        <v>96.074550232146692</v>
      </c>
      <c r="X109" s="3">
        <v>1</v>
      </c>
      <c r="Y109" s="5">
        <f t="shared" si="35"/>
        <v>75773615.88805218</v>
      </c>
    </row>
    <row r="110" spans="1:25">
      <c r="B110" s="9">
        <f t="shared" si="29"/>
        <v>9.9999999999999995E-7</v>
      </c>
      <c r="C110" s="2">
        <v>200</v>
      </c>
      <c r="D110" s="4">
        <v>0.1</v>
      </c>
      <c r="L110" s="5">
        <f>8.7*(Z1/(0.52*SQRT(B110/C110*D110)))</f>
        <v>74822.274631723718</v>
      </c>
      <c r="M110" s="8">
        <f t="shared" si="30"/>
        <v>96.53212513775344</v>
      </c>
      <c r="N110" s="3">
        <v>1</v>
      </c>
      <c r="O110" s="5">
        <f t="shared" si="31"/>
        <v>7222753.177840909</v>
      </c>
      <c r="Q110" s="7">
        <f>8.7*(Z2/(0.52*SQRT(B110/C110*D110)))</f>
        <v>374111.37315861863</v>
      </c>
      <c r="R110" s="8">
        <f t="shared" si="32"/>
        <v>96.53212513775344</v>
      </c>
      <c r="S110" s="3">
        <v>1</v>
      </c>
      <c r="T110" s="5">
        <f t="shared" si="33"/>
        <v>36113765.889204547</v>
      </c>
      <c r="V110" s="5">
        <f>8.7*(Z3/(0.52*SQRT(B110/C110*D110)))</f>
        <v>748222.74631723727</v>
      </c>
      <c r="W110" s="8">
        <f t="shared" si="34"/>
        <v>96.53212513775344</v>
      </c>
      <c r="X110" s="3">
        <v>1</v>
      </c>
      <c r="Y110" s="5">
        <f t="shared" si="35"/>
        <v>72227531.778409094</v>
      </c>
    </row>
    <row r="112" spans="1:25">
      <c r="A112" s="2" t="s">
        <v>23</v>
      </c>
      <c r="F112" s="2"/>
    </row>
    <row r="113" spans="2:25">
      <c r="B113" s="2">
        <f t="shared" ref="B113:B132" si="36">0.65/100000</f>
        <v>6.5000000000000004E-6</v>
      </c>
      <c r="C113" s="2">
        <v>1200</v>
      </c>
      <c r="D113" s="4">
        <v>1E-4</v>
      </c>
      <c r="L113" s="8">
        <f>8.7*(Z1/(0.52*SQRT(B113/C113*D113)))</f>
        <v>2273263.891628765</v>
      </c>
      <c r="M113" s="8">
        <f t="shared" ref="M113:M132" si="37">20*(LOG10(15*(SQRT(1/B113*C113*D113))))</f>
        <v>66.184504075161328</v>
      </c>
      <c r="N113" s="3">
        <v>1</v>
      </c>
      <c r="O113" s="5">
        <f t="shared" ref="O113:O132" si="38">L113*M113</f>
        <v>150454843.2994211</v>
      </c>
      <c r="Q113" s="7">
        <f>8.7*(Z2/(0.52*SQRT(B113/C113*D113)))</f>
        <v>11366319.458143825</v>
      </c>
      <c r="R113" s="8">
        <f t="shared" ref="R113:R132" si="39">20*(LOG10(15*(SQRT(1/B113*C113*D113))))</f>
        <v>66.184504075161328</v>
      </c>
      <c r="S113" s="3">
        <v>1</v>
      </c>
      <c r="T113" s="5">
        <f t="shared" ref="T113:T132" si="40">Q113*R113</f>
        <v>752274216.49710548</v>
      </c>
      <c r="V113" s="5">
        <f>8.7*(Z3/(0.52*SQRT(B113/C113*D113)))</f>
        <v>22732638.916287649</v>
      </c>
      <c r="W113" s="8">
        <f t="shared" ref="W113:W132" si="41">20*(LOG10(15*(SQRT(1/B113*C113*D113))))</f>
        <v>66.184504075161328</v>
      </c>
      <c r="X113" s="3">
        <v>1</v>
      </c>
      <c r="Y113" s="5">
        <f t="shared" ref="Y113:Y132" si="42">V113*W113</f>
        <v>1504548432.994211</v>
      </c>
    </row>
    <row r="114" spans="2:25">
      <c r="B114" s="2">
        <f t="shared" si="36"/>
        <v>6.5000000000000004E-6</v>
      </c>
      <c r="C114" s="2">
        <v>1200</v>
      </c>
      <c r="D114" s="4">
        <v>2.0000000000000001E-4</v>
      </c>
      <c r="L114" s="8">
        <f>8.7*(Z1/(0.52*SQRT(B114/C114*D114)))</f>
        <v>1607440.3131972209</v>
      </c>
      <c r="M114" s="8">
        <f t="shared" si="37"/>
        <v>69.194804031801127</v>
      </c>
      <c r="N114" s="3">
        <v>1</v>
      </c>
      <c r="O114" s="5">
        <f t="shared" si="38"/>
        <v>111226517.46449873</v>
      </c>
      <c r="Q114" s="7">
        <f>8.7*(Z2/(0.52*SQRT(B114/C114*D114)))</f>
        <v>8037201.5659861043</v>
      </c>
      <c r="R114" s="8">
        <f t="shared" si="39"/>
        <v>69.194804031801127</v>
      </c>
      <c r="S114" s="3">
        <v>1</v>
      </c>
      <c r="T114" s="5">
        <f t="shared" si="40"/>
        <v>556132587.32249367</v>
      </c>
      <c r="V114" s="5">
        <f>8.7*(Z3/(0.52*SQRT(B114/C114*D114)))</f>
        <v>16074403.131972209</v>
      </c>
      <c r="W114" s="8">
        <f t="shared" si="41"/>
        <v>69.194804031801127</v>
      </c>
      <c r="X114" s="3">
        <v>1</v>
      </c>
      <c r="Y114" s="5">
        <f t="shared" si="42"/>
        <v>1112265174.6449873</v>
      </c>
    </row>
    <row r="115" spans="2:25">
      <c r="B115" s="2">
        <f t="shared" si="36"/>
        <v>6.5000000000000004E-6</v>
      </c>
      <c r="C115" s="2">
        <v>1200</v>
      </c>
      <c r="D115" s="4">
        <v>2.9999999999999997E-4</v>
      </c>
      <c r="L115" s="8">
        <f>8.7*(Z1/(0.52*SQRT(B115/C115*D115)))</f>
        <v>1312469.5197709238</v>
      </c>
      <c r="M115" s="8">
        <f t="shared" si="37"/>
        <v>70.95571662235794</v>
      </c>
      <c r="N115" s="3">
        <v>1</v>
      </c>
      <c r="O115" s="5">
        <f t="shared" si="38"/>
        <v>93127215.320347875</v>
      </c>
      <c r="Q115" s="7">
        <f>8.7*(Z2/(0.52*SQRT(B115/C115*D115)))</f>
        <v>6562347.5988546181</v>
      </c>
      <c r="R115" s="8">
        <f t="shared" si="39"/>
        <v>70.95571662235794</v>
      </c>
      <c r="S115" s="3">
        <v>1</v>
      </c>
      <c r="T115" s="5">
        <f t="shared" si="40"/>
        <v>465636076.60173935</v>
      </c>
      <c r="V115" s="5">
        <f>8.7*(Z3/(0.52*SQRT(B115/C115*D115)))</f>
        <v>13124695.197709236</v>
      </c>
      <c r="W115" s="8">
        <f t="shared" si="41"/>
        <v>70.95571662235794</v>
      </c>
      <c r="X115" s="3">
        <v>1</v>
      </c>
      <c r="Y115" s="5">
        <f t="shared" si="42"/>
        <v>931272153.20347869</v>
      </c>
    </row>
    <row r="116" spans="2:25">
      <c r="B116" s="2">
        <f t="shared" si="36"/>
        <v>6.5000000000000004E-6</v>
      </c>
      <c r="C116" s="2">
        <v>1200</v>
      </c>
      <c r="D116" s="4">
        <v>4.0000000000000002E-4</v>
      </c>
      <c r="L116" s="8">
        <f>8.7*(Z1/(0.52*SQRT(B116/C116*D116)))</f>
        <v>1136631.9458143825</v>
      </c>
      <c r="M116" s="8">
        <f t="shared" si="37"/>
        <v>72.205103988440939</v>
      </c>
      <c r="N116" s="3">
        <v>1</v>
      </c>
      <c r="O116" s="5">
        <f t="shared" si="38"/>
        <v>82070627.844111457</v>
      </c>
      <c r="Q116" s="7">
        <f>8.7*(Z2/(0.52*SQRT(B116/C116*D116)))</f>
        <v>5683159.7290719124</v>
      </c>
      <c r="R116" s="8">
        <f t="shared" si="39"/>
        <v>72.205103988440939</v>
      </c>
      <c r="S116" s="3">
        <v>1</v>
      </c>
      <c r="T116" s="5">
        <f t="shared" si="40"/>
        <v>410353139.22055727</v>
      </c>
      <c r="V116" s="5">
        <f>8.7*(Z3/(0.52*SQRT(B116/C116*D116)))</f>
        <v>11366319.458143825</v>
      </c>
      <c r="W116" s="8">
        <f t="shared" si="41"/>
        <v>72.205103988440939</v>
      </c>
      <c r="X116" s="3">
        <v>1</v>
      </c>
      <c r="Y116" s="5">
        <f t="shared" si="42"/>
        <v>820706278.44111454</v>
      </c>
    </row>
    <row r="117" spans="2:25">
      <c r="B117" s="2">
        <f t="shared" si="36"/>
        <v>6.5000000000000004E-6</v>
      </c>
      <c r="C117" s="2">
        <v>1200</v>
      </c>
      <c r="D117" s="4">
        <v>5.0000000000000001E-4</v>
      </c>
      <c r="L117" s="8">
        <f>8.7*(Z1/(0.52*SQRT(B117/C117*D117)))</f>
        <v>1016634.5184955267</v>
      </c>
      <c r="M117" s="8">
        <f t="shared" si="37"/>
        <v>73.174204118521516</v>
      </c>
      <c r="N117" s="3">
        <v>1</v>
      </c>
      <c r="O117" s="5">
        <f t="shared" si="38"/>
        <v>74391421.77032651</v>
      </c>
      <c r="Q117" s="7">
        <f>8.7*(Z2/(0.52*SQRT(B117/C117*D117)))</f>
        <v>5083172.5924776336</v>
      </c>
      <c r="R117" s="8">
        <f t="shared" si="39"/>
        <v>73.174204118521516</v>
      </c>
      <c r="S117" s="3">
        <v>1</v>
      </c>
      <c r="T117" s="5">
        <f t="shared" si="40"/>
        <v>371957108.85163254</v>
      </c>
      <c r="V117" s="5">
        <f>8.7*(Z3/(0.52*SQRT(B117/C117*D117)))</f>
        <v>10166345.184955267</v>
      </c>
      <c r="W117" s="8">
        <f t="shared" si="41"/>
        <v>73.174204118521516</v>
      </c>
      <c r="X117" s="3">
        <v>1</v>
      </c>
      <c r="Y117" s="5">
        <f t="shared" si="42"/>
        <v>743914217.70326507</v>
      </c>
    </row>
    <row r="118" spans="2:25">
      <c r="B118" s="2">
        <f t="shared" si="36"/>
        <v>6.5000000000000004E-6</v>
      </c>
      <c r="C118" s="2">
        <v>1200</v>
      </c>
      <c r="D118" s="4">
        <v>5.9999999999999995E-4</v>
      </c>
      <c r="L118" s="8">
        <f>8.7*(Z1/(0.52*SQRT(B118/C118*D118)))</f>
        <v>928056.09753067174</v>
      </c>
      <c r="M118" s="8">
        <f t="shared" si="37"/>
        <v>73.966016578997753</v>
      </c>
      <c r="N118" s="3">
        <v>1</v>
      </c>
      <c r="O118" s="5">
        <f t="shared" si="38"/>
        <v>68644612.696193621</v>
      </c>
      <c r="Q118" s="7">
        <f>8.7*(Z2/(0.52*SQRT(B118/C118*D118)))</f>
        <v>4640280.4876533588</v>
      </c>
      <c r="R118" s="8">
        <f t="shared" si="39"/>
        <v>73.966016578997753</v>
      </c>
      <c r="S118" s="3">
        <v>1</v>
      </c>
      <c r="T118" s="5">
        <f t="shared" si="40"/>
        <v>343223063.48096812</v>
      </c>
      <c r="V118" s="5">
        <f>8.7*(Z3/(0.52*SQRT(B118/C118*D118)))</f>
        <v>9280560.9753067177</v>
      </c>
      <c r="W118" s="8">
        <f t="shared" si="41"/>
        <v>73.966016578997753</v>
      </c>
      <c r="X118" s="3">
        <v>1</v>
      </c>
      <c r="Y118" s="5">
        <f t="shared" si="42"/>
        <v>686446126.96193624</v>
      </c>
    </row>
    <row r="119" spans="2:25">
      <c r="B119" s="2">
        <f t="shared" si="36"/>
        <v>6.5000000000000004E-6</v>
      </c>
      <c r="C119" s="2">
        <v>1200</v>
      </c>
      <c r="D119" s="4">
        <v>6.9999999999999999E-4</v>
      </c>
      <c r="L119" s="8">
        <f>8.7*(Z1/(0.52*SQRT(B119/C119*D119)))</f>
        <v>859212.98881037103</v>
      </c>
      <c r="M119" s="8">
        <f t="shared" si="37"/>
        <v>74.635484475303883</v>
      </c>
      <c r="N119" s="3">
        <v>1</v>
      </c>
      <c r="O119" s="5">
        <f t="shared" si="38"/>
        <v>64127777.687335894</v>
      </c>
      <c r="Q119" s="7">
        <f>8.7*(Z2/(0.52*SQRT(B119/C119*D119)))</f>
        <v>4296064.9440518552</v>
      </c>
      <c r="R119" s="8">
        <f t="shared" si="39"/>
        <v>74.635484475303883</v>
      </c>
      <c r="S119" s="3">
        <v>1</v>
      </c>
      <c r="T119" s="5">
        <f t="shared" si="40"/>
        <v>320638888.43667948</v>
      </c>
      <c r="V119" s="5">
        <f>8.7*(Z3/(0.52*SQRT(B119/C119*D119)))</f>
        <v>8592129.8881037105</v>
      </c>
      <c r="W119" s="8">
        <f t="shared" si="41"/>
        <v>74.635484475303883</v>
      </c>
      <c r="X119" s="3">
        <v>1</v>
      </c>
      <c r="Y119" s="5">
        <f t="shared" si="42"/>
        <v>641277776.87335896</v>
      </c>
    </row>
    <row r="120" spans="2:25">
      <c r="B120" s="2">
        <f t="shared" si="36"/>
        <v>6.5000000000000004E-6</v>
      </c>
      <c r="C120" s="2">
        <v>1200</v>
      </c>
      <c r="D120" s="4">
        <v>8.0000000000000004E-4</v>
      </c>
      <c r="L120" s="8">
        <f>8.7*(Z1/(0.52*SQRT(B120/C120*D120)))</f>
        <v>803720.15659861045</v>
      </c>
      <c r="M120" s="8">
        <f t="shared" si="37"/>
        <v>75.215403945080752</v>
      </c>
      <c r="N120" s="3">
        <v>1</v>
      </c>
      <c r="O120" s="5">
        <f t="shared" si="38"/>
        <v>60452136.237368047</v>
      </c>
      <c r="Q120" s="7">
        <f>8.7*(Z2/(0.52*SQRT(B120/C120*D120)))</f>
        <v>4018600.7829930522</v>
      </c>
      <c r="R120" s="8">
        <f t="shared" si="39"/>
        <v>75.215403945080752</v>
      </c>
      <c r="S120" s="3">
        <v>1</v>
      </c>
      <c r="T120" s="5">
        <f t="shared" si="40"/>
        <v>302260681.18684024</v>
      </c>
      <c r="V120" s="5">
        <f>8.7*(Z3/(0.52*SQRT(B120/C120*D120)))</f>
        <v>8037201.5659861043</v>
      </c>
      <c r="W120" s="8">
        <f t="shared" si="41"/>
        <v>75.215403945080752</v>
      </c>
      <c r="X120" s="3">
        <v>1</v>
      </c>
      <c r="Y120" s="5">
        <f t="shared" si="42"/>
        <v>604521362.37368047</v>
      </c>
    </row>
    <row r="121" spans="2:25">
      <c r="B121" s="2">
        <f t="shared" si="36"/>
        <v>6.5000000000000004E-6</v>
      </c>
      <c r="C121" s="2">
        <v>1200</v>
      </c>
      <c r="D121" s="4">
        <v>8.9999999999999998E-4</v>
      </c>
      <c r="L121" s="8">
        <f>8.7*(Z1/(0.52*SQRT(B121/C121*D121)))</f>
        <v>757754.63054292172</v>
      </c>
      <c r="M121" s="8">
        <f t="shared" si="37"/>
        <v>75.726929169554566</v>
      </c>
      <c r="N121" s="3">
        <v>1</v>
      </c>
      <c r="O121" s="5">
        <f t="shared" si="38"/>
        <v>57382431.235025823</v>
      </c>
      <c r="Q121" s="7">
        <f>8.7*(Z2/(0.52*SQRT(B121/C121*D121)))</f>
        <v>3788773.1527146082</v>
      </c>
      <c r="R121" s="8">
        <f t="shared" si="39"/>
        <v>75.726929169554566</v>
      </c>
      <c r="S121" s="3">
        <v>1</v>
      </c>
      <c r="T121" s="5">
        <f t="shared" si="40"/>
        <v>286912156.17512906</v>
      </c>
      <c r="V121" s="5">
        <f>8.7*(Z3/(0.52*SQRT(B121/C121*D121)))</f>
        <v>7577546.3054292165</v>
      </c>
      <c r="W121" s="8">
        <f t="shared" si="41"/>
        <v>75.726929169554566</v>
      </c>
      <c r="X121" s="3">
        <v>1</v>
      </c>
      <c r="Y121" s="5">
        <f t="shared" si="42"/>
        <v>573824312.35025811</v>
      </c>
    </row>
    <row r="122" spans="2:25">
      <c r="B122" s="2">
        <f t="shared" si="36"/>
        <v>6.5000000000000004E-6</v>
      </c>
      <c r="C122" s="2">
        <v>1200</v>
      </c>
      <c r="D122" s="4">
        <v>1E-3</v>
      </c>
      <c r="L122" s="8">
        <f>8.7*(Z1/(0.52*SQRT(B122/C122*D122)))</f>
        <v>718869.16201650747</v>
      </c>
      <c r="M122" s="8">
        <f t="shared" si="37"/>
        <v>76.184504075161328</v>
      </c>
      <c r="N122" s="3">
        <v>1</v>
      </c>
      <c r="O122" s="5">
        <f t="shared" si="38"/>
        <v>54766690.603154421</v>
      </c>
      <c r="Q122" s="7">
        <f>8.7*(Z2/(0.52*SQRT(B122/C122*D122)))</f>
        <v>3594345.8100825371</v>
      </c>
      <c r="R122" s="8">
        <f t="shared" si="39"/>
        <v>76.184504075161328</v>
      </c>
      <c r="S122" s="3">
        <v>1</v>
      </c>
      <c r="T122" s="5">
        <f t="shared" si="40"/>
        <v>273833453.0157721</v>
      </c>
      <c r="V122" s="5">
        <f>8.7*(Z3/(0.52*SQRT(B122/C122*D122)))</f>
        <v>7188691.6201650742</v>
      </c>
      <c r="W122" s="8">
        <f t="shared" si="41"/>
        <v>76.184504075161328</v>
      </c>
      <c r="X122" s="3">
        <v>1</v>
      </c>
      <c r="Y122" s="5">
        <f t="shared" si="42"/>
        <v>547666906.03154421</v>
      </c>
    </row>
    <row r="123" spans="2:25">
      <c r="B123" s="2">
        <f t="shared" si="36"/>
        <v>6.5000000000000004E-6</v>
      </c>
      <c r="C123" s="2">
        <v>1200</v>
      </c>
      <c r="D123" s="4">
        <v>0.01</v>
      </c>
      <c r="L123" s="8">
        <f>8.7*(Z1/(0.52*SQRT(B123/C123*D123)))</f>
        <v>227326.38916287647</v>
      </c>
      <c r="M123" s="8">
        <f t="shared" si="37"/>
        <v>86.184504075161328</v>
      </c>
      <c r="N123" s="3">
        <v>1</v>
      </c>
      <c r="O123" s="5">
        <f t="shared" si="38"/>
        <v>19592012.113199636</v>
      </c>
      <c r="Q123" s="7">
        <f>8.7*(Z2/(0.52*SQRT(B123/C123*D123)))</f>
        <v>1136631.9458143823</v>
      </c>
      <c r="R123" s="8">
        <f t="shared" si="39"/>
        <v>86.184504075161328</v>
      </c>
      <c r="S123" s="3">
        <v>1</v>
      </c>
      <c r="T123" s="5">
        <f t="shared" si="40"/>
        <v>97960060.565998182</v>
      </c>
      <c r="V123" s="5">
        <f>8.7*(Z3/(0.52*SQRT(B123/C123*D123)))</f>
        <v>2273263.8916287646</v>
      </c>
      <c r="W123" s="8">
        <f t="shared" si="41"/>
        <v>86.184504075161328</v>
      </c>
      <c r="X123" s="3">
        <v>1</v>
      </c>
      <c r="Y123" s="5">
        <f t="shared" si="42"/>
        <v>195920121.13199636</v>
      </c>
    </row>
    <row r="124" spans="2:25">
      <c r="B124" s="2">
        <f t="shared" si="36"/>
        <v>6.5000000000000004E-6</v>
      </c>
      <c r="C124" s="2">
        <v>1200</v>
      </c>
      <c r="D124" s="4">
        <v>0.02</v>
      </c>
      <c r="L124" s="8">
        <f>8.7*(Z1/(0.52*SQRT(B124/C124*D124)))</f>
        <v>160744.03131972207</v>
      </c>
      <c r="M124" s="8">
        <f t="shared" si="37"/>
        <v>89.194804031801141</v>
      </c>
      <c r="N124" s="3">
        <v>1</v>
      </c>
      <c r="O124" s="5">
        <f t="shared" si="38"/>
        <v>14337532.372844314</v>
      </c>
      <c r="Q124" s="7">
        <f>8.7*(Z2/(0.52*SQRT(B124/C124*D124)))</f>
        <v>803720.15659861034</v>
      </c>
      <c r="R124" s="8">
        <f t="shared" si="39"/>
        <v>89.194804031801141</v>
      </c>
      <c r="S124" s="3">
        <v>1</v>
      </c>
      <c r="T124" s="5">
        <f t="shared" si="40"/>
        <v>71687661.864221573</v>
      </c>
      <c r="V124" s="5">
        <f>8.7*(Z3/(0.52*SQRT(B124/C124*D124)))</f>
        <v>1607440.3131972207</v>
      </c>
      <c r="W124" s="8">
        <f t="shared" si="41"/>
        <v>89.194804031801141</v>
      </c>
      <c r="X124" s="3">
        <v>1</v>
      </c>
      <c r="Y124" s="5">
        <f t="shared" si="42"/>
        <v>143375323.72844315</v>
      </c>
    </row>
    <row r="125" spans="2:25">
      <c r="B125" s="2">
        <f t="shared" si="36"/>
        <v>6.5000000000000004E-6</v>
      </c>
      <c r="C125" s="2">
        <v>1200</v>
      </c>
      <c r="D125" s="4">
        <v>0.03</v>
      </c>
      <c r="L125" s="8">
        <f>8.7*(Z1/(0.52*SQRT(B125/C125*D125)))</f>
        <v>131246.95197709239</v>
      </c>
      <c r="M125" s="8">
        <f t="shared" si="37"/>
        <v>90.955716622357954</v>
      </c>
      <c r="N125" s="3">
        <v>1</v>
      </c>
      <c r="O125" s="5">
        <f t="shared" si="38"/>
        <v>11937660.571576638</v>
      </c>
      <c r="Q125" s="7">
        <f>8.7*(Z2/(0.52*SQRT(B125/C125*D125)))</f>
        <v>656234.75988546188</v>
      </c>
      <c r="R125" s="8">
        <f t="shared" si="39"/>
        <v>90.955716622357954</v>
      </c>
      <c r="S125" s="3">
        <v>1</v>
      </c>
      <c r="T125" s="5">
        <f t="shared" si="40"/>
        <v>59688302.857883185</v>
      </c>
      <c r="V125" s="5">
        <f>8.7*(Z3/(0.52*SQRT(B125/C125*D125)))</f>
        <v>1312469.5197709238</v>
      </c>
      <c r="W125" s="8">
        <f t="shared" si="41"/>
        <v>90.955716622357954</v>
      </c>
      <c r="X125" s="3">
        <v>1</v>
      </c>
      <c r="Y125" s="5">
        <f t="shared" si="42"/>
        <v>119376605.71576637</v>
      </c>
    </row>
    <row r="126" spans="2:25">
      <c r="B126" s="2">
        <f t="shared" si="36"/>
        <v>6.5000000000000004E-6</v>
      </c>
      <c r="C126" s="2">
        <v>1200</v>
      </c>
      <c r="D126" s="4">
        <v>0.04</v>
      </c>
      <c r="L126" s="8">
        <f>8.7*(Z1/(0.52*SQRT(B126/C126*D126)))</f>
        <v>113663.19458143823</v>
      </c>
      <c r="M126" s="8">
        <f t="shared" si="37"/>
        <v>92.205103988440953</v>
      </c>
      <c r="N126" s="3">
        <v>1</v>
      </c>
      <c r="O126" s="5">
        <f t="shared" si="38"/>
        <v>10480326.67603991</v>
      </c>
      <c r="Q126" s="7">
        <f>8.7*(Z2/(0.52*SQRT(B126/C126*D126)))</f>
        <v>568315.97290719114</v>
      </c>
      <c r="R126" s="8">
        <f t="shared" si="39"/>
        <v>92.205103988440953</v>
      </c>
      <c r="S126" s="3">
        <v>1</v>
      </c>
      <c r="T126" s="5">
        <f t="shared" si="40"/>
        <v>52401633.380199552</v>
      </c>
      <c r="V126" s="5">
        <f>8.7*(Z3/(0.52*SQRT(B126/C126*D126)))</f>
        <v>1136631.9458143823</v>
      </c>
      <c r="W126" s="8">
        <f t="shared" si="41"/>
        <v>92.205103988440953</v>
      </c>
      <c r="X126" s="3">
        <v>1</v>
      </c>
      <c r="Y126" s="5">
        <f t="shared" si="42"/>
        <v>104803266.7603991</v>
      </c>
    </row>
    <row r="127" spans="2:25">
      <c r="B127" s="2">
        <f t="shared" si="36"/>
        <v>6.5000000000000004E-6</v>
      </c>
      <c r="C127" s="2">
        <v>1200</v>
      </c>
      <c r="D127" s="4">
        <v>0.05</v>
      </c>
      <c r="L127" s="8">
        <f>8.7*(Z1/(0.52*SQRT(B127/C127*D127)))</f>
        <v>101663.45184955267</v>
      </c>
      <c r="M127" s="8">
        <f t="shared" si="37"/>
        <v>93.174204118521516</v>
      </c>
      <c r="N127" s="3">
        <v>1</v>
      </c>
      <c r="O127" s="5">
        <f t="shared" si="38"/>
        <v>9472411.2140237037</v>
      </c>
      <c r="Q127" s="7">
        <f>8.7*(Z2/(0.52*SQRT(B127/C127*D127)))</f>
        <v>508317.25924776332</v>
      </c>
      <c r="R127" s="8">
        <f t="shared" si="39"/>
        <v>93.174204118521516</v>
      </c>
      <c r="S127" s="3">
        <v>1</v>
      </c>
      <c r="T127" s="5">
        <f t="shared" si="40"/>
        <v>47362056.070118517</v>
      </c>
      <c r="V127" s="5">
        <f>8.7*(Z3/(0.52*SQRT(B127/C127*D127)))</f>
        <v>1016634.5184955266</v>
      </c>
      <c r="W127" s="8">
        <f t="shared" si="41"/>
        <v>93.174204118521516</v>
      </c>
      <c r="X127" s="3">
        <v>1</v>
      </c>
      <c r="Y127" s="5">
        <f t="shared" si="42"/>
        <v>94724112.140237033</v>
      </c>
    </row>
    <row r="128" spans="2:25">
      <c r="B128" s="2">
        <f t="shared" si="36"/>
        <v>6.5000000000000004E-6</v>
      </c>
      <c r="C128" s="2">
        <v>1200</v>
      </c>
      <c r="D128" s="4">
        <v>0.06</v>
      </c>
      <c r="L128" s="8">
        <f>8.7*(Z1/(0.52*SQRT(B128/C128*D128)))</f>
        <v>92805.609753067169</v>
      </c>
      <c r="M128" s="8">
        <f t="shared" si="37"/>
        <v>93.966016578997767</v>
      </c>
      <c r="N128" s="3">
        <v>1</v>
      </c>
      <c r="O128" s="5">
        <f t="shared" si="38"/>
        <v>8720573.4646807071</v>
      </c>
      <c r="Q128" s="7">
        <f>8.7*(Z2/(0.52*SQRT(B128/C128*D128)))</f>
        <v>464028.04876533581</v>
      </c>
      <c r="R128" s="8">
        <f t="shared" si="39"/>
        <v>93.966016578997767</v>
      </c>
      <c r="S128" s="3">
        <v>1</v>
      </c>
      <c r="T128" s="5">
        <f t="shared" si="40"/>
        <v>43602867.32340353</v>
      </c>
      <c r="V128" s="5">
        <f>8.7*(Z3/(0.52*SQRT(B128/C128*D128)))</f>
        <v>928056.09753067163</v>
      </c>
      <c r="W128" s="8">
        <f t="shared" si="41"/>
        <v>93.966016578997767</v>
      </c>
      <c r="X128" s="3">
        <v>1</v>
      </c>
      <c r="Y128" s="5">
        <f t="shared" si="42"/>
        <v>87205734.64680706</v>
      </c>
    </row>
    <row r="129" spans="2:25">
      <c r="B129" s="2">
        <f t="shared" si="36"/>
        <v>6.5000000000000004E-6</v>
      </c>
      <c r="C129" s="2">
        <v>1200</v>
      </c>
      <c r="D129" s="4">
        <v>7.0000000000000007E-2</v>
      </c>
      <c r="L129" s="8">
        <f>8.7*(Z1/(0.52*SQRT(B129/C129*D129)))</f>
        <v>85921.298881037132</v>
      </c>
      <c r="M129" s="8">
        <f t="shared" si="37"/>
        <v>94.635484475303883</v>
      </c>
      <c r="N129" s="3">
        <v>1</v>
      </c>
      <c r="O129" s="5">
        <f t="shared" si="38"/>
        <v>8131203.7463543341</v>
      </c>
      <c r="Q129" s="7">
        <f>8.7*(Z2/(0.52*SQRT(B129/C129*D129)))</f>
        <v>429606.49440518557</v>
      </c>
      <c r="R129" s="8">
        <f t="shared" si="39"/>
        <v>94.635484475303883</v>
      </c>
      <c r="S129" s="3">
        <v>1</v>
      </c>
      <c r="T129" s="5">
        <f t="shared" si="40"/>
        <v>40656018.731771663</v>
      </c>
      <c r="V129" s="5">
        <f>8.7*(Z3/(0.52*SQRT(B129/C129*D129)))</f>
        <v>859212.98881037114</v>
      </c>
      <c r="W129" s="8">
        <f t="shared" si="41"/>
        <v>94.635484475303883</v>
      </c>
      <c r="X129" s="3">
        <v>1</v>
      </c>
      <c r="Y129" s="5">
        <f t="shared" si="42"/>
        <v>81312037.463543326</v>
      </c>
    </row>
    <row r="130" spans="2:25">
      <c r="B130" s="2">
        <f t="shared" si="36"/>
        <v>6.5000000000000004E-6</v>
      </c>
      <c r="C130" s="2">
        <v>1200</v>
      </c>
      <c r="D130" s="4">
        <v>0.08</v>
      </c>
      <c r="L130" s="8">
        <f>8.7*(Z1/(0.52*SQRT(B130/C130*D130)))</f>
        <v>80372.015659861034</v>
      </c>
      <c r="M130" s="8">
        <f t="shared" si="37"/>
        <v>95.215403945080766</v>
      </c>
      <c r="N130" s="3">
        <v>1</v>
      </c>
      <c r="O130" s="5">
        <f t="shared" si="38"/>
        <v>7652653.936934025</v>
      </c>
      <c r="Q130" s="7">
        <f>8.7*(Z2/(0.52*SQRT(B130/C130*D130)))</f>
        <v>401860.07829930517</v>
      </c>
      <c r="R130" s="8">
        <f t="shared" si="39"/>
        <v>95.215403945080766</v>
      </c>
      <c r="S130" s="3">
        <v>1</v>
      </c>
      <c r="T130" s="5">
        <f t="shared" si="40"/>
        <v>38263269.684670128</v>
      </c>
      <c r="V130" s="5">
        <f>8.7*(Z3/(0.52*SQRT(B130/C130*D130)))</f>
        <v>803720.15659861034</v>
      </c>
      <c r="W130" s="8">
        <f t="shared" si="41"/>
        <v>95.215403945080766</v>
      </c>
      <c r="X130" s="3">
        <v>1</v>
      </c>
      <c r="Y130" s="5">
        <f t="shared" si="42"/>
        <v>76526539.369340256</v>
      </c>
    </row>
    <row r="131" spans="2:25">
      <c r="B131" s="2">
        <f t="shared" si="36"/>
        <v>6.5000000000000004E-6</v>
      </c>
      <c r="C131" s="2">
        <v>1200</v>
      </c>
      <c r="D131" s="4">
        <v>0.09</v>
      </c>
      <c r="L131" s="8">
        <f>8.7*(Z1/(0.52*SQRT(B131/C131*D131)))</f>
        <v>75775.463054292166</v>
      </c>
      <c r="M131" s="8">
        <f t="shared" si="37"/>
        <v>95.72692916955458</v>
      </c>
      <c r="N131" s="3">
        <v>1</v>
      </c>
      <c r="O131" s="5">
        <f t="shared" si="38"/>
        <v>7253752.384588426</v>
      </c>
      <c r="Q131" s="7">
        <f>8.7*(Z2/(0.52*SQRT(B131/C131*D131)))</f>
        <v>378877.31527146086</v>
      </c>
      <c r="R131" s="8">
        <f t="shared" si="39"/>
        <v>95.72692916955458</v>
      </c>
      <c r="S131" s="3">
        <v>1</v>
      </c>
      <c r="T131" s="5">
        <f t="shared" si="40"/>
        <v>36268761.922942132</v>
      </c>
      <c r="V131" s="5">
        <f>8.7*(Z3/(0.52*SQRT(B131/C131*D131)))</f>
        <v>757754.63054292172</v>
      </c>
      <c r="W131" s="8">
        <f t="shared" si="41"/>
        <v>95.72692916955458</v>
      </c>
      <c r="X131" s="3">
        <v>1</v>
      </c>
      <c r="Y131" s="5">
        <f t="shared" si="42"/>
        <v>72537523.845884264</v>
      </c>
    </row>
    <row r="132" spans="2:25">
      <c r="B132" s="2">
        <f t="shared" si="36"/>
        <v>6.5000000000000004E-6</v>
      </c>
      <c r="C132" s="2">
        <v>1200</v>
      </c>
      <c r="D132" s="4">
        <v>0.1</v>
      </c>
      <c r="L132" s="8">
        <f>8.7*(Z1/(0.52*SQRT(B132/C132*D132)))</f>
        <v>71886.916201650762</v>
      </c>
      <c r="M132" s="8">
        <f t="shared" si="37"/>
        <v>96.184504075161328</v>
      </c>
      <c r="N132" s="3">
        <v>1</v>
      </c>
      <c r="O132" s="5">
        <f t="shared" si="38"/>
        <v>6914407.3843484586</v>
      </c>
      <c r="Q132" s="7">
        <f>8.7*(Z2/(0.52*SQRT(B132/C132*D132)))</f>
        <v>359434.58100825379</v>
      </c>
      <c r="R132" s="8">
        <f t="shared" si="39"/>
        <v>96.184504075161328</v>
      </c>
      <c r="S132" s="3">
        <v>1</v>
      </c>
      <c r="T132" s="5">
        <f t="shared" si="40"/>
        <v>34572036.92174229</v>
      </c>
      <c r="V132" s="5">
        <f>8.7*(Z3/(0.52*SQRT(B132/C132*D132)))</f>
        <v>718869.16201650759</v>
      </c>
      <c r="W132" s="8">
        <f t="shared" si="41"/>
        <v>96.184504075161328</v>
      </c>
      <c r="X132" s="3">
        <v>1</v>
      </c>
      <c r="Y132" s="5">
        <f t="shared" si="42"/>
        <v>69144073.843484581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glndlcr</dc:creator>
  <cp:lastModifiedBy>glndlcr</cp:lastModifiedBy>
  <dcterms:modified xsi:type="dcterms:W3CDTF">2023-01-11T09:50:19Z</dcterms:modified>
</cp:coreProperties>
</file>