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lffi\Dropbox\skola\2025\RENI\orid25b\data\"/>
    </mc:Choice>
  </mc:AlternateContent>
  <xr:revisionPtr revIDLastSave="0" documentId="13_ncr:1_{A90A4333-786C-4FB0-AE39-9DC19BAEB483}" xr6:coauthVersionLast="36" xr6:coauthVersionMax="36" xr10:uidLastSave="{00000000-0000-0000-0000-000000000000}"/>
  <bookViews>
    <workbookView xWindow="0" yWindow="0" windowWidth="22092" windowHeight="9648" xr2:uid="{00000000-000D-0000-FFFF-FFFF00000000}"/>
  </bookViews>
  <sheets>
    <sheet name="2021" sheetId="2" r:id="rId1"/>
  </sheets>
  <calcPr calcId="191029"/>
  <extLst>
    <ext uri="GoogleSheetsCustomDataVersion2">
      <go:sheetsCustomData xmlns:go="http://customooxmlschemas.google.com/" r:id="rId7" roundtripDataChecksum="zcsNfc9tYePNgOSr+GwGQlDk0nxOHJhT/ZXSD1QuPTw="/>
    </ext>
  </extLst>
</workbook>
</file>

<file path=xl/calcChain.xml><?xml version="1.0" encoding="utf-8"?>
<calcChain xmlns="http://schemas.openxmlformats.org/spreadsheetml/2006/main">
  <c r="H11" i="2" l="1"/>
  <c r="T33" i="2"/>
  <c r="R32" i="2"/>
  <c r="P32" i="2"/>
  <c r="N32" i="2"/>
  <c r="L32" i="2"/>
  <c r="J32" i="2"/>
  <c r="H32" i="2"/>
  <c r="F32" i="2"/>
  <c r="D32" i="2"/>
  <c r="B32" i="2"/>
  <c r="T31" i="2"/>
  <c r="T30" i="2"/>
  <c r="T29" i="2"/>
  <c r="P28" i="2"/>
  <c r="P34" i="2" s="1"/>
  <c r="T27" i="2"/>
  <c r="T26" i="2"/>
  <c r="T25" i="2"/>
  <c r="T24" i="2"/>
  <c r="T23" i="2"/>
  <c r="T22" i="2"/>
  <c r="T21" i="2"/>
  <c r="T20" i="2"/>
  <c r="Q20" i="2"/>
  <c r="R19" i="2"/>
  <c r="P19" i="2"/>
  <c r="N19" i="2"/>
  <c r="L19" i="2"/>
  <c r="J19" i="2"/>
  <c r="H19" i="2"/>
  <c r="T19" i="2" s="1"/>
  <c r="F19" i="2"/>
  <c r="D19" i="2"/>
  <c r="B19" i="2"/>
  <c r="T18" i="2"/>
  <c r="T17" i="2"/>
  <c r="R16" i="2"/>
  <c r="P16" i="2"/>
  <c r="N16" i="2"/>
  <c r="L16" i="2"/>
  <c r="L28" i="2" s="1"/>
  <c r="L34" i="2" s="1"/>
  <c r="M22" i="2" s="1"/>
  <c r="J16" i="2"/>
  <c r="H16" i="2"/>
  <c r="F16" i="2"/>
  <c r="D16" i="2"/>
  <c r="D28" i="2" s="1"/>
  <c r="D34" i="2" s="1"/>
  <c r="B16" i="2"/>
  <c r="T16" i="2" s="1"/>
  <c r="T15" i="2"/>
  <c r="M15" i="2"/>
  <c r="T14" i="2"/>
  <c r="T13" i="2"/>
  <c r="Q13" i="2"/>
  <c r="T12" i="2"/>
  <c r="R11" i="2"/>
  <c r="P11" i="2"/>
  <c r="N11" i="2"/>
  <c r="N28" i="2" s="1"/>
  <c r="N34" i="2" s="1"/>
  <c r="L11" i="2"/>
  <c r="J11" i="2"/>
  <c r="J28" i="2" s="1"/>
  <c r="J34" i="2" s="1"/>
  <c r="K21" i="2" s="1"/>
  <c r="F11" i="2"/>
  <c r="F28" i="2" s="1"/>
  <c r="F34" i="2" s="1"/>
  <c r="G33" i="2" s="1"/>
  <c r="D11" i="2"/>
  <c r="B11" i="2"/>
  <c r="T10" i="2"/>
  <c r="T9" i="2"/>
  <c r="T8" i="2"/>
  <c r="M8" i="2"/>
  <c r="M21" i="2" l="1"/>
  <c r="K26" i="2"/>
  <c r="K9" i="2"/>
  <c r="K24" i="2"/>
  <c r="K25" i="2"/>
  <c r="E30" i="2"/>
  <c r="E15" i="2"/>
  <c r="O30" i="2"/>
  <c r="O25" i="2"/>
  <c r="O21" i="2"/>
  <c r="O15" i="2"/>
  <c r="O10" i="2"/>
  <c r="O27" i="2"/>
  <c r="O26" i="2"/>
  <c r="O20" i="2"/>
  <c r="O14" i="2"/>
  <c r="O13" i="2"/>
  <c r="O12" i="2"/>
  <c r="O29" i="2"/>
  <c r="O9" i="2"/>
  <c r="O8" i="2"/>
  <c r="O31" i="2"/>
  <c r="O22" i="2"/>
  <c r="O18" i="2"/>
  <c r="O33" i="2"/>
  <c r="O17" i="2"/>
  <c r="O23" i="2"/>
  <c r="O32" i="2"/>
  <c r="O24" i="2"/>
  <c r="G17" i="2"/>
  <c r="G19" i="2" s="1"/>
  <c r="Q31" i="2"/>
  <c r="Q26" i="2"/>
  <c r="Q22" i="2"/>
  <c r="Q17" i="2"/>
  <c r="Q12" i="2"/>
  <c r="Q16" i="2" s="1"/>
  <c r="Q29" i="2"/>
  <c r="Q25" i="2"/>
  <c r="Q9" i="2"/>
  <c r="Q8" i="2"/>
  <c r="Q24" i="2"/>
  <c r="Q23" i="2"/>
  <c r="Q33" i="2"/>
  <c r="Q30" i="2"/>
  <c r="Q27" i="2"/>
  <c r="Q21" i="2"/>
  <c r="Q15" i="2"/>
  <c r="Q10" i="2"/>
  <c r="E29" i="2"/>
  <c r="E24" i="2"/>
  <c r="E20" i="2"/>
  <c r="E14" i="2"/>
  <c r="E9" i="2"/>
  <c r="E27" i="2"/>
  <c r="E26" i="2"/>
  <c r="E25" i="2"/>
  <c r="E13" i="2"/>
  <c r="E12" i="2"/>
  <c r="E8" i="2"/>
  <c r="E23" i="2"/>
  <c r="E33" i="2"/>
  <c r="K33" i="2"/>
  <c r="K27" i="2"/>
  <c r="K23" i="2"/>
  <c r="K18" i="2"/>
  <c r="K13" i="2"/>
  <c r="K8" i="2"/>
  <c r="K22" i="2"/>
  <c r="K15" i="2"/>
  <c r="K20" i="2"/>
  <c r="K14" i="2"/>
  <c r="K31" i="2"/>
  <c r="K30" i="2"/>
  <c r="K17" i="2"/>
  <c r="K10" i="2"/>
  <c r="K12" i="2"/>
  <c r="Q14" i="2"/>
  <c r="E18" i="2"/>
  <c r="G27" i="2"/>
  <c r="K29" i="2"/>
  <c r="G30" i="2"/>
  <c r="G25" i="2"/>
  <c r="G21" i="2"/>
  <c r="G15" i="2"/>
  <c r="G10" i="2"/>
  <c r="G29" i="2"/>
  <c r="G9" i="2"/>
  <c r="G8" i="2"/>
  <c r="G24" i="2"/>
  <c r="G23" i="2"/>
  <c r="G22" i="2"/>
  <c r="G32" i="2"/>
  <c r="G31" i="2"/>
  <c r="G20" i="2"/>
  <c r="G18" i="2"/>
  <c r="G14" i="2"/>
  <c r="G13" i="2"/>
  <c r="G12" i="2"/>
  <c r="G16" i="2" s="1"/>
  <c r="H28" i="2"/>
  <c r="H34" i="2" s="1"/>
  <c r="I32" i="2" s="1"/>
  <c r="T11" i="2"/>
  <c r="B28" i="2"/>
  <c r="E10" i="2"/>
  <c r="E17" i="2"/>
  <c r="Q18" i="2"/>
  <c r="E21" i="2"/>
  <c r="E22" i="2"/>
  <c r="G26" i="2"/>
  <c r="E31" i="2"/>
  <c r="E32" i="2"/>
  <c r="K32" i="2"/>
  <c r="Q32" i="2"/>
  <c r="M32" i="2"/>
  <c r="R28" i="2"/>
  <c r="M29" i="2"/>
  <c r="M24" i="2"/>
  <c r="M20" i="2"/>
  <c r="M14" i="2"/>
  <c r="M9" i="2"/>
  <c r="M11" i="2" s="1"/>
  <c r="M33" i="2"/>
  <c r="M31" i="2"/>
  <c r="M30" i="2"/>
  <c r="M18" i="2"/>
  <c r="M17" i="2"/>
  <c r="M10" i="2"/>
  <c r="M27" i="2"/>
  <c r="M25" i="2"/>
  <c r="M13" i="2"/>
  <c r="M12" i="2"/>
  <c r="M26" i="2"/>
  <c r="M23" i="2"/>
  <c r="T32" i="2"/>
  <c r="M19" i="2" l="1"/>
  <c r="K16" i="2"/>
  <c r="E19" i="2"/>
  <c r="E11" i="2"/>
  <c r="I31" i="2"/>
  <c r="I26" i="2"/>
  <c r="I22" i="2"/>
  <c r="I17" i="2"/>
  <c r="I12" i="2"/>
  <c r="I24" i="2"/>
  <c r="I23" i="2"/>
  <c r="I33" i="2"/>
  <c r="I18" i="2"/>
  <c r="I15" i="2"/>
  <c r="I21" i="2"/>
  <c r="I20" i="2"/>
  <c r="I14" i="2"/>
  <c r="I13" i="2"/>
  <c r="I27" i="2"/>
  <c r="I30" i="2"/>
  <c r="I29" i="2"/>
  <c r="I8" i="2"/>
  <c r="I25" i="2"/>
  <c r="I10" i="2"/>
  <c r="I9" i="2"/>
  <c r="Q19" i="2"/>
  <c r="R34" i="2"/>
  <c r="S28" i="2" s="1"/>
  <c r="T28" i="2"/>
  <c r="B34" i="2"/>
  <c r="G11" i="2"/>
  <c r="G28" i="2" s="1"/>
  <c r="G34" i="2" s="1"/>
  <c r="K19" i="2"/>
  <c r="K11" i="2"/>
  <c r="E16" i="2"/>
  <c r="E28" i="2" s="1"/>
  <c r="E34" i="2" s="1"/>
  <c r="O19" i="2"/>
  <c r="O16" i="2"/>
  <c r="Q11" i="2"/>
  <c r="M16" i="2"/>
  <c r="M28" i="2" s="1"/>
  <c r="M34" i="2" s="1"/>
  <c r="O11" i="2"/>
  <c r="O28" i="2" s="1"/>
  <c r="O34" i="2" s="1"/>
  <c r="I19" i="2" l="1"/>
  <c r="C33" i="2"/>
  <c r="U33" i="2" s="1"/>
  <c r="C27" i="2"/>
  <c r="U27" i="2" s="1"/>
  <c r="C23" i="2"/>
  <c r="C18" i="2"/>
  <c r="C13" i="2"/>
  <c r="U13" i="2" s="1"/>
  <c r="C8" i="2"/>
  <c r="C31" i="2"/>
  <c r="C30" i="2"/>
  <c r="C20" i="2"/>
  <c r="U20" i="2" s="1"/>
  <c r="C17" i="2"/>
  <c r="C14" i="2"/>
  <c r="C10" i="2"/>
  <c r="C29" i="2"/>
  <c r="C26" i="2"/>
  <c r="C9" i="2"/>
  <c r="C25" i="2"/>
  <c r="U25" i="2" s="1"/>
  <c r="C12" i="2"/>
  <c r="C32" i="2"/>
  <c r="U32" i="2" s="1"/>
  <c r="C24" i="2"/>
  <c r="C21" i="2"/>
  <c r="C15" i="2"/>
  <c r="U15" i="2" s="1"/>
  <c r="T34" i="2"/>
  <c r="C22" i="2"/>
  <c r="I11" i="2"/>
  <c r="S34" i="2"/>
  <c r="S33" i="2"/>
  <c r="S27" i="2"/>
  <c r="S23" i="2"/>
  <c r="S18" i="2"/>
  <c r="S13" i="2"/>
  <c r="S8" i="2"/>
  <c r="S24" i="2"/>
  <c r="S21" i="2"/>
  <c r="S15" i="2"/>
  <c r="S22" i="2"/>
  <c r="S32" i="2"/>
  <c r="S30" i="2"/>
  <c r="S17" i="2"/>
  <c r="S10" i="2"/>
  <c r="S29" i="2"/>
  <c r="S26" i="2"/>
  <c r="S25" i="2"/>
  <c r="S9" i="2"/>
  <c r="S14" i="2"/>
  <c r="S12" i="2"/>
  <c r="S20" i="2"/>
  <c r="S11" i="2"/>
  <c r="S31" i="2"/>
  <c r="S16" i="2"/>
  <c r="S19" i="2"/>
  <c r="Q28" i="2"/>
  <c r="Q34" i="2" s="1"/>
  <c r="K28" i="2"/>
  <c r="K34" i="2" s="1"/>
  <c r="I16" i="2"/>
  <c r="I28" i="2" l="1"/>
  <c r="I34" i="2" s="1"/>
  <c r="U12" i="2"/>
  <c r="C16" i="2"/>
  <c r="U16" i="2" s="1"/>
  <c r="U10" i="2"/>
  <c r="U30" i="2"/>
  <c r="U18" i="2"/>
  <c r="U26" i="2"/>
  <c r="C19" i="2"/>
  <c r="U19" i="2" s="1"/>
  <c r="U17" i="2"/>
  <c r="U8" i="2"/>
  <c r="C11" i="2"/>
  <c r="U29" i="2"/>
  <c r="U21" i="2"/>
  <c r="U22" i="2"/>
  <c r="U24" i="2"/>
  <c r="U9" i="2"/>
  <c r="U14" i="2"/>
  <c r="U31" i="2"/>
  <c r="U23" i="2"/>
  <c r="C28" i="2" l="1"/>
  <c r="U11" i="2"/>
  <c r="C34" i="2" l="1"/>
  <c r="U34" i="2" s="1"/>
  <c r="U28" i="2"/>
</calcChain>
</file>

<file path=xl/sharedStrings.xml><?xml version="1.0" encoding="utf-8"?>
<sst xmlns="http://schemas.openxmlformats.org/spreadsheetml/2006/main" count="63" uniqueCount="45">
  <si>
    <t>Fyzické analýzy 2021</t>
  </si>
  <si>
    <t xml:space="preserve">Název obce </t>
  </si>
  <si>
    <t>Teplice</t>
  </si>
  <si>
    <t>Kopřivnice - bytová zástavba</t>
  </si>
  <si>
    <t>Kopřivnice - zástavba rodinných domů</t>
  </si>
  <si>
    <t xml:space="preserve">Bílovec </t>
  </si>
  <si>
    <t>Sedlec-Prčice</t>
  </si>
  <si>
    <t>Paskov - bytová zástavba</t>
  </si>
  <si>
    <t>Paskov - zástavba rodinných domů</t>
  </si>
  <si>
    <t>Rudolfov</t>
  </si>
  <si>
    <t>Studená</t>
  </si>
  <si>
    <t>Datum analýzy</t>
  </si>
  <si>
    <t>Počet obyvatel</t>
  </si>
  <si>
    <t>Poznámka (svoz bia, kompostéry, obec v rámci OBO, atd)</t>
  </si>
  <si>
    <t>Druh odpadu</t>
  </si>
  <si>
    <t>váha [kg]</t>
  </si>
  <si>
    <t>podíl [%]</t>
  </si>
  <si>
    <t>Zahradní zeleň</t>
  </si>
  <si>
    <t>Kuchyňský odpad kompostovatelný</t>
  </si>
  <si>
    <t>Kuchyňský odpad nekompostovatelný</t>
  </si>
  <si>
    <t>Celkem biologicky rozložitelný odpad</t>
  </si>
  <si>
    <t>Plast měkký</t>
  </si>
  <si>
    <t>Plastové folie</t>
  </si>
  <si>
    <t>PET lahve</t>
  </si>
  <si>
    <t>HDP tvrdé plasty</t>
  </si>
  <si>
    <t>Celkem plast</t>
  </si>
  <si>
    <t>Papír, tiskoviny</t>
  </si>
  <si>
    <t>Lepenka, karton</t>
  </si>
  <si>
    <t>Celkem papír</t>
  </si>
  <si>
    <t>Sklo</t>
  </si>
  <si>
    <t>Elektroodpad</t>
  </si>
  <si>
    <t>Dřevo/dřevotříska</t>
  </si>
  <si>
    <t>Textil</t>
  </si>
  <si>
    <t>Kov</t>
  </si>
  <si>
    <t>Nápojové kartony</t>
  </si>
  <si>
    <t>Stavební odpad</t>
  </si>
  <si>
    <t>Léky</t>
  </si>
  <si>
    <t>Celkem využitelný odpad</t>
  </si>
  <si>
    <t>Infekční/neinfekční odpad</t>
  </si>
  <si>
    <t>Popel</t>
  </si>
  <si>
    <t>Směsný komunální odpad</t>
  </si>
  <si>
    <t>Celkem nevyužitelný odpad</t>
  </si>
  <si>
    <t>Nebezpečný odpad</t>
  </si>
  <si>
    <t>CELKEM</t>
  </si>
  <si>
    <t>Průměr analýz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</si>
</sst>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  <fill>
      <patternFill patternType="solid">
        <fgColor rgb="FF336699"/>
        <bgColor rgb="FF336699"/>
      </patternFill>
    </fill>
    <fill>
      <patternFill patternType="solid">
        <fgColor rgb="FFA5A5A5"/>
        <bgColor rgb="FFA5A5A5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6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/>
    <xf numFmtId="164" fontId="2" fillId="0" borderId="10" xfId="0" applyNumberFormat="1" applyFont="1" applyBorder="1"/>
    <xf numFmtId="164" fontId="2" fillId="0" borderId="14" xfId="0" applyNumberFormat="1" applyFont="1" applyBorder="1"/>
    <xf numFmtId="165" fontId="2" fillId="0" borderId="13" xfId="0" applyNumberFormat="1" applyFont="1" applyBorder="1"/>
    <xf numFmtId="0" fontId="2" fillId="4" borderId="15" xfId="0" applyFont="1" applyFill="1" applyBorder="1"/>
    <xf numFmtId="0" fontId="2" fillId="4" borderId="13" xfId="0" applyFont="1" applyFill="1" applyBorder="1"/>
    <xf numFmtId="164" fontId="2" fillId="4" borderId="10" xfId="0" applyNumberFormat="1" applyFont="1" applyFill="1" applyBorder="1"/>
    <xf numFmtId="0" fontId="2" fillId="4" borderId="16" xfId="0" applyFont="1" applyFill="1" applyBorder="1"/>
    <xf numFmtId="164" fontId="2" fillId="4" borderId="17" xfId="0" applyNumberFormat="1" applyFont="1" applyFill="1" applyBorder="1"/>
    <xf numFmtId="165" fontId="2" fillId="4" borderId="13" xfId="0" applyNumberFormat="1" applyFont="1" applyFill="1" applyBorder="1"/>
    <xf numFmtId="2" fontId="2" fillId="0" borderId="9" xfId="0" applyNumberFormat="1" applyFont="1" applyBorder="1"/>
    <xf numFmtId="0" fontId="2" fillId="5" borderId="15" xfId="0" applyFont="1" applyFill="1" applyBorder="1"/>
    <xf numFmtId="0" fontId="2" fillId="5" borderId="13" xfId="0" applyFont="1" applyFill="1" applyBorder="1"/>
    <xf numFmtId="164" fontId="2" fillId="5" borderId="10" xfId="0" applyNumberFormat="1" applyFont="1" applyFill="1" applyBorder="1"/>
    <xf numFmtId="0" fontId="2" fillId="5" borderId="16" xfId="0" applyFont="1" applyFill="1" applyBorder="1"/>
    <xf numFmtId="164" fontId="2" fillId="5" borderId="17" xfId="0" applyNumberFormat="1" applyFont="1" applyFill="1" applyBorder="1"/>
    <xf numFmtId="2" fontId="2" fillId="5" borderId="16" xfId="0" applyNumberFormat="1" applyFont="1" applyFill="1" applyBorder="1"/>
    <xf numFmtId="165" fontId="2" fillId="5" borderId="13" xfId="0" applyNumberFormat="1" applyFont="1" applyFill="1" applyBorder="1"/>
    <xf numFmtId="2" fontId="2" fillId="0" borderId="13" xfId="0" applyNumberFormat="1" applyFont="1" applyBorder="1"/>
    <xf numFmtId="0" fontId="2" fillId="6" borderId="15" xfId="0" applyFont="1" applyFill="1" applyBorder="1"/>
    <xf numFmtId="0" fontId="2" fillId="6" borderId="13" xfId="0" applyFont="1" applyFill="1" applyBorder="1"/>
    <xf numFmtId="164" fontId="2" fillId="6" borderId="10" xfId="0" applyNumberFormat="1" applyFont="1" applyFill="1" applyBorder="1"/>
    <xf numFmtId="0" fontId="2" fillId="6" borderId="16" xfId="0" applyFont="1" applyFill="1" applyBorder="1"/>
    <xf numFmtId="164" fontId="2" fillId="6" borderId="17" xfId="0" applyNumberFormat="1" applyFont="1" applyFill="1" applyBorder="1"/>
    <xf numFmtId="165" fontId="2" fillId="6" borderId="13" xfId="0" applyNumberFormat="1" applyFont="1" applyFill="1" applyBorder="1"/>
    <xf numFmtId="164" fontId="2" fillId="7" borderId="10" xfId="0" applyNumberFormat="1" applyFont="1" applyFill="1" applyBorder="1"/>
    <xf numFmtId="0" fontId="2" fillId="8" borderId="15" xfId="0" applyFont="1" applyFill="1" applyBorder="1"/>
    <xf numFmtId="0" fontId="2" fillId="8" borderId="13" xfId="0" applyFont="1" applyFill="1" applyBorder="1"/>
    <xf numFmtId="164" fontId="2" fillId="8" borderId="10" xfId="0" applyNumberFormat="1" applyFont="1" applyFill="1" applyBorder="1"/>
    <xf numFmtId="0" fontId="2" fillId="8" borderId="16" xfId="0" applyFont="1" applyFill="1" applyBorder="1"/>
    <xf numFmtId="164" fontId="2" fillId="8" borderId="17" xfId="0" applyNumberFormat="1" applyFont="1" applyFill="1" applyBorder="1"/>
    <xf numFmtId="2" fontId="2" fillId="8" borderId="16" xfId="0" applyNumberFormat="1" applyFont="1" applyFill="1" applyBorder="1"/>
    <xf numFmtId="165" fontId="2" fillId="8" borderId="13" xfId="0" applyNumberFormat="1" applyFont="1" applyFill="1" applyBorder="1"/>
    <xf numFmtId="0" fontId="2" fillId="3" borderId="15" xfId="0" applyFont="1" applyFill="1" applyBorder="1"/>
    <xf numFmtId="0" fontId="2" fillId="3" borderId="13" xfId="0" applyFont="1" applyFill="1" applyBorder="1"/>
    <xf numFmtId="164" fontId="2" fillId="3" borderId="10" xfId="0" applyNumberFormat="1" applyFont="1" applyFill="1" applyBorder="1"/>
    <xf numFmtId="0" fontId="2" fillId="3" borderId="16" xfId="0" applyFont="1" applyFill="1" applyBorder="1"/>
    <xf numFmtId="164" fontId="2" fillId="3" borderId="17" xfId="0" applyNumberFormat="1" applyFont="1" applyFill="1" applyBorder="1"/>
    <xf numFmtId="10" fontId="2" fillId="3" borderId="10" xfId="0" applyNumberFormat="1" applyFont="1" applyFill="1" applyBorder="1"/>
    <xf numFmtId="165" fontId="2" fillId="3" borderId="13" xfId="0" applyNumberFormat="1" applyFont="1" applyFill="1" applyBorder="1"/>
    <xf numFmtId="0" fontId="1" fillId="0" borderId="18" xfId="0" applyFont="1" applyBorder="1"/>
    <xf numFmtId="0" fontId="1" fillId="0" borderId="19" xfId="0" applyFont="1" applyBorder="1"/>
    <xf numFmtId="164" fontId="1" fillId="0" borderId="20" xfId="0" applyNumberFormat="1" applyFont="1" applyBorder="1"/>
    <xf numFmtId="2" fontId="1" fillId="0" borderId="21" xfId="0" applyNumberFormat="1" applyFont="1" applyBorder="1"/>
    <xf numFmtId="164" fontId="1" fillId="0" borderId="22" xfId="0" applyNumberFormat="1" applyFont="1" applyBorder="1"/>
    <xf numFmtId="165" fontId="1" fillId="0" borderId="19" xfId="0" applyNumberFormat="1" applyFont="1" applyBorder="1"/>
    <xf numFmtId="0" fontId="1" fillId="0" borderId="21" xfId="0" applyFont="1" applyBorder="1"/>
    <xf numFmtId="164" fontId="4" fillId="0" borderId="20" xfId="0" applyNumberFormat="1" applyFont="1" applyBorder="1"/>
    <xf numFmtId="0" fontId="5" fillId="0" borderId="0" xfId="0" applyFont="1"/>
    <xf numFmtId="0" fontId="1" fillId="2" borderId="2" xfId="0" applyFont="1" applyFill="1" applyBorder="1" applyAlignment="1">
      <alignment horizontal="center" vertical="top"/>
    </xf>
    <xf numFmtId="0" fontId="3" fillId="0" borderId="3" xfId="0" applyFont="1" applyBorder="1"/>
    <xf numFmtId="0" fontId="4" fillId="2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3" fillId="0" borderId="5" xfId="0" applyFont="1" applyBorder="1"/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14" fontId="2" fillId="0" borderId="6" xfId="0" applyNumberFormat="1" applyFont="1" applyBorder="1" applyAlignment="1">
      <alignment horizontal="left"/>
    </xf>
    <xf numFmtId="0" fontId="3" fillId="0" borderId="7" xfId="0" applyFont="1" applyBorder="1"/>
    <xf numFmtId="14" fontId="2" fillId="0" borderId="8" xfId="0" applyNumberFormat="1" applyFont="1" applyBorder="1" applyAlignment="1">
      <alignment horizontal="left"/>
    </xf>
    <xf numFmtId="0" fontId="3" fillId="0" borderId="9" xfId="0" applyFont="1" applyBorder="1"/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3" fillId="0" borderId="12" xfId="0" applyFont="1" applyBorder="1"/>
    <xf numFmtId="0" fontId="2" fillId="0" borderId="6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P4" sqref="P4:Q4"/>
    </sheetView>
  </sheetViews>
  <sheetFormatPr defaultColWidth="14.44140625" defaultRowHeight="15" customHeight="1" x14ac:dyDescent="0.3"/>
  <cols>
    <col min="1" max="1" width="38.6640625" customWidth="1"/>
    <col min="2" max="4" width="8.88671875" customWidth="1"/>
    <col min="5" max="5" width="10.44140625" customWidth="1"/>
    <col min="6" max="6" width="8.88671875" customWidth="1"/>
    <col min="7" max="7" width="11" customWidth="1"/>
    <col min="8" max="18" width="8.88671875" customWidth="1"/>
    <col min="19" max="19" width="7.88671875" customWidth="1"/>
    <col min="20" max="26" width="8.88671875" customWidth="1"/>
  </cols>
  <sheetData>
    <row r="1" spans="1:26" ht="15.6" x14ac:dyDescent="0.3">
      <c r="A1" s="1" t="s">
        <v>0</v>
      </c>
    </row>
    <row r="3" spans="1:26" ht="38.25" customHeight="1" x14ac:dyDescent="0.3">
      <c r="A3" s="2" t="s">
        <v>1</v>
      </c>
      <c r="B3" s="63" t="s">
        <v>2</v>
      </c>
      <c r="C3" s="64"/>
      <c r="D3" s="66" t="s">
        <v>3</v>
      </c>
      <c r="E3" s="67"/>
      <c r="F3" s="68" t="s">
        <v>4</v>
      </c>
      <c r="G3" s="64"/>
      <c r="H3" s="69" t="s">
        <v>5</v>
      </c>
      <c r="I3" s="67"/>
      <c r="J3" s="63" t="s">
        <v>6</v>
      </c>
      <c r="K3" s="64"/>
      <c r="L3" s="66" t="s">
        <v>7</v>
      </c>
      <c r="M3" s="67"/>
      <c r="N3" s="68" t="s">
        <v>8</v>
      </c>
      <c r="O3" s="64"/>
      <c r="P3" s="63" t="s">
        <v>9</v>
      </c>
      <c r="Q3" s="64"/>
      <c r="R3" s="63" t="s">
        <v>10</v>
      </c>
      <c r="S3" s="64"/>
      <c r="T3" s="65" t="s">
        <v>44</v>
      </c>
      <c r="U3" s="64"/>
      <c r="V3" s="3"/>
      <c r="W3" s="3"/>
      <c r="X3" s="3"/>
      <c r="Y3" s="3"/>
      <c r="Z3" s="3"/>
    </row>
    <row r="4" spans="1:26" ht="14.4" x14ac:dyDescent="0.3">
      <c r="A4" s="4" t="s">
        <v>11</v>
      </c>
      <c r="B4" s="70">
        <v>44286</v>
      </c>
      <c r="C4" s="71"/>
      <c r="D4" s="72">
        <v>44287</v>
      </c>
      <c r="E4" s="73"/>
      <c r="F4" s="70">
        <v>44287</v>
      </c>
      <c r="G4" s="71"/>
      <c r="H4" s="72">
        <v>44306</v>
      </c>
      <c r="I4" s="73"/>
      <c r="J4" s="70">
        <v>44322</v>
      </c>
      <c r="K4" s="71"/>
      <c r="L4" s="72">
        <v>44334</v>
      </c>
      <c r="M4" s="73"/>
      <c r="N4" s="70">
        <v>44334</v>
      </c>
      <c r="O4" s="71"/>
      <c r="P4" s="70">
        <v>44369</v>
      </c>
      <c r="Q4" s="71"/>
      <c r="R4" s="70">
        <v>44483</v>
      </c>
      <c r="S4" s="71"/>
      <c r="T4" s="5"/>
      <c r="U4" s="6"/>
    </row>
    <row r="5" spans="1:26" ht="14.4" x14ac:dyDescent="0.3">
      <c r="A5" s="4" t="s">
        <v>12</v>
      </c>
      <c r="B5" s="74">
        <v>49705</v>
      </c>
      <c r="C5" s="71"/>
      <c r="D5" s="75">
        <v>22000</v>
      </c>
      <c r="E5" s="73"/>
      <c r="F5" s="76">
        <v>22000</v>
      </c>
      <c r="G5" s="71"/>
      <c r="H5" s="77">
        <v>7400</v>
      </c>
      <c r="I5" s="78"/>
      <c r="J5" s="76">
        <v>2900</v>
      </c>
      <c r="K5" s="71"/>
      <c r="L5" s="75">
        <v>3900</v>
      </c>
      <c r="M5" s="73"/>
      <c r="N5" s="74">
        <v>3900</v>
      </c>
      <c r="O5" s="71"/>
      <c r="P5" s="74">
        <v>2600</v>
      </c>
      <c r="Q5" s="71"/>
      <c r="R5" s="74">
        <v>2300</v>
      </c>
      <c r="S5" s="71"/>
      <c r="T5" s="5"/>
      <c r="U5" s="6"/>
    </row>
    <row r="6" spans="1:26" ht="41.25" customHeight="1" x14ac:dyDescent="0.3">
      <c r="A6" s="7" t="s">
        <v>13</v>
      </c>
      <c r="B6" s="79"/>
      <c r="C6" s="71"/>
      <c r="D6" s="80"/>
      <c r="E6" s="73"/>
      <c r="F6" s="79"/>
      <c r="G6" s="71"/>
      <c r="H6" s="80"/>
      <c r="I6" s="73"/>
      <c r="J6" s="79"/>
      <c r="K6" s="71"/>
      <c r="L6" s="80"/>
      <c r="M6" s="73"/>
      <c r="N6" s="79"/>
      <c r="O6" s="71"/>
      <c r="P6" s="79"/>
      <c r="Q6" s="71"/>
      <c r="R6" s="79"/>
      <c r="S6" s="71"/>
      <c r="T6" s="8"/>
      <c r="U6" s="9"/>
    </row>
    <row r="7" spans="1:26" ht="14.4" x14ac:dyDescent="0.3">
      <c r="A7" s="4" t="s">
        <v>14</v>
      </c>
      <c r="B7" s="10" t="s">
        <v>15</v>
      </c>
      <c r="C7" s="11" t="s">
        <v>16</v>
      </c>
      <c r="D7" s="12" t="s">
        <v>15</v>
      </c>
      <c r="E7" s="13" t="s">
        <v>16</v>
      </c>
      <c r="F7" s="10" t="s">
        <v>15</v>
      </c>
      <c r="G7" s="11" t="s">
        <v>16</v>
      </c>
      <c r="H7" s="12" t="s">
        <v>15</v>
      </c>
      <c r="I7" s="13" t="s">
        <v>16</v>
      </c>
      <c r="J7" s="10" t="s">
        <v>15</v>
      </c>
      <c r="K7" s="11" t="s">
        <v>16</v>
      </c>
      <c r="L7" s="12" t="s">
        <v>15</v>
      </c>
      <c r="M7" s="13" t="s">
        <v>16</v>
      </c>
      <c r="N7" s="10" t="s">
        <v>15</v>
      </c>
      <c r="O7" s="11" t="s">
        <v>16</v>
      </c>
      <c r="P7" s="10" t="s">
        <v>15</v>
      </c>
      <c r="Q7" s="11" t="s">
        <v>16</v>
      </c>
      <c r="R7" s="10" t="s">
        <v>15</v>
      </c>
      <c r="S7" s="11" t="s">
        <v>16</v>
      </c>
      <c r="T7" s="12" t="s">
        <v>15</v>
      </c>
      <c r="U7" s="11" t="s">
        <v>16</v>
      </c>
    </row>
    <row r="8" spans="1:26" ht="14.4" x14ac:dyDescent="0.3">
      <c r="A8" s="4" t="s">
        <v>17</v>
      </c>
      <c r="B8" s="14">
        <v>0</v>
      </c>
      <c r="C8" s="15">
        <f>B8/B34</f>
        <v>0</v>
      </c>
      <c r="D8" s="5">
        <v>69.900000000000006</v>
      </c>
      <c r="E8" s="16">
        <f>D8/D34</f>
        <v>0.17576062358561728</v>
      </c>
      <c r="F8" s="14">
        <v>102.85</v>
      </c>
      <c r="G8" s="15">
        <f>F8/F34</f>
        <v>0.25276480707790611</v>
      </c>
      <c r="H8" s="5">
        <v>26.25</v>
      </c>
      <c r="I8" s="16">
        <f>H8/H34</f>
        <v>5.5014146494812954E-2</v>
      </c>
      <c r="J8" s="17">
        <v>158</v>
      </c>
      <c r="K8" s="15">
        <f>J8/J34</f>
        <v>0.34262170660305757</v>
      </c>
      <c r="L8" s="5">
        <v>26.15</v>
      </c>
      <c r="M8" s="16">
        <f>L8/L34</f>
        <v>8.6833803752282918E-2</v>
      </c>
      <c r="N8" s="14">
        <v>7.65</v>
      </c>
      <c r="O8" s="15">
        <f>N8/N34</f>
        <v>3.0171563794123449E-2</v>
      </c>
      <c r="P8" s="14">
        <v>55.7</v>
      </c>
      <c r="Q8" s="15">
        <f>P8/P34</f>
        <v>0.11837211773456593</v>
      </c>
      <c r="R8" s="14">
        <v>14.3</v>
      </c>
      <c r="S8" s="15">
        <f t="shared" ref="S8:S34" si="0">R8/$R$34</f>
        <v>3.4007134363852561E-2</v>
      </c>
      <c r="T8" s="17">
        <f t="shared" ref="T8:U8" si="1">AVERAGE(B8,D8,F8,H8,J8,L8,N8,P8,R8)</f>
        <v>51.199999999999996</v>
      </c>
      <c r="U8" s="15">
        <f t="shared" si="1"/>
        <v>0.12172732260069097</v>
      </c>
    </row>
    <row r="9" spans="1:26" ht="14.4" x14ac:dyDescent="0.3">
      <c r="A9" s="4" t="s">
        <v>18</v>
      </c>
      <c r="B9" s="14">
        <v>58.7</v>
      </c>
      <c r="C9" s="15">
        <f>B9/B34</f>
        <v>0.1606458675424193</v>
      </c>
      <c r="D9" s="5">
        <v>0</v>
      </c>
      <c r="E9" s="16">
        <f>D9/D34</f>
        <v>0</v>
      </c>
      <c r="F9" s="14">
        <v>0</v>
      </c>
      <c r="G9" s="15">
        <f>F9/F34</f>
        <v>0</v>
      </c>
      <c r="H9" s="5">
        <v>116.2</v>
      </c>
      <c r="I9" s="16">
        <f>H9/H34</f>
        <v>0.24352928848370536</v>
      </c>
      <c r="J9" s="17">
        <v>15.3</v>
      </c>
      <c r="K9" s="15">
        <f>J9/J34</f>
        <v>3.3177924753334052E-2</v>
      </c>
      <c r="L9" s="5">
        <v>27.3</v>
      </c>
      <c r="M9" s="16">
        <f>L9/L34</f>
        <v>9.0652498754773381E-2</v>
      </c>
      <c r="N9" s="14">
        <v>16.8</v>
      </c>
      <c r="O9" s="15">
        <f>N9/N34</f>
        <v>6.6259120489055426E-2</v>
      </c>
      <c r="P9" s="14">
        <v>65.099999999999994</v>
      </c>
      <c r="Q9" s="15">
        <f>P9/P34</f>
        <v>0.13834874083519286</v>
      </c>
      <c r="R9" s="14">
        <v>101.7</v>
      </c>
      <c r="S9" s="15">
        <f t="shared" si="0"/>
        <v>0.24185493460166468</v>
      </c>
      <c r="T9" s="17">
        <f t="shared" ref="T9:U9" si="2">AVERAGE(B9,D9,F9,H9,J9,L9,N9,P9,R9)</f>
        <v>44.56666666666667</v>
      </c>
      <c r="U9" s="15">
        <f t="shared" si="2"/>
        <v>0.10827426394001612</v>
      </c>
    </row>
    <row r="10" spans="1:26" ht="14.4" x14ac:dyDescent="0.3">
      <c r="A10" s="4" t="s">
        <v>19</v>
      </c>
      <c r="B10" s="14">
        <v>36.799999999999997</v>
      </c>
      <c r="C10" s="15">
        <f>B10/B34</f>
        <v>0.10071154898741107</v>
      </c>
      <c r="D10" s="5">
        <v>46.6</v>
      </c>
      <c r="E10" s="16">
        <f>D10/D34</f>
        <v>0.11717374905707818</v>
      </c>
      <c r="F10" s="14">
        <v>14.8</v>
      </c>
      <c r="G10" s="15">
        <f>F10/F34</f>
        <v>3.6372573113787172E-2</v>
      </c>
      <c r="H10" s="5">
        <v>45.35</v>
      </c>
      <c r="I10" s="16">
        <f>H10/H34</f>
        <v>9.5043487372943533E-2</v>
      </c>
      <c r="J10" s="17">
        <v>21.95</v>
      </c>
      <c r="K10" s="15">
        <f>J10/J34</f>
        <v>4.7598395316057675E-2</v>
      </c>
      <c r="L10" s="5">
        <v>14.65</v>
      </c>
      <c r="M10" s="16">
        <f>L10/L34</f>
        <v>4.864685372737839E-2</v>
      </c>
      <c r="N10" s="14">
        <v>18.600000000000001</v>
      </c>
      <c r="O10" s="15">
        <f>N10/N34</f>
        <v>7.3358311970025653E-2</v>
      </c>
      <c r="P10" s="14">
        <v>47.4</v>
      </c>
      <c r="Q10" s="15">
        <f>P10/P34</f>
        <v>0.10073318457124641</v>
      </c>
      <c r="R10" s="14">
        <v>60.3</v>
      </c>
      <c r="S10" s="15">
        <f t="shared" si="0"/>
        <v>0.14340071343638525</v>
      </c>
      <c r="T10" s="17">
        <f t="shared" ref="T10:U10" si="3">AVERAGE(B10,D10,F10,H10,J10,L10,N10,P10,R10)</f>
        <v>34.049999999999997</v>
      </c>
      <c r="U10" s="15">
        <f t="shared" si="3"/>
        <v>8.4782090839145924E-2</v>
      </c>
    </row>
    <row r="11" spans="1:26" ht="14.4" x14ac:dyDescent="0.3">
      <c r="A11" s="18" t="s">
        <v>20</v>
      </c>
      <c r="B11" s="19">
        <f t="shared" ref="B11:R11" si="4">SUM(B8:B10)</f>
        <v>95.5</v>
      </c>
      <c r="C11" s="20">
        <f t="shared" si="4"/>
        <v>0.26135741652983036</v>
      </c>
      <c r="D11" s="21">
        <f t="shared" si="4"/>
        <v>116.5</v>
      </c>
      <c r="E11" s="22">
        <f t="shared" si="4"/>
        <v>0.29293437264269545</v>
      </c>
      <c r="F11" s="19">
        <f t="shared" si="4"/>
        <v>117.64999999999999</v>
      </c>
      <c r="G11" s="20">
        <f t="shared" si="4"/>
        <v>0.28913738019169327</v>
      </c>
      <c r="H11" s="21">
        <f>SUM(H8:H10)</f>
        <v>187.79999999999998</v>
      </c>
      <c r="I11" s="22">
        <f t="shared" si="4"/>
        <v>0.39358692235146187</v>
      </c>
      <c r="J11" s="23">
        <f t="shared" si="4"/>
        <v>195.25</v>
      </c>
      <c r="K11" s="20">
        <f t="shared" si="4"/>
        <v>0.4233980266724493</v>
      </c>
      <c r="L11" s="21">
        <f t="shared" si="4"/>
        <v>68.100000000000009</v>
      </c>
      <c r="M11" s="22">
        <f t="shared" si="4"/>
        <v>0.2261331562344347</v>
      </c>
      <c r="N11" s="19">
        <f t="shared" si="4"/>
        <v>43.050000000000004</v>
      </c>
      <c r="O11" s="20">
        <f t="shared" si="4"/>
        <v>0.16978899625320454</v>
      </c>
      <c r="P11" s="19">
        <f t="shared" si="4"/>
        <v>168.2</v>
      </c>
      <c r="Q11" s="20">
        <f t="shared" si="4"/>
        <v>0.35745404314100521</v>
      </c>
      <c r="R11" s="19">
        <f t="shared" si="4"/>
        <v>176.3</v>
      </c>
      <c r="S11" s="20">
        <f t="shared" si="0"/>
        <v>0.41926278240190251</v>
      </c>
      <c r="T11" s="23">
        <f t="shared" ref="T11:U11" si="5">AVERAGE(B11,D11,F11,H11,J11,L11,N11,P11,R11)</f>
        <v>129.81666666666666</v>
      </c>
      <c r="U11" s="20">
        <f t="shared" si="5"/>
        <v>0.31478367737985302</v>
      </c>
    </row>
    <row r="12" spans="1:26" ht="14.4" x14ac:dyDescent="0.3">
      <c r="A12" s="4" t="s">
        <v>21</v>
      </c>
      <c r="B12" s="14">
        <v>19.7</v>
      </c>
      <c r="C12" s="15">
        <f>B12/B34</f>
        <v>5.3913519430760823E-2</v>
      </c>
      <c r="D12" s="5">
        <v>8.9499999999999993</v>
      </c>
      <c r="E12" s="16">
        <f>D12/D34</f>
        <v>2.2504400301734971E-2</v>
      </c>
      <c r="F12" s="14">
        <v>3.5</v>
      </c>
      <c r="G12" s="15">
        <f>F12/F34</f>
        <v>8.6016220201523726E-3</v>
      </c>
      <c r="H12" s="5">
        <v>10.15</v>
      </c>
      <c r="I12" s="16">
        <f>H12/H34</f>
        <v>2.1272136644661009E-2</v>
      </c>
      <c r="J12" s="17">
        <v>6.4</v>
      </c>
      <c r="K12" s="15">
        <f>J12/J34</f>
        <v>1.3878347609237774E-2</v>
      </c>
      <c r="L12" s="5">
        <v>3.95</v>
      </c>
      <c r="M12" s="16">
        <f>L12/L34</f>
        <v>1.311638718246721E-2</v>
      </c>
      <c r="N12" s="14">
        <v>12.4</v>
      </c>
      <c r="O12" s="15">
        <f>N12/N34</f>
        <v>4.8905541313350426E-2</v>
      </c>
      <c r="P12" s="14">
        <v>16.55</v>
      </c>
      <c r="Q12" s="15">
        <f>P12/P34</f>
        <v>3.5171607693125065E-2</v>
      </c>
      <c r="R12" s="14">
        <v>10.199999999999999</v>
      </c>
      <c r="S12" s="15">
        <f t="shared" si="0"/>
        <v>2.425683709869203E-2</v>
      </c>
      <c r="T12" s="17">
        <f t="shared" ref="T12:U12" si="6">AVERAGE(B12,D12,F12,H12,J12,L12,N12,P12,R12)</f>
        <v>10.199999999999999</v>
      </c>
      <c r="U12" s="15">
        <f t="shared" si="6"/>
        <v>2.6846711032686852E-2</v>
      </c>
    </row>
    <row r="13" spans="1:26" ht="14.4" x14ac:dyDescent="0.3">
      <c r="A13" s="4" t="s">
        <v>22</v>
      </c>
      <c r="B13" s="14">
        <v>14.3</v>
      </c>
      <c r="C13" s="15">
        <f>B13/B34</f>
        <v>3.9135194307608111E-2</v>
      </c>
      <c r="D13" s="5">
        <v>10.55</v>
      </c>
      <c r="E13" s="16">
        <f>D13/D34</f>
        <v>2.6527533316570279E-2</v>
      </c>
      <c r="F13" s="14">
        <v>7.25</v>
      </c>
      <c r="G13" s="15">
        <f>F13/F34</f>
        <v>1.781764561317277E-2</v>
      </c>
      <c r="H13" s="5">
        <v>9.75</v>
      </c>
      <c r="I13" s="16">
        <f>H13/H34</f>
        <v>2.0433825840930526E-2</v>
      </c>
      <c r="J13" s="17">
        <v>9.15</v>
      </c>
      <c r="K13" s="15">
        <f>J13/J34</f>
        <v>1.984170009758213E-2</v>
      </c>
      <c r="L13" s="24">
        <v>2</v>
      </c>
      <c r="M13" s="16">
        <f>L13/L34</f>
        <v>6.6412086999833976E-3</v>
      </c>
      <c r="N13" s="14">
        <v>1.6</v>
      </c>
      <c r="O13" s="15">
        <f>N13/N34</f>
        <v>6.3103924275290874E-3</v>
      </c>
      <c r="P13" s="14">
        <v>4.8</v>
      </c>
      <c r="Q13" s="15">
        <f>P13/P34</f>
        <v>1.0200828817341408E-2</v>
      </c>
      <c r="R13" s="14">
        <v>1.3</v>
      </c>
      <c r="S13" s="15">
        <f t="shared" si="0"/>
        <v>3.0915576694411414E-3</v>
      </c>
      <c r="T13" s="17">
        <f t="shared" ref="T13:U13" si="7">AVERAGE(B13,D13,F13,H13,J13,L13,N13,P13,R13)</f>
        <v>6.7444444444444436</v>
      </c>
      <c r="U13" s="15">
        <f t="shared" si="7"/>
        <v>1.6666654087795427E-2</v>
      </c>
    </row>
    <row r="14" spans="1:26" ht="14.4" x14ac:dyDescent="0.3">
      <c r="A14" s="4" t="s">
        <v>23</v>
      </c>
      <c r="B14" s="14">
        <v>6.9</v>
      </c>
      <c r="C14" s="15">
        <f>B14/B34</f>
        <v>1.8883415435139578E-2</v>
      </c>
      <c r="D14" s="5">
        <v>9.3000000000000007</v>
      </c>
      <c r="E14" s="16">
        <f>D14/D34</f>
        <v>2.3384460648730197E-2</v>
      </c>
      <c r="F14" s="14">
        <v>1.1499999999999999</v>
      </c>
      <c r="G14" s="15">
        <f>F14/F34</f>
        <v>2.826247235192922E-3</v>
      </c>
      <c r="H14" s="5">
        <v>1.95</v>
      </c>
      <c r="I14" s="16">
        <f>H14/H34</f>
        <v>4.0867651681861048E-3</v>
      </c>
      <c r="J14" s="17">
        <v>4.2</v>
      </c>
      <c r="K14" s="15">
        <f>J14/J34</f>
        <v>9.1076656185622891E-3</v>
      </c>
      <c r="L14" s="5">
        <v>2.15</v>
      </c>
      <c r="M14" s="16">
        <f>L14/L34</f>
        <v>7.139299352482152E-3</v>
      </c>
      <c r="N14" s="14">
        <v>4.05</v>
      </c>
      <c r="O14" s="15">
        <f>N14/N34</f>
        <v>1.5973180832183003E-2</v>
      </c>
      <c r="P14" s="14">
        <v>10.5</v>
      </c>
      <c r="Q14" s="15">
        <f>P14/P34</f>
        <v>2.2314313037934332E-2</v>
      </c>
      <c r="R14" s="14">
        <v>5.2</v>
      </c>
      <c r="S14" s="15">
        <f t="shared" si="0"/>
        <v>1.2366230677764566E-2</v>
      </c>
      <c r="T14" s="17">
        <f t="shared" ref="T14:U14" si="8">AVERAGE(B14,D14,F14,H14,J14,L14,N14,P14,R14)</f>
        <v>5.0444444444444452</v>
      </c>
      <c r="U14" s="15">
        <f t="shared" si="8"/>
        <v>1.289795311179724E-2</v>
      </c>
    </row>
    <row r="15" spans="1:26" ht="14.4" x14ac:dyDescent="0.3">
      <c r="A15" s="4" t="s">
        <v>24</v>
      </c>
      <c r="B15" s="14">
        <v>8.8000000000000007</v>
      </c>
      <c r="C15" s="15">
        <f>B15/B34</f>
        <v>2.4083196496989607E-2</v>
      </c>
      <c r="D15" s="5">
        <v>7.15</v>
      </c>
      <c r="E15" s="16">
        <f>D15/D34</f>
        <v>1.7978375660045259E-2</v>
      </c>
      <c r="F15" s="14">
        <v>3.55</v>
      </c>
      <c r="G15" s="15">
        <f>F15/F34</f>
        <v>8.7245023347259764E-3</v>
      </c>
      <c r="H15" s="5">
        <v>3.15</v>
      </c>
      <c r="I15" s="16">
        <f>H15/H34</f>
        <v>6.6016975793775547E-3</v>
      </c>
      <c r="J15" s="17">
        <v>5.55</v>
      </c>
      <c r="K15" s="15">
        <f>J15/J34</f>
        <v>1.2035129567385882E-2</v>
      </c>
      <c r="L15" s="5">
        <v>6.25</v>
      </c>
      <c r="M15" s="16">
        <f>L15/L34</f>
        <v>2.0753777187448117E-2</v>
      </c>
      <c r="N15" s="14">
        <v>5.4</v>
      </c>
      <c r="O15" s="15">
        <f>N15/N34</f>
        <v>2.129757444291067E-2</v>
      </c>
      <c r="P15" s="14">
        <v>3.2</v>
      </c>
      <c r="Q15" s="15">
        <f>P15/P34</f>
        <v>6.8005525448942726E-3</v>
      </c>
      <c r="R15" s="14">
        <v>2.5</v>
      </c>
      <c r="S15" s="15">
        <f t="shared" si="0"/>
        <v>5.945303210463734E-3</v>
      </c>
      <c r="T15" s="17">
        <f t="shared" ref="T15:U15" si="9">AVERAGE(B15,D15,F15,H15,J15,L15,N15,P15,R15)</f>
        <v>5.0611111111111118</v>
      </c>
      <c r="U15" s="15">
        <f t="shared" si="9"/>
        <v>1.3802234336026785E-2</v>
      </c>
    </row>
    <row r="16" spans="1:26" ht="14.4" x14ac:dyDescent="0.3">
      <c r="A16" s="25" t="s">
        <v>25</v>
      </c>
      <c r="B16" s="26">
        <f t="shared" ref="B16:R16" si="10">SUM(B12:B15)</f>
        <v>49.7</v>
      </c>
      <c r="C16" s="27">
        <f t="shared" si="10"/>
        <v>0.13601532567049812</v>
      </c>
      <c r="D16" s="28">
        <f t="shared" si="10"/>
        <v>35.950000000000003</v>
      </c>
      <c r="E16" s="29">
        <f t="shared" si="10"/>
        <v>9.0394769927080704E-2</v>
      </c>
      <c r="F16" s="26">
        <f t="shared" si="10"/>
        <v>15.45</v>
      </c>
      <c r="G16" s="27">
        <f t="shared" si="10"/>
        <v>3.7970017203244041E-2</v>
      </c>
      <c r="H16" s="30">
        <f t="shared" si="10"/>
        <v>24.999999999999996</v>
      </c>
      <c r="I16" s="29">
        <f t="shared" si="10"/>
        <v>5.2394425233155198E-2</v>
      </c>
      <c r="J16" s="31">
        <f t="shared" si="10"/>
        <v>25.3</v>
      </c>
      <c r="K16" s="27">
        <f t="shared" si="10"/>
        <v>5.4862842892768077E-2</v>
      </c>
      <c r="L16" s="28">
        <f t="shared" si="10"/>
        <v>14.35</v>
      </c>
      <c r="M16" s="29">
        <f t="shared" si="10"/>
        <v>4.7650672422380878E-2</v>
      </c>
      <c r="N16" s="26">
        <f t="shared" si="10"/>
        <v>23.450000000000003</v>
      </c>
      <c r="O16" s="27">
        <f t="shared" si="10"/>
        <v>9.2486689015973178E-2</v>
      </c>
      <c r="P16" s="26">
        <f t="shared" si="10"/>
        <v>35.050000000000004</v>
      </c>
      <c r="Q16" s="27">
        <f t="shared" si="10"/>
        <v>7.4487302093295085E-2</v>
      </c>
      <c r="R16" s="26">
        <f t="shared" si="10"/>
        <v>19.2</v>
      </c>
      <c r="S16" s="27">
        <f t="shared" si="0"/>
        <v>4.5659928656361475E-2</v>
      </c>
      <c r="T16" s="31">
        <f t="shared" ref="T16:U16" si="11">AVERAGE(B16,D16,F16,H16,J16,L16,N16,P16,R16)</f>
        <v>27.049999999999997</v>
      </c>
      <c r="U16" s="27">
        <f t="shared" si="11"/>
        <v>7.0213552568306317E-2</v>
      </c>
    </row>
    <row r="17" spans="1:21" ht="14.4" x14ac:dyDescent="0.3">
      <c r="A17" s="4" t="s">
        <v>26</v>
      </c>
      <c r="B17" s="14">
        <v>22.2</v>
      </c>
      <c r="C17" s="15">
        <f>B17/B34</f>
        <v>6.0755336617405592E-2</v>
      </c>
      <c r="D17" s="5">
        <v>31.2</v>
      </c>
      <c r="E17" s="16">
        <f>D17/D34</f>
        <v>7.8451093789288398E-2</v>
      </c>
      <c r="F17" s="14">
        <v>47.55</v>
      </c>
      <c r="G17" s="15">
        <f>F17/F34</f>
        <v>0.11685917915949864</v>
      </c>
      <c r="H17" s="5">
        <v>21.55</v>
      </c>
      <c r="I17" s="16">
        <f>H17/H34</f>
        <v>4.5163994550979782E-2</v>
      </c>
      <c r="J17" s="17">
        <v>7.9</v>
      </c>
      <c r="K17" s="15">
        <f>J17/J34</f>
        <v>1.7131085330152878E-2</v>
      </c>
      <c r="L17" s="5">
        <v>9.4</v>
      </c>
      <c r="M17" s="16">
        <f>L17/L34</f>
        <v>3.121368088992197E-2</v>
      </c>
      <c r="N17" s="14">
        <v>24.1</v>
      </c>
      <c r="O17" s="15">
        <f>N17/N34</f>
        <v>9.5050285939656878E-2</v>
      </c>
      <c r="P17" s="14">
        <v>31.85</v>
      </c>
      <c r="Q17" s="15">
        <f>P17/P34</f>
        <v>6.7686749548400815E-2</v>
      </c>
      <c r="R17" s="14">
        <v>9.9</v>
      </c>
      <c r="S17" s="15">
        <f t="shared" si="0"/>
        <v>2.3543400713436385E-2</v>
      </c>
      <c r="T17" s="17">
        <f t="shared" ref="T17:U17" si="12">AVERAGE(B17,D17,F17,H17,J17,L17,N17,P17,R17)</f>
        <v>22.849999999999998</v>
      </c>
      <c r="U17" s="15">
        <f t="shared" si="12"/>
        <v>5.9539422948749046E-2</v>
      </c>
    </row>
    <row r="18" spans="1:21" ht="14.4" x14ac:dyDescent="0.3">
      <c r="A18" s="4" t="s">
        <v>27</v>
      </c>
      <c r="B18" s="32">
        <v>4</v>
      </c>
      <c r="C18" s="15">
        <f>B18/B34</f>
        <v>1.0946907498631638E-2</v>
      </c>
      <c r="D18" s="5">
        <v>5.55</v>
      </c>
      <c r="E18" s="16">
        <f>D18/D34</f>
        <v>1.3955242645209955E-2</v>
      </c>
      <c r="F18" s="14">
        <v>36.049999999999997</v>
      </c>
      <c r="G18" s="15">
        <f>F18/F34</f>
        <v>8.8596706807569425E-2</v>
      </c>
      <c r="H18" s="5">
        <v>0</v>
      </c>
      <c r="I18" s="16">
        <f>H18/H34</f>
        <v>0</v>
      </c>
      <c r="J18" s="17">
        <v>3.65</v>
      </c>
      <c r="K18" s="15">
        <f>J18/J34</f>
        <v>7.9149951208934179E-3</v>
      </c>
      <c r="L18" s="5">
        <v>4.4000000000000004</v>
      </c>
      <c r="M18" s="16">
        <f>L18/L34</f>
        <v>1.4610659139963476E-2</v>
      </c>
      <c r="N18" s="14">
        <v>19.3</v>
      </c>
      <c r="O18" s="15">
        <f>N18/N34</f>
        <v>7.6119108657069626E-2</v>
      </c>
      <c r="P18" s="14">
        <v>0</v>
      </c>
      <c r="Q18" s="15">
        <f>P18/P34</f>
        <v>0</v>
      </c>
      <c r="R18" s="14">
        <v>1.5</v>
      </c>
      <c r="S18" s="15">
        <f t="shared" si="0"/>
        <v>3.5671819262782403E-3</v>
      </c>
      <c r="T18" s="17">
        <f t="shared" ref="T18:U18" si="13">AVERAGE(B18,D18,F18,H18,J18,L18,N18,P18,R18)</f>
        <v>8.2722222222222204</v>
      </c>
      <c r="U18" s="15">
        <f t="shared" si="13"/>
        <v>2.3967866866179535E-2</v>
      </c>
    </row>
    <row r="19" spans="1:21" ht="14.4" x14ac:dyDescent="0.3">
      <c r="A19" s="33" t="s">
        <v>28</v>
      </c>
      <c r="B19" s="34">
        <f t="shared" ref="B19:R19" si="14">SUM(B17:B18)</f>
        <v>26.2</v>
      </c>
      <c r="C19" s="35">
        <f t="shared" si="14"/>
        <v>7.1702244116037234E-2</v>
      </c>
      <c r="D19" s="36">
        <f t="shared" si="14"/>
        <v>36.75</v>
      </c>
      <c r="E19" s="37">
        <f t="shared" si="14"/>
        <v>9.240633643449836E-2</v>
      </c>
      <c r="F19" s="34">
        <f t="shared" si="14"/>
        <v>83.6</v>
      </c>
      <c r="G19" s="35">
        <f t="shared" si="14"/>
        <v>0.20545588596706807</v>
      </c>
      <c r="H19" s="36">
        <f t="shared" si="14"/>
        <v>21.55</v>
      </c>
      <c r="I19" s="37">
        <f t="shared" si="14"/>
        <v>4.5163994550979782E-2</v>
      </c>
      <c r="J19" s="38">
        <f t="shared" si="14"/>
        <v>11.55</v>
      </c>
      <c r="K19" s="35">
        <f t="shared" si="14"/>
        <v>2.5046080451046296E-2</v>
      </c>
      <c r="L19" s="36">
        <f t="shared" si="14"/>
        <v>13.8</v>
      </c>
      <c r="M19" s="37">
        <f t="shared" si="14"/>
        <v>4.5824340029885446E-2</v>
      </c>
      <c r="N19" s="34">
        <f t="shared" si="14"/>
        <v>43.400000000000006</v>
      </c>
      <c r="O19" s="35">
        <f t="shared" si="14"/>
        <v>0.1711693945967265</v>
      </c>
      <c r="P19" s="34">
        <f t="shared" si="14"/>
        <v>31.85</v>
      </c>
      <c r="Q19" s="35">
        <f t="shared" si="14"/>
        <v>6.7686749548400815E-2</v>
      </c>
      <c r="R19" s="34">
        <f t="shared" si="14"/>
        <v>11.4</v>
      </c>
      <c r="S19" s="35">
        <f t="shared" si="0"/>
        <v>2.7110582639714626E-2</v>
      </c>
      <c r="T19" s="38">
        <f t="shared" ref="T19:U19" si="15">AVERAGE(B19,D19,F19,H19,J19,L19,N19,P19,R19)</f>
        <v>31.122222222222224</v>
      </c>
      <c r="U19" s="39">
        <f t="shared" si="15"/>
        <v>8.3507289814928568E-2</v>
      </c>
    </row>
    <row r="20" spans="1:21" ht="14.4" x14ac:dyDescent="0.3">
      <c r="A20" s="4" t="s">
        <v>29</v>
      </c>
      <c r="B20" s="14">
        <v>26.6</v>
      </c>
      <c r="C20" s="15">
        <f>B20/B34</f>
        <v>7.2796934865900401E-2</v>
      </c>
      <c r="D20" s="5">
        <v>47.6</v>
      </c>
      <c r="E20" s="16">
        <f>D20/D34</f>
        <v>0.11968820719135026</v>
      </c>
      <c r="F20" s="14">
        <v>8.3000000000000007</v>
      </c>
      <c r="G20" s="15">
        <f>F20/F34</f>
        <v>2.0398132219218483E-2</v>
      </c>
      <c r="H20" s="5">
        <v>27.95</v>
      </c>
      <c r="I20" s="16">
        <f>H20/H34</f>
        <v>5.8576967410667508E-2</v>
      </c>
      <c r="J20" s="17">
        <v>9.85</v>
      </c>
      <c r="K20" s="15">
        <f>J20/J34</f>
        <v>2.1359644367342511E-2</v>
      </c>
      <c r="L20" s="5">
        <v>16.899999999999999</v>
      </c>
      <c r="M20" s="16">
        <f>L20/L34</f>
        <v>5.6118213514859704E-2</v>
      </c>
      <c r="N20" s="14">
        <v>19.55</v>
      </c>
      <c r="O20" s="15">
        <f>N20/N34</f>
        <v>7.7105107473871046E-2</v>
      </c>
      <c r="P20" s="14">
        <v>23.85</v>
      </c>
      <c r="Q20" s="15">
        <f>P20/P34</f>
        <v>5.0685368186165126E-2</v>
      </c>
      <c r="R20" s="14">
        <v>4.0999999999999996</v>
      </c>
      <c r="S20" s="15">
        <f t="shared" si="0"/>
        <v>9.7502972651605218E-3</v>
      </c>
      <c r="T20" s="17">
        <f t="shared" ref="T20:U20" si="16">AVERAGE(B20,D20,F20,H20,J20,L20,N20,P20,R20)</f>
        <v>20.522222222222222</v>
      </c>
      <c r="U20" s="15">
        <f t="shared" si="16"/>
        <v>5.4053208054948398E-2</v>
      </c>
    </row>
    <row r="21" spans="1:21" ht="15.75" customHeight="1" x14ac:dyDescent="0.3">
      <c r="A21" s="4" t="s">
        <v>30</v>
      </c>
      <c r="B21" s="14">
        <v>1.6</v>
      </c>
      <c r="C21" s="15">
        <f>B21/B34</f>
        <v>4.3787629994526556E-3</v>
      </c>
      <c r="D21" s="5">
        <v>1.6</v>
      </c>
      <c r="E21" s="16">
        <f>D21/D34</f>
        <v>4.023133014835303E-3</v>
      </c>
      <c r="F21" s="14">
        <v>2.15</v>
      </c>
      <c r="G21" s="15">
        <f>F21/F34</f>
        <v>5.2838535266650282E-3</v>
      </c>
      <c r="H21" s="5">
        <v>1.5</v>
      </c>
      <c r="I21" s="16">
        <f>H21/H34</f>
        <v>3.1436655139893115E-3</v>
      </c>
      <c r="J21" s="17">
        <v>1.8</v>
      </c>
      <c r="K21" s="15">
        <f>J21/J34</f>
        <v>3.9032852650981243E-3</v>
      </c>
      <c r="L21" s="5">
        <v>0.8</v>
      </c>
      <c r="M21" s="16">
        <f>L21/L34</f>
        <v>2.6564834799933591E-3</v>
      </c>
      <c r="N21" s="14">
        <v>0.4</v>
      </c>
      <c r="O21" s="15">
        <f>N21/N34</f>
        <v>1.5775981068822718E-3</v>
      </c>
      <c r="P21" s="14">
        <v>1.3</v>
      </c>
      <c r="Q21" s="15">
        <f>P21/P34</f>
        <v>2.7627244713632985E-3</v>
      </c>
      <c r="R21" s="14">
        <v>1.6</v>
      </c>
      <c r="S21" s="15">
        <f t="shared" si="0"/>
        <v>3.8049940546967895E-3</v>
      </c>
      <c r="T21" s="17">
        <f t="shared" ref="T21:U21" si="17">AVERAGE(B21,D21,F21,H21,J21,L21,N21,P21,R21)</f>
        <v>1.416666666666667</v>
      </c>
      <c r="U21" s="15">
        <f t="shared" si="17"/>
        <v>3.5038333814417935E-3</v>
      </c>
    </row>
    <row r="22" spans="1:21" ht="15.75" customHeight="1" x14ac:dyDescent="0.3">
      <c r="A22" s="4" t="s">
        <v>31</v>
      </c>
      <c r="B22" s="14">
        <v>20.5</v>
      </c>
      <c r="C22" s="15">
        <f>B22/B34</f>
        <v>5.610290093048715E-2</v>
      </c>
      <c r="D22" s="5">
        <v>4.5</v>
      </c>
      <c r="E22" s="16">
        <f>D22/D34</f>
        <v>1.1315061604224288E-2</v>
      </c>
      <c r="F22" s="14">
        <v>0</v>
      </c>
      <c r="G22" s="15">
        <f>F22/F34</f>
        <v>0</v>
      </c>
      <c r="H22" s="5">
        <v>1.25</v>
      </c>
      <c r="I22" s="16">
        <f>H22/H34</f>
        <v>2.6197212616577599E-3</v>
      </c>
      <c r="J22" s="17">
        <v>0.9</v>
      </c>
      <c r="K22" s="15">
        <f>J22/J34</f>
        <v>1.9516426325490621E-3</v>
      </c>
      <c r="L22" s="5">
        <v>17.7</v>
      </c>
      <c r="M22" s="16">
        <f>L22/L34</f>
        <v>5.8774696994853062E-2</v>
      </c>
      <c r="N22" s="14">
        <v>8.8000000000000007</v>
      </c>
      <c r="O22" s="15">
        <f>N22/N34</f>
        <v>3.4707158351409986E-2</v>
      </c>
      <c r="P22" s="14">
        <v>0</v>
      </c>
      <c r="Q22" s="15">
        <f>P22/P34</f>
        <v>0</v>
      </c>
      <c r="R22" s="14">
        <v>7.1</v>
      </c>
      <c r="S22" s="15">
        <f t="shared" si="0"/>
        <v>1.6884661117717002E-2</v>
      </c>
      <c r="T22" s="17">
        <f t="shared" ref="T22:U22" si="18">AVERAGE(B22,D22,F22,H22,J22,L22,N22,P22,R22)</f>
        <v>6.7499999999999991</v>
      </c>
      <c r="U22" s="15">
        <f t="shared" si="18"/>
        <v>2.0261760321433141E-2</v>
      </c>
    </row>
    <row r="23" spans="1:21" ht="15.75" customHeight="1" x14ac:dyDescent="0.3">
      <c r="A23" s="4" t="s">
        <v>32</v>
      </c>
      <c r="B23" s="14">
        <v>13.6</v>
      </c>
      <c r="C23" s="15">
        <f>B23/B34</f>
        <v>3.7219485495347572E-2</v>
      </c>
      <c r="D23" s="5">
        <v>18.649999999999999</v>
      </c>
      <c r="E23" s="16">
        <f>D23/D34</f>
        <v>4.6894644204173989E-2</v>
      </c>
      <c r="F23" s="14">
        <v>19.2</v>
      </c>
      <c r="G23" s="15">
        <f>F23/F34</f>
        <v>4.7186040796264442E-2</v>
      </c>
      <c r="H23" s="5">
        <v>32.049999999999997</v>
      </c>
      <c r="I23" s="16">
        <f>H23/H34</f>
        <v>6.7169653148904954E-2</v>
      </c>
      <c r="J23" s="17">
        <v>18</v>
      </c>
      <c r="K23" s="15">
        <f>J23/J34</f>
        <v>3.9032852650981241E-2</v>
      </c>
      <c r="L23" s="5">
        <v>15.95</v>
      </c>
      <c r="M23" s="16">
        <f>L23/L34</f>
        <v>5.2963639382367596E-2</v>
      </c>
      <c r="N23" s="14">
        <v>39.5</v>
      </c>
      <c r="O23" s="15">
        <f>N23/N34</f>
        <v>0.15578781305462436</v>
      </c>
      <c r="P23" s="14">
        <v>45.35</v>
      </c>
      <c r="Q23" s="15">
        <f>P23/P34</f>
        <v>9.6376580597173522E-2</v>
      </c>
      <c r="R23" s="14">
        <v>5.5</v>
      </c>
      <c r="S23" s="15">
        <f t="shared" si="0"/>
        <v>1.3079667063020214E-2</v>
      </c>
      <c r="T23" s="17">
        <f t="shared" ref="T23:U23" si="19">AVERAGE(B23,D23,F23,H23,J23,L23,N23,P23,R23)</f>
        <v>23.088888888888889</v>
      </c>
      <c r="U23" s="15">
        <f t="shared" si="19"/>
        <v>6.1745597376984214E-2</v>
      </c>
    </row>
    <row r="24" spans="1:21" ht="15.75" customHeight="1" x14ac:dyDescent="0.3">
      <c r="A24" s="4" t="s">
        <v>33</v>
      </c>
      <c r="B24" s="14">
        <v>7.9</v>
      </c>
      <c r="C24" s="15">
        <f>B24/B34</f>
        <v>2.1620142309797488E-2</v>
      </c>
      <c r="D24" s="5">
        <v>8.15</v>
      </c>
      <c r="E24" s="16">
        <f>D24/D34</f>
        <v>2.0492833794317322E-2</v>
      </c>
      <c r="F24" s="14">
        <v>3.45</v>
      </c>
      <c r="G24" s="15">
        <f>F24/F34</f>
        <v>8.478741705578767E-3</v>
      </c>
      <c r="H24" s="5">
        <v>23.8</v>
      </c>
      <c r="I24" s="16">
        <f>H24/H34</f>
        <v>4.9879492821963745E-2</v>
      </c>
      <c r="J24" s="17">
        <v>9.9</v>
      </c>
      <c r="K24" s="15">
        <f>J24/J34</f>
        <v>2.1468068958039682E-2</v>
      </c>
      <c r="L24" s="5">
        <v>8.0500000000000007</v>
      </c>
      <c r="M24" s="16">
        <f>L24/L34</f>
        <v>2.6730865017433176E-2</v>
      </c>
      <c r="N24" s="14">
        <v>7.2</v>
      </c>
      <c r="O24" s="15">
        <f>N24/N34</f>
        <v>2.8396765923880893E-2</v>
      </c>
      <c r="P24" s="14">
        <v>16.100000000000001</v>
      </c>
      <c r="Q24" s="15">
        <f>P24/P34</f>
        <v>3.4215279991499314E-2</v>
      </c>
      <c r="R24" s="14">
        <v>5.4</v>
      </c>
      <c r="S24" s="15">
        <f t="shared" si="0"/>
        <v>1.2841854934601665E-2</v>
      </c>
      <c r="T24" s="17">
        <f t="shared" ref="T24:U24" si="20">AVERAGE(B24,D24,F24,H24,J24,L24,N24,P24,R24)</f>
        <v>9.9944444444444471</v>
      </c>
      <c r="U24" s="15">
        <f t="shared" si="20"/>
        <v>2.4902671717456897E-2</v>
      </c>
    </row>
    <row r="25" spans="1:21" ht="15.75" customHeight="1" x14ac:dyDescent="0.3">
      <c r="A25" s="4" t="s">
        <v>34</v>
      </c>
      <c r="B25" s="14">
        <v>4.2</v>
      </c>
      <c r="C25" s="15">
        <f>B25/B34</f>
        <v>1.1494252873563222E-2</v>
      </c>
      <c r="D25" s="5">
        <v>4.45</v>
      </c>
      <c r="E25" s="16">
        <f>D25/D34</f>
        <v>1.1189338697510686E-2</v>
      </c>
      <c r="F25" s="14">
        <v>4.3</v>
      </c>
      <c r="G25" s="15">
        <f>F25/F34</f>
        <v>1.0567707053330056E-2</v>
      </c>
      <c r="H25" s="5">
        <v>3.45</v>
      </c>
      <c r="I25" s="16">
        <f>H25/H34</f>
        <v>7.2304306821754172E-3</v>
      </c>
      <c r="J25" s="17">
        <v>1.1499999999999999</v>
      </c>
      <c r="K25" s="15">
        <f>J25/J34</f>
        <v>2.4937655860349122E-3</v>
      </c>
      <c r="L25" s="5">
        <v>1.4</v>
      </c>
      <c r="M25" s="16">
        <f>L25/L34</f>
        <v>4.6488460899883777E-3</v>
      </c>
      <c r="N25" s="14">
        <v>-2.9</v>
      </c>
      <c r="O25" s="15">
        <f>N25/N34</f>
        <v>-1.143758627489647E-2</v>
      </c>
      <c r="P25" s="14">
        <v>1.55</v>
      </c>
      <c r="Q25" s="15">
        <f>P25/P34</f>
        <v>3.2940176389331635E-3</v>
      </c>
      <c r="R25" s="14">
        <v>2.7</v>
      </c>
      <c r="S25" s="15">
        <f t="shared" si="0"/>
        <v>6.4209274673008325E-3</v>
      </c>
      <c r="T25" s="17">
        <f t="shared" ref="T25:U25" si="21">AVERAGE(B25,D25,F25,H25,J25,L25,N25,P25,R25)</f>
        <v>2.2555555555555551</v>
      </c>
      <c r="U25" s="15">
        <f t="shared" si="21"/>
        <v>5.1001888682155778E-3</v>
      </c>
    </row>
    <row r="26" spans="1:21" ht="15.75" customHeight="1" x14ac:dyDescent="0.3">
      <c r="A26" s="4" t="s">
        <v>35</v>
      </c>
      <c r="B26" s="14">
        <v>44.4</v>
      </c>
      <c r="C26" s="15">
        <f>B26/B34</f>
        <v>0.12151067323481118</v>
      </c>
      <c r="D26" s="5">
        <v>11.15</v>
      </c>
      <c r="E26" s="16">
        <f>D26/D34</f>
        <v>2.8036208197133514E-2</v>
      </c>
      <c r="F26" s="14">
        <v>24.5</v>
      </c>
      <c r="G26" s="15">
        <f>F26/F34</f>
        <v>6.0211354141066604E-2</v>
      </c>
      <c r="H26" s="5">
        <v>25.7</v>
      </c>
      <c r="I26" s="16">
        <f>H26/H34</f>
        <v>5.3861469139683538E-2</v>
      </c>
      <c r="J26" s="17">
        <v>10.65</v>
      </c>
      <c r="K26" s="15">
        <f>J26/J34</f>
        <v>2.3094437818497234E-2</v>
      </c>
      <c r="L26" s="5">
        <v>55.05</v>
      </c>
      <c r="M26" s="16">
        <f>L26/L34</f>
        <v>0.182799269467043</v>
      </c>
      <c r="N26" s="14">
        <v>0</v>
      </c>
      <c r="O26" s="15">
        <f>N26/N34</f>
        <v>0</v>
      </c>
      <c r="P26" s="14">
        <v>0</v>
      </c>
      <c r="Q26" s="15">
        <f>P26/P34</f>
        <v>0</v>
      </c>
      <c r="R26" s="14">
        <v>9.5</v>
      </c>
      <c r="S26" s="15">
        <f t="shared" si="0"/>
        <v>2.2592152199762187E-2</v>
      </c>
      <c r="T26" s="17">
        <f t="shared" ref="T26:U26" si="22">AVERAGE(B26,D26,F26,H26,J26,L26,N26,P26,R26)</f>
        <v>20.105555555555554</v>
      </c>
      <c r="U26" s="15">
        <f t="shared" si="22"/>
        <v>5.4678396021999691E-2</v>
      </c>
    </row>
    <row r="27" spans="1:21" ht="15.75" customHeight="1" x14ac:dyDescent="0.3">
      <c r="A27" s="4" t="s">
        <v>36</v>
      </c>
      <c r="B27" s="14">
        <v>0</v>
      </c>
      <c r="C27" s="15">
        <f>B27/B34</f>
        <v>0</v>
      </c>
      <c r="D27" s="5">
        <v>0</v>
      </c>
      <c r="E27" s="16">
        <f>D27/D34</f>
        <v>0</v>
      </c>
      <c r="F27" s="14">
        <v>0</v>
      </c>
      <c r="G27" s="15">
        <f>F27/F34</f>
        <v>0</v>
      </c>
      <c r="H27" s="5">
        <v>0</v>
      </c>
      <c r="I27" s="16">
        <f>H27/H34</f>
        <v>0</v>
      </c>
      <c r="J27" s="17">
        <v>0</v>
      </c>
      <c r="K27" s="15">
        <f>J27/J34</f>
        <v>0</v>
      </c>
      <c r="L27" s="5">
        <v>0</v>
      </c>
      <c r="M27" s="16">
        <f>L27/L34</f>
        <v>0</v>
      </c>
      <c r="N27" s="14">
        <v>0</v>
      </c>
      <c r="O27" s="15">
        <f>N27/N34</f>
        <v>0</v>
      </c>
      <c r="P27" s="14">
        <v>0</v>
      </c>
      <c r="Q27" s="15">
        <f>P27/P34</f>
        <v>0</v>
      </c>
      <c r="R27" s="14">
        <v>0.4</v>
      </c>
      <c r="S27" s="15">
        <f t="shared" si="0"/>
        <v>9.5124851367419739E-4</v>
      </c>
      <c r="T27" s="17">
        <f t="shared" ref="T27:U27" si="23">AVERAGE(B27,D27,F27,H27,J27,L27,N27,P27,R27)</f>
        <v>4.4444444444444446E-2</v>
      </c>
      <c r="U27" s="15">
        <f t="shared" si="23"/>
        <v>1.0569427929713304E-4</v>
      </c>
    </row>
    <row r="28" spans="1:21" ht="15.75" customHeight="1" x14ac:dyDescent="0.3">
      <c r="A28" s="40" t="s">
        <v>37</v>
      </c>
      <c r="B28" s="41">
        <f>B11+B16+B19+B20+B21+B22+B23+B24+B25+B26</f>
        <v>290.19999999999993</v>
      </c>
      <c r="C28" s="42">
        <f t="shared" ref="C28:R28" si="24">C11+C16+C19+SUM(C20:C26)</f>
        <v>0.79419813902572534</v>
      </c>
      <c r="D28" s="43">
        <f t="shared" si="24"/>
        <v>285.3</v>
      </c>
      <c r="E28" s="44">
        <f t="shared" si="24"/>
        <v>0.71737490570781981</v>
      </c>
      <c r="F28" s="41">
        <f t="shared" si="24"/>
        <v>278.59999999999997</v>
      </c>
      <c r="G28" s="42">
        <f t="shared" si="24"/>
        <v>0.68468911280412881</v>
      </c>
      <c r="H28" s="45">
        <f t="shared" si="24"/>
        <v>350.05</v>
      </c>
      <c r="I28" s="44">
        <f t="shared" si="24"/>
        <v>0.73362674211463907</v>
      </c>
      <c r="J28" s="46">
        <f t="shared" si="24"/>
        <v>284.35000000000002</v>
      </c>
      <c r="K28" s="42">
        <f t="shared" si="24"/>
        <v>0.61661064729480641</v>
      </c>
      <c r="L28" s="43">
        <f t="shared" si="24"/>
        <v>212.1</v>
      </c>
      <c r="M28" s="44">
        <f t="shared" si="24"/>
        <v>0.70430018263323935</v>
      </c>
      <c r="N28" s="41">
        <f t="shared" si="24"/>
        <v>182.45</v>
      </c>
      <c r="O28" s="42">
        <f t="shared" si="24"/>
        <v>0.71958193650167623</v>
      </c>
      <c r="P28" s="41">
        <f t="shared" si="24"/>
        <v>323.25</v>
      </c>
      <c r="Q28" s="42">
        <f t="shared" si="24"/>
        <v>0.68696206566783546</v>
      </c>
      <c r="R28" s="41">
        <f t="shared" si="24"/>
        <v>242.8</v>
      </c>
      <c r="S28" s="42">
        <f t="shared" si="0"/>
        <v>0.57740784780023779</v>
      </c>
      <c r="T28" s="46">
        <f t="shared" ref="T28:U28" si="25">AVERAGE(B28,D28,F28,H28,J28,L28,N28,P28,R28)</f>
        <v>272.12222222222226</v>
      </c>
      <c r="U28" s="42">
        <f t="shared" si="25"/>
        <v>0.69275017550556761</v>
      </c>
    </row>
    <row r="29" spans="1:21" ht="15.75" customHeight="1" x14ac:dyDescent="0.3">
      <c r="A29" s="4" t="s">
        <v>38</v>
      </c>
      <c r="B29" s="14">
        <v>32.6</v>
      </c>
      <c r="C29" s="15">
        <f>B29/B34</f>
        <v>8.9217296113847863E-2</v>
      </c>
      <c r="D29" s="5">
        <v>62.4</v>
      </c>
      <c r="E29" s="16">
        <f>D29/D34</f>
        <v>0.1569021875785768</v>
      </c>
      <c r="F29" s="14">
        <v>49.8</v>
      </c>
      <c r="G29" s="15">
        <f>F29/F34</f>
        <v>0.12238879331531088</v>
      </c>
      <c r="H29" s="5">
        <v>51.25</v>
      </c>
      <c r="I29" s="16">
        <f>H29/H34</f>
        <v>0.10740857172796815</v>
      </c>
      <c r="J29" s="17">
        <v>20.9</v>
      </c>
      <c r="K29" s="15">
        <f>J29/J34</f>
        <v>4.53214789114171E-2</v>
      </c>
      <c r="L29" s="5">
        <v>13.95</v>
      </c>
      <c r="M29" s="16">
        <f>L29/L34</f>
        <v>4.6322430682384196E-2</v>
      </c>
      <c r="N29" s="14">
        <v>30.25</v>
      </c>
      <c r="O29" s="15">
        <f>N29/N34</f>
        <v>0.1193058568329718</v>
      </c>
      <c r="P29" s="14">
        <v>52.65</v>
      </c>
      <c r="Q29" s="15">
        <f>P29/P34</f>
        <v>0.11189034109021358</v>
      </c>
      <c r="R29" s="14">
        <v>39.1</v>
      </c>
      <c r="S29" s="15">
        <f t="shared" si="0"/>
        <v>9.2984542211652796E-2</v>
      </c>
      <c r="T29" s="17">
        <f t="shared" ref="T29:U29" si="26">AVERAGE(B29,D29,F29,H29,J29,L29,N29,P29,R29)</f>
        <v>39.211111111111109</v>
      </c>
      <c r="U29" s="15">
        <f t="shared" si="26"/>
        <v>9.9082388718260334E-2</v>
      </c>
    </row>
    <row r="30" spans="1:21" ht="15.75" customHeight="1" x14ac:dyDescent="0.3">
      <c r="A30" s="4" t="s">
        <v>39</v>
      </c>
      <c r="B30" s="14">
        <v>0</v>
      </c>
      <c r="C30" s="15">
        <f>B30/B34</f>
        <v>0</v>
      </c>
      <c r="D30" s="24">
        <v>0</v>
      </c>
      <c r="E30" s="16">
        <f>D30/D34</f>
        <v>0</v>
      </c>
      <c r="F30" s="14">
        <v>16.3</v>
      </c>
      <c r="G30" s="15">
        <f>F30/F34</f>
        <v>4.0058982550995333E-2</v>
      </c>
      <c r="H30" s="5">
        <v>0</v>
      </c>
      <c r="I30" s="16">
        <f>H30/H34</f>
        <v>0</v>
      </c>
      <c r="J30" s="17">
        <v>68</v>
      </c>
      <c r="K30" s="15">
        <f>J30/J34</f>
        <v>0.14745744334815136</v>
      </c>
      <c r="L30" s="5">
        <v>0</v>
      </c>
      <c r="M30" s="16">
        <f>L30/L34</f>
        <v>0</v>
      </c>
      <c r="N30" s="14">
        <v>0</v>
      </c>
      <c r="O30" s="15">
        <f>N30/N34</f>
        <v>0</v>
      </c>
      <c r="P30" s="14">
        <v>0</v>
      </c>
      <c r="Q30" s="15">
        <f>P30/P34</f>
        <v>0</v>
      </c>
      <c r="R30" s="14">
        <v>31.1</v>
      </c>
      <c r="S30" s="15">
        <f t="shared" si="0"/>
        <v>7.395957193816885E-2</v>
      </c>
      <c r="T30" s="17">
        <f t="shared" ref="T30:U30" si="27">AVERAGE(B30,D30,F30,H30,J30,L30,N30,P30,R30)</f>
        <v>12.822222222222223</v>
      </c>
      <c r="U30" s="15">
        <f t="shared" si="27"/>
        <v>2.9052888648590618E-2</v>
      </c>
    </row>
    <row r="31" spans="1:21" ht="15.75" customHeight="1" x14ac:dyDescent="0.3">
      <c r="A31" s="4" t="s">
        <v>40</v>
      </c>
      <c r="B31" s="14">
        <v>42.6</v>
      </c>
      <c r="C31" s="15">
        <f>B31/B34</f>
        <v>0.11658456486042695</v>
      </c>
      <c r="D31" s="5">
        <v>50</v>
      </c>
      <c r="E31" s="16">
        <f>D31/D34</f>
        <v>0.1257229067136032</v>
      </c>
      <c r="F31" s="14">
        <v>62.2</v>
      </c>
      <c r="G31" s="15">
        <f>F31/F34</f>
        <v>0.15286311132956501</v>
      </c>
      <c r="H31" s="5">
        <v>75.849999999999994</v>
      </c>
      <c r="I31" s="16">
        <f>H31/H34</f>
        <v>0.15896468615739284</v>
      </c>
      <c r="J31" s="17">
        <v>87.65</v>
      </c>
      <c r="K31" s="15">
        <f>J31/J34</f>
        <v>0.19006830749213921</v>
      </c>
      <c r="L31" s="5">
        <v>75.099999999999994</v>
      </c>
      <c r="M31" s="16">
        <f>L31/L34</f>
        <v>0.24937738668437656</v>
      </c>
      <c r="N31" s="14">
        <v>40.85</v>
      </c>
      <c r="O31" s="15">
        <f>N31/N34</f>
        <v>0.16111220666535203</v>
      </c>
      <c r="P31" s="14">
        <v>94.65</v>
      </c>
      <c r="Q31" s="15">
        <f>P31/P34</f>
        <v>0.20114759324195092</v>
      </c>
      <c r="R31" s="14">
        <v>107.5</v>
      </c>
      <c r="S31" s="15">
        <f t="shared" si="0"/>
        <v>0.25564803804994057</v>
      </c>
      <c r="T31" s="17">
        <f t="shared" ref="T31:U31" si="28">AVERAGE(B31,D31,F31,H31,J31,L31,N31,P31,R31)</f>
        <v>70.711111111111109</v>
      </c>
      <c r="U31" s="15">
        <f t="shared" si="28"/>
        <v>0.17905431124386081</v>
      </c>
    </row>
    <row r="32" spans="1:21" ht="15.75" customHeight="1" x14ac:dyDescent="0.3">
      <c r="A32" s="40" t="s">
        <v>41</v>
      </c>
      <c r="B32" s="41">
        <f>B29+B30+B31</f>
        <v>75.2</v>
      </c>
      <c r="C32" s="42">
        <f>B32/B34</f>
        <v>0.20580186097427483</v>
      </c>
      <c r="D32" s="45">
        <f>D29+D30+D31</f>
        <v>112.4</v>
      </c>
      <c r="E32" s="44">
        <f>D32/D34</f>
        <v>0.28262509429218002</v>
      </c>
      <c r="F32" s="41">
        <f>F29+F30+F31</f>
        <v>128.30000000000001</v>
      </c>
      <c r="G32" s="42">
        <f>F32/F34</f>
        <v>0.31531088719587125</v>
      </c>
      <c r="H32" s="43">
        <f>H29+H30+H31</f>
        <v>127.1</v>
      </c>
      <c r="I32" s="44">
        <f>H32/H34</f>
        <v>0.26637325788536098</v>
      </c>
      <c r="J32" s="46">
        <f>J29+J30+J31</f>
        <v>176.55</v>
      </c>
      <c r="K32" s="42">
        <f>J32/J34</f>
        <v>0.38284722975170771</v>
      </c>
      <c r="L32" s="43">
        <f>L29+L30+L31</f>
        <v>89.05</v>
      </c>
      <c r="M32" s="44">
        <f>L32/L34</f>
        <v>0.29569981736676076</v>
      </c>
      <c r="N32" s="41">
        <f>N29+N30+N31</f>
        <v>71.099999999999994</v>
      </c>
      <c r="O32" s="42">
        <f>N32/N34</f>
        <v>0.28041806349832382</v>
      </c>
      <c r="P32" s="41">
        <f>P29+P30+P31</f>
        <v>147.30000000000001</v>
      </c>
      <c r="Q32" s="42">
        <f>P32/P34</f>
        <v>0.31303793433216448</v>
      </c>
      <c r="R32" s="41">
        <f>SUM(R29:R31)</f>
        <v>177.7</v>
      </c>
      <c r="S32" s="42">
        <f t="shared" si="0"/>
        <v>0.42259215219976215</v>
      </c>
      <c r="T32" s="46">
        <f t="shared" ref="T32:U32" si="29">AVERAGE(B32,D32,F32,H32,J32,L32,N32,P32,R32)</f>
        <v>122.74444444444445</v>
      </c>
      <c r="U32" s="42">
        <f t="shared" si="29"/>
        <v>0.30718958861071177</v>
      </c>
    </row>
    <row r="33" spans="1:21" ht="15.75" customHeight="1" x14ac:dyDescent="0.3">
      <c r="A33" s="47" t="s">
        <v>42</v>
      </c>
      <c r="B33" s="48">
        <v>0</v>
      </c>
      <c r="C33" s="49">
        <f>B33/B34</f>
        <v>0</v>
      </c>
      <c r="D33" s="50">
        <v>0</v>
      </c>
      <c r="E33" s="51">
        <f>D33/D34</f>
        <v>0</v>
      </c>
      <c r="F33" s="48">
        <v>0</v>
      </c>
      <c r="G33" s="49">
        <f>F33/F34</f>
        <v>0</v>
      </c>
      <c r="H33" s="50">
        <v>0</v>
      </c>
      <c r="I33" s="51">
        <f>H33/H34</f>
        <v>0</v>
      </c>
      <c r="J33" s="48">
        <v>0.25</v>
      </c>
      <c r="K33" s="52">
        <f>J33/J34</f>
        <v>5.4212295348585052E-4</v>
      </c>
      <c r="L33" s="50">
        <v>0</v>
      </c>
      <c r="M33" s="51">
        <f>L33/L34</f>
        <v>0</v>
      </c>
      <c r="N33" s="48">
        <v>0</v>
      </c>
      <c r="O33" s="49">
        <f>N33/N34</f>
        <v>0</v>
      </c>
      <c r="P33" s="48">
        <v>0</v>
      </c>
      <c r="Q33" s="49">
        <f>P33/P34</f>
        <v>0</v>
      </c>
      <c r="R33" s="48">
        <v>0</v>
      </c>
      <c r="S33" s="49">
        <f t="shared" si="0"/>
        <v>0</v>
      </c>
      <c r="T33" s="53">
        <f t="shared" ref="T33:U33" si="30">AVERAGE(B33,D33,F33,H33,J33,L33,N33,P33,R33)</f>
        <v>2.7777777777777776E-2</v>
      </c>
      <c r="U33" s="15">
        <f t="shared" si="30"/>
        <v>6.0235883720650059E-5</v>
      </c>
    </row>
    <row r="34" spans="1:21" ht="15.75" customHeight="1" x14ac:dyDescent="0.3">
      <c r="A34" s="54" t="s">
        <v>43</v>
      </c>
      <c r="B34" s="55">
        <f t="shared" ref="B34:R34" si="31">B28+B32+B33</f>
        <v>365.39999999999992</v>
      </c>
      <c r="C34" s="56">
        <f t="shared" si="31"/>
        <v>1.0000000000000002</v>
      </c>
      <c r="D34" s="57">
        <f t="shared" si="31"/>
        <v>397.70000000000005</v>
      </c>
      <c r="E34" s="58">
        <f t="shared" si="31"/>
        <v>0.99999999999999978</v>
      </c>
      <c r="F34" s="55">
        <f t="shared" si="31"/>
        <v>406.9</v>
      </c>
      <c r="G34" s="56">
        <f t="shared" si="31"/>
        <v>1</v>
      </c>
      <c r="H34" s="57">
        <f t="shared" si="31"/>
        <v>477.15</v>
      </c>
      <c r="I34" s="58">
        <f t="shared" si="31"/>
        <v>1</v>
      </c>
      <c r="J34" s="59">
        <f t="shared" si="31"/>
        <v>461.15000000000003</v>
      </c>
      <c r="K34" s="56">
        <f t="shared" si="31"/>
        <v>1</v>
      </c>
      <c r="L34" s="60">
        <f t="shared" si="31"/>
        <v>301.14999999999998</v>
      </c>
      <c r="M34" s="58">
        <f t="shared" si="31"/>
        <v>1</v>
      </c>
      <c r="N34" s="55">
        <f t="shared" si="31"/>
        <v>253.54999999999998</v>
      </c>
      <c r="O34" s="56">
        <f t="shared" si="31"/>
        <v>1</v>
      </c>
      <c r="P34" s="55">
        <f t="shared" si="31"/>
        <v>470.55</v>
      </c>
      <c r="Q34" s="56">
        <f t="shared" si="31"/>
        <v>1</v>
      </c>
      <c r="R34" s="55">
        <f t="shared" si="31"/>
        <v>420.5</v>
      </c>
      <c r="S34" s="56">
        <f t="shared" si="0"/>
        <v>1</v>
      </c>
      <c r="T34" s="59">
        <f t="shared" ref="T34:U34" si="32">AVERAGE(B34,D34,F34,H34,J34,L34,N34,P34,R34)</f>
        <v>394.8944444444445</v>
      </c>
      <c r="U34" s="61">
        <f t="shared" si="32"/>
        <v>1</v>
      </c>
    </row>
    <row r="35" spans="1:21" ht="15.75" customHeight="1" x14ac:dyDescent="0.3">
      <c r="J35" s="62"/>
    </row>
    <row r="36" spans="1:21" ht="15.75" customHeight="1" x14ac:dyDescent="0.3"/>
    <row r="37" spans="1:21" ht="15.75" customHeight="1" x14ac:dyDescent="0.3"/>
    <row r="38" spans="1:21" ht="15.75" customHeight="1" x14ac:dyDescent="0.3"/>
    <row r="39" spans="1:21" ht="15.75" customHeight="1" x14ac:dyDescent="0.3"/>
    <row r="40" spans="1:21" ht="15.75" customHeight="1" x14ac:dyDescent="0.3"/>
    <row r="41" spans="1:21" ht="15.75" customHeight="1" x14ac:dyDescent="0.3"/>
    <row r="42" spans="1:21" ht="15.75" customHeight="1" x14ac:dyDescent="0.3"/>
    <row r="43" spans="1:21" ht="15.75" customHeight="1" x14ac:dyDescent="0.3"/>
    <row r="44" spans="1:21" ht="15.75" customHeight="1" x14ac:dyDescent="0.3"/>
    <row r="45" spans="1:21" ht="15.75" customHeight="1" x14ac:dyDescent="0.3"/>
    <row r="46" spans="1:21" ht="15.75" customHeight="1" x14ac:dyDescent="0.3"/>
    <row r="47" spans="1:21" ht="15.75" customHeight="1" x14ac:dyDescent="0.3"/>
    <row r="48" spans="1:21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7">
    <mergeCell ref="P6:Q6"/>
    <mergeCell ref="R6:S6"/>
    <mergeCell ref="B6:C6"/>
    <mergeCell ref="D6:E6"/>
    <mergeCell ref="F6:G6"/>
    <mergeCell ref="H6:I6"/>
    <mergeCell ref="J6:K6"/>
    <mergeCell ref="L6:M6"/>
    <mergeCell ref="N6:O6"/>
    <mergeCell ref="P5:Q5"/>
    <mergeCell ref="R5:S5"/>
    <mergeCell ref="B5:C5"/>
    <mergeCell ref="D5:E5"/>
    <mergeCell ref="F5:G5"/>
    <mergeCell ref="H5:I5"/>
    <mergeCell ref="J5:K5"/>
    <mergeCell ref="L5:M5"/>
    <mergeCell ref="N5:O5"/>
    <mergeCell ref="P4:Q4"/>
    <mergeCell ref="R4:S4"/>
    <mergeCell ref="B4:C4"/>
    <mergeCell ref="D4:E4"/>
    <mergeCell ref="F4:G4"/>
    <mergeCell ref="H4:I4"/>
    <mergeCell ref="J4:K4"/>
    <mergeCell ref="L4:M4"/>
    <mergeCell ref="N4:O4"/>
    <mergeCell ref="P3:Q3"/>
    <mergeCell ref="R3:S3"/>
    <mergeCell ref="T3:U3"/>
    <mergeCell ref="B3:C3"/>
    <mergeCell ref="D3:E3"/>
    <mergeCell ref="F3:G3"/>
    <mergeCell ref="H3:I3"/>
    <mergeCell ref="J3:K3"/>
    <mergeCell ref="L3:M3"/>
    <mergeCell ref="N3:O3"/>
  </mergeCells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Vratislav Zabka</cp:lastModifiedBy>
  <dcterms:created xsi:type="dcterms:W3CDTF">2021-02-09T16:32:11Z</dcterms:created>
  <dcterms:modified xsi:type="dcterms:W3CDTF">2025-06-19T20:43:52Z</dcterms:modified>
</cp:coreProperties>
</file>