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0500"/>
  </bookViews>
  <sheets>
    <sheet name="6月" sheetId="1" r:id="rId1"/>
    <sheet name="Sheet2" sheetId="2" r:id="rId2"/>
    <sheet name="Sheet3" sheetId="3" r:id="rId3"/>
  </sheets>
  <definedNames>
    <definedName name="_xlnm.Print_Titles" localSheetId="0">'6月'!$A:$A</definedName>
  </definedNames>
  <calcPr calcId="145621"/>
</workbook>
</file>

<file path=xl/calcChain.xml><?xml version="1.0" encoding="utf-8"?>
<calcChain xmlns="http://schemas.openxmlformats.org/spreadsheetml/2006/main">
  <c r="T6" i="1" l="1"/>
  <c r="T7" i="1"/>
  <c r="U6" i="1"/>
  <c r="U7" i="1"/>
  <c r="U5" i="1"/>
  <c r="V6" i="1"/>
  <c r="V7" i="1"/>
  <c r="V5" i="1"/>
  <c r="L8" i="1" l="1"/>
  <c r="K8" i="1"/>
  <c r="I8" i="1"/>
  <c r="H8" i="1"/>
  <c r="C8" i="1"/>
  <c r="B8" i="1"/>
  <c r="M7" i="1"/>
  <c r="J7" i="1"/>
  <c r="D7" i="1"/>
  <c r="E7" i="1" s="1"/>
  <c r="G7" i="1" s="1"/>
  <c r="M6" i="1"/>
  <c r="J6" i="1"/>
  <c r="D6" i="1"/>
  <c r="E6" i="1" s="1"/>
  <c r="G6" i="1" s="1"/>
  <c r="M5" i="1"/>
  <c r="J5" i="1"/>
  <c r="D5" i="1"/>
  <c r="E5" i="1" s="1"/>
  <c r="G5" i="1" s="1"/>
  <c r="M8" i="1" l="1"/>
  <c r="D8" i="1"/>
  <c r="J8" i="1"/>
  <c r="E8" i="1"/>
  <c r="Y7" i="1" l="1"/>
  <c r="N7" i="1"/>
  <c r="O7" i="1" s="1"/>
  <c r="P7" i="1" s="1"/>
  <c r="Y6" i="1"/>
  <c r="F8" i="1"/>
  <c r="G8" i="1" s="1"/>
  <c r="N5" i="1"/>
  <c r="O5" i="1" s="1"/>
  <c r="Y5" i="1"/>
  <c r="T5" i="1"/>
  <c r="V8" i="1"/>
  <c r="Q7" i="1"/>
  <c r="R7" i="1" s="1"/>
  <c r="S7" i="1" s="1"/>
  <c r="N6" i="1"/>
  <c r="O6" i="1" s="1"/>
  <c r="P6" i="1" s="1"/>
  <c r="Q5" i="1"/>
  <c r="R5" i="1" s="1"/>
  <c r="Q6" i="1"/>
  <c r="R6" i="1" s="1"/>
  <c r="S6" i="1" s="1"/>
  <c r="T8" i="1" l="1"/>
  <c r="W6" i="1"/>
  <c r="Y8" i="1"/>
  <c r="O8" i="1"/>
  <c r="P5" i="1"/>
  <c r="P8" i="1" s="1"/>
  <c r="R8" i="1"/>
  <c r="S5" i="1"/>
  <c r="S8" i="1" s="1"/>
  <c r="Q8" i="1"/>
  <c r="N8" i="1"/>
  <c r="Z6" i="1" l="1"/>
  <c r="Z7" i="1"/>
  <c r="W7" i="1"/>
  <c r="Z5" i="1"/>
  <c r="W5" i="1"/>
  <c r="W8" i="1" s="1"/>
  <c r="U8" i="1"/>
  <c r="Z8" i="1" l="1"/>
</calcChain>
</file>

<file path=xl/comments1.xml><?xml version="1.0" encoding="utf-8"?>
<comments xmlns="http://schemas.openxmlformats.org/spreadsheetml/2006/main">
  <authors>
    <author>卢莹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手工填写，不含税额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<sst xmlns="http://schemas.openxmlformats.org/spreadsheetml/2006/main" count="34" uniqueCount="28">
  <si>
    <t>收入类别</t>
  </si>
  <si>
    <t>预算毛利率</t>
  </si>
  <si>
    <t>9月实际成本</t>
  </si>
  <si>
    <t>10月实际成本</t>
  </si>
  <si>
    <t>9月工程进度及收入、毛利</t>
  </si>
  <si>
    <t>10月工程进度及收入、毛利</t>
  </si>
  <si>
    <t>合同进度</t>
  </si>
  <si>
    <t>合同收入</t>
  </si>
  <si>
    <t>合同成本</t>
  </si>
  <si>
    <t>合同毛利</t>
  </si>
  <si>
    <t>工程施工合同成本（540101）</t>
  </si>
  <si>
    <t>膜系统生产成本（500103）</t>
  </si>
  <si>
    <t>小计</t>
  </si>
  <si>
    <t>本月进度</t>
  </si>
  <si>
    <t>本月收入</t>
  </si>
  <si>
    <t>本月毛利</t>
  </si>
  <si>
    <t>建安</t>
  </si>
  <si>
    <t>设备</t>
  </si>
  <si>
    <t>设计</t>
  </si>
  <si>
    <t>合计</t>
  </si>
  <si>
    <t>XX渗滤液项目收入、成本、毛利确认表</t>
    <phoneticPr fontId="8" type="noConversion"/>
  </si>
  <si>
    <t>合同金额</t>
    <phoneticPr fontId="8" type="noConversion"/>
  </si>
  <si>
    <t xml:space="preserve">合同变更金额 </t>
    <phoneticPr fontId="8" type="noConversion"/>
  </si>
  <si>
    <t>合同金额           （变更后）</t>
    <phoneticPr fontId="8" type="noConversion"/>
  </si>
  <si>
    <t>合同收入</t>
    <phoneticPr fontId="8" type="noConversion"/>
  </si>
  <si>
    <t>预算成本</t>
    <phoneticPr fontId="8" type="noConversion"/>
  </si>
  <si>
    <r>
      <t>止2</t>
    </r>
    <r>
      <rPr>
        <b/>
        <sz val="11"/>
        <color theme="1"/>
        <rFont val="宋体"/>
        <family val="3"/>
        <charset val="134"/>
        <scheme val="minor"/>
      </rPr>
      <t>017.10.31</t>
    </r>
    <r>
      <rPr>
        <b/>
        <sz val="11"/>
        <color theme="1"/>
        <rFont val="宋体"/>
        <family val="3"/>
        <charset val="134"/>
        <scheme val="minor"/>
      </rPr>
      <t>累计</t>
    </r>
    <phoneticPr fontId="8" type="noConversion"/>
  </si>
  <si>
    <t>加黄处需要设置公式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</si>
</sst>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#,##0.00_ "/>
  </numFmts>
  <fonts count="16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rgb="FF000000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b/>
      <sz val="11"/>
      <color rgb="FF00000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Arial Unicode MS"/>
      <family val="2"/>
      <charset val="134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43" fontId="3" fillId="0" borderId="1" xfId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4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0" applyFont="1" applyFill="1" applyBorder="1" applyAlignment="1">
      <alignment horizontal="center" vertical="center"/>
    </xf>
    <xf numFmtId="43" fontId="9" fillId="2" borderId="1" xfId="0" applyNumberFormat="1" applyFont="1" applyFill="1" applyBorder="1">
      <alignment vertical="center"/>
    </xf>
    <xf numFmtId="43" fontId="15" fillId="2" borderId="1" xfId="0" applyNumberFormat="1" applyFont="1" applyFill="1" applyBorder="1">
      <alignment vertical="center"/>
    </xf>
    <xf numFmtId="0" fontId="10" fillId="2" borderId="1" xfId="2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>
      <alignment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178" fontId="0" fillId="2" borderId="1" xfId="0" applyNumberForma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8" fontId="14" fillId="2" borderId="1" xfId="1" applyNumberFormat="1" applyFont="1" applyFill="1" applyBorder="1" applyAlignment="1">
      <alignment horizontal="center" vertical="center" wrapText="1"/>
    </xf>
    <xf numFmtId="0" fontId="4" fillId="2" borderId="1" xfId="2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>
      <alignment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tabSelected="1" workbookViewId="0">
      <selection sqref="A1:C1"/>
    </sheetView>
  </sheetViews>
  <sheetFormatPr defaultColWidth="9" defaultRowHeight="13.5"/>
  <cols>
    <col min="1" max="1" width="6.625" customWidth="1"/>
    <col min="2" max="2" width="9.5" customWidth="1"/>
    <col min="3" max="3" width="15.625" customWidth="1"/>
    <col min="4" max="4" width="13.25" customWidth="1"/>
    <col min="5" max="5" width="12.125" customWidth="1"/>
    <col min="6" max="6" width="10.25" customWidth="1"/>
    <col min="7" max="7" width="8" customWidth="1"/>
    <col min="8" max="8" width="18.25" customWidth="1"/>
    <col min="9" max="9" width="15.625" customWidth="1"/>
    <col min="10" max="10" width="16.375" customWidth="1"/>
    <col min="11" max="11" width="18.75" customWidth="1"/>
    <col min="12" max="12" width="16.25" customWidth="1"/>
    <col min="13" max="13" width="15" customWidth="1"/>
    <col min="14" max="14" width="9.75" customWidth="1"/>
    <col min="15" max="15" width="14.625" customWidth="1"/>
    <col min="16" max="16" width="13.5" customWidth="1"/>
    <col min="17" max="17" width="9.75" customWidth="1"/>
    <col min="18" max="18" width="14.625" customWidth="1"/>
    <col min="19" max="19" width="13.5" customWidth="1"/>
    <col min="20" max="20" width="10.625" customWidth="1"/>
    <col min="21" max="22" width="14.375" customWidth="1"/>
    <col min="23" max="23" width="14.75" customWidth="1"/>
    <col min="25" max="26" width="12.625" style="1"/>
  </cols>
  <sheetData>
    <row r="1" spans="1:26" ht="39" customHeight="1">
      <c r="A1" s="32" t="s">
        <v>27</v>
      </c>
      <c r="B1" s="32"/>
      <c r="C1" s="32"/>
    </row>
    <row r="2" spans="1:26" ht="69.95" customHeight="1">
      <c r="A2" s="20" t="s">
        <v>20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6" ht="85.5" customHeight="1">
      <c r="A3" s="29" t="s">
        <v>0</v>
      </c>
      <c r="B3" s="28" t="s">
        <v>21</v>
      </c>
      <c r="C3" s="28" t="s">
        <v>22</v>
      </c>
      <c r="D3" s="30" t="s">
        <v>23</v>
      </c>
      <c r="E3" s="30" t="s">
        <v>24</v>
      </c>
      <c r="F3" s="28" t="s">
        <v>25</v>
      </c>
      <c r="G3" s="31" t="s">
        <v>1</v>
      </c>
      <c r="H3" s="21" t="s">
        <v>2</v>
      </c>
      <c r="I3" s="22"/>
      <c r="J3" s="23"/>
      <c r="K3" s="21" t="s">
        <v>3</v>
      </c>
      <c r="L3" s="22"/>
      <c r="M3" s="23"/>
      <c r="N3" s="24" t="s">
        <v>4</v>
      </c>
      <c r="O3" s="25"/>
      <c r="P3" s="26"/>
      <c r="Q3" s="24" t="s">
        <v>5</v>
      </c>
      <c r="R3" s="25"/>
      <c r="S3" s="26"/>
      <c r="T3" s="27" t="s">
        <v>26</v>
      </c>
      <c r="U3" s="22"/>
      <c r="V3" s="22"/>
      <c r="W3" s="23"/>
    </row>
    <row r="4" spans="1:26" ht="35.25" customHeight="1">
      <c r="A4" s="29"/>
      <c r="B4" s="29"/>
      <c r="C4" s="29"/>
      <c r="D4" s="31"/>
      <c r="E4" s="31"/>
      <c r="F4" s="29"/>
      <c r="G4" s="31"/>
      <c r="H4" s="3" t="s">
        <v>10</v>
      </c>
      <c r="I4" s="3" t="s">
        <v>11</v>
      </c>
      <c r="J4" s="14" t="s">
        <v>12</v>
      </c>
      <c r="K4" s="3" t="s">
        <v>10</v>
      </c>
      <c r="L4" s="3" t="s">
        <v>11</v>
      </c>
      <c r="M4" s="14" t="s">
        <v>12</v>
      </c>
      <c r="N4" s="17" t="s">
        <v>13</v>
      </c>
      <c r="O4" s="14" t="s">
        <v>14</v>
      </c>
      <c r="P4" s="18" t="s">
        <v>15</v>
      </c>
      <c r="Q4" s="17" t="s">
        <v>13</v>
      </c>
      <c r="R4" s="14" t="s">
        <v>14</v>
      </c>
      <c r="S4" s="18" t="s">
        <v>15</v>
      </c>
      <c r="T4" s="14" t="s">
        <v>6</v>
      </c>
      <c r="U4" s="14" t="s">
        <v>7</v>
      </c>
      <c r="V4" s="14" t="s">
        <v>8</v>
      </c>
      <c r="W4" s="14" t="s">
        <v>9</v>
      </c>
    </row>
    <row r="5" spans="1:26" ht="30" customHeight="1">
      <c r="A5" s="2" t="s">
        <v>16</v>
      </c>
      <c r="B5" s="2"/>
      <c r="C5" s="2"/>
      <c r="D5" s="15">
        <f t="shared" ref="D5:D7" si="0">B5+C5</f>
        <v>0</v>
      </c>
      <c r="E5" s="15">
        <f>D5/1.1</f>
        <v>0</v>
      </c>
      <c r="F5" s="2"/>
      <c r="G5" s="16" t="e">
        <f>1-F5/E5</f>
        <v>#DIV/0!</v>
      </c>
      <c r="H5" s="4"/>
      <c r="I5" s="4"/>
      <c r="J5" s="13">
        <f t="shared" ref="J5:J7" si="1">H5+I5</f>
        <v>0</v>
      </c>
      <c r="K5" s="5"/>
      <c r="L5" s="4"/>
      <c r="M5" s="13">
        <f t="shared" ref="M5:M7" si="2">K5+L5</f>
        <v>0</v>
      </c>
      <c r="N5" s="19" t="e">
        <f>J5/$F5</f>
        <v>#DIV/0!</v>
      </c>
      <c r="O5" s="13" t="e">
        <f t="shared" ref="O5:O7" si="3">$E5*N5</f>
        <v>#DIV/0!</v>
      </c>
      <c r="P5" s="13" t="e">
        <f>O5-J5</f>
        <v>#DIV/0!</v>
      </c>
      <c r="Q5" s="19" t="e">
        <f>M5/$F5</f>
        <v>#DIV/0!</v>
      </c>
      <c r="R5" s="13" t="e">
        <f t="shared" ref="R5:R7" si="4">$E5*Q5</f>
        <v>#DIV/0!</v>
      </c>
      <c r="S5" s="13" t="e">
        <f>R5-M5</f>
        <v>#DIV/0!</v>
      </c>
      <c r="T5" s="19" t="e">
        <f>V5/F5</f>
        <v>#DIV/0!</v>
      </c>
      <c r="U5" s="13" t="e">
        <f>+O5+R5</f>
        <v>#DIV/0!</v>
      </c>
      <c r="V5" s="13">
        <f>+J5+M5</f>
        <v>0</v>
      </c>
      <c r="W5" s="13" t="e">
        <f t="shared" ref="W5:W7" si="5">U5-V5</f>
        <v>#DIV/0!</v>
      </c>
      <c r="Y5" s="1" t="e">
        <f>V5/(1-G5)</f>
        <v>#DIV/0!</v>
      </c>
      <c r="Z5" s="1" t="e">
        <f>U5-Y5</f>
        <v>#DIV/0!</v>
      </c>
    </row>
    <row r="6" spans="1:26" ht="30" customHeight="1">
      <c r="A6" s="2" t="s">
        <v>17</v>
      </c>
      <c r="B6" s="2"/>
      <c r="C6" s="2"/>
      <c r="D6" s="15">
        <f t="shared" si="0"/>
        <v>0</v>
      </c>
      <c r="E6" s="15">
        <f>D6/1.16</f>
        <v>0</v>
      </c>
      <c r="F6" s="2"/>
      <c r="G6" s="16" t="e">
        <f t="shared" ref="G6:G8" si="6">1-F6/E6</f>
        <v>#DIV/0!</v>
      </c>
      <c r="H6" s="4"/>
      <c r="I6" s="4"/>
      <c r="J6" s="13">
        <f t="shared" si="1"/>
        <v>0</v>
      </c>
      <c r="K6" s="5"/>
      <c r="L6" s="4"/>
      <c r="M6" s="13">
        <f t="shared" si="2"/>
        <v>0</v>
      </c>
      <c r="N6" s="19" t="e">
        <f>J6/$F6</f>
        <v>#DIV/0!</v>
      </c>
      <c r="O6" s="13" t="e">
        <f t="shared" si="3"/>
        <v>#DIV/0!</v>
      </c>
      <c r="P6" s="13" t="e">
        <f>O6-J6</f>
        <v>#DIV/0!</v>
      </c>
      <c r="Q6" s="19" t="e">
        <f>M6/$F6</f>
        <v>#DIV/0!</v>
      </c>
      <c r="R6" s="13" t="e">
        <f t="shared" si="4"/>
        <v>#DIV/0!</v>
      </c>
      <c r="S6" s="13" t="e">
        <f>R6-M6</f>
        <v>#DIV/0!</v>
      </c>
      <c r="T6" s="19" t="e">
        <f t="shared" ref="T6:T7" si="7">V6/F6</f>
        <v>#DIV/0!</v>
      </c>
      <c r="U6" s="13" t="e">
        <f t="shared" ref="U6:U7" si="8">+O6+R6</f>
        <v>#DIV/0!</v>
      </c>
      <c r="V6" s="13">
        <f t="shared" ref="V6:V7" si="9">+J6+M6</f>
        <v>0</v>
      </c>
      <c r="W6" s="13" t="e">
        <f t="shared" si="5"/>
        <v>#DIV/0!</v>
      </c>
      <c r="Y6" s="1" t="e">
        <f>V6/(1-G6)</f>
        <v>#DIV/0!</v>
      </c>
      <c r="Z6" s="1" t="e">
        <f>U6-Y6</f>
        <v>#DIV/0!</v>
      </c>
    </row>
    <row r="7" spans="1:26" ht="30" customHeight="1">
      <c r="A7" s="2" t="s">
        <v>18</v>
      </c>
      <c r="B7" s="2"/>
      <c r="C7" s="2"/>
      <c r="D7" s="15">
        <f t="shared" si="0"/>
        <v>0</v>
      </c>
      <c r="E7" s="15">
        <f>D7/1.06</f>
        <v>0</v>
      </c>
      <c r="F7" s="2"/>
      <c r="G7" s="16" t="e">
        <f t="shared" si="6"/>
        <v>#DIV/0!</v>
      </c>
      <c r="H7" s="4"/>
      <c r="I7" s="4"/>
      <c r="J7" s="13">
        <f t="shared" si="1"/>
        <v>0</v>
      </c>
      <c r="K7" s="4"/>
      <c r="L7" s="4"/>
      <c r="M7" s="13">
        <f t="shared" si="2"/>
        <v>0</v>
      </c>
      <c r="N7" s="19" t="e">
        <f>J7/$F7</f>
        <v>#DIV/0!</v>
      </c>
      <c r="O7" s="13" t="e">
        <f t="shared" si="3"/>
        <v>#DIV/0!</v>
      </c>
      <c r="P7" s="13" t="e">
        <f>O7-J7</f>
        <v>#DIV/0!</v>
      </c>
      <c r="Q7" s="19" t="e">
        <f>M7/$F7</f>
        <v>#DIV/0!</v>
      </c>
      <c r="R7" s="13" t="e">
        <f t="shared" si="4"/>
        <v>#DIV/0!</v>
      </c>
      <c r="S7" s="13" t="e">
        <f>R7-M7</f>
        <v>#DIV/0!</v>
      </c>
      <c r="T7" s="19" t="e">
        <f t="shared" si="7"/>
        <v>#DIV/0!</v>
      </c>
      <c r="U7" s="13" t="e">
        <f t="shared" si="8"/>
        <v>#DIV/0!</v>
      </c>
      <c r="V7" s="13">
        <f t="shared" si="9"/>
        <v>0</v>
      </c>
      <c r="W7" s="13" t="e">
        <f t="shared" si="5"/>
        <v>#DIV/0!</v>
      </c>
      <c r="Y7" s="1" t="e">
        <f>V7/(1-G7)</f>
        <v>#DIV/0!</v>
      </c>
      <c r="Z7" s="1" t="e">
        <f>U7-Y7</f>
        <v>#DIV/0!</v>
      </c>
    </row>
    <row r="8" spans="1:26" s="11" customFormat="1" ht="30" customHeight="1">
      <c r="A8" s="6" t="s">
        <v>19</v>
      </c>
      <c r="B8" s="7">
        <f>SUM(B5:B7)</f>
        <v>0</v>
      </c>
      <c r="C8" s="7">
        <f t="shared" ref="C8:M8" si="10">SUM(C5:C7)</f>
        <v>0</v>
      </c>
      <c r="D8" s="8">
        <f t="shared" si="10"/>
        <v>0</v>
      </c>
      <c r="E8" s="8">
        <f t="shared" si="10"/>
        <v>0</v>
      </c>
      <c r="F8" s="7">
        <f t="shared" si="10"/>
        <v>0</v>
      </c>
      <c r="G8" s="9" t="e">
        <f t="shared" si="6"/>
        <v>#DIV/0!</v>
      </c>
      <c r="H8" s="7">
        <f t="shared" si="10"/>
        <v>0</v>
      </c>
      <c r="I8" s="7">
        <f t="shared" si="10"/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  <c r="M8" s="7">
        <f t="shared" si="10"/>
        <v>0</v>
      </c>
      <c r="N8" s="10" t="e">
        <f>J8/$F8</f>
        <v>#DIV/0!</v>
      </c>
      <c r="O8" s="7" t="e">
        <f t="shared" ref="O8:S8" si="11">SUM(O5:O7)</f>
        <v>#DIV/0!</v>
      </c>
      <c r="P8" s="7" t="e">
        <f t="shared" si="11"/>
        <v>#DIV/0!</v>
      </c>
      <c r="Q8" s="10" t="e">
        <f>M8/$F8</f>
        <v>#DIV/0!</v>
      </c>
      <c r="R8" s="7" t="e">
        <f t="shared" si="11"/>
        <v>#DIV/0!</v>
      </c>
      <c r="S8" s="7" t="e">
        <f t="shared" si="11"/>
        <v>#DIV/0!</v>
      </c>
      <c r="T8" s="10" t="e">
        <f>V8/F8</f>
        <v>#DIV/0!</v>
      </c>
      <c r="U8" s="7" t="e">
        <f>SUM(U5:U7)+0.01-0.01</f>
        <v>#DIV/0!</v>
      </c>
      <c r="V8" s="7">
        <f>SUM(V5:V7)</f>
        <v>0</v>
      </c>
      <c r="W8" s="7" t="e">
        <f>SUM(W5:W7)+0.01-0.01</f>
        <v>#DIV/0!</v>
      </c>
      <c r="Y8" s="12" t="e">
        <f>SUM(Y5:Y7)</f>
        <v>#DIV/0!</v>
      </c>
      <c r="Z8" s="12" t="e">
        <f>SUM(Z5:Z7)</f>
        <v>#DIV/0!</v>
      </c>
    </row>
  </sheetData>
  <mergeCells count="14">
    <mergeCell ref="A1:C1"/>
    <mergeCell ref="A2:W2"/>
    <mergeCell ref="H3:J3"/>
    <mergeCell ref="K3:M3"/>
    <mergeCell ref="N3:P3"/>
    <mergeCell ref="Q3:S3"/>
    <mergeCell ref="T3:W3"/>
    <mergeCell ref="C3:C4"/>
    <mergeCell ref="D3:D4"/>
    <mergeCell ref="E3:E4"/>
    <mergeCell ref="F3:F4"/>
    <mergeCell ref="G3:G4"/>
    <mergeCell ref="A3:A4"/>
    <mergeCell ref="B3:B4"/>
  </mergeCells>
  <phoneticPr fontId="8" type="noConversion"/>
  <printOptions horizontalCentered="1"/>
  <pageMargins left="7.7777777777777807E-2" right="0" top="1.53541666666667" bottom="0.75138888888888899" header="0.94374999999999998" footer="0.297916666666667"/>
  <pageSetup paperSize="9" orientation="landscape" r:id="rId1"/>
  <headerFooter>
    <oddHeader>&amp;C&amp;20&amp;B安庆皖能渗滤液项目收入、成本、毛利确认表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6月</vt:lpstr>
      <vt:lpstr>Sheet2</vt:lpstr>
      <vt:lpstr>Sheet3</vt:lpstr>
      <vt:lpstr>'6月'!Print_Titles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卢莹</cp:lastModifiedBy>
  <dcterms:created xsi:type="dcterms:W3CDTF">2017-06-27T03:16:00Z</dcterms:created>
  <dcterms:modified xsi:type="dcterms:W3CDTF">2018-05-22T08:44:54Z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