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80" windowWidth="9660" windowHeight="5310" activeTab="3"/>
  </bookViews>
  <sheets>
    <sheet name="2016.03" sheetId="12" r:id="rId1"/>
    <sheet name="2016.06" sheetId="16" r:id="rId2"/>
    <sheet name="2016.09" sheetId="17" r:id="rId3"/>
    <sheet name="2016.12" sheetId="18" r:id="rId4"/>
    <sheet name="2017.12" sheetId="15" r:id="rId5"/>
  </sheets>
  <definedNames>
    <definedName name="_xlnm.Print_Area" localSheetId="0">'2016.03'!$A$1:$H$14</definedName>
    <definedName name="_xlnm.Print_Area" localSheetId="1">'2016.06'!$A$1:$H$14</definedName>
    <definedName name="_xlnm.Print_Area" localSheetId="3">'2016.12'!$A$1:$H$14</definedName>
    <definedName name="_xlnm.Print_Area" localSheetId="4">'2017.12'!$A$1:$H$14</definedName>
  </definedNames>
  <calcPr calcId="124519"/>
</workbook>
</file>

<file path=xl/calcChain.xml><?xml version="1.0" encoding="utf-8"?>
<calcChain xmlns="http://schemas.openxmlformats.org/spreadsheetml/2006/main">
  <c r="C8" i="15"/>
  <c r="C7"/>
  <c r="C8" i="18"/>
  <c r="C7"/>
  <c r="C7" i="17"/>
  <c r="D7" i="15"/>
  <c r="D8"/>
  <c r="D9"/>
  <c r="D13"/>
  <c r="G3"/>
  <c r="D8" i="18"/>
  <c r="E8"/>
  <c r="D7"/>
  <c r="E7"/>
  <c r="F7"/>
  <c r="E6"/>
  <c r="F6"/>
  <c r="D8" i="17"/>
  <c r="D7"/>
  <c r="D7" i="16"/>
  <c r="E9" i="15"/>
  <c r="F9"/>
  <c r="E8" i="17"/>
  <c r="F8"/>
  <c r="D13"/>
  <c r="E7"/>
  <c r="E6"/>
  <c r="F6"/>
  <c r="E7" i="16"/>
  <c r="F7"/>
  <c r="D13"/>
  <c r="E6"/>
  <c r="F6"/>
  <c r="E8" i="15"/>
  <c r="F8"/>
  <c r="A3"/>
  <c r="A2"/>
  <c r="E6"/>
  <c r="F6"/>
  <c r="E6" i="12"/>
  <c r="E13"/>
  <c r="F6"/>
  <c r="F13"/>
  <c r="G6"/>
  <c r="E7" i="15"/>
  <c r="E13"/>
  <c r="D13" i="12"/>
  <c r="F7" i="15"/>
  <c r="F13"/>
  <c r="F8" i="18"/>
  <c r="E13"/>
  <c r="F13"/>
  <c r="G6"/>
  <c r="D13"/>
  <c r="E13" i="17"/>
  <c r="F7"/>
  <c r="F13"/>
  <c r="G6"/>
  <c r="E13" i="16"/>
  <c r="F13"/>
  <c r="G6"/>
</calcChain>
</file>

<file path=xl/sharedStrings.xml><?xml version="1.0" encoding="utf-8"?>
<sst xmlns="http://schemas.openxmlformats.org/spreadsheetml/2006/main" count="120" uniqueCount="31">
  <si>
    <t>合同总价：</t>
  </si>
  <si>
    <t>万元</t>
  </si>
  <si>
    <t>序号</t>
  </si>
  <si>
    <t>备注说明</t>
  </si>
  <si>
    <t>小计</t>
  </si>
  <si>
    <t>编制：造价部</t>
  </si>
  <si>
    <t>累计完成合同价款</t>
  </si>
  <si>
    <t>造价部终审</t>
  </si>
  <si>
    <t>负责人：</t>
  </si>
  <si>
    <t>分部分项工程名称</t>
    <phoneticPr fontId="19" type="noConversion"/>
  </si>
  <si>
    <t>形  象  进  度</t>
    <phoneticPr fontId="19" type="noConversion"/>
  </si>
  <si>
    <t>送审</t>
    <phoneticPr fontId="20" type="noConversion"/>
  </si>
  <si>
    <t>审核人：</t>
    <phoneticPr fontId="20" type="noConversion"/>
  </si>
  <si>
    <t>一</t>
    <phoneticPr fontId="20" type="noConversion"/>
  </si>
  <si>
    <t>累计完成合同价款的百分率%</t>
    <phoneticPr fontId="21" type="noConversion"/>
  </si>
  <si>
    <t>土建施工</t>
    <phoneticPr fontId="20" type="noConversion"/>
  </si>
  <si>
    <t>日期：</t>
    <phoneticPr fontId="19" type="noConversion"/>
  </si>
  <si>
    <t>工程名称：南宁市平里静脉产业园生活垃圾焚烧发电工程</t>
    <phoneticPr fontId="20" type="noConversion"/>
  </si>
  <si>
    <r>
      <t>南宁市平里静脉产业园生活垃圾焚烧发电工程形象进度月报表(201</t>
    </r>
    <r>
      <rPr>
        <b/>
        <sz val="14"/>
        <rFont val="宋体"/>
        <charset val="134"/>
      </rPr>
      <t>6</t>
    </r>
    <r>
      <rPr>
        <b/>
        <sz val="14"/>
        <rFont val="宋体"/>
        <charset val="134"/>
      </rPr>
      <t>年3月份完成产值）</t>
    </r>
    <phoneticPr fontId="19" type="noConversion"/>
  </si>
  <si>
    <t>施工人员机具全部进场，所有安装主材采购完毕，进场经我司确认</t>
    <phoneticPr fontId="22" type="noConversion"/>
  </si>
  <si>
    <r>
      <t>南宁市平里静脉产业园生活垃圾焚烧发电工程形象进度月报表(201</t>
    </r>
    <r>
      <rPr>
        <b/>
        <sz val="14"/>
        <rFont val="宋体"/>
        <charset val="134"/>
      </rPr>
      <t>6</t>
    </r>
    <r>
      <rPr>
        <b/>
        <sz val="14"/>
        <rFont val="宋体"/>
        <charset val="134"/>
      </rPr>
      <t>年6月份完成产值）</t>
    </r>
    <phoneticPr fontId="19" type="noConversion"/>
  </si>
  <si>
    <r>
      <t>南宁市平里静脉产业园生活垃圾焚烧发电工程形象进度月报表(201</t>
    </r>
    <r>
      <rPr>
        <b/>
        <sz val="14"/>
        <rFont val="宋体"/>
        <charset val="134"/>
      </rPr>
      <t>7</t>
    </r>
    <r>
      <rPr>
        <b/>
        <sz val="14"/>
        <rFont val="宋体"/>
        <charset val="134"/>
      </rPr>
      <t>年</t>
    </r>
    <r>
      <rPr>
        <b/>
        <sz val="14"/>
        <rFont val="宋体"/>
        <charset val="134"/>
      </rPr>
      <t>12</t>
    </r>
    <r>
      <rPr>
        <b/>
        <sz val="14"/>
        <rFont val="宋体"/>
        <charset val="134"/>
      </rPr>
      <t>月份完成产值）</t>
    </r>
    <phoneticPr fontId="19" type="noConversion"/>
  </si>
  <si>
    <t>渗滤液系统性能验收合格，竣工验收</t>
    <phoneticPr fontId="19" type="noConversion"/>
  </si>
  <si>
    <t>施工单位：重庆市鑫江建设工程有限公司</t>
    <phoneticPr fontId="20" type="noConversion"/>
  </si>
  <si>
    <t>施工单位：重庆市鑫江建设工程有限公司</t>
    <phoneticPr fontId="20" type="noConversion"/>
  </si>
  <si>
    <t>施工单位：重庆市鑫江建设工程有限公司</t>
    <phoneticPr fontId="20" type="noConversion"/>
  </si>
  <si>
    <r>
      <t>南宁市平里静脉产业园生活垃圾焚烧发电工程形象进度月报表(201</t>
    </r>
    <r>
      <rPr>
        <b/>
        <sz val="14"/>
        <rFont val="宋体"/>
        <charset val="134"/>
      </rPr>
      <t>6年9月份完成产值）</t>
    </r>
    <phoneticPr fontId="19" type="noConversion"/>
  </si>
  <si>
    <r>
      <t>南宁市平里静脉产业园生活垃圾焚烧发电工程形象进度月报表(201</t>
    </r>
    <r>
      <rPr>
        <b/>
        <sz val="14"/>
        <rFont val="宋体"/>
        <charset val="134"/>
      </rPr>
      <t>6年12月份完成产值）</t>
    </r>
    <phoneticPr fontId="19" type="noConversion"/>
  </si>
  <si>
    <t>原暂定价320万元，后于2017.12合同新增内容，增加合同额25.6万元。预计结算暂估500.89万元。</t>
    <phoneticPr fontId="19" type="noConversion"/>
  </si>
  <si>
    <t>调节池、UASB池、消化池外墙装饰，室外排水沟，电缆沟完成</t>
    <phoneticPr fontId="26" type="noConversion"/>
  </si>
  <si>
    <t>膜处理间、泵房、风机房、综合车间结构、装饰装修完成</t>
    <phoneticPr fontId="19" type="noConversion"/>
  </si>
</sst>
</file>

<file path=xl/styles.xml><?xml version="1.0" encoding="utf-8"?>
<styleSheet xmlns="http://schemas.openxmlformats.org/spreadsheetml/2006/main">
  <numFmts count="3">
    <numFmt numFmtId="192" formatCode="0.0%"/>
    <numFmt numFmtId="195" formatCode="0_);[Red]\(0\)"/>
    <numFmt numFmtId="202" formatCode="#,##0.00_ ;[Red]\-#,##0.00\ "/>
  </numFmts>
  <fonts count="31">
    <font>
      <sz val="12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b/>
      <sz val="14"/>
      <name val="宋体"/>
      <charset val="134"/>
    </font>
    <font>
      <b/>
      <sz val="14"/>
      <name val="宋体"/>
      <charset val="134"/>
    </font>
    <font>
      <b/>
      <sz val="14"/>
      <name val="宋体"/>
      <charset val="134"/>
    </font>
    <font>
      <sz val="9"/>
      <name val="宋体"/>
      <charset val="134"/>
    </font>
    <font>
      <sz val="12"/>
      <name val="宋体"/>
      <charset val="134"/>
      <scheme val="major"/>
    </font>
    <font>
      <sz val="11"/>
      <name val="宋体"/>
      <charset val="134"/>
      <scheme val="major"/>
    </font>
    <font>
      <b/>
      <sz val="11"/>
      <name val="宋体"/>
      <charset val="134"/>
      <scheme val="major"/>
    </font>
    <font>
      <b/>
      <sz val="14"/>
      <name val="宋体"/>
      <charset val="134"/>
      <scheme val="maj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8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" fillId="23" borderId="9" applyNumberFormat="0" applyFont="0" applyAlignment="0" applyProtection="0">
      <alignment vertical="center"/>
    </xf>
  </cellStyleXfs>
  <cellXfs count="39">
    <xf numFmtId="0" fontId="0" fillId="0" borderId="0" xfId="0">
      <alignment vertical="center"/>
    </xf>
    <xf numFmtId="0" fontId="27" fillId="0" borderId="0" xfId="0" applyFont="1">
      <alignment vertical="center"/>
    </xf>
    <xf numFmtId="0" fontId="28" fillId="0" borderId="0" xfId="0" applyFont="1" applyBorder="1">
      <alignment vertical="center"/>
    </xf>
    <xf numFmtId="0" fontId="29" fillId="0" borderId="0" xfId="0" applyFont="1" applyBorder="1" applyAlignment="1">
      <alignment horizontal="left" vertical="center"/>
    </xf>
    <xf numFmtId="0" fontId="29" fillId="0" borderId="0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 wrapText="1"/>
    </xf>
    <xf numFmtId="0" fontId="29" fillId="0" borderId="10" xfId="0" applyFont="1" applyFill="1" applyBorder="1" applyAlignment="1">
      <alignment horizontal="center" vertical="center" wrapText="1"/>
    </xf>
    <xf numFmtId="0" fontId="28" fillId="0" borderId="0" xfId="0" applyFont="1">
      <alignment vertical="center"/>
    </xf>
    <xf numFmtId="0" fontId="28" fillId="0" borderId="10" xfId="0" applyFont="1" applyBorder="1" applyAlignment="1">
      <alignment horizontal="center" vertical="center" wrapText="1"/>
    </xf>
    <xf numFmtId="0" fontId="28" fillId="0" borderId="10" xfId="0" applyFont="1" applyFill="1" applyBorder="1" applyAlignment="1">
      <alignment horizontal="center" vertical="center" wrapText="1"/>
    </xf>
    <xf numFmtId="0" fontId="28" fillId="0" borderId="11" xfId="0" applyFont="1" applyBorder="1" applyAlignment="1">
      <alignment vertical="center"/>
    </xf>
    <xf numFmtId="1" fontId="27" fillId="0" borderId="0" xfId="0" applyNumberFormat="1" applyFont="1">
      <alignment vertical="center"/>
    </xf>
    <xf numFmtId="195" fontId="27" fillId="0" borderId="0" xfId="0" applyNumberFormat="1" applyFont="1">
      <alignment vertical="center"/>
    </xf>
    <xf numFmtId="202" fontId="29" fillId="0" borderId="0" xfId="0" applyNumberFormat="1" applyFont="1" applyBorder="1" applyAlignment="1">
      <alignment horizontal="left" vertical="center"/>
    </xf>
    <xf numFmtId="202" fontId="29" fillId="0" borderId="0" xfId="0" applyNumberFormat="1" applyFont="1" applyBorder="1" applyAlignment="1">
      <alignment horizontal="right" vertical="center"/>
    </xf>
    <xf numFmtId="202" fontId="29" fillId="0" borderId="10" xfId="0" applyNumberFormat="1" applyFont="1" applyBorder="1" applyAlignment="1">
      <alignment horizontal="center" vertical="center" wrapText="1"/>
    </xf>
    <xf numFmtId="202" fontId="29" fillId="0" borderId="10" xfId="0" applyNumberFormat="1" applyFont="1" applyBorder="1" applyAlignment="1">
      <alignment horizontal="center" vertical="center"/>
    </xf>
    <xf numFmtId="202" fontId="28" fillId="0" borderId="10" xfId="0" applyNumberFormat="1" applyFont="1" applyBorder="1" applyAlignment="1">
      <alignment horizontal="right" vertical="center" wrapText="1"/>
    </xf>
    <xf numFmtId="202" fontId="28" fillId="0" borderId="10" xfId="0" applyNumberFormat="1" applyFont="1" applyBorder="1" applyAlignment="1">
      <alignment vertical="center"/>
    </xf>
    <xf numFmtId="202" fontId="28" fillId="0" borderId="10" xfId="0" applyNumberFormat="1" applyFont="1" applyFill="1" applyBorder="1" applyAlignment="1">
      <alignment vertical="center"/>
    </xf>
    <xf numFmtId="202" fontId="28" fillId="0" borderId="11" xfId="0" applyNumberFormat="1" applyFont="1" applyBorder="1" applyAlignment="1">
      <alignment vertical="center"/>
    </xf>
    <xf numFmtId="202" fontId="28" fillId="0" borderId="0" xfId="0" applyNumberFormat="1" applyFont="1">
      <alignment vertical="center"/>
    </xf>
    <xf numFmtId="202" fontId="27" fillId="0" borderId="0" xfId="0" applyNumberFormat="1" applyFont="1">
      <alignment vertical="center"/>
    </xf>
    <xf numFmtId="0" fontId="29" fillId="0" borderId="0" xfId="0" applyFont="1" applyBorder="1" applyAlignment="1">
      <alignment horizontal="left" vertical="center"/>
    </xf>
    <xf numFmtId="0" fontId="28" fillId="0" borderId="10" xfId="0" applyFont="1" applyBorder="1" applyAlignment="1">
      <alignment horizontal="center" vertical="center" wrapText="1"/>
    </xf>
    <xf numFmtId="0" fontId="29" fillId="0" borderId="0" xfId="0" applyFont="1" applyBorder="1" applyAlignment="1">
      <alignment horizontal="left" vertical="center"/>
    </xf>
    <xf numFmtId="0" fontId="28" fillId="0" borderId="10" xfId="0" applyFont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0" fontId="29" fillId="0" borderId="0" xfId="0" applyFont="1" applyBorder="1" applyAlignment="1">
      <alignment horizontal="left" vertical="center"/>
    </xf>
    <xf numFmtId="0" fontId="28" fillId="0" borderId="10" xfId="0" applyFont="1" applyBorder="1" applyAlignment="1">
      <alignment horizontal="center" vertical="center" wrapText="1"/>
    </xf>
    <xf numFmtId="0" fontId="29" fillId="0" borderId="0" xfId="0" applyFont="1" applyBorder="1" applyAlignment="1">
      <alignment horizontal="left" vertical="center"/>
    </xf>
    <xf numFmtId="0" fontId="28" fillId="0" borderId="10" xfId="0" applyFont="1" applyBorder="1" applyAlignment="1">
      <alignment horizontal="center" vertical="center" wrapText="1"/>
    </xf>
    <xf numFmtId="0" fontId="28" fillId="24" borderId="10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29" fillId="0" borderId="0" xfId="0" applyFont="1" applyBorder="1" applyAlignment="1">
      <alignment horizontal="left" vertical="center" wrapText="1"/>
    </xf>
    <xf numFmtId="0" fontId="29" fillId="0" borderId="0" xfId="0" applyFont="1" applyBorder="1" applyAlignment="1">
      <alignment horizontal="left" vertical="center"/>
    </xf>
    <xf numFmtId="192" fontId="28" fillId="0" borderId="10" xfId="16" applyNumberFormat="1" applyFont="1" applyBorder="1" applyAlignment="1">
      <alignment horizontal="center" vertical="center"/>
    </xf>
    <xf numFmtId="0" fontId="28" fillId="0" borderId="10" xfId="0" applyFont="1" applyBorder="1" applyAlignment="1">
      <alignment horizontal="center" vertical="center" wrapText="1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8" builtinId="42" customBuiltin="1"/>
    <cellStyle name="20% - 强调文字颜色 5" xfId="4" builtinId="46" customBuiltin="1"/>
    <cellStyle name="20% - 强调文字颜色 6" xfId="5" builtinId="50" customBuiltin="1"/>
    <cellStyle name="40% - 强调文字颜色 1" xfId="9" builtinId="31" customBuiltin="1"/>
    <cellStyle name="40% - 强调文字颜色 2" xfId="6" builtinId="35" customBuiltin="1"/>
    <cellStyle name="40% - 强调文字颜色 3" xfId="7" builtinId="39" customBuiltin="1"/>
    <cellStyle name="40% - 强调文字颜色 4" xfId="8" builtinId="43" customBuiltin="1"/>
    <cellStyle name="40% - 强调文字颜色 5" xfId="9" builtinId="47" customBuiltin="1"/>
    <cellStyle name="40% - 强调文字颜色 6" xfId="10" builtinId="51" customBuiltin="1"/>
    <cellStyle name="60% - 强调文字颜色 1" xfId="11" builtinId="32" customBuiltin="1"/>
    <cellStyle name="60% - 强调文字颜色 2" xfId="12" builtinId="36" customBuiltin="1"/>
    <cellStyle name="60% - 强调文字颜色 3" xfId="13" builtinId="40" customBuiltin="1"/>
    <cellStyle name="60% - 强调文字颜色 4" xfId="31" builtinId="44" customBuiltin="1"/>
    <cellStyle name="60% - 强调文字颜色 5" xfId="32" builtinId="48" customBuiltin="1"/>
    <cellStyle name="60% - 强调文字颜色 6" xfId="14" builtinId="52" customBuiltin="1"/>
    <cellStyle name="标题" xfId="15" builtinId="15" customBuiltin="1"/>
    <cellStyle name="标题 1" xfId="16" builtinId="16" customBuiltin="1"/>
    <cellStyle name="标题 2" xfId="17" builtinId="17" customBuiltin="1"/>
    <cellStyle name="标题 3" xfId="18" builtinId="18" customBuiltin="1"/>
    <cellStyle name="标题 4" xfId="19" builtinId="19" customBuiltin="1"/>
    <cellStyle name="差" xfId="20" builtinId="27" customBuiltin="1"/>
    <cellStyle name="常规" xfId="0" builtinId="0"/>
    <cellStyle name="好" xfId="21" builtinId="26" customBuiltin="1"/>
    <cellStyle name="汇总" xfId="22" builtinId="25" customBuiltin="1"/>
    <cellStyle name="计算" xfId="23" builtinId="22" customBuiltin="1"/>
    <cellStyle name="检查单元格" xfId="24" builtinId="23" customBuiltin="1"/>
    <cellStyle name="解释性文本" xfId="25" builtinId="53" customBuiltin="1"/>
    <cellStyle name="警告文本" xfId="26" builtinId="11" customBuiltin="1"/>
    <cellStyle name="链接单元格" xfId="27" builtinId="24" customBuiltin="1"/>
    <cellStyle name="强调文字颜色 1" xfId="28" builtinId="29" customBuiltin="1"/>
    <cellStyle name="强调文字颜色 2" xfId="29" builtinId="33" customBuiltin="1"/>
    <cellStyle name="强调文字颜色 3" xfId="30" builtinId="37" customBuiltin="1"/>
    <cellStyle name="强调文字颜色 4" xfId="31" builtinId="41" customBuiltin="1"/>
    <cellStyle name="强调文字颜色 5" xfId="32" builtinId="45" customBuiltin="1"/>
    <cellStyle name="强调文字颜色 6" xfId="33" builtinId="49" customBuiltin="1"/>
    <cellStyle name="适中" xfId="34" builtinId="28" customBuiltin="1"/>
    <cellStyle name="输出" xfId="35" builtinId="21" customBuiltin="1"/>
    <cellStyle name="输入" xfId="36" builtinId="20" customBuiltin="1"/>
    <cellStyle name="注释" xfId="37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7F0000"/>
      <rgbColor rgb="00007F00"/>
      <rgbColor rgb="0000007F"/>
      <rgbColor rgb="007F7F00"/>
      <rgbColor rgb="007F007F"/>
      <rgbColor rgb="00007F7F"/>
      <rgbColor rgb="00C0C0C0"/>
      <rgbColor rgb="007F7F7F"/>
      <rgbColor rgb="009999FF"/>
      <rgbColor rgb="00993366"/>
      <rgbColor rgb="00FFFFCC"/>
      <rgbColor rgb="00CCFFFF"/>
      <rgbColor rgb="00660066"/>
      <rgbColor rgb="00FF7F7F"/>
      <rgbColor rgb="000066CC"/>
      <rgbColor rgb="00CCCCFF"/>
      <rgbColor rgb="0000007F"/>
      <rgbColor rgb="00FF00FF"/>
      <rgbColor rgb="00FFFF00"/>
      <rgbColor rgb="0000FFFF"/>
      <rgbColor rgb="007F007F"/>
      <rgbColor rgb="007F0000"/>
      <rgbColor rgb="00007F7F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workbookViewId="0">
      <selection activeCell="F6" sqref="F6"/>
    </sheetView>
  </sheetViews>
  <sheetFormatPr defaultRowHeight="14.25"/>
  <cols>
    <col min="1" max="1" width="4" style="1" customWidth="1"/>
    <col min="2" max="2" width="18.625" style="1" customWidth="1"/>
    <col min="3" max="3" width="31.125" style="1" customWidth="1"/>
    <col min="4" max="4" width="15.5" style="23" customWidth="1"/>
    <col min="5" max="5" width="16.25" style="23" customWidth="1"/>
    <col min="6" max="6" width="15.5" style="23" customWidth="1"/>
    <col min="7" max="7" width="10.5" style="1" customWidth="1"/>
    <col min="8" max="8" width="9.375" style="1" customWidth="1"/>
    <col min="9" max="16384" width="9" style="1"/>
  </cols>
  <sheetData>
    <row r="1" spans="1:8" ht="46.5" customHeight="1">
      <c r="A1" s="34" t="s">
        <v>18</v>
      </c>
      <c r="B1" s="34"/>
      <c r="C1" s="34"/>
      <c r="D1" s="34"/>
      <c r="E1" s="34"/>
      <c r="F1" s="34"/>
      <c r="G1" s="34"/>
      <c r="H1" s="34"/>
    </row>
    <row r="2" spans="1:8" s="2" customFormat="1" ht="20.25" customHeight="1">
      <c r="A2" s="35" t="s">
        <v>17</v>
      </c>
      <c r="B2" s="36"/>
      <c r="C2" s="36"/>
      <c r="D2" s="36"/>
      <c r="E2" s="36"/>
      <c r="F2" s="36"/>
      <c r="G2" s="36"/>
      <c r="H2" s="36"/>
    </row>
    <row r="3" spans="1:8" s="2" customFormat="1" ht="20.25" customHeight="1">
      <c r="A3" s="26" t="s">
        <v>23</v>
      </c>
      <c r="B3" s="3"/>
      <c r="C3" s="3"/>
      <c r="D3" s="14"/>
      <c r="E3" s="15"/>
      <c r="F3" s="15" t="s">
        <v>0</v>
      </c>
      <c r="G3" s="4">
        <v>320</v>
      </c>
      <c r="H3" s="3" t="s">
        <v>1</v>
      </c>
    </row>
    <row r="4" spans="1:8" s="8" customFormat="1" ht="45" customHeight="1">
      <c r="A4" s="5" t="s">
        <v>2</v>
      </c>
      <c r="B4" s="6" t="s">
        <v>9</v>
      </c>
      <c r="C4" s="5" t="s">
        <v>10</v>
      </c>
      <c r="D4" s="16" t="s">
        <v>11</v>
      </c>
      <c r="E4" s="16" t="s">
        <v>7</v>
      </c>
      <c r="F4" s="16" t="s">
        <v>6</v>
      </c>
      <c r="G4" s="6" t="s">
        <v>14</v>
      </c>
      <c r="H4" s="7" t="s">
        <v>3</v>
      </c>
    </row>
    <row r="5" spans="1:8" s="8" customFormat="1" ht="27.95" customHeight="1">
      <c r="A5" s="5"/>
      <c r="B5" s="5" t="s">
        <v>15</v>
      </c>
      <c r="C5" s="5"/>
      <c r="D5" s="17"/>
      <c r="E5" s="16"/>
      <c r="F5" s="16"/>
      <c r="G5" s="6"/>
      <c r="H5" s="7"/>
    </row>
    <row r="6" spans="1:8" s="8" customFormat="1" ht="27.95" customHeight="1">
      <c r="A6" s="9" t="s">
        <v>13</v>
      </c>
      <c r="B6" s="32" t="s">
        <v>15</v>
      </c>
      <c r="C6" s="27" t="s">
        <v>19</v>
      </c>
      <c r="D6" s="18">
        <v>960000</v>
      </c>
      <c r="E6" s="18">
        <f>D6</f>
        <v>960000</v>
      </c>
      <c r="F6" s="19">
        <f>E6</f>
        <v>960000</v>
      </c>
      <c r="G6" s="37">
        <f>(F13)/10000/G3</f>
        <v>0.3</v>
      </c>
      <c r="H6" s="38"/>
    </row>
    <row r="7" spans="1:8" s="8" customFormat="1" ht="27.95" customHeight="1">
      <c r="A7" s="9"/>
      <c r="B7" s="28"/>
      <c r="C7" s="28"/>
      <c r="D7" s="18"/>
      <c r="E7" s="18"/>
      <c r="F7" s="19"/>
      <c r="G7" s="37"/>
      <c r="H7" s="38"/>
    </row>
    <row r="8" spans="1:8" s="8" customFormat="1" ht="27.95" customHeight="1">
      <c r="A8" s="9"/>
      <c r="B8" s="25"/>
      <c r="C8" s="27"/>
      <c r="D8" s="18"/>
      <c r="E8" s="18"/>
      <c r="F8" s="19"/>
      <c r="G8" s="37"/>
      <c r="H8" s="38"/>
    </row>
    <row r="9" spans="1:8" s="8" customFormat="1" ht="27.95" customHeight="1">
      <c r="A9" s="9"/>
      <c r="B9" s="9"/>
      <c r="C9" s="9"/>
      <c r="D9" s="18"/>
      <c r="E9" s="18"/>
      <c r="F9" s="19"/>
      <c r="G9" s="37"/>
      <c r="H9" s="38"/>
    </row>
    <row r="10" spans="1:8" s="8" customFormat="1" ht="27.95" customHeight="1">
      <c r="A10" s="5"/>
      <c r="B10" s="9"/>
      <c r="C10" s="9"/>
      <c r="D10" s="18"/>
      <c r="E10" s="18"/>
      <c r="F10" s="19"/>
      <c r="G10" s="37"/>
      <c r="H10" s="38"/>
    </row>
    <row r="11" spans="1:8" s="8" customFormat="1" ht="27.95" customHeight="1">
      <c r="A11" s="5"/>
      <c r="B11" s="9"/>
      <c r="C11" s="9"/>
      <c r="D11" s="18"/>
      <c r="E11" s="18"/>
      <c r="F11" s="19"/>
      <c r="G11" s="37"/>
      <c r="H11" s="38"/>
    </row>
    <row r="12" spans="1:8" s="8" customFormat="1" ht="27.95" customHeight="1">
      <c r="A12" s="9"/>
      <c r="B12" s="9"/>
      <c r="C12" s="9"/>
      <c r="D12" s="18"/>
      <c r="E12" s="18"/>
      <c r="F12" s="19"/>
      <c r="G12" s="37"/>
      <c r="H12" s="38"/>
    </row>
    <row r="13" spans="1:8" s="8" customFormat="1" ht="27.95" customHeight="1">
      <c r="A13" s="9"/>
      <c r="B13" s="6" t="s">
        <v>4</v>
      </c>
      <c r="C13" s="10"/>
      <c r="D13" s="20">
        <f>SUM(D6:D12)</f>
        <v>960000</v>
      </c>
      <c r="E13" s="20">
        <f>SUM(E6:E12)</f>
        <v>960000</v>
      </c>
      <c r="F13" s="20">
        <f>SUM(F6:F12)</f>
        <v>960000</v>
      </c>
      <c r="G13" s="37"/>
      <c r="H13" s="38"/>
    </row>
    <row r="14" spans="1:8" s="8" customFormat="1" ht="30" customHeight="1">
      <c r="A14" s="11" t="s">
        <v>5</v>
      </c>
      <c r="B14" s="11"/>
      <c r="C14" s="11" t="s">
        <v>12</v>
      </c>
      <c r="D14" s="21" t="s">
        <v>8</v>
      </c>
      <c r="E14" s="22"/>
      <c r="F14" s="22"/>
      <c r="G14" s="11" t="s">
        <v>16</v>
      </c>
      <c r="H14" s="11"/>
    </row>
    <row r="23" spans="7:7">
      <c r="G23" s="12"/>
    </row>
    <row r="24" spans="7:7">
      <c r="G24" s="13"/>
    </row>
  </sheetData>
  <mergeCells count="4">
    <mergeCell ref="A1:H1"/>
    <mergeCell ref="A2:H2"/>
    <mergeCell ref="G6:G13"/>
    <mergeCell ref="H6:H13"/>
  </mergeCells>
  <phoneticPr fontId="22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workbookViewId="0">
      <selection activeCell="C9" sqref="C9"/>
    </sheetView>
  </sheetViews>
  <sheetFormatPr defaultRowHeight="14.25"/>
  <cols>
    <col min="1" max="1" width="4" style="1" customWidth="1"/>
    <col min="2" max="2" width="18.625" style="1" customWidth="1"/>
    <col min="3" max="3" width="31.125" style="1" customWidth="1"/>
    <col min="4" max="4" width="15.5" style="23" customWidth="1"/>
    <col min="5" max="5" width="16.25" style="23" customWidth="1"/>
    <col min="6" max="6" width="15.5" style="23" customWidth="1"/>
    <col min="7" max="7" width="10.5" style="1" customWidth="1"/>
    <col min="8" max="8" width="9.375" style="1" customWidth="1"/>
    <col min="9" max="16384" width="9" style="1"/>
  </cols>
  <sheetData>
    <row r="1" spans="1:8" ht="46.5" customHeight="1">
      <c r="A1" s="34" t="s">
        <v>20</v>
      </c>
      <c r="B1" s="34"/>
      <c r="C1" s="34"/>
      <c r="D1" s="34"/>
      <c r="E1" s="34"/>
      <c r="F1" s="34"/>
      <c r="G1" s="34"/>
      <c r="H1" s="34"/>
    </row>
    <row r="2" spans="1:8" s="2" customFormat="1" ht="20.25" customHeight="1">
      <c r="A2" s="35" t="s">
        <v>17</v>
      </c>
      <c r="B2" s="36"/>
      <c r="C2" s="36"/>
      <c r="D2" s="36"/>
      <c r="E2" s="36"/>
      <c r="F2" s="36"/>
      <c r="G2" s="36"/>
      <c r="H2" s="36"/>
    </row>
    <row r="3" spans="1:8" s="2" customFormat="1" ht="20.25" customHeight="1">
      <c r="A3" s="29" t="s">
        <v>24</v>
      </c>
      <c r="B3" s="29"/>
      <c r="C3" s="29"/>
      <c r="D3" s="14"/>
      <c r="E3" s="15"/>
      <c r="F3" s="15" t="s">
        <v>0</v>
      </c>
      <c r="G3" s="4">
        <v>320</v>
      </c>
      <c r="H3" s="29" t="s">
        <v>1</v>
      </c>
    </row>
    <row r="4" spans="1:8" s="8" customFormat="1" ht="45" customHeight="1">
      <c r="A4" s="5" t="s">
        <v>2</v>
      </c>
      <c r="B4" s="6" t="s">
        <v>9</v>
      </c>
      <c r="C4" s="5" t="s">
        <v>10</v>
      </c>
      <c r="D4" s="16" t="s">
        <v>11</v>
      </c>
      <c r="E4" s="16" t="s">
        <v>7</v>
      </c>
      <c r="F4" s="16" t="s">
        <v>6</v>
      </c>
      <c r="G4" s="6" t="s">
        <v>14</v>
      </c>
      <c r="H4" s="7" t="s">
        <v>3</v>
      </c>
    </row>
    <row r="5" spans="1:8" s="8" customFormat="1" ht="27.95" customHeight="1">
      <c r="A5" s="5"/>
      <c r="B5" s="5" t="s">
        <v>15</v>
      </c>
      <c r="C5" s="5"/>
      <c r="D5" s="17"/>
      <c r="E5" s="16"/>
      <c r="F5" s="16"/>
      <c r="G5" s="6"/>
      <c r="H5" s="7"/>
    </row>
    <row r="6" spans="1:8" s="8" customFormat="1" ht="27.95" customHeight="1">
      <c r="A6" s="30" t="s">
        <v>13</v>
      </c>
      <c r="B6" s="32" t="s">
        <v>15</v>
      </c>
      <c r="C6" s="30" t="s">
        <v>19</v>
      </c>
      <c r="D6" s="18">
        <v>960000</v>
      </c>
      <c r="E6" s="18">
        <f>D6</f>
        <v>960000</v>
      </c>
      <c r="F6" s="19">
        <f>E6</f>
        <v>960000</v>
      </c>
      <c r="G6" s="37">
        <f>(F13)/10000/G3</f>
        <v>0.5980211800511227</v>
      </c>
      <c r="H6" s="38"/>
    </row>
    <row r="7" spans="1:8" s="8" customFormat="1" ht="27.95" customHeight="1">
      <c r="A7" s="30"/>
      <c r="B7" s="32" t="s">
        <v>15</v>
      </c>
      <c r="C7" s="33" t="s">
        <v>30</v>
      </c>
      <c r="D7" s="18">
        <f>617375/(617375+742100)*(617375+742100+740525)</f>
        <v>953667.77616359247</v>
      </c>
      <c r="E7" s="18">
        <f>D7</f>
        <v>953667.77616359247</v>
      </c>
      <c r="F7" s="19">
        <f>E7</f>
        <v>953667.77616359247</v>
      </c>
      <c r="G7" s="37"/>
      <c r="H7" s="38"/>
    </row>
    <row r="8" spans="1:8" s="8" customFormat="1" ht="27.95" customHeight="1">
      <c r="A8" s="30"/>
      <c r="B8" s="30"/>
      <c r="C8" s="30"/>
      <c r="D8" s="18"/>
      <c r="E8" s="18"/>
      <c r="F8" s="19"/>
      <c r="G8" s="37"/>
      <c r="H8" s="38"/>
    </row>
    <row r="9" spans="1:8" s="8" customFormat="1" ht="27.95" customHeight="1">
      <c r="A9" s="30"/>
      <c r="B9" s="30"/>
      <c r="C9" s="30"/>
      <c r="D9" s="18"/>
      <c r="E9" s="18"/>
      <c r="F9" s="19"/>
      <c r="G9" s="37"/>
      <c r="H9" s="38"/>
    </row>
    <row r="10" spans="1:8" s="8" customFormat="1" ht="27.95" customHeight="1">
      <c r="A10" s="5"/>
      <c r="B10" s="30"/>
      <c r="C10" s="30"/>
      <c r="D10" s="18"/>
      <c r="E10" s="18"/>
      <c r="F10" s="19"/>
      <c r="G10" s="37"/>
      <c r="H10" s="38"/>
    </row>
    <row r="11" spans="1:8" s="8" customFormat="1" ht="27.95" customHeight="1">
      <c r="A11" s="5"/>
      <c r="B11" s="30"/>
      <c r="C11" s="30"/>
      <c r="D11" s="18"/>
      <c r="E11" s="18"/>
      <c r="F11" s="19"/>
      <c r="G11" s="37"/>
      <c r="H11" s="38"/>
    </row>
    <row r="12" spans="1:8" s="8" customFormat="1" ht="27.95" customHeight="1">
      <c r="A12" s="30"/>
      <c r="B12" s="30"/>
      <c r="C12" s="30"/>
      <c r="D12" s="18"/>
      <c r="E12" s="18"/>
      <c r="F12" s="19"/>
      <c r="G12" s="37"/>
      <c r="H12" s="38"/>
    </row>
    <row r="13" spans="1:8" s="8" customFormat="1" ht="27.95" customHeight="1">
      <c r="A13" s="30"/>
      <c r="B13" s="6" t="s">
        <v>4</v>
      </c>
      <c r="C13" s="10"/>
      <c r="D13" s="20">
        <f>SUM(D6:D12)</f>
        <v>1913667.7761635925</v>
      </c>
      <c r="E13" s="20">
        <f>SUM(E6:E12)</f>
        <v>1913667.7761635925</v>
      </c>
      <c r="F13" s="20">
        <f>SUM(F6:F12)</f>
        <v>1913667.7761635925</v>
      </c>
      <c r="G13" s="37"/>
      <c r="H13" s="38"/>
    </row>
    <row r="14" spans="1:8" s="8" customFormat="1" ht="30" customHeight="1">
      <c r="A14" s="11" t="s">
        <v>5</v>
      </c>
      <c r="B14" s="11"/>
      <c r="C14" s="11" t="s">
        <v>12</v>
      </c>
      <c r="D14" s="21" t="s">
        <v>8</v>
      </c>
      <c r="E14" s="22"/>
      <c r="F14" s="22"/>
      <c r="G14" s="11" t="s">
        <v>16</v>
      </c>
      <c r="H14" s="11"/>
    </row>
    <row r="23" spans="7:7">
      <c r="G23" s="12"/>
    </row>
    <row r="24" spans="7:7">
      <c r="G24" s="13"/>
    </row>
  </sheetData>
  <mergeCells count="4">
    <mergeCell ref="A1:H1"/>
    <mergeCell ref="A2:H2"/>
    <mergeCell ref="G6:G13"/>
    <mergeCell ref="H6:H13"/>
  </mergeCells>
  <phoneticPr fontId="19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"/>
  <sheetViews>
    <sheetView topLeftCell="A2" workbookViewId="0">
      <selection activeCell="C19" sqref="C19"/>
    </sheetView>
  </sheetViews>
  <sheetFormatPr defaultRowHeight="14.25"/>
  <cols>
    <col min="1" max="1" width="4" style="1" customWidth="1"/>
    <col min="2" max="2" width="18.625" style="1" customWidth="1"/>
    <col min="3" max="3" width="31.125" style="1" customWidth="1"/>
    <col min="4" max="4" width="15.5" style="23" customWidth="1"/>
    <col min="5" max="5" width="16.25" style="23" customWidth="1"/>
    <col min="6" max="6" width="15.5" style="23" customWidth="1"/>
    <col min="7" max="7" width="10.5" style="1" customWidth="1"/>
    <col min="8" max="8" width="9.375" style="1" customWidth="1"/>
    <col min="9" max="16384" width="9" style="1"/>
  </cols>
  <sheetData>
    <row r="1" spans="1:8" ht="46.5" customHeight="1">
      <c r="A1" s="34" t="s">
        <v>26</v>
      </c>
      <c r="B1" s="34"/>
      <c r="C1" s="34"/>
      <c r="D1" s="34"/>
      <c r="E1" s="34"/>
      <c r="F1" s="34"/>
      <c r="G1" s="34"/>
      <c r="H1" s="34"/>
    </row>
    <row r="2" spans="1:8" s="2" customFormat="1" ht="20.25" customHeight="1">
      <c r="A2" s="35" t="s">
        <v>17</v>
      </c>
      <c r="B2" s="36"/>
      <c r="C2" s="36"/>
      <c r="D2" s="36"/>
      <c r="E2" s="36"/>
      <c r="F2" s="36"/>
      <c r="G2" s="36"/>
      <c r="H2" s="36"/>
    </row>
    <row r="3" spans="1:8" s="2" customFormat="1" ht="20.25" customHeight="1">
      <c r="A3" s="29" t="s">
        <v>25</v>
      </c>
      <c r="B3" s="29"/>
      <c r="C3" s="29"/>
      <c r="D3" s="14"/>
      <c r="E3" s="15"/>
      <c r="F3" s="15" t="s">
        <v>0</v>
      </c>
      <c r="G3" s="4">
        <v>320</v>
      </c>
      <c r="H3" s="29" t="s">
        <v>1</v>
      </c>
    </row>
    <row r="4" spans="1:8" s="8" customFormat="1" ht="45" customHeight="1">
      <c r="A4" s="5" t="s">
        <v>2</v>
      </c>
      <c r="B4" s="6" t="s">
        <v>9</v>
      </c>
      <c r="C4" s="5" t="s">
        <v>10</v>
      </c>
      <c r="D4" s="16" t="s">
        <v>11</v>
      </c>
      <c r="E4" s="16" t="s">
        <v>7</v>
      </c>
      <c r="F4" s="16" t="s">
        <v>6</v>
      </c>
      <c r="G4" s="6" t="s">
        <v>14</v>
      </c>
      <c r="H4" s="7" t="s">
        <v>3</v>
      </c>
    </row>
    <row r="5" spans="1:8" s="8" customFormat="1" ht="27.95" customHeight="1">
      <c r="A5" s="5"/>
      <c r="B5" s="5" t="s">
        <v>15</v>
      </c>
      <c r="C5" s="5"/>
      <c r="D5" s="17"/>
      <c r="E5" s="16"/>
      <c r="F5" s="16"/>
      <c r="G5" s="6"/>
      <c r="H5" s="7"/>
    </row>
    <row r="6" spans="1:8" s="8" customFormat="1" ht="27.95" customHeight="1">
      <c r="A6" s="30" t="s">
        <v>13</v>
      </c>
      <c r="B6" s="32" t="s">
        <v>15</v>
      </c>
      <c r="C6" s="30" t="s">
        <v>19</v>
      </c>
      <c r="D6" s="18">
        <v>960000</v>
      </c>
      <c r="E6" s="18">
        <f t="shared" ref="E6:F8" si="0">D6</f>
        <v>960000</v>
      </c>
      <c r="F6" s="19">
        <f t="shared" si="0"/>
        <v>960000</v>
      </c>
      <c r="G6" s="37">
        <f>(F13)/10000/G3</f>
        <v>0.95625000000000004</v>
      </c>
      <c r="H6" s="38"/>
    </row>
    <row r="7" spans="1:8" s="8" customFormat="1" ht="27.95" customHeight="1">
      <c r="A7" s="30"/>
      <c r="B7" s="32" t="s">
        <v>15</v>
      </c>
      <c r="C7" s="33" t="str">
        <f>'2016.06'!C7</f>
        <v>膜处理间、泵房、风机房、综合车间结构、装饰装修完成</v>
      </c>
      <c r="D7" s="18">
        <f>617375/(617375+742100)*(617375+742100+740525)</f>
        <v>953667.77616359247</v>
      </c>
      <c r="E7" s="18">
        <f t="shared" si="0"/>
        <v>953667.77616359247</v>
      </c>
      <c r="F7" s="19">
        <f t="shared" si="0"/>
        <v>953667.77616359247</v>
      </c>
      <c r="G7" s="37"/>
      <c r="H7" s="38"/>
    </row>
    <row r="8" spans="1:8" s="8" customFormat="1" ht="27.95" customHeight="1">
      <c r="A8" s="30"/>
      <c r="B8" s="32" t="s">
        <v>15</v>
      </c>
      <c r="C8" s="33" t="s">
        <v>29</v>
      </c>
      <c r="D8" s="18">
        <f>742100/(617375+742100)*(617375+742100+740525)</f>
        <v>1146332.2238364073</v>
      </c>
      <c r="E8" s="18">
        <f t="shared" si="0"/>
        <v>1146332.2238364073</v>
      </c>
      <c r="F8" s="19">
        <f t="shared" si="0"/>
        <v>1146332.2238364073</v>
      </c>
      <c r="G8" s="37"/>
      <c r="H8" s="38"/>
    </row>
    <row r="9" spans="1:8" s="8" customFormat="1" ht="27.95" customHeight="1">
      <c r="A9" s="30"/>
      <c r="B9" s="30"/>
      <c r="C9" s="30"/>
      <c r="D9" s="18"/>
      <c r="E9" s="18"/>
      <c r="F9" s="19"/>
      <c r="G9" s="37"/>
      <c r="H9" s="38"/>
    </row>
    <row r="10" spans="1:8" s="8" customFormat="1" ht="27.95" customHeight="1">
      <c r="A10" s="5"/>
      <c r="B10" s="30"/>
      <c r="C10" s="30"/>
      <c r="D10" s="18"/>
      <c r="E10" s="18"/>
      <c r="F10" s="19"/>
      <c r="G10" s="37"/>
      <c r="H10" s="38"/>
    </row>
    <row r="11" spans="1:8" s="8" customFormat="1" ht="27.95" customHeight="1">
      <c r="A11" s="5"/>
      <c r="B11" s="30"/>
      <c r="C11" s="30"/>
      <c r="D11" s="18"/>
      <c r="E11" s="18"/>
      <c r="F11" s="19"/>
      <c r="G11" s="37"/>
      <c r="H11" s="38"/>
    </row>
    <row r="12" spans="1:8" s="8" customFormat="1" ht="27.95" customHeight="1">
      <c r="A12" s="30"/>
      <c r="B12" s="30"/>
      <c r="C12" s="30"/>
      <c r="D12" s="18"/>
      <c r="E12" s="18"/>
      <c r="F12" s="19"/>
      <c r="G12" s="37"/>
      <c r="H12" s="38"/>
    </row>
    <row r="13" spans="1:8" s="8" customFormat="1" ht="27.95" customHeight="1">
      <c r="A13" s="30"/>
      <c r="B13" s="6" t="s">
        <v>4</v>
      </c>
      <c r="C13" s="10"/>
      <c r="D13" s="20">
        <f>SUM(D6:D12)</f>
        <v>3060000</v>
      </c>
      <c r="E13" s="20">
        <f>SUM(E6:E12)</f>
        <v>3060000</v>
      </c>
      <c r="F13" s="20">
        <f>SUM(F6:F12)</f>
        <v>3060000</v>
      </c>
      <c r="G13" s="37"/>
      <c r="H13" s="38"/>
    </row>
    <row r="14" spans="1:8" s="8" customFormat="1" ht="30" customHeight="1">
      <c r="A14" s="11" t="s">
        <v>5</v>
      </c>
      <c r="B14" s="11"/>
      <c r="C14" s="11" t="s">
        <v>12</v>
      </c>
      <c r="D14" s="21" t="s">
        <v>8</v>
      </c>
      <c r="E14" s="22"/>
      <c r="F14" s="22"/>
      <c r="G14" s="11" t="s">
        <v>16</v>
      </c>
      <c r="H14" s="11"/>
    </row>
    <row r="23" spans="7:7">
      <c r="G23" s="12"/>
    </row>
    <row r="24" spans="7:7">
      <c r="G24" s="13"/>
    </row>
  </sheetData>
  <mergeCells count="4">
    <mergeCell ref="A1:H1"/>
    <mergeCell ref="A2:H2"/>
    <mergeCell ref="G6:G13"/>
    <mergeCell ref="H6:H13"/>
  </mergeCells>
  <phoneticPr fontId="26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C7" sqref="C7:C8"/>
    </sheetView>
  </sheetViews>
  <sheetFormatPr defaultRowHeight="14.25"/>
  <cols>
    <col min="1" max="1" width="4" style="1" customWidth="1"/>
    <col min="2" max="2" width="18.625" style="1" customWidth="1"/>
    <col min="3" max="3" width="31.125" style="1" customWidth="1"/>
    <col min="4" max="4" width="15.5" style="23" customWidth="1"/>
    <col min="5" max="5" width="16.25" style="23" customWidth="1"/>
    <col min="6" max="6" width="15.5" style="23" customWidth="1"/>
    <col min="7" max="7" width="10.5" style="1" customWidth="1"/>
    <col min="8" max="8" width="9.375" style="1" customWidth="1"/>
    <col min="9" max="16384" width="9" style="1"/>
  </cols>
  <sheetData>
    <row r="1" spans="1:8" ht="46.5" customHeight="1">
      <c r="A1" s="34" t="s">
        <v>27</v>
      </c>
      <c r="B1" s="34"/>
      <c r="C1" s="34"/>
      <c r="D1" s="34"/>
      <c r="E1" s="34"/>
      <c r="F1" s="34"/>
      <c r="G1" s="34"/>
      <c r="H1" s="34"/>
    </row>
    <row r="2" spans="1:8" s="2" customFormat="1" ht="20.25" customHeight="1">
      <c r="A2" s="35" t="s">
        <v>17</v>
      </c>
      <c r="B2" s="36"/>
      <c r="C2" s="36"/>
      <c r="D2" s="36"/>
      <c r="E2" s="36"/>
      <c r="F2" s="36"/>
      <c r="G2" s="36"/>
      <c r="H2" s="36"/>
    </row>
    <row r="3" spans="1:8" s="2" customFormat="1" ht="20.25" customHeight="1">
      <c r="A3" s="31" t="s">
        <v>23</v>
      </c>
      <c r="B3" s="31"/>
      <c r="C3" s="31"/>
      <c r="D3" s="14"/>
      <c r="E3" s="15"/>
      <c r="F3" s="15" t="s">
        <v>0</v>
      </c>
      <c r="G3" s="4">
        <v>320</v>
      </c>
      <c r="H3" s="31" t="s">
        <v>1</v>
      </c>
    </row>
    <row r="4" spans="1:8" s="8" customFormat="1" ht="45" customHeight="1">
      <c r="A4" s="5" t="s">
        <v>2</v>
      </c>
      <c r="B4" s="6" t="s">
        <v>9</v>
      </c>
      <c r="C4" s="5" t="s">
        <v>10</v>
      </c>
      <c r="D4" s="16" t="s">
        <v>11</v>
      </c>
      <c r="E4" s="16" t="s">
        <v>7</v>
      </c>
      <c r="F4" s="16" t="s">
        <v>6</v>
      </c>
      <c r="G4" s="6" t="s">
        <v>14</v>
      </c>
      <c r="H4" s="7" t="s">
        <v>3</v>
      </c>
    </row>
    <row r="5" spans="1:8" s="8" customFormat="1" ht="27.95" customHeight="1">
      <c r="A5" s="5"/>
      <c r="B5" s="5" t="s">
        <v>15</v>
      </c>
      <c r="C5" s="5"/>
      <c r="D5" s="17"/>
      <c r="E5" s="16"/>
      <c r="F5" s="16"/>
      <c r="G5" s="6"/>
      <c r="H5" s="7"/>
    </row>
    <row r="6" spans="1:8" s="8" customFormat="1" ht="27.95" customHeight="1">
      <c r="A6" s="32" t="s">
        <v>13</v>
      </c>
      <c r="B6" s="32" t="s">
        <v>15</v>
      </c>
      <c r="C6" s="32" t="s">
        <v>19</v>
      </c>
      <c r="D6" s="18">
        <v>960000</v>
      </c>
      <c r="E6" s="18">
        <f t="shared" ref="E6:F8" si="0">D6</f>
        <v>960000</v>
      </c>
      <c r="F6" s="19">
        <f t="shared" si="0"/>
        <v>960000</v>
      </c>
      <c r="G6" s="37">
        <f>(F13)/10000/G3</f>
        <v>0.95625000000000004</v>
      </c>
      <c r="H6" s="38"/>
    </row>
    <row r="7" spans="1:8" s="8" customFormat="1" ht="27.95" customHeight="1">
      <c r="A7" s="32"/>
      <c r="B7" s="32" t="s">
        <v>15</v>
      </c>
      <c r="C7" s="33" t="str">
        <f>'2016.06'!C7</f>
        <v>膜处理间、泵房、风机房、综合车间结构、装饰装修完成</v>
      </c>
      <c r="D7" s="18">
        <f>617375/(617375+742100)*(617375+742100+740525)</f>
        <v>953667.77616359247</v>
      </c>
      <c r="E7" s="18">
        <f t="shared" si="0"/>
        <v>953667.77616359247</v>
      </c>
      <c r="F7" s="19">
        <f t="shared" si="0"/>
        <v>953667.77616359247</v>
      </c>
      <c r="G7" s="37"/>
      <c r="H7" s="38"/>
    </row>
    <row r="8" spans="1:8" s="8" customFormat="1" ht="27.95" customHeight="1">
      <c r="A8" s="32"/>
      <c r="B8" s="32" t="s">
        <v>15</v>
      </c>
      <c r="C8" s="33" t="str">
        <f>'2016.09'!C8</f>
        <v>调节池、UASB池、消化池外墙装饰，室外排水沟，电缆沟完成</v>
      </c>
      <c r="D8" s="18">
        <f>742100/(617375+742100)*(617375+742100+740525)</f>
        <v>1146332.2238364073</v>
      </c>
      <c r="E8" s="18">
        <f t="shared" si="0"/>
        <v>1146332.2238364073</v>
      </c>
      <c r="F8" s="19">
        <f t="shared" si="0"/>
        <v>1146332.2238364073</v>
      </c>
      <c r="G8" s="37"/>
      <c r="H8" s="38"/>
    </row>
    <row r="9" spans="1:8" s="8" customFormat="1" ht="27.95" customHeight="1">
      <c r="A9" s="32"/>
      <c r="B9" s="32"/>
      <c r="C9" s="32"/>
      <c r="D9" s="18"/>
      <c r="E9" s="18"/>
      <c r="F9" s="19"/>
      <c r="G9" s="37"/>
      <c r="H9" s="38"/>
    </row>
    <row r="10" spans="1:8" s="8" customFormat="1" ht="27.95" customHeight="1">
      <c r="A10" s="5"/>
      <c r="B10" s="32"/>
      <c r="C10" s="32"/>
      <c r="D10" s="18"/>
      <c r="E10" s="18"/>
      <c r="F10" s="19"/>
      <c r="G10" s="37"/>
      <c r="H10" s="38"/>
    </row>
    <row r="11" spans="1:8" s="8" customFormat="1" ht="27.95" customHeight="1">
      <c r="A11" s="5"/>
      <c r="B11" s="32"/>
      <c r="C11" s="32"/>
      <c r="D11" s="18"/>
      <c r="E11" s="18"/>
      <c r="F11" s="19"/>
      <c r="G11" s="37"/>
      <c r="H11" s="38"/>
    </row>
    <row r="12" spans="1:8" s="8" customFormat="1" ht="27.95" customHeight="1">
      <c r="A12" s="32"/>
      <c r="B12" s="32"/>
      <c r="C12" s="32"/>
      <c r="D12" s="18"/>
      <c r="E12" s="18"/>
      <c r="F12" s="19"/>
      <c r="G12" s="37"/>
      <c r="H12" s="38"/>
    </row>
    <row r="13" spans="1:8" s="8" customFormat="1" ht="27.95" customHeight="1">
      <c r="A13" s="32"/>
      <c r="B13" s="6" t="s">
        <v>4</v>
      </c>
      <c r="C13" s="10"/>
      <c r="D13" s="20">
        <f>SUM(D6:D12)</f>
        <v>3060000</v>
      </c>
      <c r="E13" s="20">
        <f>SUM(E6:E12)</f>
        <v>3060000</v>
      </c>
      <c r="F13" s="20">
        <f>SUM(F6:F12)</f>
        <v>3060000</v>
      </c>
      <c r="G13" s="37"/>
      <c r="H13" s="38"/>
    </row>
    <row r="14" spans="1:8" s="8" customFormat="1" ht="30" customHeight="1">
      <c r="A14" s="11" t="s">
        <v>5</v>
      </c>
      <c r="B14" s="11"/>
      <c r="C14" s="11" t="s">
        <v>12</v>
      </c>
      <c r="D14" s="21" t="s">
        <v>8</v>
      </c>
      <c r="E14" s="22"/>
      <c r="F14" s="22"/>
      <c r="G14" s="11" t="s">
        <v>16</v>
      </c>
      <c r="H14" s="11"/>
    </row>
    <row r="23" spans="7:7">
      <c r="G23" s="12"/>
    </row>
    <row r="24" spans="7:7">
      <c r="G24" s="13"/>
    </row>
  </sheetData>
  <mergeCells count="4">
    <mergeCell ref="A1:H1"/>
    <mergeCell ref="A2:H2"/>
    <mergeCell ref="G6:G13"/>
    <mergeCell ref="H6:H13"/>
  </mergeCells>
  <phoneticPr fontId="19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4"/>
  <sheetViews>
    <sheetView workbookViewId="0">
      <selection activeCell="C19" sqref="C19"/>
    </sheetView>
  </sheetViews>
  <sheetFormatPr defaultRowHeight="14.25"/>
  <cols>
    <col min="1" max="1" width="4" style="1" customWidth="1"/>
    <col min="2" max="2" width="15.875" style="1" customWidth="1"/>
    <col min="3" max="3" width="31.625" style="1" customWidth="1"/>
    <col min="4" max="4" width="15.5" style="23" customWidth="1"/>
    <col min="5" max="5" width="16.25" style="23" customWidth="1"/>
    <col min="6" max="6" width="15.5" style="23" customWidth="1"/>
    <col min="7" max="7" width="10.5" style="1" customWidth="1"/>
    <col min="8" max="8" width="9.375" style="1" customWidth="1"/>
    <col min="9" max="9" width="9" style="1" customWidth="1"/>
    <col min="10" max="16384" width="9" style="1"/>
  </cols>
  <sheetData>
    <row r="1" spans="1:8" ht="46.5" customHeight="1">
      <c r="A1" s="34" t="s">
        <v>21</v>
      </c>
      <c r="B1" s="34"/>
      <c r="C1" s="34"/>
      <c r="D1" s="34"/>
      <c r="E1" s="34"/>
      <c r="F1" s="34"/>
      <c r="G1" s="34"/>
      <c r="H1" s="34"/>
    </row>
    <row r="2" spans="1:8" s="2" customFormat="1" ht="20.25" customHeight="1">
      <c r="A2" s="35" t="str">
        <f>'2016.03'!A2:H2</f>
        <v>工程名称：南宁市平里静脉产业园生活垃圾焚烧发电工程</v>
      </c>
      <c r="B2" s="36"/>
      <c r="C2" s="36"/>
      <c r="D2" s="36"/>
      <c r="E2" s="36"/>
      <c r="F2" s="36"/>
      <c r="G2" s="36"/>
      <c r="H2" s="36"/>
    </row>
    <row r="3" spans="1:8" s="2" customFormat="1" ht="20.25" customHeight="1">
      <c r="A3" s="24" t="str">
        <f>'2016.03'!A3</f>
        <v>施工单位：重庆市鑫江建设工程有限公司</v>
      </c>
      <c r="B3" s="24"/>
      <c r="C3" s="24"/>
      <c r="D3" s="14"/>
      <c r="E3" s="15"/>
      <c r="F3" s="15" t="s">
        <v>0</v>
      </c>
      <c r="G3" s="4">
        <f>'2016.09'!G3+25.6</f>
        <v>345.6</v>
      </c>
      <c r="H3" s="24" t="s">
        <v>1</v>
      </c>
    </row>
    <row r="4" spans="1:8" s="8" customFormat="1" ht="45" customHeight="1">
      <c r="A4" s="5" t="s">
        <v>2</v>
      </c>
      <c r="B4" s="6" t="s">
        <v>9</v>
      </c>
      <c r="C4" s="5" t="s">
        <v>10</v>
      </c>
      <c r="D4" s="16" t="s">
        <v>11</v>
      </c>
      <c r="E4" s="16" t="s">
        <v>7</v>
      </c>
      <c r="F4" s="16" t="s">
        <v>6</v>
      </c>
      <c r="G4" s="6" t="s">
        <v>14</v>
      </c>
      <c r="H4" s="7" t="s">
        <v>3</v>
      </c>
    </row>
    <row r="5" spans="1:8" s="8" customFormat="1" ht="27.95" customHeight="1">
      <c r="A5" s="5"/>
      <c r="B5" s="5" t="s">
        <v>15</v>
      </c>
      <c r="C5" s="5"/>
      <c r="D5" s="17"/>
      <c r="E5" s="16"/>
      <c r="F5" s="16"/>
      <c r="G5" s="6"/>
      <c r="H5" s="7"/>
    </row>
    <row r="6" spans="1:8" s="8" customFormat="1" ht="27.95" customHeight="1">
      <c r="A6" s="25" t="s">
        <v>13</v>
      </c>
      <c r="B6" s="32" t="s">
        <v>15</v>
      </c>
      <c r="C6" s="32" t="s">
        <v>19</v>
      </c>
      <c r="D6" s="18">
        <v>960000</v>
      </c>
      <c r="E6" s="18">
        <f t="shared" ref="E6:F8" si="0">D6</f>
        <v>960000</v>
      </c>
      <c r="F6" s="19">
        <f t="shared" si="0"/>
        <v>960000</v>
      </c>
      <c r="G6" s="37">
        <v>1</v>
      </c>
      <c r="H6" s="38" t="s">
        <v>28</v>
      </c>
    </row>
    <row r="7" spans="1:8" s="8" customFormat="1" ht="27.95" customHeight="1">
      <c r="A7" s="25"/>
      <c r="B7" s="32" t="s">
        <v>15</v>
      </c>
      <c r="C7" s="33" t="str">
        <f>'2016.06'!C7</f>
        <v>膜处理间、泵房、风机房、综合车间结构、装饰装修完成</v>
      </c>
      <c r="D7" s="18">
        <f>617375/(617375+742100)*(617375+742100+740525)</f>
        <v>953667.77616359247</v>
      </c>
      <c r="E7" s="18">
        <f t="shared" si="0"/>
        <v>953667.77616359247</v>
      </c>
      <c r="F7" s="19">
        <f t="shared" si="0"/>
        <v>953667.77616359247</v>
      </c>
      <c r="G7" s="37"/>
      <c r="H7" s="38"/>
    </row>
    <row r="8" spans="1:8" s="8" customFormat="1" ht="27.95" customHeight="1">
      <c r="A8" s="25"/>
      <c r="B8" s="32" t="s">
        <v>15</v>
      </c>
      <c r="C8" s="33" t="str">
        <f>'2016.09'!C8</f>
        <v>调节池、UASB池、消化池外墙装饰，室外排水沟，电缆沟完成</v>
      </c>
      <c r="D8" s="18">
        <f>742100/(617375+742100)*(617375+742100+740525)</f>
        <v>1146332.2238364073</v>
      </c>
      <c r="E8" s="18">
        <f t="shared" si="0"/>
        <v>1146332.2238364073</v>
      </c>
      <c r="F8" s="19">
        <f t="shared" si="0"/>
        <v>1146332.2238364073</v>
      </c>
      <c r="G8" s="37"/>
      <c r="H8" s="38"/>
    </row>
    <row r="9" spans="1:8" s="8" customFormat="1" ht="27.95" customHeight="1">
      <c r="A9" s="25"/>
      <c r="B9" s="32" t="s">
        <v>15</v>
      </c>
      <c r="C9" s="10" t="s">
        <v>22</v>
      </c>
      <c r="D9" s="18">
        <f>5008949-D6-D7-D8</f>
        <v>1948949.0000000002</v>
      </c>
      <c r="E9" s="18">
        <f>D9</f>
        <v>1948949.0000000002</v>
      </c>
      <c r="F9" s="19">
        <f>E9</f>
        <v>1948949.0000000002</v>
      </c>
      <c r="G9" s="37"/>
      <c r="H9" s="38"/>
    </row>
    <row r="10" spans="1:8" s="8" customFormat="1" ht="27.95" customHeight="1">
      <c r="A10" s="5"/>
      <c r="B10" s="25"/>
      <c r="C10" s="25"/>
      <c r="D10" s="18"/>
      <c r="E10" s="18"/>
      <c r="F10" s="19"/>
      <c r="G10" s="37"/>
      <c r="H10" s="38"/>
    </row>
    <row r="11" spans="1:8" s="8" customFormat="1" ht="27.95" customHeight="1">
      <c r="A11" s="5"/>
      <c r="B11" s="25"/>
      <c r="C11" s="25"/>
      <c r="D11" s="18"/>
      <c r="E11" s="18"/>
      <c r="F11" s="19"/>
      <c r="G11" s="37"/>
      <c r="H11" s="38"/>
    </row>
    <row r="12" spans="1:8" s="8" customFormat="1" ht="27.95" customHeight="1">
      <c r="A12" s="25"/>
      <c r="B12" s="25"/>
      <c r="C12" s="25"/>
      <c r="D12" s="18"/>
      <c r="E12" s="18"/>
      <c r="F12" s="19"/>
      <c r="G12" s="37"/>
      <c r="H12" s="38"/>
    </row>
    <row r="13" spans="1:8" s="8" customFormat="1" ht="27.95" customHeight="1">
      <c r="A13" s="25"/>
      <c r="B13" s="6" t="s">
        <v>4</v>
      </c>
      <c r="C13" s="10"/>
      <c r="D13" s="20">
        <f>SUM(D6:D12)</f>
        <v>5008949</v>
      </c>
      <c r="E13" s="20">
        <f>SUM(E6:E12)</f>
        <v>5008949</v>
      </c>
      <c r="F13" s="20">
        <f>SUM(F6:F12)</f>
        <v>5008949</v>
      </c>
      <c r="G13" s="37"/>
      <c r="H13" s="38"/>
    </row>
    <row r="14" spans="1:8" s="8" customFormat="1" ht="30" customHeight="1">
      <c r="A14" s="11" t="s">
        <v>5</v>
      </c>
      <c r="B14" s="11"/>
      <c r="C14" s="11" t="s">
        <v>12</v>
      </c>
      <c r="D14" s="21" t="s">
        <v>8</v>
      </c>
      <c r="E14" s="22"/>
      <c r="F14" s="22"/>
      <c r="G14" s="11" t="s">
        <v>16</v>
      </c>
      <c r="H14" s="11"/>
    </row>
    <row r="23" spans="7:7">
      <c r="G23" s="12"/>
    </row>
    <row r="24" spans="7:7">
      <c r="G24" s="13"/>
    </row>
  </sheetData>
  <mergeCells count="4">
    <mergeCell ref="A1:H1"/>
    <mergeCell ref="A2:H2"/>
    <mergeCell ref="G6:G13"/>
    <mergeCell ref="H6:H13"/>
  </mergeCells>
  <phoneticPr fontId="19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4</vt:i4>
      </vt:variant>
    </vt:vector>
  </HeadingPairs>
  <TitlesOfParts>
    <vt:vector size="9" baseType="lpstr">
      <vt:lpstr>2016.03</vt:lpstr>
      <vt:lpstr>2016.06</vt:lpstr>
      <vt:lpstr>2016.09</vt:lpstr>
      <vt:lpstr>2016.12</vt:lpstr>
      <vt:lpstr>2017.12</vt:lpstr>
      <vt:lpstr>'2016.03'!Print_Area</vt:lpstr>
      <vt:lpstr>'2016.06'!Print_Area</vt:lpstr>
      <vt:lpstr>'2016.12'!Print_Area</vt:lpstr>
      <vt:lpstr>'2017.12'!Print_Area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张长长</dc:creator>
  <cp:lastModifiedBy>Administrator</cp:lastModifiedBy>
  <cp:lastPrinted>2018-12-11T13:15:54Z</cp:lastPrinted>
  <dcterms:created xsi:type="dcterms:W3CDTF">2015-07-29T01:09:24Z</dcterms:created>
  <dcterms:modified xsi:type="dcterms:W3CDTF">2019-01-10T02:09:26Z</dcterms:modified>
</cp:coreProperties>
</file>