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vu\Desktop\Personal_files\ECE303\"/>
    </mc:Choice>
  </mc:AlternateContent>
  <xr:revisionPtr revIDLastSave="0" documentId="13_ncr:1_{62B15E66-CA68-4312-AB25-CE71A690DEF3}" xr6:coauthVersionLast="36" xr6:coauthVersionMax="36" xr10:uidLastSave="{00000000-0000-0000-0000-000000000000}"/>
  <bookViews>
    <workbookView xWindow="0" yWindow="0" windowWidth="28800" windowHeight="12375" xr2:uid="{E86225A0-6813-45F5-A68C-B1188D3C8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F84" i="1"/>
  <c r="G84" i="1" s="1"/>
  <c r="G83" i="1"/>
  <c r="F83" i="1"/>
  <c r="G82" i="1"/>
  <c r="F82" i="1"/>
  <c r="G81" i="1"/>
  <c r="F81" i="1"/>
  <c r="F80" i="1"/>
  <c r="G80" i="1" s="1"/>
  <c r="G79" i="1"/>
  <c r="F79" i="1"/>
  <c r="G78" i="1"/>
  <c r="F78" i="1"/>
  <c r="F77" i="1"/>
  <c r="G77" i="1" s="1"/>
  <c r="F76" i="1"/>
  <c r="G76" i="1" s="1"/>
  <c r="G75" i="1"/>
  <c r="F75" i="1"/>
  <c r="G74" i="1"/>
  <c r="F74" i="1"/>
  <c r="G73" i="1"/>
  <c r="F73" i="1"/>
  <c r="F72" i="1"/>
  <c r="G72" i="1" s="1"/>
  <c r="G71" i="1"/>
  <c r="F71" i="1"/>
  <c r="G70" i="1"/>
  <c r="F70" i="1"/>
  <c r="G69" i="1"/>
  <c r="F69" i="1"/>
  <c r="F68" i="1"/>
  <c r="G68" i="1" s="1"/>
  <c r="G67" i="1"/>
  <c r="F67" i="1"/>
  <c r="G66" i="1"/>
  <c r="F66" i="1"/>
  <c r="G65" i="1"/>
  <c r="F65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<sst xmlns="http://schemas.openxmlformats.org/spreadsheetml/2006/main" count="93" uniqueCount="83">
  <si>
    <t>duty cycle = 0.00</t>
  </si>
  <si>
    <t>photoread = 0</t>
  </si>
  <si>
    <t>voltage resistor LED circuit = 5.00</t>
  </si>
  <si>
    <t>voltage resistor photocell circuit= 5.00</t>
  </si>
  <si>
    <t>duty cycle = 0.05</t>
  </si>
  <si>
    <t>voltage resistor LED circuit = 4.75</t>
  </si>
  <si>
    <t>duty cycle = 0.10</t>
  </si>
  <si>
    <t>voltage resistor LED circuit = 4.50</t>
  </si>
  <si>
    <t>duty cycle = 0.15</t>
  </si>
  <si>
    <t>voltage resistor LED circuit = 4.25</t>
  </si>
  <si>
    <t>duty cycle = 0.20</t>
  </si>
  <si>
    <t>voltage resistor LED circuit = 4.00</t>
  </si>
  <si>
    <t>duty cycle = 0.25</t>
  </si>
  <si>
    <t>voltage resistor LED circuit = 3.75</t>
  </si>
  <si>
    <t>voltage resistor photocell circuit= 4.78</t>
  </si>
  <si>
    <t>duty cycle = 0.30</t>
  </si>
  <si>
    <t>photoread = 48</t>
  </si>
  <si>
    <t>voltage resistor LED circuit = 3.50</t>
  </si>
  <si>
    <t>duty cycle = 0.35</t>
  </si>
  <si>
    <t>voltage resistor LED circuit = 3.25</t>
  </si>
  <si>
    <t>duty cycle = 0.40</t>
  </si>
  <si>
    <t>voltage resistor LED circuit = 3.00</t>
  </si>
  <si>
    <t>duty cycle = 0.45</t>
  </si>
  <si>
    <t>voltage resistor LED circuit = 2.75</t>
  </si>
  <si>
    <t>duty cycle = 0.50</t>
  </si>
  <si>
    <t>voltage resistor LED circuit = 2.50</t>
  </si>
  <si>
    <t>duty cycle = 0.55</t>
  </si>
  <si>
    <t>voltage resistor LED circuit = 2.25</t>
  </si>
  <si>
    <t>duty cycle = 0.60</t>
  </si>
  <si>
    <t>voltage resistor LED circuit = 2.00</t>
  </si>
  <si>
    <t>duty cycle = 0.65</t>
  </si>
  <si>
    <t>voltage resistor LED circuit = 1.75</t>
  </si>
  <si>
    <t>voltage resistor photocell circuit= 4.27</t>
  </si>
  <si>
    <t>duty cycle = 0.70</t>
  </si>
  <si>
    <t>voltage resistor LED circuit = 1.50</t>
  </si>
  <si>
    <t>duty cycle = 0.75</t>
  </si>
  <si>
    <t>voltage resistor LED circuit = 1.25</t>
  </si>
  <si>
    <t>duty cycle = 0.80</t>
  </si>
  <si>
    <t>voltage resistor LED circuit = 1.00</t>
  </si>
  <si>
    <t>duty cycle = 0.85</t>
  </si>
  <si>
    <t>voltage resistor LED circuit = 0.75</t>
  </si>
  <si>
    <t>duty cycle = 0.90</t>
  </si>
  <si>
    <t>voltage resistor LED circuit = 0.50</t>
  </si>
  <si>
    <t>voltage resistor photocell circuit= 4.08</t>
  </si>
  <si>
    <t>duty cycle = 0.95</t>
  </si>
  <si>
    <t>voltage resistor LED circuit = 0.25</t>
  </si>
  <si>
    <t>duty cycle</t>
  </si>
  <si>
    <t>N</t>
  </si>
  <si>
    <t>V_Rled</t>
  </si>
  <si>
    <t>V_Rphoto</t>
  </si>
  <si>
    <t>photoread = 8</t>
  </si>
  <si>
    <t>voltage resistor photocell circuit= 4.84</t>
  </si>
  <si>
    <t>V_photo</t>
  </si>
  <si>
    <t>photoread = 3</t>
  </si>
  <si>
    <t>voltage resistor photocell circuit= 4.94</t>
  </si>
  <si>
    <t>photoread = 11</t>
  </si>
  <si>
    <t>I LED</t>
  </si>
  <si>
    <t>R LED</t>
  </si>
  <si>
    <t>I photo</t>
  </si>
  <si>
    <t>R photo</t>
  </si>
  <si>
    <t>RED</t>
  </si>
  <si>
    <t>photoread = 1</t>
  </si>
  <si>
    <t>voltage resistor photocell circuit= 4.98</t>
  </si>
  <si>
    <t>photoread = 2</t>
  </si>
  <si>
    <t>voltage resistor photocell circuit= 4.96</t>
  </si>
  <si>
    <t>photoread = 4</t>
  </si>
  <si>
    <t>voltage resistor photocell circuit= 4.92</t>
  </si>
  <si>
    <t>photoread = 5</t>
  </si>
  <si>
    <t>voltage resistor photocell circuit= 4.90</t>
  </si>
  <si>
    <t>photoread = 7</t>
  </si>
  <si>
    <t>voltage resistor photocell circuit= 4.86</t>
  </si>
  <si>
    <t>YELLOW</t>
  </si>
  <si>
    <t>GRN</t>
  </si>
  <si>
    <t>photoread = 10</t>
  </si>
  <si>
    <t>voltage resistor photocell circuit= 4.80</t>
  </si>
  <si>
    <t>photoread = 19</t>
  </si>
  <si>
    <t>voltage resistor photocell circuit= 4.63</t>
  </si>
  <si>
    <t>photoread = 37</t>
  </si>
  <si>
    <t>photoread = 43</t>
  </si>
  <si>
    <t>voltage resistor photocell circuit= 4.16</t>
  </si>
  <si>
    <t>photoread = 47</t>
  </si>
  <si>
    <t>voltage resistor photocell circuit= 4.0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</si>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</sst>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circuit current vs.</a:t>
            </a:r>
            <a:r>
              <a:rPr lang="en-US" baseline="0"/>
              <a:t> Duty Cycle (RED 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Sheet1!$J$2:$J$21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3-44B8-8E33-78641FCC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77120"/>
        <c:axId val="465479088"/>
      </c:scatterChart>
      <c:valAx>
        <c:axId val="465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9088"/>
        <c:crosses val="autoZero"/>
        <c:crossBetween val="midCat"/>
      </c:valAx>
      <c:valAx>
        <c:axId val="4654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Circuit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 vs LED</a:t>
            </a:r>
            <a:r>
              <a:rPr lang="en-US" baseline="0"/>
              <a:t> Current (YELLOW)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Sheet1!$J$23:$J$42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xVal>
          <c:yVal>
            <c:numRef>
              <c:f>Sheet1!$M$23:$M$42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4.0160642570280265</c:v>
                </c:pt>
                <c:pt idx="8">
                  <c:v>8.0645161290322651</c:v>
                </c:pt>
                <c:pt idx="9">
                  <c:v>8.0645161290322651</c:v>
                </c:pt>
                <c:pt idx="10">
                  <c:v>12.145748987854169</c:v>
                </c:pt>
                <c:pt idx="11">
                  <c:v>12.145748987854169</c:v>
                </c:pt>
                <c:pt idx="12">
                  <c:v>16.260162601626032</c:v>
                </c:pt>
                <c:pt idx="13">
                  <c:v>16.260162601626032</c:v>
                </c:pt>
                <c:pt idx="14">
                  <c:v>20.408163265306047</c:v>
                </c:pt>
                <c:pt idx="15">
                  <c:v>20.408163265306047</c:v>
                </c:pt>
                <c:pt idx="16">
                  <c:v>20.408163265306047</c:v>
                </c:pt>
                <c:pt idx="17">
                  <c:v>24.590163934426254</c:v>
                </c:pt>
                <c:pt idx="18">
                  <c:v>24.590163934426254</c:v>
                </c:pt>
                <c:pt idx="19">
                  <c:v>28.806584362139848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7-4476-8BEB-6955E6B7C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33984"/>
        <c:axId val="471929064"/>
      </c:scatterChart>
      <c:valAx>
        <c:axId val="4719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29064"/>
        <c:crosses val="autoZero"/>
        <c:crossBetween val="midCat"/>
      </c:valAx>
      <c:valAx>
        <c:axId val="4719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Current vs Duty Cycle (GREEN)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Sheet1!$F$44:$F$63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Sheet1!$J$44:$J$63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E-4C92-BA07-C75FACBCD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74088"/>
        <c:axId val="511569824"/>
      </c:scatterChart>
      <c:valAx>
        <c:axId val="51157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69824"/>
        <c:crosses val="autoZero"/>
        <c:crossBetween val="midCat"/>
      </c:valAx>
      <c:valAx>
        <c:axId val="5115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7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Resistance vs Duty Cycle (GREEN)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Sheet1!$F$44:$F$63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Sheet1!$K$44:$K$63</c:f>
              <c:numCache>
                <c:formatCode>General</c:formatCode>
                <c:ptCount val="20"/>
                <c:pt idx="0">
                  <c:v>0</c:v>
                </c:pt>
                <c:pt idx="1">
                  <c:v>52.631578947368425</c:v>
                </c:pt>
                <c:pt idx="2">
                  <c:v>111.11111111111111</c:v>
                </c:pt>
                <c:pt idx="3">
                  <c:v>176.47058823529412</c:v>
                </c:pt>
                <c:pt idx="4">
                  <c:v>250</c:v>
                </c:pt>
                <c:pt idx="5">
                  <c:v>333.33333333333337</c:v>
                </c:pt>
                <c:pt idx="6">
                  <c:v>428.57142857142856</c:v>
                </c:pt>
                <c:pt idx="7">
                  <c:v>538.46153846153845</c:v>
                </c:pt>
                <c:pt idx="8">
                  <c:v>666.66666666666663</c:v>
                </c:pt>
                <c:pt idx="9">
                  <c:v>818.18181818181824</c:v>
                </c:pt>
                <c:pt idx="10">
                  <c:v>1000</c:v>
                </c:pt>
                <c:pt idx="11">
                  <c:v>1222.2222222222224</c:v>
                </c:pt>
                <c:pt idx="12">
                  <c:v>1500</c:v>
                </c:pt>
                <c:pt idx="13">
                  <c:v>1857.1428571428571</c:v>
                </c:pt>
                <c:pt idx="14">
                  <c:v>2333.3333333333335</c:v>
                </c:pt>
                <c:pt idx="15">
                  <c:v>3000</c:v>
                </c:pt>
                <c:pt idx="16">
                  <c:v>4000</c:v>
                </c:pt>
                <c:pt idx="17">
                  <c:v>5666.666666666667</c:v>
                </c:pt>
                <c:pt idx="18">
                  <c:v>9000</c:v>
                </c:pt>
                <c:pt idx="19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2-4848-A855-570C88B2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34704"/>
        <c:axId val="498339624"/>
      </c:scatterChart>
      <c:valAx>
        <c:axId val="49833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9624"/>
        <c:crosses val="autoZero"/>
        <c:crossBetween val="midCat"/>
      </c:valAx>
      <c:valAx>
        <c:axId val="4983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Resistance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Current vs Duty Cycle (GREEN)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Sheet1!$F$44:$F$63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Sheet1!$L$44:$L$63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5.0000000000000001E-3</c:v>
                </c:pt>
                <c:pt idx="2">
                  <c:v>4.9400000000000008E-3</c:v>
                </c:pt>
                <c:pt idx="3">
                  <c:v>4.8600000000000006E-3</c:v>
                </c:pt>
                <c:pt idx="4">
                  <c:v>4.7599999999999995E-3</c:v>
                </c:pt>
                <c:pt idx="5">
                  <c:v>4.7499999999999999E-3</c:v>
                </c:pt>
                <c:pt idx="6">
                  <c:v>4.7300000000000007E-3</c:v>
                </c:pt>
                <c:pt idx="7">
                  <c:v>4.7300000000000007E-3</c:v>
                </c:pt>
                <c:pt idx="8">
                  <c:v>4.7300000000000007E-3</c:v>
                </c:pt>
                <c:pt idx="9">
                  <c:v>4.7300000000000007E-3</c:v>
                </c:pt>
                <c:pt idx="10">
                  <c:v>4.7300000000000007E-3</c:v>
                </c:pt>
                <c:pt idx="11">
                  <c:v>4.7300000000000007E-3</c:v>
                </c:pt>
                <c:pt idx="12">
                  <c:v>4.7300000000000007E-3</c:v>
                </c:pt>
                <c:pt idx="13">
                  <c:v>4.7300000000000007E-3</c:v>
                </c:pt>
                <c:pt idx="14">
                  <c:v>4.7300000000000007E-3</c:v>
                </c:pt>
                <c:pt idx="15">
                  <c:v>4.5700000000000003E-3</c:v>
                </c:pt>
                <c:pt idx="16">
                  <c:v>4.3499999999999997E-3</c:v>
                </c:pt>
                <c:pt idx="17">
                  <c:v>4.2500000000000003E-3</c:v>
                </c:pt>
                <c:pt idx="18">
                  <c:v>4.1799999999999997E-3</c:v>
                </c:pt>
                <c:pt idx="19">
                  <c:v>4.0999999999999995E-3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47DA-8B23-26963A8A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40328"/>
        <c:axId val="366639672"/>
      </c:scatterChart>
      <c:valAx>
        <c:axId val="36664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39672"/>
        <c:crosses val="autoZero"/>
        <c:crossBetween val="midCat"/>
      </c:valAx>
      <c:valAx>
        <c:axId val="366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</a:t>
            </a:r>
            <a:r>
              <a:rPr lang="en-US" baseline="0"/>
              <a:t> vs Duty cycle (GREEN)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Sheet1!$F$44:$F$63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Sheet1!$M$44:$M$63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12.145748987854169</c:v>
                </c:pt>
                <c:pt idx="3">
                  <c:v>28.806584362139848</c:v>
                </c:pt>
                <c:pt idx="4">
                  <c:v>50.420168067226939</c:v>
                </c:pt>
                <c:pt idx="5">
                  <c:v>52.631578947368425</c:v>
                </c:pt>
                <c:pt idx="6">
                  <c:v>57.082452431289539</c:v>
                </c:pt>
                <c:pt idx="7">
                  <c:v>57.082452431289539</c:v>
                </c:pt>
                <c:pt idx="8">
                  <c:v>57.082452431289539</c:v>
                </c:pt>
                <c:pt idx="9">
                  <c:v>57.082452431289539</c:v>
                </c:pt>
                <c:pt idx="10">
                  <c:v>57.082452431289539</c:v>
                </c:pt>
                <c:pt idx="11">
                  <c:v>57.082452431289539</c:v>
                </c:pt>
                <c:pt idx="12">
                  <c:v>57.082452431289539</c:v>
                </c:pt>
                <c:pt idx="13">
                  <c:v>57.082452431289539</c:v>
                </c:pt>
                <c:pt idx="14">
                  <c:v>57.082452431289539</c:v>
                </c:pt>
                <c:pt idx="15">
                  <c:v>94.091903719912409</c:v>
                </c:pt>
                <c:pt idx="16">
                  <c:v>149.42528735632195</c:v>
                </c:pt>
                <c:pt idx="17">
                  <c:v>176.47058823529412</c:v>
                </c:pt>
                <c:pt idx="18">
                  <c:v>196.17224880382784</c:v>
                </c:pt>
                <c:pt idx="19">
                  <c:v>219.51219512195132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A-4A18-A040-43AB7F80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8144"/>
        <c:axId val="500109456"/>
      </c:scatterChart>
      <c:valAx>
        <c:axId val="5001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</a:t>
                </a:r>
                <a:r>
                  <a:rPr lang="en-US" baseline="0"/>
                  <a:t> Cycle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9456"/>
        <c:crosses val="autoZero"/>
        <c:crossBetween val="midCat"/>
      </c:valAx>
      <c:valAx>
        <c:axId val="5001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Reisitance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</a:t>
            </a:r>
            <a:r>
              <a:rPr lang="en-US" baseline="0"/>
              <a:t> vs LED Current (GREEN)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Sheet1!$J$44:$J$63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xVal>
          <c:yVal>
            <c:numRef>
              <c:f>Sheet1!$M$44:$M$63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12.145748987854169</c:v>
                </c:pt>
                <c:pt idx="3">
                  <c:v>28.806584362139848</c:v>
                </c:pt>
                <c:pt idx="4">
                  <c:v>50.420168067226939</c:v>
                </c:pt>
                <c:pt idx="5">
                  <c:v>52.631578947368425</c:v>
                </c:pt>
                <c:pt idx="6">
                  <c:v>57.082452431289539</c:v>
                </c:pt>
                <c:pt idx="7">
                  <c:v>57.082452431289539</c:v>
                </c:pt>
                <c:pt idx="8">
                  <c:v>57.082452431289539</c:v>
                </c:pt>
                <c:pt idx="9">
                  <c:v>57.082452431289539</c:v>
                </c:pt>
                <c:pt idx="10">
                  <c:v>57.082452431289539</c:v>
                </c:pt>
                <c:pt idx="11">
                  <c:v>57.082452431289539</c:v>
                </c:pt>
                <c:pt idx="12">
                  <c:v>57.082452431289539</c:v>
                </c:pt>
                <c:pt idx="13">
                  <c:v>57.082452431289539</c:v>
                </c:pt>
                <c:pt idx="14">
                  <c:v>57.082452431289539</c:v>
                </c:pt>
                <c:pt idx="15">
                  <c:v>94.091903719912409</c:v>
                </c:pt>
                <c:pt idx="16">
                  <c:v>149.42528735632195</c:v>
                </c:pt>
                <c:pt idx="17">
                  <c:v>176.47058823529412</c:v>
                </c:pt>
                <c:pt idx="18">
                  <c:v>196.17224880382784</c:v>
                </c:pt>
                <c:pt idx="19">
                  <c:v>219.51219512195132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8-4BB0-9C33-C16808E53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78336"/>
        <c:axId val="511594424"/>
      </c:scatterChart>
      <c:valAx>
        <c:axId val="53787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4424"/>
        <c:crosses val="autoZero"/>
        <c:crossBetween val="midCat"/>
      </c:valAx>
      <c:valAx>
        <c:axId val="5115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Current vs</a:t>
            </a:r>
            <a:r>
              <a:rPr lang="en-US" baseline="0"/>
              <a:t> Duty Cycle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Sheet1!$F$65:$F$84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Sheet1!$J$65:$J$84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3-42A2-8492-D6004A92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87864"/>
        <c:axId val="511591144"/>
      </c:scatterChart>
      <c:valAx>
        <c:axId val="51158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91144"/>
        <c:crosses val="autoZero"/>
        <c:crossBetween val="midCat"/>
      </c:valAx>
      <c:valAx>
        <c:axId val="5115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8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Resistance</a:t>
            </a:r>
            <a:r>
              <a:rPr lang="en-US" baseline="0"/>
              <a:t> vs Duty Cycle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Sheet1!$F$65:$F$84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Sheet1!$K$65:$K$84</c:f>
              <c:numCache>
                <c:formatCode>General</c:formatCode>
                <c:ptCount val="20"/>
                <c:pt idx="0">
                  <c:v>0</c:v>
                </c:pt>
                <c:pt idx="1">
                  <c:v>52.631578947368425</c:v>
                </c:pt>
                <c:pt idx="2">
                  <c:v>111.11111111111111</c:v>
                </c:pt>
                <c:pt idx="3">
                  <c:v>176.47058823529412</c:v>
                </c:pt>
                <c:pt idx="4">
                  <c:v>250</c:v>
                </c:pt>
                <c:pt idx="5">
                  <c:v>333.33333333333337</c:v>
                </c:pt>
                <c:pt idx="6">
                  <c:v>428.57142857142856</c:v>
                </c:pt>
                <c:pt idx="7">
                  <c:v>538.46153846153845</c:v>
                </c:pt>
                <c:pt idx="8">
                  <c:v>666.66666666666663</c:v>
                </c:pt>
                <c:pt idx="9">
                  <c:v>818.18181818181824</c:v>
                </c:pt>
                <c:pt idx="10">
                  <c:v>1000</c:v>
                </c:pt>
                <c:pt idx="11">
                  <c:v>1222.2222222222224</c:v>
                </c:pt>
                <c:pt idx="12">
                  <c:v>1500</c:v>
                </c:pt>
                <c:pt idx="13">
                  <c:v>1857.1428571428571</c:v>
                </c:pt>
                <c:pt idx="14">
                  <c:v>2333.3333333333335</c:v>
                </c:pt>
                <c:pt idx="15">
                  <c:v>3000</c:v>
                </c:pt>
                <c:pt idx="16">
                  <c:v>4000</c:v>
                </c:pt>
                <c:pt idx="17">
                  <c:v>5666.666666666667</c:v>
                </c:pt>
                <c:pt idx="18">
                  <c:v>9000</c:v>
                </c:pt>
                <c:pt idx="19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B67-AAB4-60FC9F8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00968"/>
        <c:axId val="537906544"/>
      </c:scatterChart>
      <c:valAx>
        <c:axId val="53790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6544"/>
        <c:crosses val="autoZero"/>
        <c:crossBetween val="midCat"/>
      </c:valAx>
      <c:valAx>
        <c:axId val="537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Resistance</a:t>
                </a:r>
                <a:r>
                  <a:rPr lang="en-US" baseline="0"/>
                  <a:t>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</a:t>
            </a:r>
            <a:r>
              <a:rPr lang="en-US" baseline="0"/>
              <a:t> Current vs Duty Cycle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Sheet1!$F$65:$F$84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Sheet1!$L$65:$L$84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4.9800000000000001E-3</c:v>
                </c:pt>
                <c:pt idx="6">
                  <c:v>4.96E-3</c:v>
                </c:pt>
                <c:pt idx="7">
                  <c:v>4.9400000000000008E-3</c:v>
                </c:pt>
                <c:pt idx="8">
                  <c:v>4.9199999999999999E-3</c:v>
                </c:pt>
                <c:pt idx="9">
                  <c:v>4.9199999999999999E-3</c:v>
                </c:pt>
                <c:pt idx="10">
                  <c:v>4.9000000000000007E-3</c:v>
                </c:pt>
                <c:pt idx="11">
                  <c:v>4.8600000000000006E-3</c:v>
                </c:pt>
                <c:pt idx="12">
                  <c:v>4.8399999999999997E-3</c:v>
                </c:pt>
                <c:pt idx="13">
                  <c:v>4.7800000000000004E-3</c:v>
                </c:pt>
                <c:pt idx="14">
                  <c:v>4.7999999999999996E-3</c:v>
                </c:pt>
                <c:pt idx="15">
                  <c:v>4.6299999999999996E-3</c:v>
                </c:pt>
                <c:pt idx="16">
                  <c:v>4.2699999999999995E-3</c:v>
                </c:pt>
                <c:pt idx="17">
                  <c:v>4.1600000000000005E-3</c:v>
                </c:pt>
                <c:pt idx="18">
                  <c:v>4.0800000000000003E-3</c:v>
                </c:pt>
                <c:pt idx="19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7-4E99-8D91-079C9C98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14960"/>
        <c:axId val="555215944"/>
      </c:scatterChart>
      <c:valAx>
        <c:axId val="5552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15944"/>
        <c:crosses val="autoZero"/>
        <c:crossBetween val="midCat"/>
      </c:valAx>
      <c:valAx>
        <c:axId val="55521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1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</a:t>
            </a:r>
            <a:r>
              <a:rPr lang="en-US" baseline="0"/>
              <a:t> Resistance vs Duty Cycle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Sheet1!$F$65:$F$84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Sheet1!$M$65:$M$84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4.0160642570280265</c:v>
                </c:pt>
                <c:pt idx="6">
                  <c:v>8.0645161290322651</c:v>
                </c:pt>
                <c:pt idx="7">
                  <c:v>12.145748987854169</c:v>
                </c:pt>
                <c:pt idx="8">
                  <c:v>16.260162601626032</c:v>
                </c:pt>
                <c:pt idx="9">
                  <c:v>16.260162601626032</c:v>
                </c:pt>
                <c:pt idx="10">
                  <c:v>20.408163265306047</c:v>
                </c:pt>
                <c:pt idx="11">
                  <c:v>28.806584362139848</c:v>
                </c:pt>
                <c:pt idx="12">
                  <c:v>33.057851239669453</c:v>
                </c:pt>
                <c:pt idx="13">
                  <c:v>46.025104602510403</c:v>
                </c:pt>
                <c:pt idx="14">
                  <c:v>41.666666666666707</c:v>
                </c:pt>
                <c:pt idx="15">
                  <c:v>79.913606911447118</c:v>
                </c:pt>
                <c:pt idx="16">
                  <c:v>170.96018735363009</c:v>
                </c:pt>
                <c:pt idx="17">
                  <c:v>201.92307692307688</c:v>
                </c:pt>
                <c:pt idx="18">
                  <c:v>225.49019607843135</c:v>
                </c:pt>
                <c:pt idx="1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80C-B2CC-F8D38FC9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69040"/>
        <c:axId val="555171008"/>
      </c:scatterChart>
      <c:valAx>
        <c:axId val="5551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71008"/>
        <c:crosses val="autoZero"/>
        <c:crossBetween val="midCat"/>
      </c:valAx>
      <c:valAx>
        <c:axId val="5551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</a:t>
                </a:r>
                <a:r>
                  <a:rPr lang="en-US" baseline="0"/>
                  <a:t> Resistance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6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Resistance vs. Duty Cycle (REDLED)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Sheet1!$K$2:$K$21</c:f>
              <c:numCache>
                <c:formatCode>General</c:formatCode>
                <c:ptCount val="20"/>
                <c:pt idx="0">
                  <c:v>0</c:v>
                </c:pt>
                <c:pt idx="1">
                  <c:v>52.631578947368425</c:v>
                </c:pt>
                <c:pt idx="2">
                  <c:v>111.11111111111111</c:v>
                </c:pt>
                <c:pt idx="3">
                  <c:v>176.47058823529412</c:v>
                </c:pt>
                <c:pt idx="4">
                  <c:v>250</c:v>
                </c:pt>
                <c:pt idx="5">
                  <c:v>333.33333333333337</c:v>
                </c:pt>
                <c:pt idx="6">
                  <c:v>428.57142857142856</c:v>
                </c:pt>
                <c:pt idx="7">
                  <c:v>538.46153846153845</c:v>
                </c:pt>
                <c:pt idx="8">
                  <c:v>666.66666666666663</c:v>
                </c:pt>
                <c:pt idx="9">
                  <c:v>818.18181818181824</c:v>
                </c:pt>
                <c:pt idx="10">
                  <c:v>1000</c:v>
                </c:pt>
                <c:pt idx="11">
                  <c:v>1222.2222222222224</c:v>
                </c:pt>
                <c:pt idx="12">
                  <c:v>1500</c:v>
                </c:pt>
                <c:pt idx="13">
                  <c:v>1857.1428571428571</c:v>
                </c:pt>
                <c:pt idx="14">
                  <c:v>2333.3333333333335</c:v>
                </c:pt>
                <c:pt idx="15">
                  <c:v>3000</c:v>
                </c:pt>
                <c:pt idx="16">
                  <c:v>4000</c:v>
                </c:pt>
                <c:pt idx="17">
                  <c:v>5666.666666666667</c:v>
                </c:pt>
                <c:pt idx="18">
                  <c:v>9000</c:v>
                </c:pt>
                <c:pt idx="19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F-47CE-BAEC-11098821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2528"/>
        <c:axId val="84772856"/>
      </c:scatterChart>
      <c:valAx>
        <c:axId val="8477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856"/>
        <c:crosses val="autoZero"/>
        <c:crossBetween val="midCat"/>
      </c:valAx>
      <c:valAx>
        <c:axId val="8477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Resistance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</a:t>
            </a:r>
            <a:r>
              <a:rPr lang="en-US" baseline="0"/>
              <a:t> vs LED Current (BLUE)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Sheet1!$J$65:$J$84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xVal>
          <c:yVal>
            <c:numRef>
              <c:f>Sheet1!$M$65:$M$84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4.0160642570280265</c:v>
                </c:pt>
                <c:pt idx="6">
                  <c:v>8.0645161290322651</c:v>
                </c:pt>
                <c:pt idx="7">
                  <c:v>12.145748987854169</c:v>
                </c:pt>
                <c:pt idx="8">
                  <c:v>16.260162601626032</c:v>
                </c:pt>
                <c:pt idx="9">
                  <c:v>16.260162601626032</c:v>
                </c:pt>
                <c:pt idx="10">
                  <c:v>20.408163265306047</c:v>
                </c:pt>
                <c:pt idx="11">
                  <c:v>28.806584362139848</c:v>
                </c:pt>
                <c:pt idx="12">
                  <c:v>33.057851239669453</c:v>
                </c:pt>
                <c:pt idx="13">
                  <c:v>46.025104602510403</c:v>
                </c:pt>
                <c:pt idx="14">
                  <c:v>41.666666666666707</c:v>
                </c:pt>
                <c:pt idx="15">
                  <c:v>79.913606911447118</c:v>
                </c:pt>
                <c:pt idx="16">
                  <c:v>170.96018735363009</c:v>
                </c:pt>
                <c:pt idx="17">
                  <c:v>201.92307692307688</c:v>
                </c:pt>
                <c:pt idx="18">
                  <c:v>225.49019607843135</c:v>
                </c:pt>
                <c:pt idx="1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5-4C92-881C-095C759D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904248"/>
        <c:axId val="537900312"/>
      </c:scatterChart>
      <c:valAx>
        <c:axId val="53790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0312"/>
        <c:crosses val="autoZero"/>
        <c:crossBetween val="midCat"/>
      </c:valAx>
      <c:valAx>
        <c:axId val="53790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Current</a:t>
            </a:r>
            <a:r>
              <a:rPr lang="en-US" baseline="0"/>
              <a:t> vs. Duty Cycle (REDLED)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Sheet1!$L$2:$L$21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5.0000000000000001E-3</c:v>
                </c:pt>
                <c:pt idx="2">
                  <c:v>4.9400000000000008E-3</c:v>
                </c:pt>
                <c:pt idx="3">
                  <c:v>4.8799999999999998E-3</c:v>
                </c:pt>
                <c:pt idx="4">
                  <c:v>4.8200000000000005E-3</c:v>
                </c:pt>
                <c:pt idx="5">
                  <c:v>4.7800000000000004E-3</c:v>
                </c:pt>
                <c:pt idx="6">
                  <c:v>4.7499999999999999E-3</c:v>
                </c:pt>
                <c:pt idx="7">
                  <c:v>4.5300000000000002E-3</c:v>
                </c:pt>
                <c:pt idx="8">
                  <c:v>4.2199999999999998E-3</c:v>
                </c:pt>
                <c:pt idx="9">
                  <c:v>4.0000000000000001E-3</c:v>
                </c:pt>
                <c:pt idx="10">
                  <c:v>3.82E-3</c:v>
                </c:pt>
                <c:pt idx="11">
                  <c:v>3.6900000000000001E-3</c:v>
                </c:pt>
                <c:pt idx="12">
                  <c:v>3.5899999999999999E-3</c:v>
                </c:pt>
                <c:pt idx="13">
                  <c:v>3.49E-3</c:v>
                </c:pt>
                <c:pt idx="14">
                  <c:v>3.4300000000000003E-3</c:v>
                </c:pt>
                <c:pt idx="15">
                  <c:v>3.3900000000000002E-3</c:v>
                </c:pt>
                <c:pt idx="16">
                  <c:v>3.3300000000000001E-3</c:v>
                </c:pt>
                <c:pt idx="17">
                  <c:v>3.31E-3</c:v>
                </c:pt>
                <c:pt idx="18">
                  <c:v>3.2699999999999999E-3</c:v>
                </c:pt>
                <c:pt idx="19">
                  <c:v>3.2499999999999999E-3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E-4DB7-89F5-818410FE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73192"/>
        <c:axId val="465570240"/>
      </c:scatterChart>
      <c:valAx>
        <c:axId val="46557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70240"/>
        <c:crosses val="autoZero"/>
        <c:crossBetween val="midCat"/>
      </c:valAx>
      <c:valAx>
        <c:axId val="4655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7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 vs. duty cycle (RED 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12.145748987854169</c:v>
                </c:pt>
                <c:pt idx="3">
                  <c:v>24.590163934426254</c:v>
                </c:pt>
                <c:pt idx="4">
                  <c:v>37.344398340248901</c:v>
                </c:pt>
                <c:pt idx="5">
                  <c:v>46.025104602510403</c:v>
                </c:pt>
                <c:pt idx="6">
                  <c:v>52.631578947368425</c:v>
                </c:pt>
                <c:pt idx="7">
                  <c:v>103.7527593818984</c:v>
                </c:pt>
                <c:pt idx="8">
                  <c:v>184.83412322274887</c:v>
                </c:pt>
                <c:pt idx="9">
                  <c:v>250</c:v>
                </c:pt>
                <c:pt idx="10">
                  <c:v>308.90052356020948</c:v>
                </c:pt>
                <c:pt idx="11">
                  <c:v>355.01355013550136</c:v>
                </c:pt>
                <c:pt idx="12">
                  <c:v>392.75766016713095</c:v>
                </c:pt>
                <c:pt idx="13">
                  <c:v>432.66475644699136</c:v>
                </c:pt>
                <c:pt idx="14">
                  <c:v>457.72594752186581</c:v>
                </c:pt>
                <c:pt idx="15">
                  <c:v>474.92625368731558</c:v>
                </c:pt>
                <c:pt idx="16">
                  <c:v>501.50150150150148</c:v>
                </c:pt>
                <c:pt idx="17">
                  <c:v>510.57401812688818</c:v>
                </c:pt>
                <c:pt idx="18">
                  <c:v>529.05198776758414</c:v>
                </c:pt>
                <c:pt idx="19">
                  <c:v>538.46153846153845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614-8CB9-82BE7199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18680"/>
        <c:axId val="465615728"/>
      </c:scatterChart>
      <c:valAx>
        <c:axId val="46561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5728"/>
        <c:crosses val="autoZero"/>
        <c:crossBetween val="midCat"/>
      </c:valAx>
      <c:valAx>
        <c:axId val="4656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1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 vs. LED current (REDLED)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Sheet1!$J$2:$J$21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xVal>
          <c:yVal>
            <c:numRef>
              <c:f>Sheet1!$M$2:$M$21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12.145748987854169</c:v>
                </c:pt>
                <c:pt idx="3">
                  <c:v>24.590163934426254</c:v>
                </c:pt>
                <c:pt idx="4">
                  <c:v>37.344398340248901</c:v>
                </c:pt>
                <c:pt idx="5">
                  <c:v>46.025104602510403</c:v>
                </c:pt>
                <c:pt idx="6">
                  <c:v>52.631578947368425</c:v>
                </c:pt>
                <c:pt idx="7">
                  <c:v>103.7527593818984</c:v>
                </c:pt>
                <c:pt idx="8">
                  <c:v>184.83412322274887</c:v>
                </c:pt>
                <c:pt idx="9">
                  <c:v>250</c:v>
                </c:pt>
                <c:pt idx="10">
                  <c:v>308.90052356020948</c:v>
                </c:pt>
                <c:pt idx="11">
                  <c:v>355.01355013550136</c:v>
                </c:pt>
                <c:pt idx="12">
                  <c:v>392.75766016713095</c:v>
                </c:pt>
                <c:pt idx="13">
                  <c:v>432.66475644699136</c:v>
                </c:pt>
                <c:pt idx="14">
                  <c:v>457.72594752186581</c:v>
                </c:pt>
                <c:pt idx="15">
                  <c:v>474.92625368731558</c:v>
                </c:pt>
                <c:pt idx="16">
                  <c:v>501.50150150150148</c:v>
                </c:pt>
                <c:pt idx="17">
                  <c:v>510.57401812688818</c:v>
                </c:pt>
                <c:pt idx="18">
                  <c:v>529.05198776758414</c:v>
                </c:pt>
                <c:pt idx="19">
                  <c:v>538.46153846153845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D-426D-B35A-640623620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10264"/>
        <c:axId val="524218136"/>
      </c:scatterChart>
      <c:valAx>
        <c:axId val="52421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8136"/>
        <c:crosses val="autoZero"/>
        <c:crossBetween val="midCat"/>
      </c:valAx>
      <c:valAx>
        <c:axId val="52421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1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 current vs.</a:t>
            </a:r>
            <a:r>
              <a:rPr lang="en-US" baseline="0"/>
              <a:t> Duty Cycle (YELLOW)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Sheet1!$J$23:$J$42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4.7499999999999999E-3</c:v>
                </c:pt>
                <c:pt idx="2">
                  <c:v>4.4999999999999997E-3</c:v>
                </c:pt>
                <c:pt idx="3">
                  <c:v>4.2500000000000003E-3</c:v>
                </c:pt>
                <c:pt idx="4">
                  <c:v>4.0000000000000001E-3</c:v>
                </c:pt>
                <c:pt idx="5">
                  <c:v>3.7499999999999999E-3</c:v>
                </c:pt>
                <c:pt idx="6">
                  <c:v>3.5000000000000001E-3</c:v>
                </c:pt>
                <c:pt idx="7">
                  <c:v>3.2499999999999999E-3</c:v>
                </c:pt>
                <c:pt idx="8">
                  <c:v>3.0000000000000001E-3</c:v>
                </c:pt>
                <c:pt idx="9">
                  <c:v>2.7499999999999998E-3</c:v>
                </c:pt>
                <c:pt idx="10">
                  <c:v>2.5000000000000001E-3</c:v>
                </c:pt>
                <c:pt idx="11">
                  <c:v>2.2499999999999998E-3</c:v>
                </c:pt>
                <c:pt idx="12">
                  <c:v>2E-3</c:v>
                </c:pt>
                <c:pt idx="13">
                  <c:v>1.75E-3</c:v>
                </c:pt>
                <c:pt idx="14">
                  <c:v>1.5E-3</c:v>
                </c:pt>
                <c:pt idx="15">
                  <c:v>1.25E-3</c:v>
                </c:pt>
                <c:pt idx="16">
                  <c:v>1E-3</c:v>
                </c:pt>
                <c:pt idx="17">
                  <c:v>7.5000000000000002E-4</c:v>
                </c:pt>
                <c:pt idx="18">
                  <c:v>5.0000000000000001E-4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A-414F-8314-C0A671BF5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859824"/>
        <c:axId val="459859168"/>
      </c:scatterChart>
      <c:valAx>
        <c:axId val="4598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168"/>
        <c:crosses val="autoZero"/>
        <c:crossBetween val="midCat"/>
      </c:valAx>
      <c:valAx>
        <c:axId val="459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LED</a:t>
            </a:r>
            <a:r>
              <a:rPr lang="en-US" baseline="0"/>
              <a:t> Resistance vs. Duty Cycle (YELLOW)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Sheet1!$K$23:$K$42</c:f>
              <c:numCache>
                <c:formatCode>General</c:formatCode>
                <c:ptCount val="20"/>
                <c:pt idx="0">
                  <c:v>0</c:v>
                </c:pt>
                <c:pt idx="1">
                  <c:v>52.631578947368425</c:v>
                </c:pt>
                <c:pt idx="2">
                  <c:v>111.11111111111111</c:v>
                </c:pt>
                <c:pt idx="3">
                  <c:v>176.47058823529412</c:v>
                </c:pt>
                <c:pt idx="4">
                  <c:v>250</c:v>
                </c:pt>
                <c:pt idx="5">
                  <c:v>333.33333333333337</c:v>
                </c:pt>
                <c:pt idx="6">
                  <c:v>428.57142857142856</c:v>
                </c:pt>
                <c:pt idx="7">
                  <c:v>538.46153846153845</c:v>
                </c:pt>
                <c:pt idx="8">
                  <c:v>666.66666666666663</c:v>
                </c:pt>
                <c:pt idx="9">
                  <c:v>818.18181818181824</c:v>
                </c:pt>
                <c:pt idx="10">
                  <c:v>1000</c:v>
                </c:pt>
                <c:pt idx="11">
                  <c:v>1222.2222222222224</c:v>
                </c:pt>
                <c:pt idx="12">
                  <c:v>1500</c:v>
                </c:pt>
                <c:pt idx="13">
                  <c:v>1857.1428571428571</c:v>
                </c:pt>
                <c:pt idx="14">
                  <c:v>2333.3333333333335</c:v>
                </c:pt>
                <c:pt idx="15">
                  <c:v>3000</c:v>
                </c:pt>
                <c:pt idx="16">
                  <c:v>4000</c:v>
                </c:pt>
                <c:pt idx="17">
                  <c:v>5666.666666666667</c:v>
                </c:pt>
                <c:pt idx="18">
                  <c:v>9000</c:v>
                </c:pt>
                <c:pt idx="19">
                  <c:v>19000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F-4165-8662-AE9E3D43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4760"/>
        <c:axId val="487374920"/>
      </c:scatterChart>
      <c:valAx>
        <c:axId val="48738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74920"/>
        <c:crosses val="autoZero"/>
        <c:crossBetween val="midCat"/>
      </c:valAx>
      <c:valAx>
        <c:axId val="4873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Resistance( 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current vs. Duty</a:t>
            </a:r>
            <a:r>
              <a:rPr lang="en-US" baseline="0"/>
              <a:t> Cycle (YELLOW)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Sheet1!$L$23:$L$42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4.9800000000000001E-3</c:v>
                </c:pt>
                <c:pt idx="8">
                  <c:v>4.96E-3</c:v>
                </c:pt>
                <c:pt idx="9">
                  <c:v>4.96E-3</c:v>
                </c:pt>
                <c:pt idx="10">
                  <c:v>4.9400000000000008E-3</c:v>
                </c:pt>
                <c:pt idx="11">
                  <c:v>4.9400000000000008E-3</c:v>
                </c:pt>
                <c:pt idx="12">
                  <c:v>4.9199999999999999E-3</c:v>
                </c:pt>
                <c:pt idx="13">
                  <c:v>4.9199999999999999E-3</c:v>
                </c:pt>
                <c:pt idx="14">
                  <c:v>4.9000000000000007E-3</c:v>
                </c:pt>
                <c:pt idx="15">
                  <c:v>4.9000000000000007E-3</c:v>
                </c:pt>
                <c:pt idx="16">
                  <c:v>4.9000000000000007E-3</c:v>
                </c:pt>
                <c:pt idx="17">
                  <c:v>4.8799999999999998E-3</c:v>
                </c:pt>
                <c:pt idx="18">
                  <c:v>4.8799999999999998E-3</c:v>
                </c:pt>
                <c:pt idx="19">
                  <c:v>4.8600000000000006E-3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2-49F8-92DB-24D250D7A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89352"/>
        <c:axId val="487388368"/>
      </c:scatterChart>
      <c:valAx>
        <c:axId val="48738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8368"/>
        <c:crosses val="autoZero"/>
        <c:crossBetween val="midCat"/>
      </c:valAx>
      <c:valAx>
        <c:axId val="4873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Photocell Resistance vs. Duty cycle (YELLOW)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Sheet1!$F$23:$F$42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Sheet1!$M$23:$M$42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4.0160642570280265</c:v>
                </c:pt>
                <c:pt idx="8">
                  <c:v>8.0645161290322651</c:v>
                </c:pt>
                <c:pt idx="9">
                  <c:v>8.0645161290322651</c:v>
                </c:pt>
                <c:pt idx="10">
                  <c:v>12.145748987854169</c:v>
                </c:pt>
                <c:pt idx="11">
                  <c:v>12.145748987854169</c:v>
                </c:pt>
                <c:pt idx="12">
                  <c:v>16.260162601626032</c:v>
                </c:pt>
                <c:pt idx="13">
                  <c:v>16.260162601626032</c:v>
                </c:pt>
                <c:pt idx="14">
                  <c:v>20.408163265306047</c:v>
                </c:pt>
                <c:pt idx="15">
                  <c:v>20.408163265306047</c:v>
                </c:pt>
                <c:pt idx="16">
                  <c:v>20.408163265306047</c:v>
                </c:pt>
                <c:pt idx="17">
                  <c:v>24.590163934426254</c:v>
                </c:pt>
                <c:pt idx="18">
                  <c:v>24.590163934426254</c:v>
                </c:pt>
                <c:pt idx="19">
                  <c:v>28.806584362139848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C-44C9-95C9-5215D0C2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332408"/>
        <c:axId val="498333064"/>
      </c:scatterChart>
      <c:valAx>
        <c:axId val="49833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3064"/>
        <c:crosses val="autoZero"/>
        <c:crossBetween val="midCat"/>
      </c:valAx>
      <c:valAx>
        <c:axId val="4983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3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606010</xdr:colOff>
      <xdr:row>1</xdr:row>
      <xdr:rowOff>22638</xdr:rowOff>
    </xdr:from>
    <xdr:to>
      <xdr:col>24</xdr:col>
      <xdr:colOff>414130</xdr:colOff>
      <xdr:row>20</xdr:row>
      <xdr:rowOff>110435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9AD94D-022B-4D85-B87E-0918D2315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129761</xdr:colOff>
      <xdr:row>0</xdr:row>
      <xdr:rowOff>188291</xdr:rowOff>
    </xdr:from>
    <xdr:to>
      <xdr:col>35</xdr:col>
      <xdr:colOff>207065</xdr:colOff>
      <xdr:row>20</xdr:row>
      <xdr:rowOff>165653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87103-24DE-4B9A-884E-6C6E61A0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502477</xdr:colOff>
      <xdr:row>0</xdr:row>
      <xdr:rowOff>0</xdr:rowOff>
    </xdr:from>
    <xdr:to>
      <xdr:col>45</xdr:col>
      <xdr:colOff>552173</xdr:colOff>
      <xdr:row>22</xdr:row>
      <xdr:rowOff>73993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5CF2FD-E64B-4502-8204-ADE5EA516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488673</xdr:colOff>
      <xdr:row>0</xdr:row>
      <xdr:rowOff>133073</xdr:rowOff>
    </xdr:from>
    <xdr:to>
      <xdr:col>56</xdr:col>
      <xdr:colOff>262282</xdr:colOff>
      <xdr:row>22</xdr:row>
      <xdr:rowOff>124239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580995-2085-4090-8BE7-BF66FFFF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530086</xdr:colOff>
      <xdr:row>0</xdr:row>
      <xdr:rowOff>160682</xdr:rowOff>
    </xdr:from>
    <xdr:to>
      <xdr:col>68</xdr:col>
      <xdr:colOff>55217</xdr:colOff>
      <xdr:row>22</xdr:row>
      <xdr:rowOff>41413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440E99-E8ED-41FA-8368-5EF2A95EE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22</xdr:row>
      <xdr:rowOff>57148</xdr:rowOff>
    </xdr:from>
    <xdr:to>
      <xdr:col>24</xdr:col>
      <xdr:colOff>331304</xdr:colOff>
      <xdr:row>42</xdr:row>
      <xdr:rowOff>96629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439C6-CADB-4B01-AA21-0BF55FCE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564597</xdr:colOff>
      <xdr:row>21</xdr:row>
      <xdr:rowOff>160682</xdr:rowOff>
    </xdr:from>
    <xdr:to>
      <xdr:col>35</xdr:col>
      <xdr:colOff>414131</xdr:colOff>
      <xdr:row>42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398A2-6321-46FC-8DB5-F6E9B2D09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81444</xdr:colOff>
      <xdr:row>22</xdr:row>
      <xdr:rowOff>188290</xdr:rowOff>
    </xdr:from>
    <xdr:to>
      <xdr:col>45</xdr:col>
      <xdr:colOff>483152</xdr:colOff>
      <xdr:row>43</xdr:row>
      <xdr:rowOff>69021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361B5D-8F4C-46A2-8447-4C413E57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419651</xdr:colOff>
      <xdr:row>23</xdr:row>
      <xdr:rowOff>91660</xdr:rowOff>
    </xdr:from>
    <xdr:to>
      <xdr:col>56</xdr:col>
      <xdr:colOff>414129</xdr:colOff>
      <xdr:row>42</xdr:row>
      <xdr:rowOff>82825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494677-E258-4EEF-A5A6-12AAB2506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88348</xdr:colOff>
      <xdr:row>22</xdr:row>
      <xdr:rowOff>146877</xdr:rowOff>
    </xdr:from>
    <xdr:to>
      <xdr:col>66</xdr:col>
      <xdr:colOff>303696</xdr:colOff>
      <xdr:row>43</xdr:row>
      <xdr:rowOff>124238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2F4F9D-11C3-44E0-BF3F-7307A4E04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60739</xdr:colOff>
      <xdr:row>43</xdr:row>
      <xdr:rowOff>22638</xdr:rowOff>
    </xdr:from>
    <xdr:to>
      <xdr:col>24</xdr:col>
      <xdr:colOff>262282</xdr:colOff>
      <xdr:row>64</xdr:row>
      <xdr:rowOff>13804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86E2C5C-60F5-4A0D-A5F1-682E62961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129761</xdr:colOff>
      <xdr:row>43</xdr:row>
      <xdr:rowOff>105465</xdr:rowOff>
    </xdr:from>
    <xdr:to>
      <xdr:col>34</xdr:col>
      <xdr:colOff>193261</xdr:colOff>
      <xdr:row>62</xdr:row>
      <xdr:rowOff>69022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FF5F21-AB83-4693-B88A-2EFFBE1CC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461065</xdr:colOff>
      <xdr:row>43</xdr:row>
      <xdr:rowOff>174486</xdr:rowOff>
    </xdr:from>
    <xdr:to>
      <xdr:col>44</xdr:col>
      <xdr:colOff>510760</xdr:colOff>
      <xdr:row>63</xdr:row>
      <xdr:rowOff>27607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649205-5CE7-4E01-B9FB-484C6F802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171173</xdr:colOff>
      <xdr:row>42</xdr:row>
      <xdr:rowOff>146879</xdr:rowOff>
    </xdr:from>
    <xdr:to>
      <xdr:col>55</xdr:col>
      <xdr:colOff>303695</xdr:colOff>
      <xdr:row>62</xdr:row>
      <xdr:rowOff>55218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853BFD-40A6-44E0-9524-703CC6220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405848</xdr:colOff>
      <xdr:row>44</xdr:row>
      <xdr:rowOff>64052</xdr:rowOff>
    </xdr:from>
    <xdr:to>
      <xdr:col>65</xdr:col>
      <xdr:colOff>165653</xdr:colOff>
      <xdr:row>62</xdr:row>
      <xdr:rowOff>179456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55DF1D-6DA0-41D7-B3DF-728A78296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33130</xdr:colOff>
      <xdr:row>64</xdr:row>
      <xdr:rowOff>133074</xdr:rowOff>
    </xdr:from>
    <xdr:to>
      <xdr:col>24</xdr:col>
      <xdr:colOff>386521</xdr:colOff>
      <xdr:row>85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8224E5-1442-4552-95A7-9378959A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267803</xdr:colOff>
      <xdr:row>64</xdr:row>
      <xdr:rowOff>188290</xdr:rowOff>
    </xdr:from>
    <xdr:to>
      <xdr:col>34</xdr:col>
      <xdr:colOff>55216</xdr:colOff>
      <xdr:row>82</xdr:row>
      <xdr:rowOff>124238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37CF5D5-DDC5-42E6-8A7D-F57D54CC2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426554</xdr:colOff>
      <xdr:row>64</xdr:row>
      <xdr:rowOff>119269</xdr:rowOff>
    </xdr:from>
    <xdr:to>
      <xdr:col>45</xdr:col>
      <xdr:colOff>469348</xdr:colOff>
      <xdr:row>87</xdr:row>
      <xdr:rowOff>27608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DA8655-D318-47AB-BFEF-81A0BE56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74542</xdr:colOff>
      <xdr:row>64</xdr:row>
      <xdr:rowOff>91659</xdr:rowOff>
    </xdr:from>
    <xdr:to>
      <xdr:col>54</xdr:col>
      <xdr:colOff>538369</xdr:colOff>
      <xdr:row>83</xdr:row>
      <xdr:rowOff>96630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B22CE6F-78C3-4913-9295-7B0A33E2E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447261</xdr:colOff>
      <xdr:row>63</xdr:row>
      <xdr:rowOff>188292</xdr:rowOff>
    </xdr:from>
    <xdr:to>
      <xdr:col>64</xdr:col>
      <xdr:colOff>193261</xdr:colOff>
      <xdr:row>84</xdr:row>
      <xdr:rowOff>110436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0A01F33-1ECD-48E9-80B0-B258AFC07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3042-6103-48F9-88F4-1185E32848A1}">
  <dimension ref="A1:O84"/>
  <sheetViews>
    <sheetView tabSelected="1" topLeftCell="AK32" zoomScale="69" workbookViewId="0">
      <selection activeCell="AX90" sqref="AX90"/>
    </sheetView>
  </sheetViews>
  <sheetFormatPr defaultRowHeight="15" x14ac:dyDescent="0.25"/>
  <cols>
    <col min="6" max="6" width="13.28515625" customWidth="1"/>
    <col min="7" max="7" width="12.28515625" customWidth="1"/>
    <col min="8" max="8" width="15.28515625" customWidth="1"/>
  </cols>
  <sheetData>
    <row r="1" spans="1:15" x14ac:dyDescent="0.25">
      <c r="A1" t="s">
        <v>0</v>
      </c>
      <c r="E1" t="s">
        <v>47</v>
      </c>
      <c r="F1" t="s">
        <v>46</v>
      </c>
      <c r="G1" t="s">
        <v>48</v>
      </c>
      <c r="H1" t="s">
        <v>49</v>
      </c>
      <c r="I1" t="s">
        <v>52</v>
      </c>
      <c r="J1" t="s">
        <v>56</v>
      </c>
      <c r="K1" t="s">
        <v>57</v>
      </c>
      <c r="L1" t="s">
        <v>58</v>
      </c>
      <c r="M1" t="s">
        <v>59</v>
      </c>
    </row>
    <row r="2" spans="1:15" x14ac:dyDescent="0.25">
      <c r="A2" t="s">
        <v>1</v>
      </c>
      <c r="E2">
        <v>0</v>
      </c>
      <c r="F2">
        <f>E2*5</f>
        <v>0</v>
      </c>
      <c r="G2">
        <f>5-5*F2/100</f>
        <v>5</v>
      </c>
      <c r="H2">
        <v>5</v>
      </c>
      <c r="I2">
        <f>5-H2</f>
        <v>0</v>
      </c>
      <c r="J2">
        <f>G2/1000</f>
        <v>5.0000000000000001E-3</v>
      </c>
      <c r="K2">
        <f>(5-G2)/J2</f>
        <v>0</v>
      </c>
      <c r="L2">
        <f>H2/1000</f>
        <v>5.0000000000000001E-3</v>
      </c>
      <c r="M2">
        <f>I2/L2</f>
        <v>0</v>
      </c>
    </row>
    <row r="3" spans="1:15" x14ac:dyDescent="0.25">
      <c r="A3" t="s">
        <v>2</v>
      </c>
      <c r="E3">
        <v>1</v>
      </c>
      <c r="F3">
        <f t="shared" ref="F3:F42" si="0">E3*5</f>
        <v>5</v>
      </c>
      <c r="G3">
        <f t="shared" ref="G3:G42" si="1">5-5*F3/100</f>
        <v>4.75</v>
      </c>
      <c r="H3">
        <v>5</v>
      </c>
      <c r="I3">
        <f t="shared" ref="I3:I21" si="2">5-H3</f>
        <v>0</v>
      </c>
      <c r="J3">
        <f t="shared" ref="J3:J21" si="3">G3/1000</f>
        <v>4.7499999999999999E-3</v>
      </c>
      <c r="K3">
        <f t="shared" ref="K3:K66" si="4">(5-G3)/J3</f>
        <v>52.631578947368425</v>
      </c>
      <c r="L3">
        <f t="shared" ref="L3:L66" si="5">H3/1000</f>
        <v>5.0000000000000001E-3</v>
      </c>
      <c r="M3">
        <f t="shared" ref="M3:M66" si="6">I3/L3</f>
        <v>0</v>
      </c>
    </row>
    <row r="4" spans="1:15" x14ac:dyDescent="0.25">
      <c r="A4" t="s">
        <v>3</v>
      </c>
      <c r="E4">
        <v>2</v>
      </c>
      <c r="F4">
        <f t="shared" si="0"/>
        <v>10</v>
      </c>
      <c r="G4">
        <f t="shared" si="1"/>
        <v>4.5</v>
      </c>
      <c r="H4">
        <v>4.9400000000000004</v>
      </c>
      <c r="I4">
        <f t="shared" si="2"/>
        <v>5.9999999999999609E-2</v>
      </c>
      <c r="J4">
        <f t="shared" si="3"/>
        <v>4.4999999999999997E-3</v>
      </c>
      <c r="K4">
        <f t="shared" si="4"/>
        <v>111.11111111111111</v>
      </c>
      <c r="L4">
        <f t="shared" si="5"/>
        <v>4.9400000000000008E-3</v>
      </c>
      <c r="M4">
        <f t="shared" si="6"/>
        <v>12.145748987854169</v>
      </c>
    </row>
    <row r="5" spans="1:15" x14ac:dyDescent="0.25">
      <c r="A5" t="s">
        <v>4</v>
      </c>
      <c r="E5">
        <v>3</v>
      </c>
      <c r="F5">
        <f t="shared" si="0"/>
        <v>15</v>
      </c>
      <c r="G5">
        <f t="shared" si="1"/>
        <v>4.25</v>
      </c>
      <c r="H5">
        <v>4.88</v>
      </c>
      <c r="I5">
        <f t="shared" si="2"/>
        <v>0.12000000000000011</v>
      </c>
      <c r="J5">
        <f t="shared" si="3"/>
        <v>4.2500000000000003E-3</v>
      </c>
      <c r="K5">
        <f t="shared" si="4"/>
        <v>176.47058823529412</v>
      </c>
      <c r="L5">
        <f t="shared" si="5"/>
        <v>4.8799999999999998E-3</v>
      </c>
      <c r="M5">
        <f t="shared" si="6"/>
        <v>24.590163934426254</v>
      </c>
    </row>
    <row r="6" spans="1:15" x14ac:dyDescent="0.25">
      <c r="A6" t="s">
        <v>1</v>
      </c>
      <c r="E6">
        <v>4</v>
      </c>
      <c r="F6">
        <f t="shared" si="0"/>
        <v>20</v>
      </c>
      <c r="G6">
        <f t="shared" si="1"/>
        <v>4</v>
      </c>
      <c r="H6">
        <v>4.82</v>
      </c>
      <c r="I6">
        <f t="shared" si="2"/>
        <v>0.17999999999999972</v>
      </c>
      <c r="J6">
        <f t="shared" si="3"/>
        <v>4.0000000000000001E-3</v>
      </c>
      <c r="K6">
        <f t="shared" si="4"/>
        <v>250</v>
      </c>
      <c r="L6">
        <f t="shared" si="5"/>
        <v>4.8200000000000005E-3</v>
      </c>
      <c r="M6">
        <f t="shared" si="6"/>
        <v>37.344398340248901</v>
      </c>
    </row>
    <row r="7" spans="1:15" x14ac:dyDescent="0.25">
      <c r="A7" t="s">
        <v>5</v>
      </c>
      <c r="E7">
        <v>5</v>
      </c>
      <c r="F7">
        <f t="shared" si="0"/>
        <v>25</v>
      </c>
      <c r="G7">
        <f t="shared" si="1"/>
        <v>3.75</v>
      </c>
      <c r="H7">
        <v>4.78</v>
      </c>
      <c r="I7">
        <f t="shared" si="2"/>
        <v>0.21999999999999975</v>
      </c>
      <c r="J7">
        <f t="shared" si="3"/>
        <v>3.7499999999999999E-3</v>
      </c>
      <c r="K7">
        <f t="shared" si="4"/>
        <v>333.33333333333337</v>
      </c>
      <c r="L7">
        <f t="shared" si="5"/>
        <v>4.7800000000000004E-3</v>
      </c>
      <c r="M7">
        <f t="shared" si="6"/>
        <v>46.025104602510403</v>
      </c>
    </row>
    <row r="8" spans="1:15" x14ac:dyDescent="0.25">
      <c r="A8" t="s">
        <v>3</v>
      </c>
      <c r="E8">
        <v>6</v>
      </c>
      <c r="F8">
        <f t="shared" si="0"/>
        <v>30</v>
      </c>
      <c r="G8">
        <f t="shared" si="1"/>
        <v>3.5</v>
      </c>
      <c r="H8">
        <v>4.75</v>
      </c>
      <c r="I8">
        <f t="shared" si="2"/>
        <v>0.25</v>
      </c>
      <c r="J8">
        <f t="shared" si="3"/>
        <v>3.5000000000000001E-3</v>
      </c>
      <c r="K8">
        <f t="shared" si="4"/>
        <v>428.57142857142856</v>
      </c>
      <c r="L8">
        <f t="shared" si="5"/>
        <v>4.7499999999999999E-3</v>
      </c>
      <c r="M8">
        <f t="shared" si="6"/>
        <v>52.631578947368425</v>
      </c>
      <c r="O8" t="s">
        <v>60</v>
      </c>
    </row>
    <row r="9" spans="1:15" x14ac:dyDescent="0.25">
      <c r="A9" t="s">
        <v>6</v>
      </c>
      <c r="E9">
        <v>7</v>
      </c>
      <c r="F9">
        <f t="shared" si="0"/>
        <v>35</v>
      </c>
      <c r="G9">
        <f t="shared" si="1"/>
        <v>3.25</v>
      </c>
      <c r="H9">
        <v>4.53</v>
      </c>
      <c r="I9">
        <f t="shared" si="2"/>
        <v>0.46999999999999975</v>
      </c>
      <c r="J9">
        <f t="shared" si="3"/>
        <v>3.2499999999999999E-3</v>
      </c>
      <c r="K9">
        <f t="shared" si="4"/>
        <v>538.46153846153845</v>
      </c>
      <c r="L9">
        <f t="shared" si="5"/>
        <v>4.5300000000000002E-3</v>
      </c>
      <c r="M9">
        <f t="shared" si="6"/>
        <v>103.7527593818984</v>
      </c>
    </row>
    <row r="10" spans="1:15" x14ac:dyDescent="0.25">
      <c r="A10" t="s">
        <v>1</v>
      </c>
      <c r="E10">
        <v>8</v>
      </c>
      <c r="F10">
        <f t="shared" si="0"/>
        <v>40</v>
      </c>
      <c r="G10">
        <f t="shared" si="1"/>
        <v>3</v>
      </c>
      <c r="H10">
        <v>4.22</v>
      </c>
      <c r="I10">
        <f t="shared" si="2"/>
        <v>0.78000000000000025</v>
      </c>
      <c r="J10">
        <f t="shared" si="3"/>
        <v>3.0000000000000001E-3</v>
      </c>
      <c r="K10">
        <f t="shared" si="4"/>
        <v>666.66666666666663</v>
      </c>
      <c r="L10">
        <f t="shared" si="5"/>
        <v>4.2199999999999998E-3</v>
      </c>
      <c r="M10">
        <f t="shared" si="6"/>
        <v>184.83412322274887</v>
      </c>
    </row>
    <row r="11" spans="1:15" x14ac:dyDescent="0.25">
      <c r="A11" t="s">
        <v>7</v>
      </c>
      <c r="E11">
        <v>9</v>
      </c>
      <c r="F11">
        <f t="shared" si="0"/>
        <v>45</v>
      </c>
      <c r="G11">
        <f t="shared" si="1"/>
        <v>2.75</v>
      </c>
      <c r="H11">
        <v>4</v>
      </c>
      <c r="I11">
        <f t="shared" si="2"/>
        <v>1</v>
      </c>
      <c r="J11">
        <f t="shared" si="3"/>
        <v>2.7499999999999998E-3</v>
      </c>
      <c r="K11">
        <f t="shared" si="4"/>
        <v>818.18181818181824</v>
      </c>
      <c r="L11">
        <f t="shared" si="5"/>
        <v>4.0000000000000001E-3</v>
      </c>
      <c r="M11">
        <f t="shared" si="6"/>
        <v>250</v>
      </c>
    </row>
    <row r="12" spans="1:15" x14ac:dyDescent="0.25">
      <c r="A12" t="s">
        <v>3</v>
      </c>
      <c r="E12">
        <v>10</v>
      </c>
      <c r="F12">
        <f t="shared" si="0"/>
        <v>50</v>
      </c>
      <c r="G12">
        <f t="shared" si="1"/>
        <v>2.5</v>
      </c>
      <c r="H12">
        <v>3.82</v>
      </c>
      <c r="I12">
        <f t="shared" si="2"/>
        <v>1.1800000000000002</v>
      </c>
      <c r="J12">
        <f t="shared" si="3"/>
        <v>2.5000000000000001E-3</v>
      </c>
      <c r="K12">
        <f t="shared" si="4"/>
        <v>1000</v>
      </c>
      <c r="L12">
        <f t="shared" si="5"/>
        <v>3.82E-3</v>
      </c>
      <c r="M12">
        <f t="shared" si="6"/>
        <v>308.90052356020948</v>
      </c>
    </row>
    <row r="13" spans="1:15" x14ac:dyDescent="0.25">
      <c r="A13" t="s">
        <v>8</v>
      </c>
      <c r="E13">
        <v>11</v>
      </c>
      <c r="F13">
        <f t="shared" si="0"/>
        <v>55</v>
      </c>
      <c r="G13">
        <f t="shared" si="1"/>
        <v>2.25</v>
      </c>
      <c r="H13">
        <v>3.69</v>
      </c>
      <c r="I13">
        <f t="shared" si="2"/>
        <v>1.31</v>
      </c>
      <c r="J13">
        <f t="shared" si="3"/>
        <v>2.2499999999999998E-3</v>
      </c>
      <c r="K13">
        <f t="shared" si="4"/>
        <v>1222.2222222222224</v>
      </c>
      <c r="L13">
        <f t="shared" si="5"/>
        <v>3.6900000000000001E-3</v>
      </c>
      <c r="M13">
        <f t="shared" si="6"/>
        <v>355.01355013550136</v>
      </c>
    </row>
    <row r="14" spans="1:15" x14ac:dyDescent="0.25">
      <c r="A14" t="s">
        <v>1</v>
      </c>
      <c r="E14">
        <v>12</v>
      </c>
      <c r="F14">
        <f t="shared" si="0"/>
        <v>60</v>
      </c>
      <c r="G14">
        <f t="shared" si="1"/>
        <v>2</v>
      </c>
      <c r="H14">
        <v>3.59</v>
      </c>
      <c r="I14">
        <f t="shared" si="2"/>
        <v>1.4100000000000001</v>
      </c>
      <c r="J14">
        <f t="shared" si="3"/>
        <v>2E-3</v>
      </c>
      <c r="K14">
        <f t="shared" si="4"/>
        <v>1500</v>
      </c>
      <c r="L14">
        <f t="shared" si="5"/>
        <v>3.5899999999999999E-3</v>
      </c>
      <c r="M14">
        <f t="shared" si="6"/>
        <v>392.75766016713095</v>
      </c>
    </row>
    <row r="15" spans="1:15" x14ac:dyDescent="0.25">
      <c r="A15" t="s">
        <v>9</v>
      </c>
      <c r="E15">
        <v>13</v>
      </c>
      <c r="F15">
        <f t="shared" si="0"/>
        <v>65</v>
      </c>
      <c r="G15">
        <f t="shared" si="1"/>
        <v>1.75</v>
      </c>
      <c r="H15">
        <v>3.49</v>
      </c>
      <c r="I15">
        <f t="shared" si="2"/>
        <v>1.5099999999999998</v>
      </c>
      <c r="J15">
        <f t="shared" si="3"/>
        <v>1.75E-3</v>
      </c>
      <c r="K15">
        <f t="shared" si="4"/>
        <v>1857.1428571428571</v>
      </c>
      <c r="L15">
        <f t="shared" si="5"/>
        <v>3.49E-3</v>
      </c>
      <c r="M15">
        <f t="shared" si="6"/>
        <v>432.66475644699136</v>
      </c>
    </row>
    <row r="16" spans="1:15" x14ac:dyDescent="0.25">
      <c r="A16" t="s">
        <v>3</v>
      </c>
      <c r="E16">
        <v>14</v>
      </c>
      <c r="F16">
        <f t="shared" si="0"/>
        <v>70</v>
      </c>
      <c r="G16">
        <f t="shared" si="1"/>
        <v>1.5</v>
      </c>
      <c r="H16">
        <v>3.43</v>
      </c>
      <c r="I16">
        <f t="shared" si="2"/>
        <v>1.5699999999999998</v>
      </c>
      <c r="J16">
        <f t="shared" si="3"/>
        <v>1.5E-3</v>
      </c>
      <c r="K16">
        <f t="shared" si="4"/>
        <v>2333.3333333333335</v>
      </c>
      <c r="L16">
        <f t="shared" si="5"/>
        <v>3.4300000000000003E-3</v>
      </c>
      <c r="M16">
        <f t="shared" si="6"/>
        <v>457.72594752186581</v>
      </c>
    </row>
    <row r="17" spans="1:15" x14ac:dyDescent="0.25">
      <c r="A17" t="s">
        <v>10</v>
      </c>
      <c r="E17">
        <v>15</v>
      </c>
      <c r="F17">
        <f t="shared" si="0"/>
        <v>75</v>
      </c>
      <c r="G17">
        <f t="shared" si="1"/>
        <v>1.25</v>
      </c>
      <c r="H17">
        <v>3.39</v>
      </c>
      <c r="I17">
        <f t="shared" si="2"/>
        <v>1.6099999999999999</v>
      </c>
      <c r="J17">
        <f t="shared" si="3"/>
        <v>1.25E-3</v>
      </c>
      <c r="K17">
        <f t="shared" si="4"/>
        <v>3000</v>
      </c>
      <c r="L17">
        <f t="shared" si="5"/>
        <v>3.3900000000000002E-3</v>
      </c>
      <c r="M17">
        <f t="shared" si="6"/>
        <v>474.92625368731558</v>
      </c>
    </row>
    <row r="18" spans="1:15" x14ac:dyDescent="0.25">
      <c r="A18" t="s">
        <v>1</v>
      </c>
      <c r="E18">
        <v>16</v>
      </c>
      <c r="F18">
        <f t="shared" si="0"/>
        <v>80</v>
      </c>
      <c r="G18">
        <f t="shared" si="1"/>
        <v>1</v>
      </c>
      <c r="H18">
        <v>3.33</v>
      </c>
      <c r="I18">
        <f t="shared" si="2"/>
        <v>1.67</v>
      </c>
      <c r="J18">
        <f t="shared" si="3"/>
        <v>1E-3</v>
      </c>
      <c r="K18">
        <f t="shared" si="4"/>
        <v>4000</v>
      </c>
      <c r="L18">
        <f t="shared" si="5"/>
        <v>3.3300000000000001E-3</v>
      </c>
      <c r="M18">
        <f t="shared" si="6"/>
        <v>501.50150150150148</v>
      </c>
    </row>
    <row r="19" spans="1:15" x14ac:dyDescent="0.25">
      <c r="A19" t="s">
        <v>11</v>
      </c>
      <c r="E19">
        <v>17</v>
      </c>
      <c r="F19">
        <f t="shared" si="0"/>
        <v>85</v>
      </c>
      <c r="G19">
        <f t="shared" si="1"/>
        <v>0.75</v>
      </c>
      <c r="H19">
        <v>3.31</v>
      </c>
      <c r="I19">
        <f t="shared" si="2"/>
        <v>1.69</v>
      </c>
      <c r="J19">
        <f t="shared" si="3"/>
        <v>7.5000000000000002E-4</v>
      </c>
      <c r="K19">
        <f t="shared" si="4"/>
        <v>5666.666666666667</v>
      </c>
      <c r="L19">
        <f t="shared" si="5"/>
        <v>3.31E-3</v>
      </c>
      <c r="M19">
        <f t="shared" si="6"/>
        <v>510.57401812688818</v>
      </c>
    </row>
    <row r="20" spans="1:15" x14ac:dyDescent="0.25">
      <c r="A20" t="s">
        <v>3</v>
      </c>
      <c r="E20">
        <v>18</v>
      </c>
      <c r="F20">
        <f t="shared" si="0"/>
        <v>90</v>
      </c>
      <c r="G20">
        <f t="shared" si="1"/>
        <v>0.5</v>
      </c>
      <c r="H20">
        <v>3.27</v>
      </c>
      <c r="I20">
        <f t="shared" si="2"/>
        <v>1.73</v>
      </c>
      <c r="J20">
        <f t="shared" si="3"/>
        <v>5.0000000000000001E-4</v>
      </c>
      <c r="K20">
        <f t="shared" si="4"/>
        <v>9000</v>
      </c>
      <c r="L20">
        <f t="shared" si="5"/>
        <v>3.2699999999999999E-3</v>
      </c>
      <c r="M20">
        <f t="shared" si="6"/>
        <v>529.05198776758414</v>
      </c>
    </row>
    <row r="21" spans="1:15" x14ac:dyDescent="0.25">
      <c r="A21" t="s">
        <v>12</v>
      </c>
      <c r="E21">
        <v>19</v>
      </c>
      <c r="F21">
        <f t="shared" si="0"/>
        <v>95</v>
      </c>
      <c r="G21">
        <f t="shared" si="1"/>
        <v>0.25</v>
      </c>
      <c r="H21">
        <v>3.25</v>
      </c>
      <c r="I21">
        <f t="shared" si="2"/>
        <v>1.75</v>
      </c>
      <c r="J21">
        <f t="shared" si="3"/>
        <v>2.5000000000000001E-4</v>
      </c>
      <c r="K21">
        <f t="shared" si="4"/>
        <v>19000</v>
      </c>
      <c r="L21">
        <f t="shared" si="5"/>
        <v>3.2499999999999999E-3</v>
      </c>
      <c r="M21">
        <f t="shared" si="6"/>
        <v>538.46153846153845</v>
      </c>
    </row>
    <row r="22" spans="1:15" x14ac:dyDescent="0.25">
      <c r="A22" t="s">
        <v>61</v>
      </c>
    </row>
    <row r="23" spans="1:15" x14ac:dyDescent="0.25">
      <c r="A23" t="s">
        <v>13</v>
      </c>
      <c r="E23">
        <v>0</v>
      </c>
      <c r="F23">
        <f>E23*5</f>
        <v>0</v>
      </c>
      <c r="G23">
        <f>5-5*F23/100</f>
        <v>5</v>
      </c>
      <c r="H23">
        <v>5</v>
      </c>
      <c r="I23">
        <f>5-H23</f>
        <v>0</v>
      </c>
      <c r="J23">
        <f>G23/1000</f>
        <v>5.0000000000000001E-3</v>
      </c>
      <c r="K23">
        <f t="shared" si="4"/>
        <v>0</v>
      </c>
      <c r="L23">
        <f t="shared" si="5"/>
        <v>5.0000000000000001E-3</v>
      </c>
      <c r="M23">
        <f t="shared" si="6"/>
        <v>0</v>
      </c>
    </row>
    <row r="24" spans="1:15" x14ac:dyDescent="0.25">
      <c r="A24" t="s">
        <v>62</v>
      </c>
      <c r="E24">
        <v>1</v>
      </c>
      <c r="F24">
        <f t="shared" si="0"/>
        <v>5</v>
      </c>
      <c r="G24">
        <f t="shared" si="1"/>
        <v>4.75</v>
      </c>
      <c r="H24">
        <v>5</v>
      </c>
      <c r="I24">
        <f t="shared" ref="I24:I84" si="7">5-H24</f>
        <v>0</v>
      </c>
      <c r="J24">
        <f t="shared" ref="J24:J84" si="8">G24/1000</f>
        <v>4.7499999999999999E-3</v>
      </c>
      <c r="K24">
        <f t="shared" si="4"/>
        <v>52.631578947368425</v>
      </c>
      <c r="L24">
        <f t="shared" si="5"/>
        <v>5.0000000000000001E-3</v>
      </c>
      <c r="M24">
        <f t="shared" si="6"/>
        <v>0</v>
      </c>
    </row>
    <row r="25" spans="1:15" x14ac:dyDescent="0.25">
      <c r="A25" t="s">
        <v>15</v>
      </c>
      <c r="E25">
        <v>2</v>
      </c>
      <c r="F25">
        <f t="shared" si="0"/>
        <v>10</v>
      </c>
      <c r="G25">
        <f t="shared" si="1"/>
        <v>4.5</v>
      </c>
      <c r="H25">
        <v>5</v>
      </c>
      <c r="I25">
        <f t="shared" si="7"/>
        <v>0</v>
      </c>
      <c r="J25">
        <f t="shared" si="8"/>
        <v>4.4999999999999997E-3</v>
      </c>
      <c r="K25">
        <f t="shared" si="4"/>
        <v>111.11111111111111</v>
      </c>
      <c r="L25">
        <f t="shared" si="5"/>
        <v>5.0000000000000001E-3</v>
      </c>
      <c r="M25">
        <f t="shared" si="6"/>
        <v>0</v>
      </c>
    </row>
    <row r="26" spans="1:15" x14ac:dyDescent="0.25">
      <c r="A26" t="s">
        <v>63</v>
      </c>
      <c r="E26">
        <v>3</v>
      </c>
      <c r="F26">
        <f t="shared" si="0"/>
        <v>15</v>
      </c>
      <c r="G26">
        <f t="shared" si="1"/>
        <v>4.25</v>
      </c>
      <c r="H26">
        <v>5</v>
      </c>
      <c r="I26">
        <f t="shared" si="7"/>
        <v>0</v>
      </c>
      <c r="J26">
        <f t="shared" si="8"/>
        <v>4.2500000000000003E-3</v>
      </c>
      <c r="K26">
        <f t="shared" si="4"/>
        <v>176.47058823529412</v>
      </c>
      <c r="L26">
        <f t="shared" si="5"/>
        <v>5.0000000000000001E-3</v>
      </c>
      <c r="M26">
        <f t="shared" si="6"/>
        <v>0</v>
      </c>
    </row>
    <row r="27" spans="1:15" x14ac:dyDescent="0.25">
      <c r="A27" t="s">
        <v>17</v>
      </c>
      <c r="E27">
        <v>4</v>
      </c>
      <c r="F27">
        <f t="shared" si="0"/>
        <v>20</v>
      </c>
      <c r="G27">
        <f t="shared" si="1"/>
        <v>4</v>
      </c>
      <c r="H27">
        <v>5</v>
      </c>
      <c r="I27">
        <f t="shared" si="7"/>
        <v>0</v>
      </c>
      <c r="J27">
        <f t="shared" si="8"/>
        <v>4.0000000000000001E-3</v>
      </c>
      <c r="K27">
        <f t="shared" si="4"/>
        <v>250</v>
      </c>
      <c r="L27">
        <f t="shared" si="5"/>
        <v>5.0000000000000001E-3</v>
      </c>
      <c r="M27">
        <f t="shared" si="6"/>
        <v>0</v>
      </c>
    </row>
    <row r="28" spans="1:15" x14ac:dyDescent="0.25">
      <c r="A28" t="s">
        <v>64</v>
      </c>
      <c r="E28">
        <v>5</v>
      </c>
      <c r="F28">
        <f t="shared" si="0"/>
        <v>25</v>
      </c>
      <c r="G28">
        <f t="shared" si="1"/>
        <v>3.75</v>
      </c>
      <c r="H28">
        <v>5</v>
      </c>
      <c r="I28">
        <f t="shared" si="7"/>
        <v>0</v>
      </c>
      <c r="J28">
        <f t="shared" si="8"/>
        <v>3.7499999999999999E-3</v>
      </c>
      <c r="K28">
        <f t="shared" si="4"/>
        <v>333.33333333333337</v>
      </c>
      <c r="L28">
        <f t="shared" si="5"/>
        <v>5.0000000000000001E-3</v>
      </c>
      <c r="M28">
        <f t="shared" si="6"/>
        <v>0</v>
      </c>
    </row>
    <row r="29" spans="1:15" x14ac:dyDescent="0.25">
      <c r="A29" t="s">
        <v>18</v>
      </c>
      <c r="E29">
        <v>6</v>
      </c>
      <c r="F29">
        <f t="shared" si="0"/>
        <v>30</v>
      </c>
      <c r="G29">
        <f t="shared" si="1"/>
        <v>3.5</v>
      </c>
      <c r="H29">
        <v>5</v>
      </c>
      <c r="I29">
        <f t="shared" si="7"/>
        <v>0</v>
      </c>
      <c r="J29">
        <f t="shared" si="8"/>
        <v>3.5000000000000001E-3</v>
      </c>
      <c r="K29">
        <f t="shared" si="4"/>
        <v>428.57142857142856</v>
      </c>
      <c r="L29">
        <f t="shared" si="5"/>
        <v>5.0000000000000001E-3</v>
      </c>
      <c r="M29">
        <f t="shared" si="6"/>
        <v>0</v>
      </c>
    </row>
    <row r="30" spans="1:15" x14ac:dyDescent="0.25">
      <c r="A30" t="s">
        <v>53</v>
      </c>
      <c r="E30">
        <v>7</v>
      </c>
      <c r="F30">
        <f t="shared" si="0"/>
        <v>35</v>
      </c>
      <c r="G30">
        <f t="shared" si="1"/>
        <v>3.25</v>
      </c>
      <c r="H30">
        <v>4.9800000000000004</v>
      </c>
      <c r="I30">
        <f t="shared" si="7"/>
        <v>1.9999999999999574E-2</v>
      </c>
      <c r="J30">
        <f t="shared" si="8"/>
        <v>3.2499999999999999E-3</v>
      </c>
      <c r="K30">
        <f t="shared" si="4"/>
        <v>538.46153846153845</v>
      </c>
      <c r="L30">
        <f t="shared" si="5"/>
        <v>4.9800000000000001E-3</v>
      </c>
      <c r="M30">
        <f t="shared" si="6"/>
        <v>4.0160642570280265</v>
      </c>
      <c r="O30" t="s">
        <v>71</v>
      </c>
    </row>
    <row r="31" spans="1:15" x14ac:dyDescent="0.25">
      <c r="A31" t="s">
        <v>19</v>
      </c>
      <c r="E31">
        <v>8</v>
      </c>
      <c r="F31">
        <f t="shared" si="0"/>
        <v>40</v>
      </c>
      <c r="G31">
        <f t="shared" si="1"/>
        <v>3</v>
      </c>
      <c r="H31">
        <v>4.96</v>
      </c>
      <c r="I31">
        <f t="shared" si="7"/>
        <v>4.0000000000000036E-2</v>
      </c>
      <c r="J31">
        <f t="shared" si="8"/>
        <v>3.0000000000000001E-3</v>
      </c>
      <c r="K31">
        <f t="shared" si="4"/>
        <v>666.66666666666663</v>
      </c>
      <c r="L31">
        <f t="shared" si="5"/>
        <v>4.96E-3</v>
      </c>
      <c r="M31">
        <f t="shared" si="6"/>
        <v>8.0645161290322651</v>
      </c>
    </row>
    <row r="32" spans="1:15" x14ac:dyDescent="0.25">
      <c r="A32" t="s">
        <v>54</v>
      </c>
      <c r="E32">
        <v>9</v>
      </c>
      <c r="F32">
        <f t="shared" si="0"/>
        <v>45</v>
      </c>
      <c r="G32">
        <f t="shared" si="1"/>
        <v>2.75</v>
      </c>
      <c r="H32">
        <v>4.96</v>
      </c>
      <c r="I32">
        <f t="shared" si="7"/>
        <v>4.0000000000000036E-2</v>
      </c>
      <c r="J32">
        <f t="shared" si="8"/>
        <v>2.7499999999999998E-3</v>
      </c>
      <c r="K32">
        <f t="shared" si="4"/>
        <v>818.18181818181824</v>
      </c>
      <c r="L32">
        <f t="shared" si="5"/>
        <v>4.96E-3</v>
      </c>
      <c r="M32">
        <f t="shared" si="6"/>
        <v>8.0645161290322651</v>
      </c>
    </row>
    <row r="33" spans="1:13" x14ac:dyDescent="0.25">
      <c r="A33" t="s">
        <v>20</v>
      </c>
      <c r="E33">
        <v>10</v>
      </c>
      <c r="F33">
        <f t="shared" si="0"/>
        <v>50</v>
      </c>
      <c r="G33">
        <f t="shared" si="1"/>
        <v>2.5</v>
      </c>
      <c r="H33">
        <v>4.9400000000000004</v>
      </c>
      <c r="I33">
        <f t="shared" si="7"/>
        <v>5.9999999999999609E-2</v>
      </c>
      <c r="J33">
        <f t="shared" si="8"/>
        <v>2.5000000000000001E-3</v>
      </c>
      <c r="K33">
        <f t="shared" si="4"/>
        <v>1000</v>
      </c>
      <c r="L33">
        <f t="shared" si="5"/>
        <v>4.9400000000000008E-3</v>
      </c>
      <c r="M33">
        <f t="shared" si="6"/>
        <v>12.145748987854169</v>
      </c>
    </row>
    <row r="34" spans="1:13" x14ac:dyDescent="0.25">
      <c r="A34" t="s">
        <v>65</v>
      </c>
      <c r="E34">
        <v>11</v>
      </c>
      <c r="F34">
        <f t="shared" si="0"/>
        <v>55</v>
      </c>
      <c r="G34">
        <f t="shared" si="1"/>
        <v>2.25</v>
      </c>
      <c r="H34">
        <v>4.9400000000000004</v>
      </c>
      <c r="I34">
        <f t="shared" si="7"/>
        <v>5.9999999999999609E-2</v>
      </c>
      <c r="J34">
        <f t="shared" si="8"/>
        <v>2.2499999999999998E-3</v>
      </c>
      <c r="K34">
        <f t="shared" si="4"/>
        <v>1222.2222222222224</v>
      </c>
      <c r="L34">
        <f t="shared" si="5"/>
        <v>4.9400000000000008E-3</v>
      </c>
      <c r="M34">
        <f t="shared" si="6"/>
        <v>12.145748987854169</v>
      </c>
    </row>
    <row r="35" spans="1:13" x14ac:dyDescent="0.25">
      <c r="A35" t="s">
        <v>21</v>
      </c>
      <c r="E35">
        <v>12</v>
      </c>
      <c r="F35">
        <f t="shared" si="0"/>
        <v>60</v>
      </c>
      <c r="G35">
        <f t="shared" si="1"/>
        <v>2</v>
      </c>
      <c r="H35">
        <v>4.92</v>
      </c>
      <c r="I35">
        <f t="shared" si="7"/>
        <v>8.0000000000000071E-2</v>
      </c>
      <c r="J35">
        <f t="shared" si="8"/>
        <v>2E-3</v>
      </c>
      <c r="K35">
        <f t="shared" si="4"/>
        <v>1500</v>
      </c>
      <c r="L35">
        <f t="shared" si="5"/>
        <v>4.9199999999999999E-3</v>
      </c>
      <c r="M35">
        <f t="shared" si="6"/>
        <v>16.260162601626032</v>
      </c>
    </row>
    <row r="36" spans="1:13" x14ac:dyDescent="0.25">
      <c r="A36" t="s">
        <v>66</v>
      </c>
      <c r="E36">
        <v>13</v>
      </c>
      <c r="F36">
        <f t="shared" si="0"/>
        <v>65</v>
      </c>
      <c r="G36">
        <f t="shared" si="1"/>
        <v>1.75</v>
      </c>
      <c r="H36">
        <v>4.92</v>
      </c>
      <c r="I36">
        <f t="shared" si="7"/>
        <v>8.0000000000000071E-2</v>
      </c>
      <c r="J36">
        <f t="shared" si="8"/>
        <v>1.75E-3</v>
      </c>
      <c r="K36">
        <f t="shared" si="4"/>
        <v>1857.1428571428571</v>
      </c>
      <c r="L36">
        <f t="shared" si="5"/>
        <v>4.9199999999999999E-3</v>
      </c>
      <c r="M36">
        <f t="shared" si="6"/>
        <v>16.260162601626032</v>
      </c>
    </row>
    <row r="37" spans="1:13" x14ac:dyDescent="0.25">
      <c r="A37" t="s">
        <v>22</v>
      </c>
      <c r="E37">
        <v>14</v>
      </c>
      <c r="F37">
        <f t="shared" si="0"/>
        <v>70</v>
      </c>
      <c r="G37">
        <f t="shared" si="1"/>
        <v>1.5</v>
      </c>
      <c r="H37">
        <v>4.9000000000000004</v>
      </c>
      <c r="I37">
        <f t="shared" si="7"/>
        <v>9.9999999999999645E-2</v>
      </c>
      <c r="J37">
        <f t="shared" si="8"/>
        <v>1.5E-3</v>
      </c>
      <c r="K37">
        <f t="shared" si="4"/>
        <v>2333.3333333333335</v>
      </c>
      <c r="L37">
        <f t="shared" si="5"/>
        <v>4.9000000000000007E-3</v>
      </c>
      <c r="M37">
        <f t="shared" si="6"/>
        <v>20.408163265306047</v>
      </c>
    </row>
    <row r="38" spans="1:13" x14ac:dyDescent="0.25">
      <c r="A38" t="s">
        <v>65</v>
      </c>
      <c r="E38">
        <v>15</v>
      </c>
      <c r="F38">
        <f t="shared" si="0"/>
        <v>75</v>
      </c>
      <c r="G38">
        <f t="shared" si="1"/>
        <v>1.25</v>
      </c>
      <c r="H38">
        <v>4.9000000000000004</v>
      </c>
      <c r="I38">
        <f t="shared" si="7"/>
        <v>9.9999999999999645E-2</v>
      </c>
      <c r="J38">
        <f t="shared" si="8"/>
        <v>1.25E-3</v>
      </c>
      <c r="K38">
        <f t="shared" si="4"/>
        <v>3000</v>
      </c>
      <c r="L38">
        <f t="shared" si="5"/>
        <v>4.9000000000000007E-3</v>
      </c>
      <c r="M38">
        <f t="shared" si="6"/>
        <v>20.408163265306047</v>
      </c>
    </row>
    <row r="39" spans="1:13" x14ac:dyDescent="0.25">
      <c r="A39" t="s">
        <v>23</v>
      </c>
      <c r="E39">
        <v>16</v>
      </c>
      <c r="F39">
        <f t="shared" si="0"/>
        <v>80</v>
      </c>
      <c r="G39">
        <f t="shared" si="1"/>
        <v>1</v>
      </c>
      <c r="H39">
        <v>4.9000000000000004</v>
      </c>
      <c r="I39">
        <f t="shared" si="7"/>
        <v>9.9999999999999645E-2</v>
      </c>
      <c r="J39">
        <f t="shared" si="8"/>
        <v>1E-3</v>
      </c>
      <c r="K39">
        <f t="shared" si="4"/>
        <v>4000</v>
      </c>
      <c r="L39">
        <f t="shared" si="5"/>
        <v>4.9000000000000007E-3</v>
      </c>
      <c r="M39">
        <f t="shared" si="6"/>
        <v>20.408163265306047</v>
      </c>
    </row>
    <row r="40" spans="1:13" x14ac:dyDescent="0.25">
      <c r="A40" t="s">
        <v>66</v>
      </c>
      <c r="E40">
        <v>17</v>
      </c>
      <c r="F40">
        <f t="shared" si="0"/>
        <v>85</v>
      </c>
      <c r="G40">
        <f t="shared" si="1"/>
        <v>0.75</v>
      </c>
      <c r="H40">
        <v>4.88</v>
      </c>
      <c r="I40">
        <f t="shared" si="7"/>
        <v>0.12000000000000011</v>
      </c>
      <c r="J40">
        <f t="shared" si="8"/>
        <v>7.5000000000000002E-4</v>
      </c>
      <c r="K40">
        <f t="shared" si="4"/>
        <v>5666.666666666667</v>
      </c>
      <c r="L40">
        <f t="shared" si="5"/>
        <v>4.8799999999999998E-3</v>
      </c>
      <c r="M40">
        <f t="shared" si="6"/>
        <v>24.590163934426254</v>
      </c>
    </row>
    <row r="41" spans="1:13" x14ac:dyDescent="0.25">
      <c r="A41" t="s">
        <v>24</v>
      </c>
      <c r="E41">
        <v>18</v>
      </c>
      <c r="F41">
        <f t="shared" si="0"/>
        <v>90</v>
      </c>
      <c r="G41">
        <f t="shared" si="1"/>
        <v>0.5</v>
      </c>
      <c r="H41">
        <v>4.88</v>
      </c>
      <c r="I41">
        <f t="shared" si="7"/>
        <v>0.12000000000000011</v>
      </c>
      <c r="J41">
        <f t="shared" si="8"/>
        <v>5.0000000000000001E-4</v>
      </c>
      <c r="K41">
        <f t="shared" si="4"/>
        <v>9000</v>
      </c>
      <c r="L41">
        <f t="shared" si="5"/>
        <v>4.8799999999999998E-3</v>
      </c>
      <c r="M41">
        <f t="shared" si="6"/>
        <v>24.590163934426254</v>
      </c>
    </row>
    <row r="42" spans="1:13" x14ac:dyDescent="0.25">
      <c r="A42" t="s">
        <v>67</v>
      </c>
      <c r="E42">
        <v>19</v>
      </c>
      <c r="F42">
        <f t="shared" si="0"/>
        <v>95</v>
      </c>
      <c r="G42">
        <f t="shared" si="1"/>
        <v>0.25</v>
      </c>
      <c r="H42">
        <v>4.8600000000000003</v>
      </c>
      <c r="I42">
        <f t="shared" si="7"/>
        <v>0.13999999999999968</v>
      </c>
      <c r="J42">
        <f t="shared" si="8"/>
        <v>2.5000000000000001E-4</v>
      </c>
      <c r="K42">
        <f t="shared" si="4"/>
        <v>19000</v>
      </c>
      <c r="L42">
        <f t="shared" si="5"/>
        <v>4.8600000000000006E-3</v>
      </c>
      <c r="M42">
        <f t="shared" si="6"/>
        <v>28.806584362139848</v>
      </c>
    </row>
    <row r="43" spans="1:13" x14ac:dyDescent="0.25">
      <c r="A43" t="s">
        <v>25</v>
      </c>
    </row>
    <row r="44" spans="1:13" x14ac:dyDescent="0.25">
      <c r="A44" t="s">
        <v>68</v>
      </c>
      <c r="E44">
        <v>0</v>
      </c>
      <c r="F44">
        <f>E44*5</f>
        <v>0</v>
      </c>
      <c r="G44">
        <f>5-5*F44/100</f>
        <v>5</v>
      </c>
      <c r="H44">
        <v>5</v>
      </c>
      <c r="I44">
        <f t="shared" si="7"/>
        <v>0</v>
      </c>
      <c r="J44">
        <f t="shared" si="8"/>
        <v>5.0000000000000001E-3</v>
      </c>
      <c r="K44">
        <f t="shared" si="4"/>
        <v>0</v>
      </c>
      <c r="L44">
        <f t="shared" si="5"/>
        <v>5.0000000000000001E-3</v>
      </c>
      <c r="M44">
        <f t="shared" si="6"/>
        <v>0</v>
      </c>
    </row>
    <row r="45" spans="1:13" x14ac:dyDescent="0.25">
      <c r="A45" t="s">
        <v>26</v>
      </c>
      <c r="E45">
        <v>1</v>
      </c>
      <c r="F45">
        <f t="shared" ref="F45:F63" si="9">E45*5</f>
        <v>5</v>
      </c>
      <c r="G45">
        <f t="shared" ref="G45:G63" si="10">5-5*F45/100</f>
        <v>4.75</v>
      </c>
      <c r="H45">
        <v>5</v>
      </c>
      <c r="I45">
        <f t="shared" si="7"/>
        <v>0</v>
      </c>
      <c r="J45">
        <f t="shared" si="8"/>
        <v>4.7499999999999999E-3</v>
      </c>
      <c r="K45">
        <f t="shared" si="4"/>
        <v>52.631578947368425</v>
      </c>
      <c r="L45">
        <f t="shared" si="5"/>
        <v>5.0000000000000001E-3</v>
      </c>
      <c r="M45">
        <f t="shared" si="6"/>
        <v>0</v>
      </c>
    </row>
    <row r="46" spans="1:13" x14ac:dyDescent="0.25">
      <c r="A46" t="s">
        <v>69</v>
      </c>
      <c r="E46">
        <v>2</v>
      </c>
      <c r="F46">
        <f t="shared" si="9"/>
        <v>10</v>
      </c>
      <c r="G46">
        <f t="shared" si="10"/>
        <v>4.5</v>
      </c>
      <c r="H46">
        <v>4.9400000000000004</v>
      </c>
      <c r="I46">
        <f t="shared" si="7"/>
        <v>5.9999999999999609E-2</v>
      </c>
      <c r="J46">
        <f t="shared" si="8"/>
        <v>4.4999999999999997E-3</v>
      </c>
      <c r="K46">
        <f t="shared" si="4"/>
        <v>111.11111111111111</v>
      </c>
      <c r="L46">
        <f t="shared" si="5"/>
        <v>4.9400000000000008E-3</v>
      </c>
      <c r="M46">
        <f t="shared" si="6"/>
        <v>12.145748987854169</v>
      </c>
    </row>
    <row r="47" spans="1:13" x14ac:dyDescent="0.25">
      <c r="A47" t="s">
        <v>27</v>
      </c>
      <c r="E47">
        <v>3</v>
      </c>
      <c r="F47">
        <f t="shared" si="9"/>
        <v>15</v>
      </c>
      <c r="G47">
        <f t="shared" si="10"/>
        <v>4.25</v>
      </c>
      <c r="H47">
        <v>4.8600000000000003</v>
      </c>
      <c r="I47">
        <f t="shared" si="7"/>
        <v>0.13999999999999968</v>
      </c>
      <c r="J47">
        <f t="shared" si="8"/>
        <v>4.2500000000000003E-3</v>
      </c>
      <c r="K47">
        <f t="shared" si="4"/>
        <v>176.47058823529412</v>
      </c>
      <c r="L47">
        <f t="shared" si="5"/>
        <v>4.8600000000000006E-3</v>
      </c>
      <c r="M47">
        <f t="shared" si="6"/>
        <v>28.806584362139848</v>
      </c>
    </row>
    <row r="48" spans="1:13" x14ac:dyDescent="0.25">
      <c r="A48" t="s">
        <v>70</v>
      </c>
      <c r="E48">
        <v>4</v>
      </c>
      <c r="F48">
        <f t="shared" si="9"/>
        <v>20</v>
      </c>
      <c r="G48">
        <f t="shared" si="10"/>
        <v>4</v>
      </c>
      <c r="H48">
        <v>4.76</v>
      </c>
      <c r="I48">
        <f t="shared" si="7"/>
        <v>0.24000000000000021</v>
      </c>
      <c r="J48">
        <f t="shared" si="8"/>
        <v>4.0000000000000001E-3</v>
      </c>
      <c r="K48">
        <f t="shared" si="4"/>
        <v>250</v>
      </c>
      <c r="L48">
        <f t="shared" si="5"/>
        <v>4.7599999999999995E-3</v>
      </c>
      <c r="M48">
        <f t="shared" si="6"/>
        <v>50.420168067226939</v>
      </c>
    </row>
    <row r="49" spans="1:15" x14ac:dyDescent="0.25">
      <c r="A49" t="s">
        <v>28</v>
      </c>
      <c r="E49">
        <v>5</v>
      </c>
      <c r="F49">
        <f t="shared" si="9"/>
        <v>25</v>
      </c>
      <c r="G49">
        <f t="shared" si="10"/>
        <v>3.75</v>
      </c>
      <c r="H49">
        <v>4.75</v>
      </c>
      <c r="I49">
        <f t="shared" si="7"/>
        <v>0.25</v>
      </c>
      <c r="J49">
        <f t="shared" si="8"/>
        <v>3.7499999999999999E-3</v>
      </c>
      <c r="K49">
        <f t="shared" si="4"/>
        <v>333.33333333333337</v>
      </c>
      <c r="L49">
        <f t="shared" si="5"/>
        <v>4.7499999999999999E-3</v>
      </c>
      <c r="M49">
        <f t="shared" si="6"/>
        <v>52.631578947368425</v>
      </c>
    </row>
    <row r="50" spans="1:15" x14ac:dyDescent="0.25">
      <c r="A50" t="s">
        <v>50</v>
      </c>
      <c r="E50">
        <v>6</v>
      </c>
      <c r="F50">
        <f t="shared" si="9"/>
        <v>30</v>
      </c>
      <c r="G50">
        <f t="shared" si="10"/>
        <v>3.5</v>
      </c>
      <c r="H50">
        <v>4.7300000000000004</v>
      </c>
      <c r="I50">
        <f t="shared" si="7"/>
        <v>0.26999999999999957</v>
      </c>
      <c r="J50">
        <f t="shared" si="8"/>
        <v>3.5000000000000001E-3</v>
      </c>
      <c r="K50">
        <f t="shared" si="4"/>
        <v>428.57142857142856</v>
      </c>
      <c r="L50">
        <f t="shared" si="5"/>
        <v>4.7300000000000007E-3</v>
      </c>
      <c r="M50">
        <f t="shared" si="6"/>
        <v>57.082452431289539</v>
      </c>
    </row>
    <row r="51" spans="1:15" x14ac:dyDescent="0.25">
      <c r="A51" t="s">
        <v>29</v>
      </c>
      <c r="E51">
        <v>7</v>
      </c>
      <c r="F51">
        <f t="shared" si="9"/>
        <v>35</v>
      </c>
      <c r="G51">
        <f t="shared" si="10"/>
        <v>3.25</v>
      </c>
      <c r="H51">
        <v>4.7300000000000004</v>
      </c>
      <c r="I51">
        <f t="shared" si="7"/>
        <v>0.26999999999999957</v>
      </c>
      <c r="J51">
        <f t="shared" si="8"/>
        <v>3.2499999999999999E-3</v>
      </c>
      <c r="K51">
        <f t="shared" si="4"/>
        <v>538.46153846153845</v>
      </c>
      <c r="L51">
        <f t="shared" si="5"/>
        <v>4.7300000000000007E-3</v>
      </c>
      <c r="M51">
        <f t="shared" si="6"/>
        <v>57.082452431289539</v>
      </c>
      <c r="O51" t="s">
        <v>72</v>
      </c>
    </row>
    <row r="52" spans="1:15" x14ac:dyDescent="0.25">
      <c r="A52" t="s">
        <v>51</v>
      </c>
      <c r="E52">
        <v>8</v>
      </c>
      <c r="F52">
        <f t="shared" si="9"/>
        <v>40</v>
      </c>
      <c r="G52">
        <f t="shared" si="10"/>
        <v>3</v>
      </c>
      <c r="H52">
        <v>4.7300000000000004</v>
      </c>
      <c r="I52">
        <f t="shared" si="7"/>
        <v>0.26999999999999957</v>
      </c>
      <c r="J52">
        <f t="shared" si="8"/>
        <v>3.0000000000000001E-3</v>
      </c>
      <c r="K52">
        <f t="shared" si="4"/>
        <v>666.66666666666663</v>
      </c>
      <c r="L52">
        <f t="shared" si="5"/>
        <v>4.7300000000000007E-3</v>
      </c>
      <c r="M52">
        <f t="shared" si="6"/>
        <v>57.082452431289539</v>
      </c>
    </row>
    <row r="53" spans="1:15" x14ac:dyDescent="0.25">
      <c r="A53" t="s">
        <v>30</v>
      </c>
      <c r="E53">
        <v>9</v>
      </c>
      <c r="F53">
        <f t="shared" si="9"/>
        <v>45</v>
      </c>
      <c r="G53">
        <f t="shared" si="10"/>
        <v>2.75</v>
      </c>
      <c r="H53">
        <v>4.7300000000000004</v>
      </c>
      <c r="I53">
        <f t="shared" si="7"/>
        <v>0.26999999999999957</v>
      </c>
      <c r="J53">
        <f t="shared" si="8"/>
        <v>2.7499999999999998E-3</v>
      </c>
      <c r="K53">
        <f t="shared" si="4"/>
        <v>818.18181818181824</v>
      </c>
      <c r="L53">
        <f t="shared" si="5"/>
        <v>4.7300000000000007E-3</v>
      </c>
      <c r="M53">
        <f t="shared" si="6"/>
        <v>57.082452431289539</v>
      </c>
    </row>
    <row r="54" spans="1:15" x14ac:dyDescent="0.25">
      <c r="A54" t="s">
        <v>55</v>
      </c>
      <c r="E54">
        <v>10</v>
      </c>
      <c r="F54">
        <f t="shared" si="9"/>
        <v>50</v>
      </c>
      <c r="G54">
        <f t="shared" si="10"/>
        <v>2.5</v>
      </c>
      <c r="H54">
        <v>4.7300000000000004</v>
      </c>
      <c r="I54">
        <f t="shared" si="7"/>
        <v>0.26999999999999957</v>
      </c>
      <c r="J54">
        <f t="shared" si="8"/>
        <v>2.5000000000000001E-3</v>
      </c>
      <c r="K54">
        <f t="shared" si="4"/>
        <v>1000</v>
      </c>
      <c r="L54">
        <f t="shared" si="5"/>
        <v>4.7300000000000007E-3</v>
      </c>
      <c r="M54">
        <f t="shared" si="6"/>
        <v>57.082452431289539</v>
      </c>
    </row>
    <row r="55" spans="1:15" x14ac:dyDescent="0.25">
      <c r="A55" t="s">
        <v>31</v>
      </c>
      <c r="E55">
        <v>11</v>
      </c>
      <c r="F55">
        <f t="shared" si="9"/>
        <v>55</v>
      </c>
      <c r="G55">
        <f t="shared" si="10"/>
        <v>2.25</v>
      </c>
      <c r="H55">
        <v>4.7300000000000004</v>
      </c>
      <c r="I55">
        <f t="shared" si="7"/>
        <v>0.26999999999999957</v>
      </c>
      <c r="J55">
        <f t="shared" si="8"/>
        <v>2.2499999999999998E-3</v>
      </c>
      <c r="K55">
        <f t="shared" si="4"/>
        <v>1222.2222222222224</v>
      </c>
      <c r="L55">
        <f t="shared" si="5"/>
        <v>4.7300000000000007E-3</v>
      </c>
      <c r="M55">
        <f t="shared" si="6"/>
        <v>57.082452431289539</v>
      </c>
    </row>
    <row r="56" spans="1:15" x14ac:dyDescent="0.25">
      <c r="A56" t="s">
        <v>14</v>
      </c>
      <c r="E56">
        <v>12</v>
      </c>
      <c r="F56">
        <f t="shared" si="9"/>
        <v>60</v>
      </c>
      <c r="G56">
        <f t="shared" si="10"/>
        <v>2</v>
      </c>
      <c r="H56">
        <v>4.7300000000000004</v>
      </c>
      <c r="I56">
        <f t="shared" si="7"/>
        <v>0.26999999999999957</v>
      </c>
      <c r="J56">
        <f t="shared" si="8"/>
        <v>2E-3</v>
      </c>
      <c r="K56">
        <f t="shared" si="4"/>
        <v>1500</v>
      </c>
      <c r="L56">
        <f t="shared" si="5"/>
        <v>4.7300000000000007E-3</v>
      </c>
      <c r="M56">
        <f t="shared" si="6"/>
        <v>57.082452431289539</v>
      </c>
    </row>
    <row r="57" spans="1:15" x14ac:dyDescent="0.25">
      <c r="A57" t="s">
        <v>33</v>
      </c>
      <c r="E57">
        <v>13</v>
      </c>
      <c r="F57">
        <f t="shared" si="9"/>
        <v>65</v>
      </c>
      <c r="G57">
        <f t="shared" si="10"/>
        <v>1.75</v>
      </c>
      <c r="H57">
        <v>4.7300000000000004</v>
      </c>
      <c r="I57">
        <f t="shared" si="7"/>
        <v>0.26999999999999957</v>
      </c>
      <c r="J57">
        <f t="shared" si="8"/>
        <v>1.75E-3</v>
      </c>
      <c r="K57">
        <f t="shared" si="4"/>
        <v>1857.1428571428571</v>
      </c>
      <c r="L57">
        <f t="shared" si="5"/>
        <v>4.7300000000000007E-3</v>
      </c>
      <c r="M57">
        <f t="shared" si="6"/>
        <v>57.082452431289539</v>
      </c>
    </row>
    <row r="58" spans="1:15" x14ac:dyDescent="0.25">
      <c r="A58" t="s">
        <v>73</v>
      </c>
      <c r="E58">
        <v>14</v>
      </c>
      <c r="F58">
        <f t="shared" si="9"/>
        <v>70</v>
      </c>
      <c r="G58">
        <f t="shared" si="10"/>
        <v>1.5</v>
      </c>
      <c r="H58">
        <v>4.7300000000000004</v>
      </c>
      <c r="I58">
        <f t="shared" si="7"/>
        <v>0.26999999999999957</v>
      </c>
      <c r="J58">
        <f t="shared" si="8"/>
        <v>1.5E-3</v>
      </c>
      <c r="K58">
        <f t="shared" si="4"/>
        <v>2333.3333333333335</v>
      </c>
      <c r="L58">
        <f t="shared" si="5"/>
        <v>4.7300000000000007E-3</v>
      </c>
      <c r="M58">
        <f t="shared" si="6"/>
        <v>57.082452431289539</v>
      </c>
    </row>
    <row r="59" spans="1:15" x14ac:dyDescent="0.25">
      <c r="A59" t="s">
        <v>34</v>
      </c>
      <c r="E59">
        <v>15</v>
      </c>
      <c r="F59">
        <f t="shared" si="9"/>
        <v>75</v>
      </c>
      <c r="G59">
        <f t="shared" si="10"/>
        <v>1.25</v>
      </c>
      <c r="H59">
        <v>4.57</v>
      </c>
      <c r="I59">
        <f t="shared" si="7"/>
        <v>0.42999999999999972</v>
      </c>
      <c r="J59">
        <f t="shared" si="8"/>
        <v>1.25E-3</v>
      </c>
      <c r="K59">
        <f t="shared" si="4"/>
        <v>3000</v>
      </c>
      <c r="L59">
        <f t="shared" si="5"/>
        <v>4.5700000000000003E-3</v>
      </c>
      <c r="M59">
        <f t="shared" si="6"/>
        <v>94.091903719912409</v>
      </c>
    </row>
    <row r="60" spans="1:15" x14ac:dyDescent="0.25">
      <c r="A60" t="s">
        <v>74</v>
      </c>
      <c r="E60">
        <v>16</v>
      </c>
      <c r="F60">
        <f t="shared" si="9"/>
        <v>80</v>
      </c>
      <c r="G60">
        <f t="shared" si="10"/>
        <v>1</v>
      </c>
      <c r="H60">
        <v>4.3499999999999996</v>
      </c>
      <c r="I60">
        <f t="shared" si="7"/>
        <v>0.65000000000000036</v>
      </c>
      <c r="J60">
        <f t="shared" si="8"/>
        <v>1E-3</v>
      </c>
      <c r="K60">
        <f t="shared" si="4"/>
        <v>4000</v>
      </c>
      <c r="L60">
        <f t="shared" si="5"/>
        <v>4.3499999999999997E-3</v>
      </c>
      <c r="M60">
        <f t="shared" si="6"/>
        <v>149.42528735632195</v>
      </c>
    </row>
    <row r="61" spans="1:15" x14ac:dyDescent="0.25">
      <c r="A61" t="s">
        <v>35</v>
      </c>
      <c r="E61">
        <v>17</v>
      </c>
      <c r="F61">
        <f t="shared" si="9"/>
        <v>85</v>
      </c>
      <c r="G61">
        <f t="shared" si="10"/>
        <v>0.75</v>
      </c>
      <c r="H61">
        <v>4.25</v>
      </c>
      <c r="I61">
        <f t="shared" si="7"/>
        <v>0.75</v>
      </c>
      <c r="J61">
        <f t="shared" si="8"/>
        <v>7.5000000000000002E-4</v>
      </c>
      <c r="K61">
        <f t="shared" si="4"/>
        <v>5666.666666666667</v>
      </c>
      <c r="L61">
        <f t="shared" si="5"/>
        <v>4.2500000000000003E-3</v>
      </c>
      <c r="M61">
        <f t="shared" si="6"/>
        <v>176.47058823529412</v>
      </c>
    </row>
    <row r="62" spans="1:15" x14ac:dyDescent="0.25">
      <c r="A62" t="s">
        <v>75</v>
      </c>
      <c r="E62">
        <v>18</v>
      </c>
      <c r="F62">
        <f t="shared" si="9"/>
        <v>90</v>
      </c>
      <c r="G62">
        <f t="shared" si="10"/>
        <v>0.5</v>
      </c>
      <c r="H62">
        <v>4.18</v>
      </c>
      <c r="I62">
        <f t="shared" si="7"/>
        <v>0.82000000000000028</v>
      </c>
      <c r="J62">
        <f t="shared" si="8"/>
        <v>5.0000000000000001E-4</v>
      </c>
      <c r="K62">
        <f t="shared" si="4"/>
        <v>9000</v>
      </c>
      <c r="L62">
        <f t="shared" si="5"/>
        <v>4.1799999999999997E-3</v>
      </c>
      <c r="M62">
        <f t="shared" si="6"/>
        <v>196.17224880382784</v>
      </c>
    </row>
    <row r="63" spans="1:15" x14ac:dyDescent="0.25">
      <c r="A63" t="s">
        <v>36</v>
      </c>
      <c r="E63">
        <v>19</v>
      </c>
      <c r="F63">
        <f t="shared" si="9"/>
        <v>95</v>
      </c>
      <c r="G63">
        <f t="shared" si="10"/>
        <v>0.25</v>
      </c>
      <c r="H63">
        <v>4.0999999999999996</v>
      </c>
      <c r="I63">
        <f t="shared" si="7"/>
        <v>0.90000000000000036</v>
      </c>
      <c r="J63">
        <f t="shared" si="8"/>
        <v>2.5000000000000001E-4</v>
      </c>
      <c r="K63">
        <f t="shared" si="4"/>
        <v>19000</v>
      </c>
      <c r="L63">
        <f t="shared" si="5"/>
        <v>4.0999999999999995E-3</v>
      </c>
      <c r="M63">
        <f t="shared" si="6"/>
        <v>219.51219512195132</v>
      </c>
    </row>
    <row r="64" spans="1:15" x14ac:dyDescent="0.25">
      <c r="A64" t="s">
        <v>76</v>
      </c>
    </row>
    <row r="65" spans="1:15" x14ac:dyDescent="0.25">
      <c r="A65" t="s">
        <v>37</v>
      </c>
      <c r="E65">
        <v>0</v>
      </c>
      <c r="F65">
        <f>E65*5</f>
        <v>0</v>
      </c>
      <c r="G65">
        <f>5-5*F65/100</f>
        <v>5</v>
      </c>
      <c r="H65">
        <v>5</v>
      </c>
      <c r="I65">
        <f t="shared" si="7"/>
        <v>0</v>
      </c>
      <c r="J65">
        <f t="shared" si="8"/>
        <v>5.0000000000000001E-3</v>
      </c>
      <c r="K65">
        <f t="shared" si="4"/>
        <v>0</v>
      </c>
      <c r="L65">
        <f t="shared" si="5"/>
        <v>5.0000000000000001E-3</v>
      </c>
      <c r="M65">
        <f t="shared" si="6"/>
        <v>0</v>
      </c>
    </row>
    <row r="66" spans="1:15" x14ac:dyDescent="0.25">
      <c r="A66" t="s">
        <v>77</v>
      </c>
      <c r="E66">
        <v>1</v>
      </c>
      <c r="F66">
        <f t="shared" ref="F66:F84" si="11">E66*5</f>
        <v>5</v>
      </c>
      <c r="G66">
        <f t="shared" ref="G66:G84" si="12">5-5*F66/100</f>
        <v>4.75</v>
      </c>
      <c r="H66">
        <v>5</v>
      </c>
      <c r="I66">
        <f t="shared" si="7"/>
        <v>0</v>
      </c>
      <c r="J66">
        <f t="shared" si="8"/>
        <v>4.7499999999999999E-3</v>
      </c>
      <c r="K66">
        <f t="shared" si="4"/>
        <v>52.631578947368425</v>
      </c>
      <c r="L66">
        <f t="shared" si="5"/>
        <v>5.0000000000000001E-3</v>
      </c>
      <c r="M66">
        <f t="shared" si="6"/>
        <v>0</v>
      </c>
    </row>
    <row r="67" spans="1:15" x14ac:dyDescent="0.25">
      <c r="A67" t="s">
        <v>38</v>
      </c>
      <c r="E67">
        <v>2</v>
      </c>
      <c r="F67">
        <f t="shared" si="11"/>
        <v>10</v>
      </c>
      <c r="G67">
        <f t="shared" si="12"/>
        <v>4.5</v>
      </c>
      <c r="H67">
        <v>5</v>
      </c>
      <c r="I67">
        <f t="shared" si="7"/>
        <v>0</v>
      </c>
      <c r="J67">
        <f t="shared" si="8"/>
        <v>4.4999999999999997E-3</v>
      </c>
      <c r="K67">
        <f t="shared" ref="K67:K84" si="13">(5-G67)/J67</f>
        <v>111.11111111111111</v>
      </c>
      <c r="L67">
        <f t="shared" ref="L67:L84" si="14">H67/1000</f>
        <v>5.0000000000000001E-3</v>
      </c>
      <c r="M67">
        <f t="shared" ref="M67:M84" si="15">I67/L67</f>
        <v>0</v>
      </c>
    </row>
    <row r="68" spans="1:15" x14ac:dyDescent="0.25">
      <c r="A68" t="s">
        <v>32</v>
      </c>
      <c r="E68">
        <v>3</v>
      </c>
      <c r="F68">
        <f t="shared" si="11"/>
        <v>15</v>
      </c>
      <c r="G68">
        <f t="shared" si="12"/>
        <v>4.25</v>
      </c>
      <c r="H68">
        <v>5</v>
      </c>
      <c r="I68">
        <f t="shared" si="7"/>
        <v>0</v>
      </c>
      <c r="J68">
        <f t="shared" si="8"/>
        <v>4.2500000000000003E-3</v>
      </c>
      <c r="K68">
        <f t="shared" si="13"/>
        <v>176.47058823529412</v>
      </c>
      <c r="L68">
        <f t="shared" si="14"/>
        <v>5.0000000000000001E-3</v>
      </c>
      <c r="M68">
        <f t="shared" si="15"/>
        <v>0</v>
      </c>
    </row>
    <row r="69" spans="1:15" x14ac:dyDescent="0.25">
      <c r="A69" t="s">
        <v>39</v>
      </c>
      <c r="E69">
        <v>4</v>
      </c>
      <c r="F69">
        <f t="shared" si="11"/>
        <v>20</v>
      </c>
      <c r="G69">
        <f t="shared" si="12"/>
        <v>4</v>
      </c>
      <c r="H69">
        <v>5</v>
      </c>
      <c r="I69">
        <f t="shared" si="7"/>
        <v>0</v>
      </c>
      <c r="J69">
        <f t="shared" si="8"/>
        <v>4.0000000000000001E-3</v>
      </c>
      <c r="K69">
        <f t="shared" si="13"/>
        <v>250</v>
      </c>
      <c r="L69">
        <f t="shared" si="14"/>
        <v>5.0000000000000001E-3</v>
      </c>
      <c r="M69">
        <f t="shared" si="15"/>
        <v>0</v>
      </c>
    </row>
    <row r="70" spans="1:15" x14ac:dyDescent="0.25">
      <c r="A70" t="s">
        <v>78</v>
      </c>
      <c r="E70">
        <v>5</v>
      </c>
      <c r="F70">
        <f t="shared" si="11"/>
        <v>25</v>
      </c>
      <c r="G70">
        <f t="shared" si="12"/>
        <v>3.75</v>
      </c>
      <c r="H70">
        <v>4.9800000000000004</v>
      </c>
      <c r="I70">
        <f t="shared" si="7"/>
        <v>1.9999999999999574E-2</v>
      </c>
      <c r="J70">
        <f t="shared" si="8"/>
        <v>3.7499999999999999E-3</v>
      </c>
      <c r="K70">
        <f t="shared" si="13"/>
        <v>333.33333333333337</v>
      </c>
      <c r="L70">
        <f t="shared" si="14"/>
        <v>4.9800000000000001E-3</v>
      </c>
      <c r="M70">
        <f t="shared" si="15"/>
        <v>4.0160642570280265</v>
      </c>
    </row>
    <row r="71" spans="1:15" x14ac:dyDescent="0.25">
      <c r="A71" t="s">
        <v>40</v>
      </c>
      <c r="E71">
        <v>6</v>
      </c>
      <c r="F71">
        <f t="shared" si="11"/>
        <v>30</v>
      </c>
      <c r="G71">
        <f t="shared" si="12"/>
        <v>3.5</v>
      </c>
      <c r="H71">
        <v>4.96</v>
      </c>
      <c r="I71">
        <f t="shared" si="7"/>
        <v>4.0000000000000036E-2</v>
      </c>
      <c r="J71">
        <f t="shared" si="8"/>
        <v>3.5000000000000001E-3</v>
      </c>
      <c r="K71">
        <f t="shared" si="13"/>
        <v>428.57142857142856</v>
      </c>
      <c r="L71">
        <f t="shared" si="14"/>
        <v>4.96E-3</v>
      </c>
      <c r="M71">
        <f t="shared" si="15"/>
        <v>8.0645161290322651</v>
      </c>
    </row>
    <row r="72" spans="1:15" x14ac:dyDescent="0.25">
      <c r="A72" t="s">
        <v>79</v>
      </c>
      <c r="E72">
        <v>7</v>
      </c>
      <c r="F72">
        <f t="shared" si="11"/>
        <v>35</v>
      </c>
      <c r="G72">
        <f t="shared" si="12"/>
        <v>3.25</v>
      </c>
      <c r="H72">
        <v>4.9400000000000004</v>
      </c>
      <c r="I72">
        <f t="shared" si="7"/>
        <v>5.9999999999999609E-2</v>
      </c>
      <c r="J72">
        <f t="shared" si="8"/>
        <v>3.2499999999999999E-3</v>
      </c>
      <c r="K72">
        <f t="shared" si="13"/>
        <v>538.46153846153845</v>
      </c>
      <c r="L72">
        <f t="shared" si="14"/>
        <v>4.9400000000000008E-3</v>
      </c>
      <c r="M72">
        <f t="shared" si="15"/>
        <v>12.145748987854169</v>
      </c>
    </row>
    <row r="73" spans="1:15" x14ac:dyDescent="0.25">
      <c r="A73" t="s">
        <v>41</v>
      </c>
      <c r="E73">
        <v>8</v>
      </c>
      <c r="F73">
        <f t="shared" si="11"/>
        <v>40</v>
      </c>
      <c r="G73">
        <f t="shared" si="12"/>
        <v>3</v>
      </c>
      <c r="H73">
        <v>4.92</v>
      </c>
      <c r="I73">
        <f t="shared" si="7"/>
        <v>8.0000000000000071E-2</v>
      </c>
      <c r="J73">
        <f t="shared" si="8"/>
        <v>3.0000000000000001E-3</v>
      </c>
      <c r="K73">
        <f t="shared" si="13"/>
        <v>666.66666666666663</v>
      </c>
      <c r="L73">
        <f t="shared" si="14"/>
        <v>4.9199999999999999E-3</v>
      </c>
      <c r="M73">
        <f t="shared" si="15"/>
        <v>16.260162601626032</v>
      </c>
    </row>
    <row r="74" spans="1:15" x14ac:dyDescent="0.25">
      <c r="A74" t="s">
        <v>80</v>
      </c>
      <c r="E74">
        <v>9</v>
      </c>
      <c r="F74">
        <f t="shared" si="11"/>
        <v>45</v>
      </c>
      <c r="G74">
        <f t="shared" si="12"/>
        <v>2.75</v>
      </c>
      <c r="H74">
        <v>4.92</v>
      </c>
      <c r="I74">
        <f t="shared" si="7"/>
        <v>8.0000000000000071E-2</v>
      </c>
      <c r="J74">
        <f t="shared" si="8"/>
        <v>2.7499999999999998E-3</v>
      </c>
      <c r="K74">
        <f t="shared" si="13"/>
        <v>818.18181818181824</v>
      </c>
      <c r="L74">
        <f t="shared" si="14"/>
        <v>4.9199999999999999E-3</v>
      </c>
      <c r="M74">
        <f t="shared" si="15"/>
        <v>16.260162601626032</v>
      </c>
      <c r="O74" t="s">
        <v>82</v>
      </c>
    </row>
    <row r="75" spans="1:15" x14ac:dyDescent="0.25">
      <c r="A75" t="s">
        <v>42</v>
      </c>
      <c r="E75">
        <v>10</v>
      </c>
      <c r="F75">
        <f t="shared" si="11"/>
        <v>50</v>
      </c>
      <c r="G75">
        <f t="shared" si="12"/>
        <v>2.5</v>
      </c>
      <c r="H75">
        <v>4.9000000000000004</v>
      </c>
      <c r="I75">
        <f t="shared" si="7"/>
        <v>9.9999999999999645E-2</v>
      </c>
      <c r="J75">
        <f t="shared" si="8"/>
        <v>2.5000000000000001E-3</v>
      </c>
      <c r="K75">
        <f t="shared" si="13"/>
        <v>1000</v>
      </c>
      <c r="L75">
        <f t="shared" si="14"/>
        <v>4.9000000000000007E-3</v>
      </c>
      <c r="M75">
        <f t="shared" si="15"/>
        <v>20.408163265306047</v>
      </c>
    </row>
    <row r="76" spans="1:15" x14ac:dyDescent="0.25">
      <c r="A76" t="s">
        <v>43</v>
      </c>
      <c r="E76">
        <v>11</v>
      </c>
      <c r="F76">
        <f t="shared" si="11"/>
        <v>55</v>
      </c>
      <c r="G76">
        <f t="shared" si="12"/>
        <v>2.25</v>
      </c>
      <c r="H76">
        <v>4.8600000000000003</v>
      </c>
      <c r="I76">
        <f t="shared" si="7"/>
        <v>0.13999999999999968</v>
      </c>
      <c r="J76">
        <f t="shared" si="8"/>
        <v>2.2499999999999998E-3</v>
      </c>
      <c r="K76">
        <f t="shared" si="13"/>
        <v>1222.2222222222224</v>
      </c>
      <c r="L76">
        <f t="shared" si="14"/>
        <v>4.8600000000000006E-3</v>
      </c>
      <c r="M76">
        <f t="shared" si="15"/>
        <v>28.806584362139848</v>
      </c>
    </row>
    <row r="77" spans="1:15" x14ac:dyDescent="0.25">
      <c r="A77" t="s">
        <v>44</v>
      </c>
      <c r="E77">
        <v>12</v>
      </c>
      <c r="F77">
        <f t="shared" si="11"/>
        <v>60</v>
      </c>
      <c r="G77">
        <f t="shared" si="12"/>
        <v>2</v>
      </c>
      <c r="H77">
        <v>4.84</v>
      </c>
      <c r="I77">
        <f t="shared" si="7"/>
        <v>0.16000000000000014</v>
      </c>
      <c r="J77">
        <f t="shared" si="8"/>
        <v>2E-3</v>
      </c>
      <c r="K77">
        <f t="shared" si="13"/>
        <v>1500</v>
      </c>
      <c r="L77">
        <f t="shared" si="14"/>
        <v>4.8399999999999997E-3</v>
      </c>
      <c r="M77">
        <f t="shared" si="15"/>
        <v>33.057851239669453</v>
      </c>
    </row>
    <row r="78" spans="1:15" x14ac:dyDescent="0.25">
      <c r="A78" t="s">
        <v>16</v>
      </c>
      <c r="E78">
        <v>13</v>
      </c>
      <c r="F78">
        <f t="shared" si="11"/>
        <v>65</v>
      </c>
      <c r="G78">
        <f t="shared" si="12"/>
        <v>1.75</v>
      </c>
      <c r="H78">
        <v>4.78</v>
      </c>
      <c r="I78">
        <f t="shared" si="7"/>
        <v>0.21999999999999975</v>
      </c>
      <c r="J78">
        <f t="shared" si="8"/>
        <v>1.75E-3</v>
      </c>
      <c r="K78">
        <f t="shared" si="13"/>
        <v>1857.1428571428571</v>
      </c>
      <c r="L78">
        <f t="shared" si="14"/>
        <v>4.7800000000000004E-3</v>
      </c>
      <c r="M78">
        <f t="shared" si="15"/>
        <v>46.025104602510403</v>
      </c>
    </row>
    <row r="79" spans="1:15" x14ac:dyDescent="0.25">
      <c r="A79" t="s">
        <v>45</v>
      </c>
      <c r="E79">
        <v>14</v>
      </c>
      <c r="F79">
        <f t="shared" si="11"/>
        <v>70</v>
      </c>
      <c r="G79">
        <f t="shared" si="12"/>
        <v>1.5</v>
      </c>
      <c r="H79">
        <v>4.8</v>
      </c>
      <c r="I79">
        <f t="shared" si="7"/>
        <v>0.20000000000000018</v>
      </c>
      <c r="J79">
        <f t="shared" si="8"/>
        <v>1.5E-3</v>
      </c>
      <c r="K79">
        <f t="shared" si="13"/>
        <v>2333.3333333333335</v>
      </c>
      <c r="L79">
        <f t="shared" si="14"/>
        <v>4.7999999999999996E-3</v>
      </c>
      <c r="M79">
        <f t="shared" si="15"/>
        <v>41.666666666666707</v>
      </c>
    </row>
    <row r="80" spans="1:15" x14ac:dyDescent="0.25">
      <c r="A80" t="s">
        <v>81</v>
      </c>
      <c r="E80">
        <v>15</v>
      </c>
      <c r="F80">
        <f t="shared" si="11"/>
        <v>75</v>
      </c>
      <c r="G80">
        <f t="shared" si="12"/>
        <v>1.25</v>
      </c>
      <c r="H80">
        <v>4.63</v>
      </c>
      <c r="I80">
        <f t="shared" si="7"/>
        <v>0.37000000000000011</v>
      </c>
      <c r="J80">
        <f t="shared" si="8"/>
        <v>1.25E-3</v>
      </c>
      <c r="K80">
        <f t="shared" si="13"/>
        <v>3000</v>
      </c>
      <c r="L80">
        <f t="shared" si="14"/>
        <v>4.6299999999999996E-3</v>
      </c>
      <c r="M80">
        <f t="shared" si="15"/>
        <v>79.913606911447118</v>
      </c>
    </row>
    <row r="81" spans="5:13" x14ac:dyDescent="0.25">
      <c r="E81">
        <v>16</v>
      </c>
      <c r="F81">
        <f t="shared" si="11"/>
        <v>80</v>
      </c>
      <c r="G81">
        <f t="shared" si="12"/>
        <v>1</v>
      </c>
      <c r="H81">
        <v>4.2699999999999996</v>
      </c>
      <c r="I81">
        <f t="shared" si="7"/>
        <v>0.73000000000000043</v>
      </c>
      <c r="J81">
        <f t="shared" si="8"/>
        <v>1E-3</v>
      </c>
      <c r="K81">
        <f t="shared" si="13"/>
        <v>4000</v>
      </c>
      <c r="L81">
        <f t="shared" si="14"/>
        <v>4.2699999999999995E-3</v>
      </c>
      <c r="M81">
        <f t="shared" si="15"/>
        <v>170.96018735363009</v>
      </c>
    </row>
    <row r="82" spans="5:13" x14ac:dyDescent="0.25">
      <c r="E82">
        <v>17</v>
      </c>
      <c r="F82">
        <f t="shared" si="11"/>
        <v>85</v>
      </c>
      <c r="G82">
        <f t="shared" si="12"/>
        <v>0.75</v>
      </c>
      <c r="H82">
        <v>4.16</v>
      </c>
      <c r="I82">
        <f t="shared" si="7"/>
        <v>0.83999999999999986</v>
      </c>
      <c r="J82">
        <f t="shared" si="8"/>
        <v>7.5000000000000002E-4</v>
      </c>
      <c r="K82">
        <f t="shared" si="13"/>
        <v>5666.666666666667</v>
      </c>
      <c r="L82">
        <f t="shared" si="14"/>
        <v>4.1600000000000005E-3</v>
      </c>
      <c r="M82">
        <f t="shared" si="15"/>
        <v>201.92307692307688</v>
      </c>
    </row>
    <row r="83" spans="5:13" x14ac:dyDescent="0.25">
      <c r="E83">
        <v>18</v>
      </c>
      <c r="F83">
        <f t="shared" si="11"/>
        <v>90</v>
      </c>
      <c r="G83">
        <f t="shared" si="12"/>
        <v>0.5</v>
      </c>
      <c r="H83">
        <v>4.08</v>
      </c>
      <c r="I83">
        <f t="shared" si="7"/>
        <v>0.91999999999999993</v>
      </c>
      <c r="J83">
        <f t="shared" si="8"/>
        <v>5.0000000000000001E-4</v>
      </c>
      <c r="K83">
        <f t="shared" si="13"/>
        <v>9000</v>
      </c>
      <c r="L83">
        <f t="shared" si="14"/>
        <v>4.0800000000000003E-3</v>
      </c>
      <c r="M83">
        <f t="shared" si="15"/>
        <v>225.49019607843135</v>
      </c>
    </row>
    <row r="84" spans="5:13" x14ac:dyDescent="0.25">
      <c r="E84">
        <v>19</v>
      </c>
      <c r="F84">
        <f t="shared" si="11"/>
        <v>95</v>
      </c>
      <c r="G84">
        <f t="shared" si="12"/>
        <v>0.25</v>
      </c>
      <c r="H84">
        <v>4</v>
      </c>
      <c r="I84">
        <f t="shared" si="7"/>
        <v>1</v>
      </c>
      <c r="J84">
        <f t="shared" si="8"/>
        <v>2.5000000000000001E-4</v>
      </c>
      <c r="K84">
        <f t="shared" si="13"/>
        <v>19000</v>
      </c>
      <c r="L84">
        <f t="shared" si="14"/>
        <v>4.0000000000000001E-3</v>
      </c>
      <c r="M84">
        <f t="shared" si="15"/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Unisys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Vu</dc:creator>
  <cp:lastModifiedBy>Nguyen, Vu</cp:lastModifiedBy>
  <dcterms:created xsi:type="dcterms:W3CDTF">2020-10-16T06:43:14Z</dcterms:created>
  <dcterms:modified xsi:type="dcterms:W3CDTF">2020-10-17T03:16:53Z</dcterms:modified>
</cp:coreProperties>
</file>