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2_UTE__COURSE______PEEE210229_Practice_of_Electronics_design\"/>
    </mc:Choice>
  </mc:AlternateContent>
  <xr:revisionPtr revIDLastSave="0" documentId="13_ncr:1_{7AE7286C-29A5-4F3C-86D2-2A1748DA711B}" xr6:coauthVersionLast="44" xr6:coauthVersionMax="44" xr10:uidLastSave="{00000000-0000-0000-0000-000000000000}"/>
  <bookViews>
    <workbookView xWindow="-4290" yWindow="765" windowWidth="10830" windowHeight="8325" xr2:uid="{36E0166E-3C9A-414F-AB5E-E3EF376F9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F19" i="1"/>
  <c r="D15" i="1"/>
  <c r="C21" i="1"/>
  <c r="C23" i="1" s="1"/>
  <c r="F12" i="1"/>
  <c r="C12" i="1"/>
  <c r="D12" i="1" s="1"/>
  <c r="C11" i="1"/>
  <c r="C13" i="1" l="1"/>
  <c r="C16" i="1"/>
  <c r="C18" i="1" s="1"/>
  <c r="C14" i="1" l="1"/>
  <c r="D13" i="1"/>
  <c r="D16" i="1"/>
  <c r="C19" i="1" l="1"/>
  <c r="D19" i="1" s="1"/>
  <c r="C20" i="1"/>
  <c r="D20" i="1" s="1"/>
  <c r="C15" i="1"/>
  <c r="D14" i="1"/>
</calcChain>
</file>

<file path=xl/sharedStrings.xml><?xml version="1.0" encoding="utf-8"?>
<sst xmlns="http://schemas.openxmlformats.org/spreadsheetml/2006/main" count="33" uniqueCount="30">
  <si>
    <t>MC34063 cal</t>
  </si>
  <si>
    <t>Vin  (V)</t>
  </si>
  <si>
    <t>Vout (V)</t>
  </si>
  <si>
    <t>V_SAT (V)</t>
  </si>
  <si>
    <t>RSC</t>
  </si>
  <si>
    <t>V_F (V)</t>
  </si>
  <si>
    <t>SS28 Diode</t>
  </si>
  <si>
    <t>Ton/Toff</t>
  </si>
  <si>
    <t>f (Hz)</t>
  </si>
  <si>
    <t>Ton + Toff (s)</t>
  </si>
  <si>
    <t>Toff</t>
  </si>
  <si>
    <t>Ton</t>
  </si>
  <si>
    <t>C_T</t>
  </si>
  <si>
    <t>I_out_max (mA)</t>
  </si>
  <si>
    <t>Darlington disable</t>
  </si>
  <si>
    <t>Darlington enable</t>
  </si>
  <si>
    <t>I_pk (mA)</t>
  </si>
  <si>
    <t>&lt; 1500 mA</t>
  </si>
  <si>
    <t>us</t>
  </si>
  <si>
    <t>L_min (H)</t>
  </si>
  <si>
    <t>uH</t>
  </si>
  <si>
    <t>C_o</t>
  </si>
  <si>
    <t>Ripple p-p (mV)</t>
  </si>
  <si>
    <t>uF</t>
  </si>
  <si>
    <t>R2/R1</t>
  </si>
  <si>
    <t>R1 (k)</t>
  </si>
  <si>
    <t>R2 (k)</t>
  </si>
  <si>
    <t>Step-up</t>
  </si>
  <si>
    <t>pF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</si>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</sst>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2C92-6ADA-4919-B01A-131099CFED35}">
  <dimension ref="A1:G25"/>
  <sheetViews>
    <sheetView tabSelected="1" topLeftCell="A7" zoomScale="145" zoomScaleNormal="145" workbookViewId="0">
      <selection activeCell="D19" sqref="D19"/>
    </sheetView>
  </sheetViews>
  <sheetFormatPr defaultRowHeight="15" x14ac:dyDescent="0.25"/>
  <cols>
    <col min="1" max="1" width="15.85546875" customWidth="1"/>
    <col min="2" max="2" width="12.7109375" customWidth="1"/>
    <col min="3" max="3" width="15" customWidth="1"/>
    <col min="4" max="4" width="20.85546875" customWidth="1"/>
    <col min="7" max="7" width="10" bestFit="1" customWidth="1"/>
    <col min="8" max="8" width="12.5703125" customWidth="1"/>
  </cols>
  <sheetData>
    <row r="1" spans="1:6" x14ac:dyDescent="0.25">
      <c r="A1" t="s">
        <v>0</v>
      </c>
      <c r="B1" t="s">
        <v>27</v>
      </c>
    </row>
    <row r="3" spans="1:6" x14ac:dyDescent="0.25">
      <c r="A3" t="s">
        <v>1</v>
      </c>
      <c r="C3">
        <v>3.7</v>
      </c>
    </row>
    <row r="4" spans="1:6" x14ac:dyDescent="0.25">
      <c r="A4" t="s">
        <v>2</v>
      </c>
      <c r="C4">
        <v>8</v>
      </c>
    </row>
    <row r="5" spans="1:6" x14ac:dyDescent="0.25">
      <c r="A5" t="s">
        <v>5</v>
      </c>
      <c r="B5" t="s">
        <v>6</v>
      </c>
      <c r="C5">
        <v>0.85</v>
      </c>
    </row>
    <row r="6" spans="1:6" x14ac:dyDescent="0.25">
      <c r="A6" t="s">
        <v>3</v>
      </c>
      <c r="B6" t="s">
        <v>15</v>
      </c>
      <c r="C6">
        <v>1</v>
      </c>
    </row>
    <row r="7" spans="1:6" x14ac:dyDescent="0.25">
      <c r="A7" t="s">
        <v>3</v>
      </c>
      <c r="B7" t="s">
        <v>14</v>
      </c>
      <c r="C7">
        <v>0.45</v>
      </c>
    </row>
    <row r="8" spans="1:6" x14ac:dyDescent="0.25">
      <c r="A8" t="s">
        <v>8</v>
      </c>
      <c r="C8">
        <v>90000</v>
      </c>
    </row>
    <row r="9" spans="1:6" x14ac:dyDescent="0.25">
      <c r="A9" t="s">
        <v>22</v>
      </c>
      <c r="C9">
        <v>100</v>
      </c>
    </row>
    <row r="11" spans="1:6" x14ac:dyDescent="0.25">
      <c r="A11" s="2" t="s">
        <v>7</v>
      </c>
      <c r="C11">
        <f>(C4+C5-C3)/(C3-C6)</f>
        <v>1.907407407407407</v>
      </c>
    </row>
    <row r="12" spans="1:6" x14ac:dyDescent="0.25">
      <c r="A12" s="2" t="s">
        <v>9</v>
      </c>
      <c r="C12">
        <f>1/C8</f>
        <v>1.1111111111111112E-5</v>
      </c>
      <c r="D12">
        <f>C12*1000000</f>
        <v>11.111111111111112</v>
      </c>
      <c r="E12" t="s">
        <v>18</v>
      </c>
      <c r="F12">
        <f>1000000/100000</f>
        <v>10</v>
      </c>
    </row>
    <row r="13" spans="1:6" x14ac:dyDescent="0.25">
      <c r="A13" s="2" t="s">
        <v>10</v>
      </c>
      <c r="C13">
        <f>C12/(C11+1)</f>
        <v>3.8216560509554148E-6</v>
      </c>
      <c r="D13">
        <f>C13*1000000</f>
        <v>3.8216560509554149</v>
      </c>
      <c r="E13" t="s">
        <v>18</v>
      </c>
    </row>
    <row r="14" spans="1:6" x14ac:dyDescent="0.25">
      <c r="A14" s="2" t="s">
        <v>11</v>
      </c>
      <c r="C14">
        <f>C12-C13</f>
        <v>7.2894550601556968E-6</v>
      </c>
      <c r="D14">
        <f>C14*1000000</f>
        <v>7.2894550601556967</v>
      </c>
      <c r="E14" t="s">
        <v>18</v>
      </c>
    </row>
    <row r="15" spans="1:6" x14ac:dyDescent="0.25">
      <c r="A15" s="2" t="s">
        <v>12</v>
      </c>
      <c r="C15">
        <f>(4*10^-5)*C14</f>
        <v>2.9157820240622791E-10</v>
      </c>
      <c r="D15">
        <f>C15*1000000000000</f>
        <v>291.57820240622789</v>
      </c>
      <c r="E15" t="s">
        <v>28</v>
      </c>
    </row>
    <row r="16" spans="1:6" x14ac:dyDescent="0.25">
      <c r="A16" s="2" t="s">
        <v>16</v>
      </c>
      <c r="B16" t="s">
        <v>17</v>
      </c>
      <c r="C16">
        <f>2*C17*(C11+1)</f>
        <v>1279.2592592592591</v>
      </c>
      <c r="D16" s="3" t="str">
        <f>IF(C16&gt;1500,"warning &gt;1500 mA","OK")</f>
        <v>OK</v>
      </c>
    </row>
    <row r="17" spans="1:7" x14ac:dyDescent="0.25">
      <c r="A17" s="2" t="s">
        <v>13</v>
      </c>
      <c r="C17">
        <v>220</v>
      </c>
      <c r="G17" t="s">
        <v>29</v>
      </c>
    </row>
    <row r="18" spans="1:7" x14ac:dyDescent="0.25">
      <c r="A18" s="2" t="s">
        <v>4</v>
      </c>
      <c r="C18">
        <f>1000*0.3/C16</f>
        <v>0.2345107122177186</v>
      </c>
      <c r="F18">
        <v>0.22</v>
      </c>
      <c r="G18">
        <f>1</f>
        <v>1</v>
      </c>
    </row>
    <row r="19" spans="1:7" x14ac:dyDescent="0.25">
      <c r="A19" s="2" t="s">
        <v>19</v>
      </c>
      <c r="C19">
        <f>C14*(C3-C6)/(C16/1000)</f>
        <v>1.5385097680525489E-5</v>
      </c>
      <c r="D19">
        <f>C19*1000000</f>
        <v>15.385097680525488</v>
      </c>
      <c r="E19" t="s">
        <v>20</v>
      </c>
      <c r="F19">
        <f>SQRT(G18/F18)</f>
        <v>2.1320071635561044</v>
      </c>
    </row>
    <row r="20" spans="1:7" x14ac:dyDescent="0.25">
      <c r="A20" s="2" t="s">
        <v>21</v>
      </c>
      <c r="C20">
        <f>9*C17*C14/C9</f>
        <v>1.4433121019108278E-4</v>
      </c>
      <c r="D20">
        <f>C20*1000000</f>
        <v>144.33121019108279</v>
      </c>
      <c r="E20" t="s">
        <v>23</v>
      </c>
    </row>
    <row r="21" spans="1:7" x14ac:dyDescent="0.25">
      <c r="A21" s="2" t="s">
        <v>24</v>
      </c>
      <c r="C21">
        <f>C4/1.25 - 1</f>
        <v>5.4</v>
      </c>
    </row>
    <row r="22" spans="1:7" x14ac:dyDescent="0.25">
      <c r="A22" s="2" t="s">
        <v>25</v>
      </c>
      <c r="C22">
        <v>2.2000000000000002</v>
      </c>
    </row>
    <row r="23" spans="1:7" x14ac:dyDescent="0.25">
      <c r="A23" s="2" t="s">
        <v>26</v>
      </c>
      <c r="C23">
        <f>C21*C22</f>
        <v>11.880000000000003</v>
      </c>
    </row>
    <row r="25" spans="1:7" x14ac:dyDescent="0.25">
      <c r="E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Nguyen</dc:creator>
  <cp:lastModifiedBy>Triet Nguyen</cp:lastModifiedBy>
  <dcterms:created xsi:type="dcterms:W3CDTF">2020-02-28T15:30:36Z</dcterms:created>
  <dcterms:modified xsi:type="dcterms:W3CDTF">2020-02-29T16:19:13Z</dcterms:modified>
</cp:coreProperties>
</file>