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D:\Phân tích và Thiết kế phần mềm\Excel\"/>
    </mc:Choice>
  </mc:AlternateContent>
  <xr:revisionPtr revIDLastSave="0" documentId="8_{9C42D281-7399-4C6A-A528-E38A330C221A}" xr6:coauthVersionLast="47" xr6:coauthVersionMax="47" xr10:uidLastSave="{00000000-0000-0000-0000-000000000000}"/>
  <bookViews>
    <workbookView xWindow="-110" yWindow="-110" windowWidth="19420" windowHeight="10420" firstSheet="2" activeTab="8" xr2:uid="{00000000-000D-0000-FFFF-FFFF00000000}"/>
  </bookViews>
  <sheets>
    <sheet name="Tuần 1" sheetId="28" r:id="rId1"/>
    <sheet name="Tuần 2" sheetId="33" r:id="rId2"/>
    <sheet name="Tuần 3" sheetId="34" r:id="rId3"/>
    <sheet name="Tuần 4" sheetId="35" r:id="rId4"/>
    <sheet name="Tuần 5" sheetId="36" r:id="rId5"/>
    <sheet name="Tuần 6" sheetId="37" r:id="rId6"/>
    <sheet name="Tuần 7" sheetId="38" r:id="rId7"/>
    <sheet name="Tuần 8" sheetId="39" r:id="rId8"/>
    <sheet name="Tuần 9" sheetId="40"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0" l="1"/>
  <c r="I7" i="40" s="1"/>
  <c r="E27" i="40"/>
  <c r="F27" i="40" s="1"/>
  <c r="E25" i="40"/>
  <c r="F25" i="40" s="1"/>
  <c r="E24" i="40"/>
  <c r="F24" i="40" s="1"/>
  <c r="E23" i="40"/>
  <c r="F23" i="40" s="1"/>
  <c r="E22" i="40"/>
  <c r="F22" i="40" s="1"/>
  <c r="H22" i="40" s="1"/>
  <c r="E21" i="40"/>
  <c r="H20" i="40"/>
  <c r="H18" i="40"/>
  <c r="E17" i="40"/>
  <c r="H16" i="40"/>
  <c r="E15" i="40"/>
  <c r="F15" i="40" s="1"/>
  <c r="E12" i="40"/>
  <c r="F12" i="40" s="1"/>
  <c r="H12" i="40" s="1"/>
  <c r="H11" i="40"/>
  <c r="H10" i="40"/>
  <c r="I8" i="39"/>
  <c r="J8" i="39" s="1"/>
  <c r="E31" i="39"/>
  <c r="F31" i="39" s="1"/>
  <c r="E29" i="39"/>
  <c r="F29" i="39" s="1"/>
  <c r="E28" i="39"/>
  <c r="F28" i="39" s="1"/>
  <c r="E27" i="39"/>
  <c r="F27" i="39" s="1"/>
  <c r="E26" i="39"/>
  <c r="F26" i="39" s="1"/>
  <c r="E25" i="39"/>
  <c r="F25" i="39" s="1"/>
  <c r="H25" i="39" s="1"/>
  <c r="E24" i="39"/>
  <c r="H23" i="39"/>
  <c r="H20" i="39"/>
  <c r="F18" i="39"/>
  <c r="E17" i="39"/>
  <c r="H16" i="39"/>
  <c r="E15" i="39"/>
  <c r="F15" i="39" s="1"/>
  <c r="E12" i="39"/>
  <c r="H11" i="39"/>
  <c r="H10" i="39"/>
  <c r="I8" i="38"/>
  <c r="E13" i="40" l="1"/>
  <c r="J8" i="40"/>
  <c r="E19" i="40"/>
  <c r="F17" i="40"/>
  <c r="H17" i="40" s="1"/>
  <c r="F13" i="40"/>
  <c r="F21" i="40"/>
  <c r="H21" i="40" s="1"/>
  <c r="H13" i="40"/>
  <c r="I7" i="39"/>
  <c r="K8" i="39"/>
  <c r="J9" i="39"/>
  <c r="F24" i="39"/>
  <c r="H24" i="39" s="1"/>
  <c r="F12" i="39"/>
  <c r="H12" i="39" s="1"/>
  <c r="E13" i="39"/>
  <c r="F17" i="39"/>
  <c r="H17" i="39" s="1"/>
  <c r="E19" i="39"/>
  <c r="E34" i="38"/>
  <c r="F34" i="38" s="1"/>
  <c r="E32" i="38"/>
  <c r="F32" i="38" s="1"/>
  <c r="E31" i="38"/>
  <c r="F31" i="38" s="1"/>
  <c r="E30" i="38"/>
  <c r="F30" i="38" s="1"/>
  <c r="E29" i="38"/>
  <c r="F29" i="38" s="1"/>
  <c r="E28" i="38"/>
  <c r="E27" i="38"/>
  <c r="H26" i="38"/>
  <c r="H23" i="38"/>
  <c r="F21" i="38"/>
  <c r="E20" i="38"/>
  <c r="E22" i="38" s="1"/>
  <c r="H19" i="38"/>
  <c r="E18" i="38"/>
  <c r="F18" i="38" s="1"/>
  <c r="E17" i="38"/>
  <c r="F17" i="38" s="1"/>
  <c r="E15" i="38"/>
  <c r="F15" i="38" s="1"/>
  <c r="E12" i="38"/>
  <c r="E16" i="38" s="1"/>
  <c r="F16" i="38" s="1"/>
  <c r="H11" i="38"/>
  <c r="H10" i="38"/>
  <c r="J8" i="38"/>
  <c r="E32" i="37"/>
  <c r="F32" i="37" s="1"/>
  <c r="E12" i="37"/>
  <c r="E13" i="37" s="1"/>
  <c r="E25" i="37" s="1"/>
  <c r="F25" i="37" s="1"/>
  <c r="I8" i="37"/>
  <c r="I9" i="37" s="1"/>
  <c r="E34" i="37"/>
  <c r="F34" i="37" s="1"/>
  <c r="E31" i="37"/>
  <c r="F31" i="37" s="1"/>
  <c r="E30" i="37"/>
  <c r="F30" i="37" s="1"/>
  <c r="E29" i="37"/>
  <c r="F29" i="37" s="1"/>
  <c r="E28" i="37"/>
  <c r="E27" i="37"/>
  <c r="F27" i="37" s="1"/>
  <c r="H27" i="37" s="1"/>
  <c r="H26" i="37"/>
  <c r="H23" i="37"/>
  <c r="F21" i="37"/>
  <c r="E20" i="37"/>
  <c r="E22" i="37" s="1"/>
  <c r="H19" i="37"/>
  <c r="E18" i="37"/>
  <c r="F18" i="37" s="1"/>
  <c r="E17" i="37"/>
  <c r="F17" i="37" s="1"/>
  <c r="E15" i="37"/>
  <c r="F15" i="37" s="1"/>
  <c r="H11" i="37"/>
  <c r="H10" i="37"/>
  <c r="E29" i="36"/>
  <c r="F29" i="36" s="1"/>
  <c r="H29" i="36" s="1"/>
  <c r="E30" i="36"/>
  <c r="F30" i="36" s="1"/>
  <c r="E31" i="36"/>
  <c r="F31" i="36" s="1"/>
  <c r="E28" i="36"/>
  <c r="F28" i="36" s="1"/>
  <c r="H28" i="36" s="1"/>
  <c r="E17" i="36"/>
  <c r="F17" i="36" s="1"/>
  <c r="E15" i="36"/>
  <c r="F15" i="36" s="1"/>
  <c r="I8" i="36"/>
  <c r="I9" i="36" s="1"/>
  <c r="E18" i="36"/>
  <c r="E32" i="36"/>
  <c r="F32" i="36" s="1"/>
  <c r="E20" i="36"/>
  <c r="E22" i="36" s="1"/>
  <c r="E34" i="36"/>
  <c r="F34"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H26" i="34"/>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K8" i="40" l="1"/>
  <c r="J9" i="40"/>
  <c r="F19" i="40"/>
  <c r="H19" i="40" s="1"/>
  <c r="L8" i="39"/>
  <c r="K9" i="39"/>
  <c r="F19" i="39"/>
  <c r="H19" i="39" s="1"/>
  <c r="F13" i="39"/>
  <c r="H13" i="39" s="1"/>
  <c r="E22" i="39"/>
  <c r="F22" i="39" s="1"/>
  <c r="E21" i="39"/>
  <c r="F27" i="38"/>
  <c r="H27" i="38" s="1"/>
  <c r="F20" i="38"/>
  <c r="H20" i="38" s="1"/>
  <c r="F12" i="38"/>
  <c r="H12" i="38" s="1"/>
  <c r="F28" i="38"/>
  <c r="H28" i="38" s="1"/>
  <c r="I9" i="38"/>
  <c r="F22" i="38"/>
  <c r="H22" i="38"/>
  <c r="K8" i="38"/>
  <c r="J9" i="38"/>
  <c r="I7" i="38"/>
  <c r="E13" i="38"/>
  <c r="E16" i="37"/>
  <c r="F16" i="37" s="1"/>
  <c r="F13" i="37"/>
  <c r="H13" i="37" s="1"/>
  <c r="E24" i="37"/>
  <c r="F12" i="37"/>
  <c r="H12" i="37" s="1"/>
  <c r="F20" i="37"/>
  <c r="H20" i="37" s="1"/>
  <c r="F22" i="37"/>
  <c r="H22" i="37" s="1"/>
  <c r="F28" i="37"/>
  <c r="H28" i="37" s="1"/>
  <c r="J8" i="37"/>
  <c r="I7" i="37"/>
  <c r="E30" i="34"/>
  <c r="E35" i="34" s="1"/>
  <c r="F35" i="34" s="1"/>
  <c r="E24" i="34"/>
  <c r="F24" i="34" s="1"/>
  <c r="F24" i="36"/>
  <c r="H24" i="36" s="1"/>
  <c r="F20" i="36"/>
  <c r="H20" i="36" s="1"/>
  <c r="I7" i="36"/>
  <c r="J8" i="36"/>
  <c r="J9" i="36" s="1"/>
  <c r="F22" i="36"/>
  <c r="H22" i="36" s="1"/>
  <c r="E18" i="34"/>
  <c r="J8" i="35"/>
  <c r="F21" i="35"/>
  <c r="H21" i="35" s="1"/>
  <c r="F12" i="35"/>
  <c r="H12" i="35" s="1"/>
  <c r="E30" i="35"/>
  <c r="F30" i="35" s="1"/>
  <c r="E29" i="35"/>
  <c r="F29" i="35" s="1"/>
  <c r="F25" i="35"/>
  <c r="F17" i="34"/>
  <c r="F19" i="35"/>
  <c r="H19" i="35" s="1"/>
  <c r="I7" i="35"/>
  <c r="I9" i="34"/>
  <c r="H12" i="34"/>
  <c r="F32" i="34"/>
  <c r="H32" i="34" s="1"/>
  <c r="E13" i="34"/>
  <c r="J8" i="34"/>
  <c r="E34" i="33"/>
  <c r="F34" i="33" s="1"/>
  <c r="F29" i="33"/>
  <c r="I9" i="33"/>
  <c r="F33" i="33"/>
  <c r="F23" i="33"/>
  <c r="H23" i="33" s="1"/>
  <c r="H31" i="33"/>
  <c r="H24" i="33"/>
  <c r="E13" i="33"/>
  <c r="J8" i="33"/>
  <c r="J9" i="33" s="1"/>
  <c r="H12" i="33"/>
  <c r="E21" i="28"/>
  <c r="F21" i="28" s="1"/>
  <c r="H42" i="32"/>
  <c r="H41" i="32"/>
  <c r="H35" i="32"/>
  <c r="H29" i="32"/>
  <c r="H23" i="32"/>
  <c r="H17" i="32"/>
  <c r="E12" i="32"/>
  <c r="E30" i="32" s="1"/>
  <c r="H11" i="32"/>
  <c r="H10" i="32"/>
  <c r="I8" i="32"/>
  <c r="J8" i="32" s="1"/>
  <c r="H26" i="28"/>
  <c r="H22" i="28"/>
  <c r="H17" i="28"/>
  <c r="E12" i="28"/>
  <c r="F12" i="28" s="1"/>
  <c r="H11" i="28"/>
  <c r="H10" i="28"/>
  <c r="I8" i="28"/>
  <c r="I7" i="28" s="1"/>
  <c r="L8" i="40" l="1"/>
  <c r="K9" i="40"/>
  <c r="H24" i="34"/>
  <c r="F21" i="39"/>
  <c r="H21" i="39" s="1"/>
  <c r="E34" i="34"/>
  <c r="F34" i="34" s="1"/>
  <c r="L9" i="39"/>
  <c r="M8" i="39"/>
  <c r="F13" i="38"/>
  <c r="H13" i="38" s="1"/>
  <c r="E25" i="38"/>
  <c r="F25" i="38" s="1"/>
  <c r="E24" i="38"/>
  <c r="K9" i="38"/>
  <c r="L8" i="38"/>
  <c r="F24" i="37"/>
  <c r="H24" i="37" s="1"/>
  <c r="K8" i="37"/>
  <c r="J9" i="37"/>
  <c r="F30" i="34"/>
  <c r="E25" i="34"/>
  <c r="F25" i="34" s="1"/>
  <c r="H25" i="34" s="1"/>
  <c r="K8" i="36"/>
  <c r="L8" i="36" s="1"/>
  <c r="F18" i="34"/>
  <c r="F19" i="34"/>
  <c r="K8" i="35"/>
  <c r="J9" i="35"/>
  <c r="E14" i="34"/>
  <c r="F13" i="34"/>
  <c r="H13" i="34" s="1"/>
  <c r="K8" i="34"/>
  <c r="J9" i="34"/>
  <c r="E14" i="33"/>
  <c r="F14" i="33" s="1"/>
  <c r="F13" i="33"/>
  <c r="H13" i="33" s="1"/>
  <c r="K8" i="33"/>
  <c r="L8" i="33" s="1"/>
  <c r="E13" i="28"/>
  <c r="I7" i="32"/>
  <c r="K8" i="32"/>
  <c r="J9" i="32"/>
  <c r="F30" i="32"/>
  <c r="E31" i="32" s="1"/>
  <c r="E36" i="32"/>
  <c r="F12" i="32"/>
  <c r="E13" i="32" s="1"/>
  <c r="I9" i="32"/>
  <c r="I9" i="28"/>
  <c r="H12" i="28"/>
  <c r="J8" i="28"/>
  <c r="M8" i="40" l="1"/>
  <c r="L9" i="40"/>
  <c r="N8" i="39"/>
  <c r="M9" i="39"/>
  <c r="L9" i="38"/>
  <c r="M8" i="38"/>
  <c r="F24" i="38"/>
  <c r="H24" i="38" s="1"/>
  <c r="L8" i="37"/>
  <c r="K9" i="37"/>
  <c r="K9" i="36"/>
  <c r="L9" i="36"/>
  <c r="M8" i="36"/>
  <c r="F13" i="35"/>
  <c r="H13" i="35" s="1"/>
  <c r="E24" i="35"/>
  <c r="F24" i="35" s="1"/>
  <c r="E23" i="35"/>
  <c r="L8" i="35"/>
  <c r="K9" i="35"/>
  <c r="K9" i="34"/>
  <c r="L8" i="34"/>
  <c r="F14" i="34"/>
  <c r="H14" i="34" s="1"/>
  <c r="E15" i="34"/>
  <c r="E15" i="33"/>
  <c r="F15" i="33" s="1"/>
  <c r="H14" i="33"/>
  <c r="K9" i="33"/>
  <c r="E14" i="28"/>
  <c r="F13" i="28"/>
  <c r="H12" i="32"/>
  <c r="H27" i="28"/>
  <c r="F13" i="32"/>
  <c r="E14" i="32" s="1"/>
  <c r="F36" i="32"/>
  <c r="E37" i="32" s="1"/>
  <c r="E32" i="32"/>
  <c r="F31" i="32"/>
  <c r="H31" i="32" s="1"/>
  <c r="H30" i="32"/>
  <c r="L8" i="32"/>
  <c r="K9" i="32"/>
  <c r="K8" i="28"/>
  <c r="J9" i="28"/>
  <c r="H28" i="28"/>
  <c r="N8" i="40" l="1"/>
  <c r="M9" i="40"/>
  <c r="O8" i="39"/>
  <c r="N9" i="39"/>
  <c r="M9" i="38"/>
  <c r="N8" i="38"/>
  <c r="M8" i="37"/>
  <c r="L9" i="37"/>
  <c r="N8" i="36"/>
  <c r="M9" i="36"/>
  <c r="M8" i="35"/>
  <c r="L9" i="35"/>
  <c r="F23" i="35"/>
  <c r="H23" i="35" s="1"/>
  <c r="F15" i="34"/>
  <c r="H15" i="34" s="1"/>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13" i="28"/>
  <c r="L8" i="28"/>
  <c r="M8" i="28" s="1"/>
  <c r="N8" i="28" s="1"/>
  <c r="O8" i="28" s="1"/>
  <c r="K9" i="28"/>
  <c r="O8" i="40" l="1"/>
  <c r="N9" i="40"/>
  <c r="O9" i="39"/>
  <c r="P8" i="39"/>
  <c r="N9" i="38"/>
  <c r="O8" i="38"/>
  <c r="N8" i="37"/>
  <c r="M9" i="37"/>
  <c r="O8" i="36"/>
  <c r="N9" i="36"/>
  <c r="N8" i="35"/>
  <c r="M9" i="35"/>
  <c r="F27" i="34"/>
  <c r="H27" i="34" s="1"/>
  <c r="M9" i="34"/>
  <c r="N8" i="34"/>
  <c r="F29" i="34"/>
  <c r="H29" i="34" s="1"/>
  <c r="H28" i="33"/>
  <c r="H26" i="33"/>
  <c r="M9" i="33"/>
  <c r="N8" i="33"/>
  <c r="F15" i="28"/>
  <c r="H15" i="28" s="1"/>
  <c r="F15" i="32"/>
  <c r="H15" i="32" s="1"/>
  <c r="E24" i="32"/>
  <c r="E18" i="32"/>
  <c r="H14" i="32"/>
  <c r="F38" i="32"/>
  <c r="H38" i="32" s="1"/>
  <c r="H37" i="32"/>
  <c r="F33" i="32"/>
  <c r="H33" i="32" s="1"/>
  <c r="H32" i="32"/>
  <c r="F34" i="32"/>
  <c r="H34" i="32" s="1"/>
  <c r="N8" i="32"/>
  <c r="M9" i="32"/>
  <c r="L9" i="28"/>
  <c r="H29" i="28"/>
  <c r="H14" i="28"/>
  <c r="P8" i="40" l="1"/>
  <c r="O9" i="40"/>
  <c r="Q8" i="39"/>
  <c r="P7" i="39"/>
  <c r="P9" i="39"/>
  <c r="O9" i="38"/>
  <c r="P8" i="38"/>
  <c r="O8" i="37"/>
  <c r="N9" i="37"/>
  <c r="P8" i="36"/>
  <c r="O9" i="36"/>
  <c r="O8" i="35"/>
  <c r="N9" i="35"/>
  <c r="N9" i="34"/>
  <c r="O8" i="34"/>
  <c r="O8" i="33"/>
  <c r="N9" i="33"/>
  <c r="E19" i="32"/>
  <c r="F18" i="32"/>
  <c r="H18" i="32" s="1"/>
  <c r="N9" i="32"/>
  <c r="O8" i="32"/>
  <c r="E25" i="32"/>
  <c r="F24" i="32"/>
  <c r="H24" i="32" s="1"/>
  <c r="H18" i="28"/>
  <c r="H23" i="28"/>
  <c r="M9" i="28"/>
  <c r="P7" i="40" l="1"/>
  <c r="P9" i="40"/>
  <c r="Q8" i="40"/>
  <c r="Q9" i="39"/>
  <c r="R8" i="39"/>
  <c r="Q8" i="38"/>
  <c r="P7" i="38"/>
  <c r="P9" i="38"/>
  <c r="P8" i="37"/>
  <c r="O9" i="37"/>
  <c r="Q8" i="36"/>
  <c r="P7" i="36"/>
  <c r="P9" i="36"/>
  <c r="P8" i="35"/>
  <c r="O9" i="35"/>
  <c r="P8" i="34"/>
  <c r="O9" i="34"/>
  <c r="P8" i="33"/>
  <c r="P7" i="33" s="1"/>
  <c r="O9" i="33"/>
  <c r="F25" i="32"/>
  <c r="E26" i="32" s="1"/>
  <c r="O9" i="32"/>
  <c r="P8" i="32"/>
  <c r="F19" i="32"/>
  <c r="E20" i="32" s="1"/>
  <c r="N9" i="28"/>
  <c r="R8" i="40" l="1"/>
  <c r="Q9" i="40"/>
  <c r="R9" i="39"/>
  <c r="S8" i="39"/>
  <c r="R8" i="38"/>
  <c r="Q9" i="38"/>
  <c r="Q8" i="37"/>
  <c r="P7" i="37"/>
  <c r="P9" i="37"/>
  <c r="R8" i="36"/>
  <c r="Q9" i="36"/>
  <c r="Q8" i="35"/>
  <c r="P7" i="35"/>
  <c r="P9" i="35"/>
  <c r="P7" i="34"/>
  <c r="P9" i="34"/>
  <c r="Q8" i="34"/>
  <c r="H25" i="32"/>
  <c r="Q8" i="33"/>
  <c r="P9" i="33"/>
  <c r="E21" i="32"/>
  <c r="F20" i="32"/>
  <c r="H20" i="32" s="1"/>
  <c r="H19" i="32"/>
  <c r="P7" i="32"/>
  <c r="P9" i="32"/>
  <c r="Q8" i="32"/>
  <c r="E27" i="32"/>
  <c r="F26" i="32"/>
  <c r="H26" i="32" s="1"/>
  <c r="H25" i="28"/>
  <c r="H21" i="28"/>
  <c r="H20" i="28"/>
  <c r="O9" i="28"/>
  <c r="P8" i="28"/>
  <c r="R9" i="40" l="1"/>
  <c r="S8" i="40"/>
  <c r="S9" i="39"/>
  <c r="T8" i="39"/>
  <c r="S8" i="38"/>
  <c r="R9" i="38"/>
  <c r="Q9" i="37"/>
  <c r="R8" i="37"/>
  <c r="S8" i="36"/>
  <c r="R9" i="36"/>
  <c r="Q9" i="35"/>
  <c r="R8" i="35"/>
  <c r="Q9" i="34"/>
  <c r="R8" i="34"/>
  <c r="Q9" i="33"/>
  <c r="R8" i="33"/>
  <c r="E28" i="32"/>
  <c r="F27" i="32"/>
  <c r="H27" i="32" s="1"/>
  <c r="Q9" i="32"/>
  <c r="R8" i="32"/>
  <c r="F21" i="32"/>
  <c r="H21" i="32" s="1"/>
  <c r="E22" i="32"/>
  <c r="P9" i="28"/>
  <c r="Q8" i="28"/>
  <c r="P7" i="28"/>
  <c r="S9" i="40" l="1"/>
  <c r="T8" i="40"/>
  <c r="T9" i="39"/>
  <c r="U8" i="39"/>
  <c r="T8" i="38"/>
  <c r="S9" i="38"/>
  <c r="R9" i="37"/>
  <c r="S8" i="37"/>
  <c r="T8" i="36"/>
  <c r="S9" i="36"/>
  <c r="R9" i="35"/>
  <c r="S8" i="35"/>
  <c r="S8" i="34"/>
  <c r="R9" i="34"/>
  <c r="R9" i="33"/>
  <c r="S8" i="33"/>
  <c r="F22" i="32"/>
  <c r="H22" i="32" s="1"/>
  <c r="R9" i="32"/>
  <c r="S8" i="32"/>
  <c r="F28" i="32"/>
  <c r="H28" i="32" s="1"/>
  <c r="Q9" i="28"/>
  <c r="R8" i="28"/>
  <c r="T9" i="40" l="1"/>
  <c r="U8" i="40"/>
  <c r="V8" i="39"/>
  <c r="U9" i="39"/>
  <c r="U8" i="38"/>
  <c r="T9" i="38"/>
  <c r="S9" i="37"/>
  <c r="T8" i="37"/>
  <c r="T9" i="36"/>
  <c r="U8" i="36"/>
  <c r="S9" i="35"/>
  <c r="T8" i="35"/>
  <c r="T8" i="34"/>
  <c r="S9" i="34"/>
  <c r="S9" i="33"/>
  <c r="T8" i="33"/>
  <c r="T8" i="32"/>
  <c r="S9" i="32"/>
  <c r="S8" i="28"/>
  <c r="R9" i="28"/>
  <c r="U9" i="40" l="1"/>
  <c r="V8" i="40"/>
  <c r="W8" i="39"/>
  <c r="V9" i="39"/>
  <c r="V8" i="38"/>
  <c r="U9" i="38"/>
  <c r="T9" i="37"/>
  <c r="U8" i="37"/>
  <c r="U9" i="36"/>
  <c r="V8" i="36"/>
  <c r="T9" i="35"/>
  <c r="U8" i="35"/>
  <c r="U8" i="34"/>
  <c r="T9" i="34"/>
  <c r="T9" i="33"/>
  <c r="U8" i="33"/>
  <c r="U8" i="32"/>
  <c r="T9" i="32"/>
  <c r="T8" i="28"/>
  <c r="S9" i="28"/>
  <c r="V9" i="40" l="1"/>
  <c r="W8" i="40"/>
  <c r="W9" i="39"/>
  <c r="W7" i="39"/>
  <c r="X8" i="39"/>
  <c r="W8" i="38"/>
  <c r="V9" i="38"/>
  <c r="U9" i="37"/>
  <c r="V8" i="37"/>
  <c r="V9" i="36"/>
  <c r="W8" i="36"/>
  <c r="U9" i="35"/>
  <c r="V8" i="35"/>
  <c r="U9" i="34"/>
  <c r="V8" i="34"/>
  <c r="U9" i="33"/>
  <c r="V8" i="33"/>
  <c r="V8" i="32"/>
  <c r="U9" i="32"/>
  <c r="U8" i="28"/>
  <c r="T9" i="28"/>
  <c r="W7" i="40" l="1"/>
  <c r="X8" i="40"/>
  <c r="W9" i="40"/>
  <c r="X9" i="39"/>
  <c r="Y8" i="39"/>
  <c r="W9" i="38"/>
  <c r="W7" i="38"/>
  <c r="X8" i="38"/>
  <c r="V9" i="37"/>
  <c r="W8" i="37"/>
  <c r="W9" i="36"/>
  <c r="W7" i="36"/>
  <c r="X8" i="36"/>
  <c r="W8" i="35"/>
  <c r="V9" i="35"/>
  <c r="V9" i="34"/>
  <c r="W8" i="34"/>
  <c r="W8" i="33"/>
  <c r="V9" i="33"/>
  <c r="W8" i="32"/>
  <c r="V9" i="32"/>
  <c r="V8" i="28"/>
  <c r="U9" i="28"/>
  <c r="X9" i="40" l="1"/>
  <c r="Y8" i="40"/>
  <c r="Z8" i="39"/>
  <c r="Y9" i="39"/>
  <c r="X9" i="38"/>
  <c r="Y8" i="38"/>
  <c r="W7" i="37"/>
  <c r="X8" i="37"/>
  <c r="W9" i="37"/>
  <c r="X9" i="36"/>
  <c r="Y8" i="36"/>
  <c r="W7" i="35"/>
  <c r="X8" i="35"/>
  <c r="W9" i="35"/>
  <c r="W9" i="34"/>
  <c r="W7" i="34"/>
  <c r="X8" i="34"/>
  <c r="X8" i="33"/>
  <c r="W7" i="33"/>
  <c r="W9" i="33"/>
  <c r="X8" i="32"/>
  <c r="W9" i="32"/>
  <c r="W7" i="32"/>
  <c r="W8" i="28"/>
  <c r="V9" i="28"/>
  <c r="Z8" i="40" l="1"/>
  <c r="Y9" i="40"/>
  <c r="Z9" i="39"/>
  <c r="AA8" i="39"/>
  <c r="Y9" i="38"/>
  <c r="Z8" i="38"/>
  <c r="Y8" i="37"/>
  <c r="X9" i="37"/>
  <c r="Z8" i="36"/>
  <c r="Y9" i="36"/>
  <c r="Y8" i="35"/>
  <c r="X9" i="35"/>
  <c r="Y8" i="34"/>
  <c r="X9" i="34"/>
  <c r="X9" i="33"/>
  <c r="Y8" i="33"/>
  <c r="Y8" i="32"/>
  <c r="X9" i="32"/>
  <c r="X8" i="28"/>
  <c r="W9" i="28"/>
  <c r="W7" i="28"/>
  <c r="AA8" i="40" l="1"/>
  <c r="Z9" i="40"/>
  <c r="AA9" i="39"/>
  <c r="AB8" i="39"/>
  <c r="Z9" i="38"/>
  <c r="AA8" i="38"/>
  <c r="Z8" i="37"/>
  <c r="Y9" i="37"/>
  <c r="AA8" i="36"/>
  <c r="Z9" i="36"/>
  <c r="Z8" i="35"/>
  <c r="Y9" i="35"/>
  <c r="Z8" i="34"/>
  <c r="Y9" i="34"/>
  <c r="Y9" i="33"/>
  <c r="Z8" i="33"/>
  <c r="Z8" i="32"/>
  <c r="Y9" i="32"/>
  <c r="Y8" i="28"/>
  <c r="X9" i="28"/>
  <c r="AA9" i="40" l="1"/>
  <c r="AB8" i="40"/>
  <c r="AC8" i="39"/>
  <c r="AB9" i="39"/>
  <c r="AA9" i="38"/>
  <c r="AB8" i="38"/>
  <c r="AA8" i="37"/>
  <c r="Z9" i="37"/>
  <c r="AB8" i="36"/>
  <c r="AA9" i="36"/>
  <c r="AA8" i="35"/>
  <c r="Z9" i="35"/>
  <c r="Z9" i="34"/>
  <c r="AA8" i="34"/>
  <c r="AA8" i="33"/>
  <c r="Z9" i="33"/>
  <c r="Z9" i="32"/>
  <c r="AA8" i="32"/>
  <c r="Y9" i="28"/>
  <c r="Z8" i="28"/>
  <c r="AC8" i="40" l="1"/>
  <c r="AB9" i="40"/>
  <c r="AD8" i="39"/>
  <c r="AC9" i="39"/>
  <c r="AC8" i="38"/>
  <c r="AB9" i="38"/>
  <c r="AB8" i="37"/>
  <c r="AA9" i="37"/>
  <c r="AC8" i="36"/>
  <c r="AB9" i="36"/>
  <c r="AB8" i="35"/>
  <c r="AA9" i="35"/>
  <c r="AB8" i="34"/>
  <c r="AA9" i="34"/>
  <c r="AB8" i="33"/>
  <c r="AA9" i="33"/>
  <c r="AA9" i="32"/>
  <c r="AB8" i="32"/>
  <c r="Z9" i="28"/>
  <c r="AA8" i="28"/>
  <c r="AC9" i="40" l="1"/>
  <c r="AD8" i="40"/>
  <c r="AD9" i="39"/>
  <c r="AE8" i="39"/>
  <c r="AD7" i="39"/>
  <c r="AD8" i="38"/>
  <c r="AC9" i="38"/>
  <c r="AC8" i="37"/>
  <c r="AB9" i="37"/>
  <c r="AD8" i="36"/>
  <c r="AC9" i="36"/>
  <c r="AC8" i="35"/>
  <c r="AB9" i="35"/>
  <c r="AC8" i="34"/>
  <c r="AB9" i="34"/>
  <c r="AB9" i="33"/>
  <c r="AC8" i="33"/>
  <c r="AB9" i="32"/>
  <c r="AC8" i="32"/>
  <c r="AB8" i="28"/>
  <c r="AA9" i="28"/>
  <c r="AD7" i="40" l="1"/>
  <c r="AD9" i="40"/>
  <c r="AE8" i="40"/>
  <c r="AF8" i="39"/>
  <c r="AE9" i="39"/>
  <c r="AE8" i="38"/>
  <c r="AD9" i="38"/>
  <c r="AD7" i="38"/>
  <c r="AC9" i="37"/>
  <c r="AD8" i="37"/>
  <c r="AE8" i="36"/>
  <c r="AD7" i="36"/>
  <c r="AD9" i="36"/>
  <c r="AC9" i="35"/>
  <c r="AD8" i="35"/>
  <c r="AC9" i="34"/>
  <c r="AD8" i="34"/>
  <c r="AD8" i="33"/>
  <c r="AC9" i="33"/>
  <c r="AC9" i="32"/>
  <c r="AD8" i="32"/>
  <c r="AB9" i="28"/>
  <c r="AC8" i="28"/>
  <c r="AF8" i="40" l="1"/>
  <c r="AE9" i="40"/>
  <c r="AF9" i="39"/>
  <c r="AG8" i="39"/>
  <c r="AF8" i="38"/>
  <c r="AE9" i="38"/>
  <c r="AD7" i="37"/>
  <c r="AD9" i="37"/>
  <c r="AE8" i="37"/>
  <c r="AF8" i="36"/>
  <c r="AE9" i="36"/>
  <c r="AD7" i="35"/>
  <c r="AD9" i="35"/>
  <c r="AE8" i="35"/>
  <c r="AE8" i="34"/>
  <c r="AD7" i="34"/>
  <c r="AD9" i="34"/>
  <c r="AD7" i="33"/>
  <c r="AD9" i="33"/>
  <c r="AE8" i="33"/>
  <c r="AD9" i="32"/>
  <c r="AE8" i="32"/>
  <c r="AD7" i="32"/>
  <c r="AC9" i="28"/>
  <c r="AD8" i="28"/>
  <c r="AF9" i="40" l="1"/>
  <c r="AG8" i="40"/>
  <c r="AH8" i="39"/>
  <c r="AG9" i="39"/>
  <c r="AG8" i="38"/>
  <c r="AF9" i="38"/>
  <c r="AE9" i="37"/>
  <c r="AF8" i="37"/>
  <c r="AF9" i="36"/>
  <c r="AG8" i="36"/>
  <c r="AE9" i="35"/>
  <c r="AF8" i="35"/>
  <c r="AF8" i="34"/>
  <c r="AE9" i="34"/>
  <c r="AF8" i="33"/>
  <c r="AE9" i="33"/>
  <c r="AF8" i="32"/>
  <c r="AE9" i="32"/>
  <c r="AE8" i="28"/>
  <c r="AD7" i="28"/>
  <c r="AD9" i="28"/>
  <c r="AH8" i="40" l="1"/>
  <c r="AG9" i="40"/>
  <c r="AI8" i="39"/>
  <c r="AH9" i="39"/>
  <c r="AH8" i="38"/>
  <c r="AG9" i="38"/>
  <c r="AF9" i="37"/>
  <c r="AG8" i="37"/>
  <c r="AG9" i="36"/>
  <c r="AH8" i="36"/>
  <c r="AF9" i="35"/>
  <c r="AG8" i="35"/>
  <c r="AF9" i="34"/>
  <c r="AG8" i="34"/>
  <c r="AF9" i="33"/>
  <c r="AG8" i="33"/>
  <c r="AG8" i="32"/>
  <c r="AF9" i="32"/>
  <c r="AF8" i="28"/>
  <c r="AE9" i="28"/>
  <c r="AH9" i="40" l="1"/>
  <c r="AI8" i="40"/>
  <c r="AJ8" i="39"/>
  <c r="AI9" i="39"/>
  <c r="AI8" i="38"/>
  <c r="AH9" i="38"/>
  <c r="AG9" i="37"/>
  <c r="AH8" i="37"/>
  <c r="AH9" i="36"/>
  <c r="AI8" i="36"/>
  <c r="AG9" i="35"/>
  <c r="AH8" i="35"/>
  <c r="AH8" i="34"/>
  <c r="AG9" i="34"/>
  <c r="AG9" i="33"/>
  <c r="AH8" i="33"/>
  <c r="AH8" i="32"/>
  <c r="AG9" i="32"/>
  <c r="AG8" i="28"/>
  <c r="AF9" i="28"/>
  <c r="AI9" i="40" l="1"/>
  <c r="AJ8" i="40"/>
  <c r="AJ9" i="39"/>
  <c r="AK8" i="39"/>
  <c r="AI9" i="38"/>
  <c r="AJ8" i="38"/>
  <c r="AI8" i="37"/>
  <c r="AH9" i="37"/>
  <c r="AI9" i="36"/>
  <c r="AJ8" i="36"/>
  <c r="AI8" i="35"/>
  <c r="AH9" i="35"/>
  <c r="AH9" i="34"/>
  <c r="AI8" i="34"/>
  <c r="AI8" i="33"/>
  <c r="AH9" i="33"/>
  <c r="AI8" i="32"/>
  <c r="AH9" i="32"/>
  <c r="AH8" i="28"/>
  <c r="AG9" i="28"/>
  <c r="AJ9" i="40" l="1"/>
  <c r="AK8" i="40"/>
  <c r="AL8" i="39"/>
  <c r="AK7" i="39"/>
  <c r="AK9" i="39"/>
  <c r="AJ9" i="38"/>
  <c r="AK8" i="38"/>
  <c r="AJ8" i="37"/>
  <c r="AI9" i="37"/>
  <c r="AJ9" i="36"/>
  <c r="AK8" i="36"/>
  <c r="AJ8" i="35"/>
  <c r="AI9" i="35"/>
  <c r="AJ8" i="34"/>
  <c r="AI9" i="34"/>
  <c r="AJ8" i="33"/>
  <c r="AI9" i="33"/>
  <c r="AJ8" i="32"/>
  <c r="AI9" i="32"/>
  <c r="AI8" i="28"/>
  <c r="AH9" i="28"/>
  <c r="AK9" i="40" l="1"/>
  <c r="AK7" i="40"/>
  <c r="AL8" i="40"/>
  <c r="AL9" i="39"/>
  <c r="AM8" i="39"/>
  <c r="AK9" i="38"/>
  <c r="AK7" i="38"/>
  <c r="AL8" i="38"/>
  <c r="AK8" i="37"/>
  <c r="AJ9" i="37"/>
  <c r="AK7" i="36"/>
  <c r="AL8" i="36"/>
  <c r="AK9" i="36"/>
  <c r="AK8" i="35"/>
  <c r="AJ9" i="35"/>
  <c r="AK8" i="34"/>
  <c r="AJ9" i="34"/>
  <c r="AK8" i="33"/>
  <c r="AJ9" i="33"/>
  <c r="AK8" i="32"/>
  <c r="AJ9" i="32"/>
  <c r="AJ8" i="28"/>
  <c r="AI9" i="28"/>
  <c r="AM8" i="40" l="1"/>
  <c r="AL9" i="40"/>
  <c r="AM9" i="39"/>
  <c r="AN8" i="39"/>
  <c r="AL9" i="38"/>
  <c r="AM8" i="38"/>
  <c r="AK7" i="37"/>
  <c r="AL8" i="37"/>
  <c r="AK9" i="37"/>
  <c r="AM8" i="36"/>
  <c r="AL9" i="36"/>
  <c r="AK7" i="35"/>
  <c r="AL8" i="35"/>
  <c r="AK9" i="35"/>
  <c r="AK7" i="34"/>
  <c r="AL8" i="34"/>
  <c r="AK9" i="34"/>
  <c r="AL8" i="33"/>
  <c r="AK9" i="33"/>
  <c r="AK7" i="33"/>
  <c r="AL8" i="32"/>
  <c r="AK9" i="32"/>
  <c r="AK7" i="32"/>
  <c r="AK8" i="28"/>
  <c r="AJ9" i="28"/>
  <c r="AM9" i="40" l="1"/>
  <c r="AN8" i="40"/>
  <c r="AO8" i="39"/>
  <c r="AN9" i="39"/>
  <c r="AM9" i="38"/>
  <c r="AN8" i="38"/>
  <c r="AM8" i="37"/>
  <c r="AL9" i="37"/>
  <c r="AN8" i="36"/>
  <c r="AM9" i="36"/>
  <c r="AM8" i="35"/>
  <c r="AL9" i="35"/>
  <c r="AL9" i="34"/>
  <c r="AM8" i="34"/>
  <c r="AL9" i="33"/>
  <c r="AM8" i="33"/>
  <c r="AL9" i="32"/>
  <c r="AM8" i="32"/>
  <c r="AK9" i="28"/>
  <c r="AK7" i="28"/>
  <c r="AL8" i="28"/>
  <c r="AN9" i="40" l="1"/>
  <c r="AO8" i="40"/>
  <c r="AO9" i="39"/>
  <c r="AP8" i="39"/>
  <c r="AO8" i="38"/>
  <c r="AN9" i="38"/>
  <c r="AN8" i="37"/>
  <c r="AM9" i="37"/>
  <c r="AO8" i="36"/>
  <c r="AN9" i="36"/>
  <c r="AN8" i="35"/>
  <c r="AM9" i="35"/>
  <c r="AN8" i="34"/>
  <c r="AM9" i="34"/>
  <c r="AN8" i="33"/>
  <c r="AM9" i="33"/>
  <c r="AM9" i="32"/>
  <c r="AN8" i="32"/>
  <c r="AL9" i="28"/>
  <c r="AM8" i="28"/>
  <c r="AP8" i="40" l="1"/>
  <c r="AO9" i="40"/>
  <c r="AP9" i="39"/>
  <c r="AQ8" i="39"/>
  <c r="AP8" i="38"/>
  <c r="AO9" i="38"/>
  <c r="AO8" i="37"/>
  <c r="AN9" i="37"/>
  <c r="AP8" i="36"/>
  <c r="AO9" i="36"/>
  <c r="AO8" i="35"/>
  <c r="AN9" i="35"/>
  <c r="AN9" i="34"/>
  <c r="AO8" i="34"/>
  <c r="AN9" i="33"/>
  <c r="AO8" i="33"/>
  <c r="AN9" i="32"/>
  <c r="AO8" i="32"/>
  <c r="AM9" i="28"/>
  <c r="AN8" i="28"/>
  <c r="AP9" i="40" l="1"/>
  <c r="AQ8" i="40"/>
  <c r="AQ9" i="39"/>
  <c r="AR8" i="39"/>
  <c r="AQ8" i="38"/>
  <c r="AP9" i="38"/>
  <c r="AO9" i="37"/>
  <c r="AP8" i="37"/>
  <c r="AP9" i="36"/>
  <c r="AQ8" i="36"/>
  <c r="AO9" i="35"/>
  <c r="AP8" i="35"/>
  <c r="AO9" i="34"/>
  <c r="AP8" i="34"/>
  <c r="AO9" i="33"/>
  <c r="AP8" i="33"/>
  <c r="AO9" i="32"/>
  <c r="AP8" i="32"/>
  <c r="AN9" i="28"/>
  <c r="AO8" i="28"/>
  <c r="AR8" i="40" l="1"/>
  <c r="AQ9" i="40"/>
  <c r="AR9" i="39"/>
  <c r="AR7" i="39"/>
  <c r="AS8" i="39"/>
  <c r="AR8" i="38"/>
  <c r="AQ9" i="38"/>
  <c r="AP9" i="37"/>
  <c r="AQ8" i="37"/>
  <c r="AR8" i="36"/>
  <c r="AQ9" i="36"/>
  <c r="AP9" i="35"/>
  <c r="AQ8" i="35"/>
  <c r="AP9" i="34"/>
  <c r="AQ8" i="34"/>
  <c r="AP9" i="33"/>
  <c r="AQ8" i="33"/>
  <c r="AP9" i="32"/>
  <c r="AQ8" i="32"/>
  <c r="AO9" i="28"/>
  <c r="AP8" i="28"/>
  <c r="AS8" i="40" l="1"/>
  <c r="AR9" i="40"/>
  <c r="AR7" i="40"/>
  <c r="AT8" i="39"/>
  <c r="AS9" i="39"/>
  <c r="AS8" i="38"/>
  <c r="AR7" i="38"/>
  <c r="AR9" i="38"/>
  <c r="AQ9" i="37"/>
  <c r="AR8" i="37"/>
  <c r="AR7" i="36"/>
  <c r="AR9" i="36"/>
  <c r="AS8" i="36"/>
  <c r="AQ9" i="35"/>
  <c r="AR8" i="35"/>
  <c r="AQ9" i="34"/>
  <c r="AR8" i="34"/>
  <c r="AR8" i="33"/>
  <c r="AQ9" i="33"/>
  <c r="AR8" i="32"/>
  <c r="AQ9" i="32"/>
  <c r="AQ8" i="28"/>
  <c r="AP9" i="28"/>
  <c r="AS9" i="40" l="1"/>
  <c r="AT8" i="40"/>
  <c r="AU8" i="39"/>
  <c r="AT9" i="39"/>
  <c r="AT8" i="38"/>
  <c r="AS9" i="38"/>
  <c r="AR9" i="37"/>
  <c r="AR7" i="37"/>
  <c r="AS8" i="37"/>
  <c r="AS9" i="36"/>
  <c r="AT8" i="36"/>
  <c r="AR9" i="35"/>
  <c r="AS8" i="35"/>
  <c r="AR7" i="35"/>
  <c r="AS8" i="34"/>
  <c r="AR7" i="34"/>
  <c r="AR9" i="34"/>
  <c r="AR9" i="33"/>
  <c r="AS8" i="33"/>
  <c r="AR7" i="33"/>
  <c r="AS8" i="32"/>
  <c r="AR7" i="32"/>
  <c r="AR9" i="32"/>
  <c r="AR8" i="28"/>
  <c r="AQ9" i="28"/>
  <c r="AU8" i="40" l="1"/>
  <c r="AT9" i="40"/>
  <c r="AU9" i="39"/>
  <c r="AV8" i="39"/>
  <c r="AU8" i="38"/>
  <c r="AT9" i="38"/>
  <c r="AS9" i="37"/>
  <c r="AT8" i="37"/>
  <c r="AT9" i="36"/>
  <c r="AU8" i="36"/>
  <c r="AS9" i="35"/>
  <c r="AT8" i="35"/>
  <c r="AT8" i="34"/>
  <c r="AS9" i="34"/>
  <c r="AS9" i="33"/>
  <c r="AT8" i="33"/>
  <c r="AT8" i="32"/>
  <c r="AS9" i="32"/>
  <c r="AS8" i="28"/>
  <c r="AR7" i="28"/>
  <c r="AR9" i="28"/>
  <c r="AV8" i="40" l="1"/>
  <c r="AU9" i="40"/>
  <c r="AV9" i="39"/>
  <c r="AW8" i="39"/>
  <c r="AU9" i="38"/>
  <c r="AV8" i="38"/>
  <c r="AU8" i="37"/>
  <c r="AT9" i="37"/>
  <c r="AU9" i="36"/>
  <c r="AV8" i="36"/>
  <c r="AU8" i="35"/>
  <c r="AT9" i="35"/>
  <c r="AU8" i="34"/>
  <c r="AT9" i="34"/>
  <c r="AU8" i="33"/>
  <c r="AT9" i="33"/>
  <c r="AU8" i="32"/>
  <c r="AT9" i="32"/>
  <c r="AT8" i="28"/>
  <c r="AS9" i="28"/>
  <c r="AW8" i="40" l="1"/>
  <c r="AV9" i="40"/>
  <c r="AX8" i="39"/>
  <c r="AW9" i="39"/>
  <c r="AV9" i="38"/>
  <c r="AW8" i="38"/>
  <c r="AV8" i="37"/>
  <c r="AU9" i="37"/>
  <c r="AV9" i="36"/>
  <c r="AW8" i="36"/>
  <c r="AV8" i="35"/>
  <c r="AU9" i="35"/>
  <c r="AU9" i="34"/>
  <c r="AV8" i="34"/>
  <c r="AV8" i="33"/>
  <c r="AU9" i="33"/>
  <c r="AV8" i="32"/>
  <c r="AU9" i="32"/>
  <c r="AU8" i="28"/>
  <c r="AT9" i="28"/>
  <c r="AX8" i="40" l="1"/>
  <c r="AW9" i="40"/>
  <c r="AY8" i="39"/>
  <c r="AX9" i="39"/>
  <c r="AW9" i="38"/>
  <c r="AX8" i="38"/>
  <c r="AW8" i="37"/>
  <c r="AV9" i="37"/>
  <c r="AX8" i="36"/>
  <c r="AW9" i="36"/>
  <c r="AW8" i="35"/>
  <c r="AV9" i="35"/>
  <c r="AW8" i="34"/>
  <c r="AV9" i="34"/>
  <c r="AW8" i="33"/>
  <c r="AV9" i="33"/>
  <c r="AW8" i="32"/>
  <c r="AV9" i="32"/>
  <c r="AV8" i="28"/>
  <c r="AU9" i="28"/>
  <c r="AX9" i="40" l="1"/>
  <c r="AY8" i="40"/>
  <c r="AY9" i="39"/>
  <c r="AY7" i="39"/>
  <c r="AZ8" i="39"/>
  <c r="AX9" i="38"/>
  <c r="AY8" i="38"/>
  <c r="AX8" i="37"/>
  <c r="AW9" i="37"/>
  <c r="AY8" i="36"/>
  <c r="AX9" i="36"/>
  <c r="AX8" i="35"/>
  <c r="AW9" i="35"/>
  <c r="AX8" i="34"/>
  <c r="AW9" i="34"/>
  <c r="AX8" i="33"/>
  <c r="AW9" i="33"/>
  <c r="AX8" i="32"/>
  <c r="AW9" i="32"/>
  <c r="AW8" i="28"/>
  <c r="AV9" i="28"/>
  <c r="AY9" i="40" l="1"/>
  <c r="AZ8" i="40"/>
  <c r="AY7" i="40"/>
  <c r="BA8" i="39"/>
  <c r="AZ9" i="39"/>
  <c r="AY9" i="38"/>
  <c r="AY7" i="38"/>
  <c r="AZ8" i="38"/>
  <c r="AY8" i="37"/>
  <c r="AX9" i="37"/>
  <c r="AY7" i="36"/>
  <c r="AZ8" i="36"/>
  <c r="AY9" i="36"/>
  <c r="AY8" i="35"/>
  <c r="AX9" i="35"/>
  <c r="AX9" i="34"/>
  <c r="AY8" i="34"/>
  <c r="AX9" i="33"/>
  <c r="AY8" i="33"/>
  <c r="AX9" i="32"/>
  <c r="AY8" i="32"/>
  <c r="AW9" i="28"/>
  <c r="AX8" i="28"/>
  <c r="AZ9" i="40" l="1"/>
  <c r="BA8" i="40"/>
  <c r="BA9" i="39"/>
  <c r="BB8" i="39"/>
  <c r="BA8" i="38"/>
  <c r="AZ9" i="38"/>
  <c r="AZ8" i="37"/>
  <c r="AY9" i="37"/>
  <c r="AY7" i="37"/>
  <c r="BA8" i="36"/>
  <c r="AZ9" i="36"/>
  <c r="AZ8" i="35"/>
  <c r="AY9" i="35"/>
  <c r="AY7" i="35"/>
  <c r="AZ8" i="34"/>
  <c r="AY9" i="34"/>
  <c r="AY7" i="34"/>
  <c r="AZ8" i="33"/>
  <c r="AY9" i="33"/>
  <c r="AY7" i="33"/>
  <c r="AY9" i="32"/>
  <c r="AY7" i="32"/>
  <c r="AZ8" i="32"/>
  <c r="AX9" i="28"/>
  <c r="AY8" i="28"/>
  <c r="BB8" i="40" l="1"/>
  <c r="BA9" i="40"/>
  <c r="BB9" i="39"/>
  <c r="BC8" i="39"/>
  <c r="BB8" i="38"/>
  <c r="BA9" i="38"/>
  <c r="BA8" i="37"/>
  <c r="AZ9" i="37"/>
  <c r="BB8" i="36"/>
  <c r="BA9" i="36"/>
  <c r="BA8" i="35"/>
  <c r="AZ9" i="35"/>
  <c r="AZ9" i="34"/>
  <c r="BA8" i="34"/>
  <c r="AZ9" i="33"/>
  <c r="BA8" i="33"/>
  <c r="AZ9" i="32"/>
  <c r="BA8" i="32"/>
  <c r="AY7" i="28"/>
  <c r="AZ8" i="28"/>
  <c r="AY9" i="28"/>
  <c r="BB9" i="40" l="1"/>
  <c r="BC8" i="40"/>
  <c r="BD8" i="39"/>
  <c r="BC9" i="39"/>
  <c r="BC8" i="38"/>
  <c r="BB9" i="38"/>
  <c r="BB8" i="37"/>
  <c r="BA9" i="37"/>
  <c r="BC8" i="36"/>
  <c r="BB9" i="36"/>
  <c r="BA9" i="35"/>
  <c r="BB8" i="35"/>
  <c r="BA9" i="34"/>
  <c r="BB8" i="34"/>
  <c r="BB8" i="33"/>
  <c r="BA9" i="33"/>
  <c r="BA9" i="32"/>
  <c r="BB8" i="32"/>
  <c r="AZ9" i="28"/>
  <c r="BA8" i="28"/>
  <c r="BC9" i="40" l="1"/>
  <c r="BD8" i="40"/>
  <c r="BD9" i="39"/>
  <c r="BE8" i="39"/>
  <c r="BD8" i="38"/>
  <c r="BC9" i="38"/>
  <c r="BB9" i="37"/>
  <c r="BC8" i="37"/>
  <c r="BD8" i="36"/>
  <c r="BC9" i="36"/>
  <c r="BB9" i="35"/>
  <c r="BC8" i="35"/>
  <c r="BC8" i="34"/>
  <c r="BB9" i="34"/>
  <c r="BB9" i="33"/>
  <c r="BC8" i="33"/>
  <c r="BB9" i="32"/>
  <c r="BC8" i="32"/>
  <c r="BA9" i="28"/>
  <c r="BB8" i="28"/>
  <c r="BD9" i="40" l="1"/>
  <c r="BE8" i="40"/>
  <c r="BF8" i="39"/>
  <c r="BE9" i="39"/>
  <c r="BE8" i="38"/>
  <c r="BD9" i="38"/>
  <c r="BC9" i="37"/>
  <c r="BD8" i="37"/>
  <c r="BD9" i="36"/>
  <c r="BE8" i="36"/>
  <c r="BC9" i="35"/>
  <c r="BD8" i="35"/>
  <c r="BD8" i="34"/>
  <c r="BC9" i="34"/>
  <c r="BD8" i="33"/>
  <c r="BC9" i="33"/>
  <c r="BD8" i="32"/>
  <c r="BC9" i="32"/>
  <c r="BC8" i="28"/>
  <c r="BB9" i="28"/>
  <c r="BF8" i="40" l="1"/>
  <c r="BE9" i="40"/>
  <c r="BG8" i="39"/>
  <c r="BF7" i="39"/>
  <c r="BF9" i="39"/>
  <c r="BF8" i="38"/>
  <c r="BE9" i="38"/>
  <c r="BD9" i="37"/>
  <c r="BE8" i="37"/>
  <c r="BE9" i="36"/>
  <c r="BF8" i="36"/>
  <c r="BD9" i="35"/>
  <c r="BE8" i="35"/>
  <c r="BD9" i="34"/>
  <c r="BE8" i="34"/>
  <c r="BD9" i="33"/>
  <c r="BE8" i="33"/>
  <c r="BE8" i="32"/>
  <c r="BD9" i="32"/>
  <c r="BD8" i="28"/>
  <c r="BC9" i="28"/>
  <c r="BF7" i="40" l="1"/>
  <c r="BF9" i="40"/>
  <c r="BG8" i="40"/>
  <c r="BG9" i="39"/>
  <c r="BH8" i="39"/>
  <c r="BG8" i="38"/>
  <c r="BF7" i="38"/>
  <c r="BF9" i="38"/>
  <c r="BE9" i="37"/>
  <c r="BF8" i="37"/>
  <c r="BF7" i="36"/>
  <c r="BF9" i="36"/>
  <c r="BG8" i="36"/>
  <c r="BE9" i="35"/>
  <c r="BF8" i="35"/>
  <c r="BE9" i="34"/>
  <c r="BF8" i="34"/>
  <c r="BE9" i="33"/>
  <c r="BF8" i="33"/>
  <c r="BF8" i="32"/>
  <c r="BE9" i="32"/>
  <c r="BE8" i="28"/>
  <c r="BD9" i="28"/>
  <c r="BH8" i="40" l="1"/>
  <c r="BG9" i="40"/>
  <c r="BH9" i="39"/>
  <c r="BI8" i="39"/>
  <c r="BG9" i="38"/>
  <c r="BH8" i="38"/>
  <c r="BF9" i="37"/>
  <c r="BG8" i="37"/>
  <c r="BF7" i="37"/>
  <c r="BG9" i="36"/>
  <c r="BH8" i="36"/>
  <c r="BG8" i="35"/>
  <c r="BF7" i="35"/>
  <c r="BF9" i="35"/>
  <c r="BF9" i="34"/>
  <c r="BF7" i="34"/>
  <c r="BG8" i="34"/>
  <c r="BG8" i="33"/>
  <c r="BF7" i="33"/>
  <c r="BF9" i="33"/>
  <c r="BG8" i="32"/>
  <c r="BF7" i="32"/>
  <c r="BF9" i="32"/>
  <c r="BF8" i="28"/>
  <c r="BE9" i="28"/>
  <c r="BI8" i="40" l="1"/>
  <c r="BH9" i="40"/>
  <c r="BJ8" i="39"/>
  <c r="BI9" i="39"/>
  <c r="BH9" i="38"/>
  <c r="BI8" i="38"/>
  <c r="BH8" i="37"/>
  <c r="BG9" i="37"/>
  <c r="BH9" i="36"/>
  <c r="BI8" i="36"/>
  <c r="BH8" i="35"/>
  <c r="BG9" i="35"/>
  <c r="BG9" i="34"/>
  <c r="BH8" i="34"/>
  <c r="BH8" i="33"/>
  <c r="BG9" i="33"/>
  <c r="BH8" i="32"/>
  <c r="BG9" i="32"/>
  <c r="BG8" i="28"/>
  <c r="BF7" i="28"/>
  <c r="BF9" i="28"/>
  <c r="BI9" i="40" l="1"/>
  <c r="BJ8" i="40"/>
  <c r="BJ9" i="39"/>
  <c r="BK8" i="39"/>
  <c r="BI9" i="38"/>
  <c r="BJ8" i="38"/>
  <c r="BI8" i="37"/>
  <c r="BH9" i="37"/>
  <c r="BJ8" i="36"/>
  <c r="BI9" i="36"/>
  <c r="BI8" i="35"/>
  <c r="BH9" i="35"/>
  <c r="BI8" i="34"/>
  <c r="BH9" i="34"/>
  <c r="BI8" i="33"/>
  <c r="BH9" i="33"/>
  <c r="BI8" i="32"/>
  <c r="BH9" i="32"/>
  <c r="BH8" i="28"/>
  <c r="BG9" i="28"/>
  <c r="BK8" i="40" l="1"/>
  <c r="BJ9" i="40"/>
  <c r="BK9" i="39"/>
  <c r="BL8" i="39"/>
  <c r="BL9" i="39" s="1"/>
  <c r="BJ9" i="38"/>
  <c r="BK8" i="38"/>
  <c r="BJ8" i="37"/>
  <c r="BI9" i="37"/>
  <c r="BK8" i="36"/>
  <c r="BJ9" i="36"/>
  <c r="BJ8" i="35"/>
  <c r="BI9" i="35"/>
  <c r="BJ8" i="34"/>
  <c r="BI9" i="34"/>
  <c r="BI9" i="33"/>
  <c r="BJ8" i="33"/>
  <c r="BJ8" i="32"/>
  <c r="BI9" i="32"/>
  <c r="BI8" i="28"/>
  <c r="BH9" i="28"/>
  <c r="BL8" i="40" l="1"/>
  <c r="BL9" i="40" s="1"/>
  <c r="BK9" i="40"/>
  <c r="BK9" i="38"/>
  <c r="BL8" i="38"/>
  <c r="BL9" i="38" s="1"/>
  <c r="BK8" i="37"/>
  <c r="BJ9" i="37"/>
  <c r="BL8" i="36"/>
  <c r="BL9" i="36" s="1"/>
  <c r="BK9" i="36"/>
  <c r="BK8" i="35"/>
  <c r="BJ9" i="35"/>
  <c r="BJ9" i="34"/>
  <c r="BK8" i="34"/>
  <c r="BJ9" i="33"/>
  <c r="BK8" i="33"/>
  <c r="BJ9" i="32"/>
  <c r="BK8" i="32"/>
  <c r="BI9" i="28"/>
  <c r="BJ8" i="28"/>
  <c r="BL8" i="37" l="1"/>
  <c r="BL9" i="37" s="1"/>
  <c r="BK9" i="37"/>
  <c r="BL8" i="35"/>
  <c r="BL9" i="35" s="1"/>
  <c r="BK9" i="35"/>
  <c r="BL8" i="34"/>
  <c r="BL9" i="34" s="1"/>
  <c r="BK9" i="34"/>
  <c r="BL8" i="33"/>
  <c r="BL9" i="33" s="1"/>
  <c r="BK9" i="33"/>
  <c r="BK9" i="32"/>
  <c r="BL8" i="32"/>
  <c r="BL9" i="32" s="1"/>
  <c r="BJ9" i="28"/>
  <c r="BK8" i="28"/>
  <c r="BK9" i="28" l="1"/>
  <c r="BL8" i="28"/>
  <c r="BL9" i="28" s="1"/>
</calcChain>
</file>

<file path=xl/sharedStrings.xml><?xml version="1.0" encoding="utf-8"?>
<sst xmlns="http://schemas.openxmlformats.org/spreadsheetml/2006/main" count="554" uniqueCount="77">
  <si>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</si>
  <si>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</si>
  <si>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</si>
  <si>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</si>
  <si>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</si>
  <si>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</si>
  <si>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</si>
  <si>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</si>
  <si>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</si>
  <si>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</si>
  <si>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</si>
  <si>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</si>
  <si>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</si>
  <si>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</si>
  <si>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</si>
  <si>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</si>
  <si>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</si>
  <si>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</si>
  <si>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</si>
  <si>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</si>
  <si>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</si>
  <si>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</si>
  <si>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</si>
  <si>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</si>
  <si>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</si>
  <si>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</si>
  <si>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</si>
  <si>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</si>
  <si>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</si>
  <si>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</si>
  <si>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</si>
  <si>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</si>
  <si>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</si>
  <si>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</si>
  <si>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</si>
  <si>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</si>
  <si>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</si>
  <si>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</si>
  <si>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</si>
  <si>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</si>
  <si>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</si>
  <si>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</si>
  <si>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</si>
  <si>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</si>
  <si>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</si>
  <si>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</si>
  <si>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</si>
  <si>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</si>
  <si>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</si>
  <si>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</si>
  <si>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</si>
  <si>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</si>
  <si>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</si>
  <si>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</si>
  <si>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</si>
  <si>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</si>
  <si>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</si>
  <si>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</si>
  <si>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</si>
  <si>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</si>
  <si>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</si>
  <si>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</si>
  <si>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</si>
  <si>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</si>
  <si>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</si>
  <si>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</si>
  <si>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</si>
  <si>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</si>
  <si>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</si>
  <si>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</si>
  <si>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</si>
  <si>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</si>
  <si>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</si>
  <si>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</si>
  <si>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</si>
  <si>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</si>
  <si>
    <t>API liên kết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</si>
</sst>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19" fillId="5" borderId="0" xfId="11" applyFont="1" applyFill="1" applyBorder="1" applyAlignment="1">
      <alignment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32">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39994506668294322"/>
        </patternFill>
      </fill>
      <border>
        <left/>
        <right/>
        <top style="thin">
          <color theme="0" tint="-4.9989318521683403E-2"/>
        </top>
        <bottom style="thin">
          <color theme="0" tint="-4.9989318521683403E-2"/>
        </bottom>
      </border>
    </dxf>
    <dxf>
      <fill>
        <patternFill>
          <bgColor theme="8" tint="0.59996337778862885"/>
        </patternFill>
      </fill>
    </dxf>
    <dxf>
      <fill>
        <patternFill>
          <bgColor theme="5" tint="0.59996337778862885"/>
        </patternFill>
      </fill>
      <border>
        <left/>
        <right/>
        <vertical/>
        <horizontal/>
      </border>
    </dxf>
    <dxf>
      <fill>
        <patternFill>
          <bgColor theme="5" tint="0.79998168889431442"/>
        </patternFill>
      </fill>
      <border>
        <left/>
        <right/>
        <vertical/>
        <horizontal/>
      </border>
    </dxf>
    <dxf>
      <fill>
        <patternFill>
          <bgColor theme="9" tint="0.59996337778862885"/>
        </patternFill>
      </fill>
      <border>
        <left/>
        <right/>
        <top style="thin">
          <color theme="0" tint="-4.9989318521683403E-2"/>
        </top>
        <bottom style="thin">
          <color theme="0" tint="-4.9989318521683403E-2"/>
        </bottom>
      </border>
    </dxf>
    <dxf>
      <fill>
        <patternFill>
          <bgColor theme="9" tint="0.79998168889431442"/>
        </patternFill>
      </fill>
      <border>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79998168889431442"/>
        </patternFill>
      </fill>
    </dxf>
    <dxf>
      <border>
        <left/>
        <right/>
        <vertical/>
        <horizontal/>
      </border>
    </dxf>
    <dxf>
      <fill>
        <patternFill>
          <bgColor theme="5" tint="0.59996337778862885"/>
        </patternFill>
      </fill>
      <border>
        <left/>
        <right/>
        <top style="thin">
          <color theme="0" tint="-4.9989318521683403E-2"/>
        </top>
        <bottom style="thin">
          <color theme="0" tint="-4.9989318521683403E-2"/>
        </bottom>
      </border>
    </dxf>
    <dxf>
      <fill>
        <patternFill>
          <bgColor theme="5" tint="0.79998168889431442"/>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1"/>
      <tableStyleElement type="headerRow" dxfId="130"/>
      <tableStyleElement type="totalRow" dxfId="129"/>
      <tableStyleElement type="firstColumn" dxfId="128"/>
      <tableStyleElement type="lastColumn" dxfId="127"/>
      <tableStyleElement type="firstRowStripe" dxfId="126"/>
      <tableStyleElement type="secondRowStripe" dxfId="125"/>
      <tableStyleElement type="firstColumnStripe" dxfId="124"/>
      <tableStyleElement type="secondColumnStripe" dxfId="1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8" zoomScale="52" zoomScaleNormal="96" zoomScalePageLayoutView="70" workbookViewId="0">
      <selection activeCell="R34" sqref="R34"/>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1</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45635</v>
      </c>
      <c r="J7" s="185"/>
      <c r="K7" s="185"/>
      <c r="L7" s="185"/>
      <c r="M7" s="185"/>
      <c r="N7" s="185"/>
      <c r="O7" s="185"/>
      <c r="P7" s="185">
        <f>P8</f>
        <v>45642</v>
      </c>
      <c r="Q7" s="185"/>
      <c r="R7" s="185"/>
      <c r="S7" s="185"/>
      <c r="T7" s="185"/>
      <c r="U7" s="185"/>
      <c r="V7" s="185"/>
      <c r="W7" s="185">
        <f>W8</f>
        <v>45649</v>
      </c>
      <c r="X7" s="185"/>
      <c r="Y7" s="185"/>
      <c r="Z7" s="185"/>
      <c r="AA7" s="185"/>
      <c r="AB7" s="185"/>
      <c r="AC7" s="185"/>
      <c r="AD7" s="185">
        <f>AD8</f>
        <v>45656</v>
      </c>
      <c r="AE7" s="185"/>
      <c r="AF7" s="185"/>
      <c r="AG7" s="185"/>
      <c r="AH7" s="185"/>
      <c r="AI7" s="185"/>
      <c r="AJ7" s="185"/>
      <c r="AK7" s="185">
        <f>AK8</f>
        <v>45663</v>
      </c>
      <c r="AL7" s="185"/>
      <c r="AM7" s="185"/>
      <c r="AN7" s="185"/>
      <c r="AO7" s="185"/>
      <c r="AP7" s="185"/>
      <c r="AQ7" s="185"/>
      <c r="AR7" s="185">
        <f>AR8</f>
        <v>45670</v>
      </c>
      <c r="AS7" s="185"/>
      <c r="AT7" s="185"/>
      <c r="AU7" s="185"/>
      <c r="AV7" s="185"/>
      <c r="AW7" s="185"/>
      <c r="AX7" s="185"/>
      <c r="AY7" s="185">
        <f>AY8</f>
        <v>45677</v>
      </c>
      <c r="AZ7" s="185"/>
      <c r="BA7" s="185"/>
      <c r="BB7" s="185"/>
      <c r="BC7" s="185"/>
      <c r="BD7" s="185"/>
      <c r="BE7" s="185"/>
      <c r="BF7" s="185">
        <f>BF8</f>
        <v>45684</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35">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25</v>
      </c>
      <c r="C12" s="124" t="s">
        <v>50</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26</v>
      </c>
      <c r="C13" s="126" t="s">
        <v>59</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55</v>
      </c>
      <c r="C14" s="125" t="s">
        <v>58</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28</v>
      </c>
      <c r="C15" s="53" t="s">
        <v>50</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42</v>
      </c>
      <c r="C17" s="58"/>
      <c r="D17" s="59"/>
      <c r="E17" s="60"/>
      <c r="F17" s="61"/>
      <c r="G17" s="17"/>
      <c r="H17" s="5" t="str">
        <f t="shared" si="4"/>
        <v/>
      </c>
    </row>
    <row r="18" spans="1:64" s="46" customFormat="1" ht="30" customHeight="1" thickBot="1" x14ac:dyDescent="0.35">
      <c r="A18" s="14"/>
      <c r="B18" s="62" t="s">
        <v>29</v>
      </c>
      <c r="C18" s="63" t="s">
        <v>50</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4"/>
      <c r="B19" s="62" t="s">
        <v>30</v>
      </c>
      <c r="C19" s="63" t="s">
        <v>59</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56</v>
      </c>
      <c r="C20" s="63" t="s">
        <v>59</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54</v>
      </c>
      <c r="C21" s="63" t="s">
        <v>59</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109" t="s">
        <v>48</v>
      </c>
      <c r="C22" s="110"/>
      <c r="D22" s="163"/>
      <c r="E22" s="112"/>
      <c r="F22" s="113"/>
      <c r="G22" s="17"/>
      <c r="H22" s="5" t="str">
        <f t="shared" si="4"/>
        <v/>
      </c>
    </row>
    <row r="23" spans="1:64" s="46" customFormat="1" ht="30" customHeight="1" thickBot="1" x14ac:dyDescent="0.35">
      <c r="A23" s="14"/>
      <c r="B23" s="161" t="s">
        <v>29</v>
      </c>
      <c r="C23" s="162" t="s">
        <v>50</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4"/>
      <c r="B24" s="160" t="s">
        <v>57</v>
      </c>
      <c r="C24" s="158" t="s">
        <v>50</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61" t="s">
        <v>45</v>
      </c>
      <c r="C25" s="162" t="s">
        <v>50</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66" t="s">
        <v>43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72" t="s">
        <v>33</v>
      </c>
      <c r="C27" s="73" t="s">
        <v>59</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72" t="s">
        <v>34</v>
      </c>
      <c r="C28" s="73" t="s">
        <v>59</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37</v>
      </c>
      <c r="C29" s="73" t="s">
        <v>50</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3">
      <c r="G30" s="3"/>
    </row>
    <row r="31" spans="1:64" ht="30" customHeight="1" x14ac:dyDescent="0.3">
      <c r="C31" s="16"/>
      <c r="F31" s="15"/>
    </row>
    <row r="32" spans="1:64" ht="30" customHeight="1" x14ac:dyDescent="0.3">
      <c r="C32"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22" priority="13">
      <formula>AND(task_start&lt;=I$8,ROUNDDOWN((task_end-task_start+1)*task_progress,0)+task_start-1&gt;=I$8)</formula>
    </cfRule>
    <cfRule type="expression" dxfId="121" priority="14" stopIfTrue="1">
      <formula>AND(task_end&gt;=I$8,task_start&lt;J$8)</formula>
    </cfRule>
  </conditionalFormatting>
  <conditionalFormatting sqref="I18:BL21">
    <cfRule type="expression" dxfId="120" priority="1">
      <formula>AND(TODAY()&gt;=I$8, TODAY()&lt;J$8)</formula>
    </cfRule>
    <cfRule type="expression" dxfId="119" priority="2">
      <formula>AND(task_start&lt;=I$8,ROUNDDOWN((task_end-task_start+1)*task_progress,0)+task_start-1&gt;=I$8)</formula>
    </cfRule>
    <cfRule type="expression" dxfId="118" priority="12">
      <formula>AND(task_end&gt;=I$8,task_start&lt;J$8)</formula>
    </cfRule>
  </conditionalFormatting>
  <conditionalFormatting sqref="I23:BL25">
    <cfRule type="expression" dxfId="117" priority="4">
      <formula>AND(TODAY()&gt;=I$8, TODAY()&lt;J$8)</formula>
    </cfRule>
    <cfRule type="expression" dxfId="116" priority="8">
      <formula>AND(task_start&lt;=I$8,ROUNDDOWN((task_end-task_start+1)*task_progress,0)+task_start-1&gt;=I$8)</formula>
    </cfRule>
    <cfRule type="expression" dxfId="115" priority="11" stopIfTrue="1">
      <formula>AND(task_start&lt;=I$8,ROUNDDOWN((task_end-task_start+1)*task_progress,0)+task_start-1&gt;=I$8)</formula>
    </cfRule>
  </conditionalFormatting>
  <conditionalFormatting sqref="I27:BL29">
    <cfRule type="expression" dxfId="114" priority="9">
      <formula>AND(task_start&lt;=I$8,ROUNDDOWN((task_end-task_start+1)*task_progress,0)+task_start-1&gt;=I$8)</formula>
    </cfRule>
    <cfRule type="expression" dxfId="113"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defaultColWidth="8.6640625" defaultRowHeight="30" customHeight="1" x14ac:dyDescent="0.3"/>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1.25">
      <c r="A1" s="14"/>
      <c r="B1" s="118" t="s">
        <v>49</v>
      </c>
      <c r="C1" s="18"/>
      <c r="D1" s="19"/>
      <c r="E1" s="20"/>
      <c r="F1" s="21"/>
      <c r="H1" s="1"/>
      <c r="I1" s="179" t="s">
        <v>21</v>
      </c>
      <c r="J1" s="180"/>
      <c r="K1" s="180"/>
      <c r="L1" s="180"/>
      <c r="M1" s="180"/>
      <c r="N1" s="180"/>
      <c r="O1" s="180"/>
      <c r="P1" s="24"/>
      <c r="Q1" s="181">
        <v>45639</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10</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45698</v>
      </c>
      <c r="J7" s="185"/>
      <c r="K7" s="185"/>
      <c r="L7" s="185"/>
      <c r="M7" s="185"/>
      <c r="N7" s="185"/>
      <c r="O7" s="185"/>
      <c r="P7" s="185">
        <f>P8</f>
        <v>45705</v>
      </c>
      <c r="Q7" s="185"/>
      <c r="R7" s="185"/>
      <c r="S7" s="185"/>
      <c r="T7" s="185"/>
      <c r="U7" s="185"/>
      <c r="V7" s="185"/>
      <c r="W7" s="185">
        <f>W8</f>
        <v>45712</v>
      </c>
      <c r="X7" s="185"/>
      <c r="Y7" s="185"/>
      <c r="Z7" s="185"/>
      <c r="AA7" s="185"/>
      <c r="AB7" s="185"/>
      <c r="AC7" s="185"/>
      <c r="AD7" s="185">
        <f>AD8</f>
        <v>45719</v>
      </c>
      <c r="AE7" s="185"/>
      <c r="AF7" s="185"/>
      <c r="AG7" s="185"/>
      <c r="AH7" s="185"/>
      <c r="AI7" s="185"/>
      <c r="AJ7" s="185"/>
      <c r="AK7" s="185">
        <f>AK8</f>
        <v>45726</v>
      </c>
      <c r="AL7" s="185"/>
      <c r="AM7" s="185"/>
      <c r="AN7" s="185"/>
      <c r="AO7" s="185"/>
      <c r="AP7" s="185"/>
      <c r="AQ7" s="185"/>
      <c r="AR7" s="185">
        <f>AR8</f>
        <v>45733</v>
      </c>
      <c r="AS7" s="185"/>
      <c r="AT7" s="185"/>
      <c r="AU7" s="185"/>
      <c r="AV7" s="185"/>
      <c r="AW7" s="185"/>
      <c r="AX7" s="185"/>
      <c r="AY7" s="185">
        <f>AY8</f>
        <v>45740</v>
      </c>
      <c r="AZ7" s="185"/>
      <c r="BA7" s="185"/>
      <c r="BB7" s="185"/>
      <c r="BC7" s="185"/>
      <c r="BD7" s="185"/>
      <c r="BE7" s="185"/>
      <c r="BF7" s="185">
        <f>BF8</f>
        <v>45747</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35">
      <c r="A9" s="187"/>
      <c r="B9" s="189"/>
      <c r="C9" s="191"/>
      <c r="D9" s="191"/>
      <c r="E9" s="191"/>
      <c r="F9" s="191"/>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4"/>
      <c r="B17" s="57" t="s">
        <v>42</v>
      </c>
      <c r="C17" s="58"/>
      <c r="D17" s="59"/>
      <c r="E17" s="60"/>
      <c r="F17" s="61"/>
      <c r="G17" s="17"/>
      <c r="H17" s="5" t="str">
        <f t="shared" si="4"/>
        <v/>
      </c>
    </row>
    <row r="18" spans="1:64" s="46" customFormat="1" ht="30" customHeight="1" thickBot="1" x14ac:dyDescent="0.35">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48</v>
      </c>
      <c r="C23" s="110"/>
      <c r="D23" s="111"/>
      <c r="E23" s="112"/>
      <c r="F23" s="113"/>
      <c r="G23" s="17"/>
      <c r="H23" s="5" t="str">
        <f t="shared" si="4"/>
        <v/>
      </c>
    </row>
    <row r="24" spans="1:64" s="46" customFormat="1" ht="30" customHeight="1" thickBot="1" x14ac:dyDescent="0.35">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35">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35">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35">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35">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35">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35">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35">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35">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35">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3">
      <c r="G43" s="3"/>
    </row>
    <row r="44" spans="1:64" ht="30" customHeight="1" x14ac:dyDescent="0.3">
      <c r="C44" s="16"/>
      <c r="F44" s="15"/>
    </row>
    <row r="45" spans="1:64" ht="30" customHeight="1" x14ac:dyDescent="0.3">
      <c r="C4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defaultColWidth="9" defaultRowHeight="12.5" x14ac:dyDescent="0.25"/>
  <cols>
    <col min="1" max="1" width="87" style="7" customWidth="1"/>
    <col min="2" max="16384" width="9" style="1"/>
  </cols>
  <sheetData>
    <row r="1" spans="1:2" ht="46.5" customHeight="1" x14ac:dyDescent="0.25"/>
    <row r="2" spans="1:2" s="9" customFormat="1" ht="15.5" x14ac:dyDescent="0.3">
      <c r="A2" s="98" t="s">
        <v>8</v>
      </c>
      <c r="B2" s="8"/>
    </row>
    <row r="3" spans="1:2" s="11" customFormat="1" ht="27" customHeight="1" x14ac:dyDescent="0.3">
      <c r="A3" s="99"/>
      <c r="B3" s="12"/>
    </row>
    <row r="4" spans="1:2" s="10" customFormat="1" ht="30.5" x14ac:dyDescent="0.85">
      <c r="A4" s="100" t="s">
        <v>7</v>
      </c>
    </row>
    <row r="5" spans="1:2" ht="74.25" customHeight="1" x14ac:dyDescent="0.25">
      <c r="A5" s="101" t="s">
        <v>15</v>
      </c>
    </row>
    <row r="6" spans="1:2" ht="26.25" customHeight="1" x14ac:dyDescent="0.25">
      <c r="A6" s="100" t="s">
        <v>18</v>
      </c>
    </row>
    <row r="7" spans="1:2" s="7" customFormat="1" ht="205" customHeight="1" x14ac:dyDescent="0.3">
      <c r="A7" s="102" t="s">
        <v>17</v>
      </c>
    </row>
    <row r="8" spans="1:2" s="10" customFormat="1" ht="30.5" x14ac:dyDescent="0.85">
      <c r="A8" s="100" t="s">
        <v>9</v>
      </c>
    </row>
    <row r="9" spans="1:2" ht="42" x14ac:dyDescent="0.25">
      <c r="A9" s="101" t="s">
        <v>16</v>
      </c>
    </row>
    <row r="10" spans="1:2" s="7" customFormat="1" ht="28" customHeight="1" x14ac:dyDescent="0.3">
      <c r="A10" s="103" t="s">
        <v>14</v>
      </c>
    </row>
    <row r="11" spans="1:2" s="10" customFormat="1" ht="30.5" x14ac:dyDescent="0.85">
      <c r="A11" s="100" t="s">
        <v>6</v>
      </c>
    </row>
    <row r="12" spans="1:2" ht="28" x14ac:dyDescent="0.25">
      <c r="A12" s="101" t="s">
        <v>13</v>
      </c>
    </row>
    <row r="13" spans="1:2" s="7" customFormat="1" ht="28" customHeight="1" x14ac:dyDescent="0.3">
      <c r="A13" s="103" t="s">
        <v>2</v>
      </c>
    </row>
    <row r="14" spans="1:2" s="10" customFormat="1" ht="30.5" x14ac:dyDescent="0.85">
      <c r="A14" s="100" t="s">
        <v>10</v>
      </c>
    </row>
    <row r="15" spans="1:2" ht="75" customHeight="1" x14ac:dyDescent="0.25">
      <c r="A15" s="101" t="s">
        <v>11</v>
      </c>
    </row>
    <row r="16" spans="1:2" ht="70" x14ac:dyDescent="0.25">
      <c r="A16" s="101" t="s">
        <v>12</v>
      </c>
    </row>
    <row r="17" spans="1:1" x14ac:dyDescent="0.25">
      <c r="A17" s="104"/>
    </row>
    <row r="18" spans="1:1" x14ac:dyDescent="0.25">
      <c r="A18" s="104"/>
    </row>
    <row r="19" spans="1:1" x14ac:dyDescent="0.25">
      <c r="A19" s="104"/>
    </row>
    <row r="20" spans="1:1" x14ac:dyDescent="0.25">
      <c r="A20" s="104"/>
    </row>
    <row r="21" spans="1:1" x14ac:dyDescent="0.25">
      <c r="A21" s="104"/>
    </row>
    <row r="22" spans="1:1" x14ac:dyDescent="0.25">
      <c r="A22" s="104"/>
    </row>
    <row r="23" spans="1:1" x14ac:dyDescent="0.25">
      <c r="A23" s="104"/>
    </row>
    <row r="24" spans="1:1" x14ac:dyDescent="0.2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B26" zoomScale="86" zoomScaleNormal="64" zoomScalePageLayoutView="70" workbookViewId="0">
      <selection activeCell="D30" sqref="D30"/>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45642</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2</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45642</v>
      </c>
      <c r="J7" s="185"/>
      <c r="K7" s="185"/>
      <c r="L7" s="185"/>
      <c r="M7" s="185"/>
      <c r="N7" s="185"/>
      <c r="O7" s="185"/>
      <c r="P7" s="185">
        <f>P8</f>
        <v>45649</v>
      </c>
      <c r="Q7" s="185"/>
      <c r="R7" s="185"/>
      <c r="S7" s="185"/>
      <c r="T7" s="185"/>
      <c r="U7" s="185"/>
      <c r="V7" s="185"/>
      <c r="W7" s="185">
        <f>W8</f>
        <v>45656</v>
      </c>
      <c r="X7" s="185"/>
      <c r="Y7" s="185"/>
      <c r="Z7" s="185"/>
      <c r="AA7" s="185"/>
      <c r="AB7" s="185"/>
      <c r="AC7" s="185"/>
      <c r="AD7" s="185">
        <f>AD8</f>
        <v>45663</v>
      </c>
      <c r="AE7" s="185"/>
      <c r="AF7" s="185"/>
      <c r="AG7" s="185"/>
      <c r="AH7" s="185"/>
      <c r="AI7" s="185"/>
      <c r="AJ7" s="185"/>
      <c r="AK7" s="185">
        <f>AK8</f>
        <v>45670</v>
      </c>
      <c r="AL7" s="185"/>
      <c r="AM7" s="185"/>
      <c r="AN7" s="185"/>
      <c r="AO7" s="185"/>
      <c r="AP7" s="185"/>
      <c r="AQ7" s="185"/>
      <c r="AR7" s="185">
        <f>AR8</f>
        <v>45677</v>
      </c>
      <c r="AS7" s="185"/>
      <c r="AT7" s="185"/>
      <c r="AU7" s="185"/>
      <c r="AV7" s="185"/>
      <c r="AW7" s="185"/>
      <c r="AX7" s="185"/>
      <c r="AY7" s="185">
        <f>AY8</f>
        <v>45684</v>
      </c>
      <c r="AZ7" s="185"/>
      <c r="BA7" s="185"/>
      <c r="BB7" s="185"/>
      <c r="BC7" s="185"/>
      <c r="BD7" s="185"/>
      <c r="BE7" s="185"/>
      <c r="BF7" s="185">
        <f>BF8</f>
        <v>45691</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35">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25</v>
      </c>
      <c r="C12" s="124" t="s">
        <v>50</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26</v>
      </c>
      <c r="C13" s="126" t="s">
        <v>59</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55</v>
      </c>
      <c r="C14" s="125" t="s">
        <v>58</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28</v>
      </c>
      <c r="C15" s="53" t="s">
        <v>50</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138" t="s">
        <v>60</v>
      </c>
      <c r="C17" s="139" t="s">
        <v>51</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146" t="s">
        <v>62</v>
      </c>
      <c r="C18" s="168" t="s">
        <v>50</v>
      </c>
      <c r="D18" s="151">
        <v>0.75</v>
      </c>
      <c r="E18" s="142">
        <f>E17</f>
        <v>45642</v>
      </c>
      <c r="F18" s="142">
        <f>F17</f>
        <v>45648</v>
      </c>
      <c r="G18" s="17"/>
      <c r="H18" s="5"/>
      <c r="I18" s="167"/>
      <c r="J18" s="167"/>
      <c r="K18" s="167"/>
      <c r="L18" s="167"/>
      <c r="M18" s="167"/>
      <c r="N18" s="167"/>
      <c r="O18" s="167"/>
    </row>
    <row r="19" spans="1:64" s="46" customFormat="1" ht="30" customHeight="1" thickBot="1" x14ac:dyDescent="0.35">
      <c r="A19" s="13" t="s">
        <v>64</v>
      </c>
      <c r="B19" s="147" t="s">
        <v>65</v>
      </c>
      <c r="C19" s="143" t="s">
        <v>53</v>
      </c>
      <c r="D19" s="148">
        <v>0.95</v>
      </c>
      <c r="E19" s="149">
        <f>E17</f>
        <v>45642</v>
      </c>
      <c r="F19" s="149">
        <f>F17</f>
        <v>45648</v>
      </c>
      <c r="G19" s="17"/>
      <c r="H19" s="5"/>
      <c r="I19" s="167"/>
      <c r="J19" s="167"/>
      <c r="K19" s="167"/>
      <c r="L19" s="167"/>
      <c r="M19" s="167"/>
      <c r="N19" s="167"/>
      <c r="O19" s="167"/>
    </row>
    <row r="20" spans="1:64" s="46" customFormat="1" ht="30" customHeight="1" thickBot="1" x14ac:dyDescent="0.35">
      <c r="A20" s="14"/>
      <c r="B20" s="57" t="s">
        <v>42</v>
      </c>
      <c r="C20" s="58"/>
      <c r="D20" s="59"/>
      <c r="E20" s="60"/>
      <c r="F20" s="61"/>
      <c r="G20" s="17"/>
      <c r="H20" s="5" t="str">
        <f t="shared" si="4"/>
        <v/>
      </c>
    </row>
    <row r="21" spans="1:64" s="46" customFormat="1" ht="30" customHeight="1" thickBot="1" x14ac:dyDescent="0.35">
      <c r="A21" s="14"/>
      <c r="B21" s="62" t="s">
        <v>29</v>
      </c>
      <c r="C21" s="63" t="s">
        <v>50</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62" t="s">
        <v>30</v>
      </c>
      <c r="C22" s="63" t="s">
        <v>59</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62" t="s">
        <v>56</v>
      </c>
      <c r="C23" s="63" t="s">
        <v>59</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3"/>
      <c r="B24" s="62" t="s">
        <v>54</v>
      </c>
      <c r="C24" s="63" t="s">
        <v>59</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4"/>
      <c r="B25" s="109" t="s">
        <v>48</v>
      </c>
      <c r="C25" s="110"/>
      <c r="D25" s="111"/>
      <c r="E25" s="112"/>
      <c r="F25" s="113"/>
      <c r="G25" s="17"/>
      <c r="H25" s="5" t="str">
        <f t="shared" si="4"/>
        <v/>
      </c>
    </row>
    <row r="26" spans="1:64" s="46" customFormat="1" ht="30" customHeight="1" thickBot="1" x14ac:dyDescent="0.35">
      <c r="A26" s="14"/>
      <c r="B26" s="114" t="s">
        <v>29</v>
      </c>
      <c r="C26" s="115" t="s">
        <v>50</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35">
      <c r="A27" s="14"/>
      <c r="B27" s="114" t="s">
        <v>57</v>
      </c>
      <c r="C27" s="115" t="s">
        <v>50</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114" t="s">
        <v>45</v>
      </c>
      <c r="C28" s="144" t="s">
        <v>59</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129" t="s">
        <v>63</v>
      </c>
      <c r="C29" s="145" t="s">
        <v>52</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35">
      <c r="A30" s="13"/>
      <c r="B30" s="66" t="s">
        <v>43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35">
      <c r="A31" s="13"/>
      <c r="B31" s="72" t="s">
        <v>33</v>
      </c>
      <c r="C31" s="73" t="s">
        <v>59</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35">
      <c r="A32" s="13"/>
      <c r="B32" s="72" t="s">
        <v>34</v>
      </c>
      <c r="C32" s="73" t="s">
        <v>59</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37</v>
      </c>
      <c r="C33" s="73" t="s">
        <v>50</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3">
      <c r="A34" s="13"/>
      <c r="B34" s="127" t="s">
        <v>61</v>
      </c>
      <c r="C34" s="73" t="s">
        <v>59</v>
      </c>
      <c r="D34" s="128">
        <v>0.13</v>
      </c>
      <c r="E34" s="121">
        <f>E29-0</f>
        <v>45642</v>
      </c>
      <c r="F34" s="121">
        <f>E34+6</f>
        <v>45648</v>
      </c>
      <c r="G34" s="17"/>
      <c r="H34" s="17"/>
    </row>
    <row r="35" spans="1:64" s="46" customFormat="1" ht="30" customHeight="1" x14ac:dyDescent="0.3">
      <c r="A35" s="13"/>
      <c r="B35" s="176" t="s">
        <v>38</v>
      </c>
      <c r="C35" s="169"/>
      <c r="D35" s="170"/>
      <c r="E35" s="171"/>
      <c r="F35" s="171"/>
      <c r="G35" s="17"/>
      <c r="H35" s="17"/>
    </row>
    <row r="36" spans="1:64" s="46" customFormat="1" ht="30" customHeight="1" x14ac:dyDescent="0.3">
      <c r="A36" s="13"/>
      <c r="B36" s="172" t="s">
        <v>40</v>
      </c>
      <c r="C36" s="173" t="s">
        <v>59</v>
      </c>
      <c r="D36" s="174">
        <v>0.5</v>
      </c>
      <c r="E36" s="175">
        <v>45642</v>
      </c>
      <c r="F36" s="175">
        <v>45648</v>
      </c>
      <c r="G36" s="17"/>
      <c r="H36" s="17"/>
    </row>
    <row r="37" spans="1:64" ht="30" customHeight="1" x14ac:dyDescent="0.3">
      <c r="G37" s="3"/>
    </row>
    <row r="38" spans="1:64" ht="30" customHeight="1" x14ac:dyDescent="0.3">
      <c r="C38" s="16"/>
      <c r="F38" s="15"/>
    </row>
    <row r="39" spans="1:64" ht="30" customHeight="1" x14ac:dyDescent="0.3">
      <c r="C39"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112" priority="1">
      <formula>AND(TODAY()&gt;=I$8, TODAY()&lt;J$8)</formula>
    </cfRule>
  </conditionalFormatting>
  <conditionalFormatting sqref="I12:BL15">
    <cfRule type="expression" dxfId="111" priority="4">
      <formula>AND(task_start&lt;=I$8,ROUNDDOWN((task_end-task_start+1)*task_progress,0)+task_start-1&gt;=I$8)</formula>
    </cfRule>
    <cfRule type="expression" dxfId="110" priority="5">
      <formula>AND(task_end&gt;=I$8,task_start&lt;J$8)</formula>
    </cfRule>
  </conditionalFormatting>
  <conditionalFormatting sqref="I17:BL19">
    <cfRule type="expression" dxfId="109" priority="12">
      <formula>AND(task_start&lt;=I$8,ROUNDDOWN((task_end-task_start+1)*task_progress,0)+task_start-1&gt;=I$8)</formula>
    </cfRule>
    <cfRule type="expression" dxfId="108" priority="13" stopIfTrue="1">
      <formula>AND(task_end&gt;=I$8,task_start&lt;J$8)</formula>
    </cfRule>
  </conditionalFormatting>
  <conditionalFormatting sqref="I21:BL24">
    <cfRule type="expression" dxfId="107" priority="6" stopIfTrue="1">
      <formula>AND(task_start&lt;=I$8,ROUNDDOWN((task_end-task_start+1)*task_progress,0)+task_start-1&gt;=I$8)</formula>
    </cfRule>
    <cfRule type="expression" dxfId="106" priority="7" stopIfTrue="1">
      <formula>AND(task_end&gt;=I$8,task_start&lt;J$8)</formula>
    </cfRule>
  </conditionalFormatting>
  <conditionalFormatting sqref="I26:BL29">
    <cfRule type="expression" dxfId="105" priority="10">
      <formula>AND(task_start&lt;=I$8,ROUNDDOWN((task_end-task_start+1)*task_progress,0)+task_start-1&gt;=I$8)</formula>
    </cfRule>
    <cfRule type="expression" dxfId="104" priority="11" stopIfTrue="1">
      <formula>AND(task_end&gt;=I$8,task_start&lt;J$8)</formula>
    </cfRule>
  </conditionalFormatting>
  <conditionalFormatting sqref="I31:BL34">
    <cfRule type="expression" dxfId="103" priority="8">
      <formula>AND(task_start&lt;=I$8,ROUNDDOWN((task_end-task_start+1)*task_progress,0)+task_start-1&gt;=I$8)</formula>
    </cfRule>
    <cfRule type="expression" dxfId="102" priority="9" stopIfTrue="1">
      <formula>AND(task_end&gt;=I$8,task_start&lt;J$8)</formula>
    </cfRule>
  </conditionalFormatting>
  <conditionalFormatting sqref="I36:BL36">
    <cfRule type="expression" dxfId="101" priority="2">
      <formula>AND(task_start&lt;=I$8,ROUNDDOWN((task_end-task_start+1)*task_progress,0)+task_start-1&gt;=I$8)</formula>
    </cfRule>
    <cfRule type="expression" dxfId="100"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showRuler="0" topLeftCell="A17" zoomScale="69" zoomScaleNormal="64" zoomScalePageLayoutView="70" workbookViewId="0">
      <selection activeCell="D30" sqref="D30"/>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45649</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3</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45649</v>
      </c>
      <c r="J7" s="185"/>
      <c r="K7" s="185"/>
      <c r="L7" s="185"/>
      <c r="M7" s="185"/>
      <c r="N7" s="185"/>
      <c r="O7" s="185"/>
      <c r="P7" s="185">
        <f>P8</f>
        <v>45656</v>
      </c>
      <c r="Q7" s="185"/>
      <c r="R7" s="185"/>
      <c r="S7" s="185"/>
      <c r="T7" s="185"/>
      <c r="U7" s="185"/>
      <c r="V7" s="185"/>
      <c r="W7" s="185">
        <f>W8</f>
        <v>45663</v>
      </c>
      <c r="X7" s="185"/>
      <c r="Y7" s="185"/>
      <c r="Z7" s="185"/>
      <c r="AA7" s="185"/>
      <c r="AB7" s="185"/>
      <c r="AC7" s="185"/>
      <c r="AD7" s="185">
        <f>AD8</f>
        <v>45670</v>
      </c>
      <c r="AE7" s="185"/>
      <c r="AF7" s="185"/>
      <c r="AG7" s="185"/>
      <c r="AH7" s="185"/>
      <c r="AI7" s="185"/>
      <c r="AJ7" s="185"/>
      <c r="AK7" s="185">
        <f>AK8</f>
        <v>45677</v>
      </c>
      <c r="AL7" s="185"/>
      <c r="AM7" s="185"/>
      <c r="AN7" s="185"/>
      <c r="AO7" s="185"/>
      <c r="AP7" s="185"/>
      <c r="AQ7" s="185"/>
      <c r="AR7" s="185">
        <f>AR8</f>
        <v>45684</v>
      </c>
      <c r="AS7" s="185"/>
      <c r="AT7" s="185"/>
      <c r="AU7" s="185"/>
      <c r="AV7" s="185"/>
      <c r="AW7" s="185"/>
      <c r="AX7" s="185"/>
      <c r="AY7" s="185">
        <f>AY8</f>
        <v>45691</v>
      </c>
      <c r="AZ7" s="185"/>
      <c r="BA7" s="185"/>
      <c r="BB7" s="185"/>
      <c r="BC7" s="185"/>
      <c r="BD7" s="185"/>
      <c r="BE7" s="185"/>
      <c r="BF7" s="185">
        <f>BF8</f>
        <v>45698</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35">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47" t="s">
        <v>25</v>
      </c>
      <c r="C12" s="124" t="s">
        <v>50</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4"/>
      <c r="B13" s="52" t="s">
        <v>26</v>
      </c>
      <c r="C13" s="126" t="s">
        <v>59</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52" t="s">
        <v>55</v>
      </c>
      <c r="C14" s="125" t="s">
        <v>58</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c r="B15" s="52" t="s">
        <v>28</v>
      </c>
      <c r="C15" s="53" t="s">
        <v>50</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35">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35">
      <c r="A17" s="13"/>
      <c r="B17" s="138" t="s">
        <v>60</v>
      </c>
      <c r="C17" s="139" t="s">
        <v>51</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3"/>
      <c r="B18" s="146" t="s">
        <v>68</v>
      </c>
      <c r="C18" s="168" t="s">
        <v>50</v>
      </c>
      <c r="D18" s="151">
        <v>1</v>
      </c>
      <c r="E18" s="142">
        <f>E17</f>
        <v>45649</v>
      </c>
      <c r="F18" s="142">
        <f>F17</f>
        <v>45655</v>
      </c>
      <c r="G18" s="17"/>
      <c r="H18" s="5"/>
      <c r="I18" s="167"/>
      <c r="J18" s="167"/>
      <c r="K18" s="167"/>
      <c r="L18" s="167"/>
      <c r="M18" s="167"/>
      <c r="N18" s="167"/>
      <c r="O18" s="167"/>
    </row>
    <row r="19" spans="1:64" s="46" customFormat="1" ht="30" customHeight="1" thickBot="1" x14ac:dyDescent="0.35">
      <c r="A19" s="13" t="s">
        <v>64</v>
      </c>
      <c r="B19" s="147" t="s">
        <v>65</v>
      </c>
      <c r="C19" s="143" t="s">
        <v>53</v>
      </c>
      <c r="D19" s="148">
        <v>0.95</v>
      </c>
      <c r="E19" s="149">
        <f>E17</f>
        <v>45649</v>
      </c>
      <c r="F19" s="149">
        <f>F17</f>
        <v>45655</v>
      </c>
      <c r="G19" s="17"/>
      <c r="H19" s="5"/>
      <c r="I19" s="167"/>
      <c r="J19" s="167"/>
      <c r="K19" s="167"/>
      <c r="L19" s="167"/>
      <c r="M19" s="167"/>
      <c r="N19" s="167"/>
      <c r="O19" s="167"/>
    </row>
    <row r="20" spans="1:64" s="46" customFormat="1" ht="30" customHeight="1" thickBot="1" x14ac:dyDescent="0.35">
      <c r="A20" s="13"/>
      <c r="B20" s="177" t="s">
        <v>69</v>
      </c>
      <c r="C20" s="143" t="s">
        <v>51</v>
      </c>
      <c r="D20" s="141">
        <v>1</v>
      </c>
      <c r="E20" s="142">
        <v>45649</v>
      </c>
      <c r="F20" s="142">
        <v>45655</v>
      </c>
      <c r="G20" s="17"/>
      <c r="H20" s="5"/>
      <c r="I20" s="167"/>
      <c r="J20" s="167"/>
      <c r="K20" s="167"/>
      <c r="L20" s="167"/>
      <c r="M20" s="167"/>
      <c r="N20" s="167"/>
      <c r="O20" s="167"/>
    </row>
    <row r="21" spans="1:64" s="46" customFormat="1" ht="30" customHeight="1" thickBot="1" x14ac:dyDescent="0.35">
      <c r="A21" s="14"/>
      <c r="B21" s="57" t="s">
        <v>42</v>
      </c>
      <c r="C21" s="58"/>
      <c r="D21" s="59"/>
      <c r="E21" s="60"/>
      <c r="F21" s="61"/>
      <c r="G21" s="17"/>
      <c r="H21" s="5" t="str">
        <f t="shared" si="4"/>
        <v/>
      </c>
    </row>
    <row r="22" spans="1:64" s="46" customFormat="1" ht="30" customHeight="1" thickBot="1" x14ac:dyDescent="0.35">
      <c r="A22" s="14"/>
      <c r="B22" s="62" t="s">
        <v>29</v>
      </c>
      <c r="C22" s="63" t="s">
        <v>50</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62" t="s">
        <v>30</v>
      </c>
      <c r="C23" s="63" t="s">
        <v>59</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3"/>
      <c r="B24" s="62" t="s">
        <v>56</v>
      </c>
      <c r="C24" s="63" t="s">
        <v>59</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62" t="s">
        <v>54</v>
      </c>
      <c r="C25" s="63" t="s">
        <v>59</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4"/>
      <c r="B26" s="109" t="s">
        <v>48</v>
      </c>
      <c r="C26" s="110"/>
      <c r="D26" s="111"/>
      <c r="E26" s="112"/>
      <c r="F26" s="113"/>
      <c r="G26" s="17"/>
      <c r="H26" s="5" t="str">
        <f t="shared" si="4"/>
        <v/>
      </c>
    </row>
    <row r="27" spans="1:64" s="46" customFormat="1" ht="30" customHeight="1" thickBot="1" x14ac:dyDescent="0.35">
      <c r="A27" s="14"/>
      <c r="B27" s="114" t="s">
        <v>29</v>
      </c>
      <c r="C27" s="115" t="s">
        <v>50</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4"/>
      <c r="B28" s="114" t="s">
        <v>57</v>
      </c>
      <c r="C28" s="115" t="s">
        <v>50</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114" t="s">
        <v>45</v>
      </c>
      <c r="C29" s="144" t="s">
        <v>59</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5">
      <c r="A30" s="13"/>
      <c r="B30" s="129" t="s">
        <v>63</v>
      </c>
      <c r="C30" s="145" t="s">
        <v>52</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35">
      <c r="A31" s="13"/>
      <c r="B31" s="66" t="s">
        <v>43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35">
      <c r="A32" s="13"/>
      <c r="B32" s="72" t="s">
        <v>33</v>
      </c>
      <c r="C32" s="73" t="s">
        <v>59</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35">
      <c r="A33" s="13"/>
      <c r="B33" s="72" t="s">
        <v>34</v>
      </c>
      <c r="C33" s="73" t="s">
        <v>59</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35">
      <c r="A34" s="13"/>
      <c r="B34" s="72" t="s">
        <v>37</v>
      </c>
      <c r="C34" s="73" t="s">
        <v>50</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3">
      <c r="A35" s="13"/>
      <c r="B35" s="127" t="s">
        <v>61</v>
      </c>
      <c r="C35" s="73" t="s">
        <v>59</v>
      </c>
      <c r="D35" s="128">
        <v>0.3</v>
      </c>
      <c r="E35" s="121">
        <f>E30-0</f>
        <v>45649</v>
      </c>
      <c r="F35" s="121">
        <f>E35+6</f>
        <v>45655</v>
      </c>
      <c r="G35" s="17"/>
      <c r="H35" s="17"/>
    </row>
    <row r="36" spans="1:64" s="46" customFormat="1" ht="30" customHeight="1" x14ac:dyDescent="0.3">
      <c r="A36" s="13"/>
      <c r="B36" s="176" t="s">
        <v>38</v>
      </c>
      <c r="C36" s="169"/>
      <c r="D36" s="170"/>
      <c r="E36" s="171"/>
      <c r="F36" s="171"/>
      <c r="G36" s="17"/>
      <c r="H36" s="17"/>
    </row>
    <row r="37" spans="1:64" s="46" customFormat="1" ht="30" customHeight="1" x14ac:dyDescent="0.3">
      <c r="A37" s="13"/>
      <c r="B37" s="172" t="s">
        <v>40</v>
      </c>
      <c r="C37" s="173" t="s">
        <v>59</v>
      </c>
      <c r="D37" s="174">
        <v>0.6</v>
      </c>
      <c r="E37" s="175">
        <f>Project_Start</f>
        <v>45649</v>
      </c>
      <c r="F37" s="175">
        <f>E37+6</f>
        <v>45655</v>
      </c>
      <c r="G37" s="17"/>
      <c r="H37" s="17"/>
    </row>
    <row r="38" spans="1:64" ht="30" customHeight="1" x14ac:dyDescent="0.3">
      <c r="G38" s="3"/>
    </row>
    <row r="39" spans="1:64" ht="30" customHeight="1" x14ac:dyDescent="0.3">
      <c r="C39" s="16"/>
      <c r="F39" s="15"/>
    </row>
    <row r="40" spans="1:64" ht="30" customHeight="1" x14ac:dyDescent="0.3">
      <c r="C40"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99" priority="1">
      <formula>AND(TODAY()&gt;=I$8, TODAY()&lt;J$8)</formula>
    </cfRule>
  </conditionalFormatting>
  <conditionalFormatting sqref="I12:BL15">
    <cfRule type="expression" dxfId="98" priority="4">
      <formula>AND(task_start&lt;=I$8,ROUNDDOWN((task_end-task_start+1)*task_progress,0)+task_start-1&gt;=I$8)</formula>
    </cfRule>
    <cfRule type="expression" dxfId="97" priority="5">
      <formula>AND(task_end&gt;=I$8,task_start&lt;J$8)</formula>
    </cfRule>
  </conditionalFormatting>
  <conditionalFormatting sqref="I17:BL20">
    <cfRule type="expression" dxfId="96" priority="12">
      <formula>AND(task_start&lt;=I$8,ROUNDDOWN((task_end-task_start+1)*task_progress,0)+task_start-1&gt;=I$8)</formula>
    </cfRule>
    <cfRule type="expression" dxfId="95" priority="13" stopIfTrue="1">
      <formula>AND(task_end&gt;=I$8,task_start&lt;J$8)</formula>
    </cfRule>
  </conditionalFormatting>
  <conditionalFormatting sqref="I22:BL25">
    <cfRule type="expression" dxfId="94" priority="6" stopIfTrue="1">
      <formula>AND(task_start&lt;=I$8,ROUNDDOWN((task_end-task_start+1)*task_progress,0)+task_start-1&gt;=I$8)</formula>
    </cfRule>
    <cfRule type="expression" dxfId="93" priority="7" stopIfTrue="1">
      <formula>AND(task_end&gt;=I$8,task_start&lt;J$8)</formula>
    </cfRule>
  </conditionalFormatting>
  <conditionalFormatting sqref="I27:BL30">
    <cfRule type="expression" dxfId="92" priority="10">
      <formula>AND(task_start&lt;=I$8,ROUNDDOWN((task_end-task_start+1)*task_progress,0)+task_start-1&gt;=I$8)</formula>
    </cfRule>
    <cfRule type="expression" dxfId="91" priority="11" stopIfTrue="1">
      <formula>AND(task_end&gt;=I$8,task_start&lt;J$8)</formula>
    </cfRule>
  </conditionalFormatting>
  <conditionalFormatting sqref="I32:BL35">
    <cfRule type="expression" dxfId="90" priority="8">
      <formula>AND(task_start&lt;=I$8,ROUNDDOWN((task_end-task_start+1)*task_progress,0)+task_start-1&gt;=I$8)</formula>
    </cfRule>
    <cfRule type="expression" dxfId="89" priority="9" stopIfTrue="1">
      <formula>AND(task_end&gt;=I$8,task_start&lt;J$8)</formula>
    </cfRule>
  </conditionalFormatting>
  <conditionalFormatting sqref="I37:BL37">
    <cfRule type="expression" dxfId="88" priority="2">
      <formula>AND(task_start&lt;=I$8,ROUNDDOWN((task_end-task_start+1)*task_progress,0)+task_start-1&gt;=I$8)</formula>
    </cfRule>
    <cfRule type="expression" dxfId="87"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386E-D52D-4244-AC18-077FDC7E0923}">
  <sheetPr>
    <pageSetUpPr fitToPage="1"/>
  </sheetPr>
  <dimension ref="A1:BL35"/>
  <sheetViews>
    <sheetView showGridLines="0" showRuler="0" zoomScale="65" zoomScaleNormal="64" zoomScalePageLayoutView="70" workbookViewId="0">
      <selection activeCell="B17" sqref="B17"/>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45656</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4</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45656</v>
      </c>
      <c r="J7" s="185"/>
      <c r="K7" s="185"/>
      <c r="L7" s="185"/>
      <c r="M7" s="185"/>
      <c r="N7" s="185"/>
      <c r="O7" s="185"/>
      <c r="P7" s="185">
        <f>P8</f>
        <v>45663</v>
      </c>
      <c r="Q7" s="185"/>
      <c r="R7" s="185"/>
      <c r="S7" s="185"/>
      <c r="T7" s="185"/>
      <c r="U7" s="185"/>
      <c r="V7" s="185"/>
      <c r="W7" s="185">
        <f>W8</f>
        <v>45670</v>
      </c>
      <c r="X7" s="185"/>
      <c r="Y7" s="185"/>
      <c r="Z7" s="185"/>
      <c r="AA7" s="185"/>
      <c r="AB7" s="185"/>
      <c r="AC7" s="185"/>
      <c r="AD7" s="185">
        <f>AD8</f>
        <v>45677</v>
      </c>
      <c r="AE7" s="185"/>
      <c r="AF7" s="185"/>
      <c r="AG7" s="185"/>
      <c r="AH7" s="185"/>
      <c r="AI7" s="185"/>
      <c r="AJ7" s="185"/>
      <c r="AK7" s="185">
        <f>AK8</f>
        <v>45684</v>
      </c>
      <c r="AL7" s="185"/>
      <c r="AM7" s="185"/>
      <c r="AN7" s="185"/>
      <c r="AO7" s="185"/>
      <c r="AP7" s="185"/>
      <c r="AQ7" s="185"/>
      <c r="AR7" s="185">
        <f>AR8</f>
        <v>45691</v>
      </c>
      <c r="AS7" s="185"/>
      <c r="AT7" s="185"/>
      <c r="AU7" s="185"/>
      <c r="AV7" s="185"/>
      <c r="AW7" s="185"/>
      <c r="AX7" s="185"/>
      <c r="AY7" s="185">
        <f>AY8</f>
        <v>45698</v>
      </c>
      <c r="AZ7" s="185"/>
      <c r="BA7" s="185"/>
      <c r="BB7" s="185"/>
      <c r="BC7" s="185"/>
      <c r="BD7" s="185"/>
      <c r="BE7" s="185"/>
      <c r="BF7" s="185">
        <f>BF8</f>
        <v>45705</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Project_Start-WEEKDAY(Project_Start,1)-19+7*(Display_Week-1)</f>
        <v>45656</v>
      </c>
      <c r="J8" s="31">
        <f>I8+1</f>
        <v>45657</v>
      </c>
      <c r="K8" s="31">
        <f t="shared" ref="K8:AX8" si="0">J8+1</f>
        <v>45658</v>
      </c>
      <c r="L8" s="31">
        <f>K8+1</f>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35">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26</v>
      </c>
      <c r="C12" s="126" t="s">
        <v>59</v>
      </c>
      <c r="D12" s="54">
        <v>0.7</v>
      </c>
      <c r="E12" s="55">
        <v>45656</v>
      </c>
      <c r="F12" s="55">
        <f>E12+6</f>
        <v>45662</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28</v>
      </c>
      <c r="C13" s="53" t="s">
        <v>50</v>
      </c>
      <c r="D13" s="54">
        <v>0.77</v>
      </c>
      <c r="E13" s="55">
        <v>45656</v>
      </c>
      <c r="F13" s="55">
        <f>E13+6</f>
        <v>45662</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64</v>
      </c>
      <c r="B15" s="147" t="s">
        <v>65</v>
      </c>
      <c r="C15" s="143" t="s">
        <v>53</v>
      </c>
      <c r="D15" s="148">
        <v>1</v>
      </c>
      <c r="E15" s="149">
        <v>45656</v>
      </c>
      <c r="F15" s="149">
        <v>45662</v>
      </c>
      <c r="G15" s="17"/>
      <c r="H15" s="5"/>
      <c r="I15" s="167"/>
      <c r="J15" s="167"/>
      <c r="K15" s="167"/>
      <c r="L15" s="167"/>
      <c r="M15" s="167"/>
      <c r="N15" s="167"/>
      <c r="O15" s="167"/>
    </row>
    <row r="16" spans="1:64" s="46" customFormat="1" ht="30" customHeight="1" thickBot="1" x14ac:dyDescent="0.35">
      <c r="A16" s="13"/>
      <c r="B16" s="177" t="s">
        <v>70</v>
      </c>
      <c r="C16" s="143" t="s">
        <v>50</v>
      </c>
      <c r="D16" s="141">
        <v>0.3</v>
      </c>
      <c r="E16" s="142">
        <v>45656</v>
      </c>
      <c r="F16" s="142">
        <v>45662</v>
      </c>
      <c r="G16" s="17"/>
      <c r="H16" s="5"/>
      <c r="I16" s="167"/>
      <c r="J16" s="167"/>
      <c r="K16" s="167"/>
      <c r="L16" s="167"/>
      <c r="M16" s="167"/>
      <c r="N16" s="167"/>
      <c r="O16" s="167"/>
    </row>
    <row r="17" spans="1:64" s="46" customFormat="1" ht="30" customHeight="1" thickBot="1" x14ac:dyDescent="0.35">
      <c r="A17" s="13"/>
      <c r="B17" s="177" t="s">
        <v>71</v>
      </c>
      <c r="C17" s="143" t="s">
        <v>53</v>
      </c>
      <c r="D17" s="141">
        <v>1</v>
      </c>
      <c r="E17" s="142">
        <v>45656</v>
      </c>
      <c r="F17" s="142">
        <v>45662</v>
      </c>
      <c r="G17" s="17"/>
      <c r="H17" s="5"/>
      <c r="I17" s="167"/>
      <c r="J17" s="167"/>
      <c r="K17" s="167"/>
      <c r="L17" s="167"/>
      <c r="M17" s="167"/>
      <c r="N17" s="167"/>
      <c r="O17" s="167"/>
    </row>
    <row r="18" spans="1:64" s="46" customFormat="1" ht="30" customHeight="1" thickBot="1" x14ac:dyDescent="0.35">
      <c r="A18" s="14"/>
      <c r="B18" s="57" t="s">
        <v>42</v>
      </c>
      <c r="C18" s="58"/>
      <c r="D18" s="59"/>
      <c r="E18" s="60"/>
      <c r="F18" s="61"/>
      <c r="G18" s="17"/>
      <c r="H18" s="5" t="str">
        <f t="shared" si="4"/>
        <v/>
      </c>
    </row>
    <row r="19" spans="1:64" s="46" customFormat="1" ht="30" customHeight="1" thickBot="1" x14ac:dyDescent="0.35">
      <c r="A19" s="14"/>
      <c r="B19" s="62" t="s">
        <v>29</v>
      </c>
      <c r="C19" s="63" t="s">
        <v>50</v>
      </c>
      <c r="D19" s="64">
        <v>0.6</v>
      </c>
      <c r="E19" s="65">
        <f>Project_Start</f>
        <v>45656</v>
      </c>
      <c r="F19" s="65">
        <f>E19+6</f>
        <v>45662</v>
      </c>
      <c r="G19" s="17"/>
      <c r="H19" s="5">
        <f t="shared" si="4"/>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4"/>
      <c r="B20" s="62" t="s">
        <v>30</v>
      </c>
      <c r="C20" s="63" t="s">
        <v>59</v>
      </c>
      <c r="D20" s="119">
        <v>0.95</v>
      </c>
      <c r="E20" s="65">
        <v>45656</v>
      </c>
      <c r="F20" s="65">
        <f>E20+6</f>
        <v>45662</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3"/>
      <c r="B21" s="62" t="s">
        <v>56</v>
      </c>
      <c r="C21" s="63" t="s">
        <v>59</v>
      </c>
      <c r="D21" s="64">
        <v>0.95</v>
      </c>
      <c r="E21" s="65">
        <f>E19</f>
        <v>45656</v>
      </c>
      <c r="F21" s="65">
        <f>E21+6</f>
        <v>45662</v>
      </c>
      <c r="G21" s="17"/>
      <c r="H21" s="5">
        <f t="shared" si="4"/>
        <v>7</v>
      </c>
      <c r="I21" s="51"/>
      <c r="J21" s="51"/>
      <c r="K21" s="51"/>
      <c r="L21" s="51"/>
      <c r="M21" s="51"/>
      <c r="N21" s="51"/>
      <c r="O21" s="51"/>
      <c r="P21" s="51"/>
      <c r="Q21" s="51"/>
      <c r="R21" s="51"/>
      <c r="S21" s="51"/>
      <c r="T21" s="51"/>
      <c r="U21" s="56"/>
      <c r="V21" s="56"/>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109" t="s">
        <v>48</v>
      </c>
      <c r="C22" s="110"/>
      <c r="D22" s="111"/>
      <c r="E22" s="112"/>
      <c r="F22" s="113"/>
      <c r="G22" s="17"/>
      <c r="H22" s="5" t="str">
        <f t="shared" si="4"/>
        <v/>
      </c>
    </row>
    <row r="23" spans="1:64" s="46" customFormat="1" ht="30" customHeight="1" thickBot="1" x14ac:dyDescent="0.35">
      <c r="A23" s="14"/>
      <c r="B23" s="114" t="s">
        <v>29</v>
      </c>
      <c r="C23" s="115" t="s">
        <v>50</v>
      </c>
      <c r="D23" s="116">
        <v>0.6</v>
      </c>
      <c r="E23" s="117">
        <f>E13</f>
        <v>45656</v>
      </c>
      <c r="F23" s="117">
        <f>E23+6</f>
        <v>45662</v>
      </c>
      <c r="G23" s="17"/>
      <c r="H23" s="5">
        <f t="shared" si="4"/>
        <v>7</v>
      </c>
      <c r="I23" s="152"/>
      <c r="J23" s="152"/>
      <c r="K23" s="152"/>
      <c r="L23" s="152"/>
      <c r="M23" s="152"/>
      <c r="N23" s="152"/>
      <c r="O23" s="152"/>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35">
      <c r="A24" s="14"/>
      <c r="B24" s="114" t="s">
        <v>57</v>
      </c>
      <c r="C24" s="115" t="s">
        <v>50</v>
      </c>
      <c r="D24" s="116">
        <v>0.65</v>
      </c>
      <c r="E24" s="117">
        <f>E13</f>
        <v>45656</v>
      </c>
      <c r="F24" s="117">
        <f>E24+6</f>
        <v>45662</v>
      </c>
      <c r="G24" s="17"/>
      <c r="H24" s="5"/>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129" t="s">
        <v>63</v>
      </c>
      <c r="C25" s="145" t="s">
        <v>52</v>
      </c>
      <c r="D25" s="130">
        <v>0.5</v>
      </c>
      <c r="E25" s="131">
        <v>45656</v>
      </c>
      <c r="F25" s="132">
        <f>E25+6</f>
        <v>45662</v>
      </c>
      <c r="G25" s="17"/>
      <c r="H25" s="5"/>
      <c r="I25" s="153"/>
      <c r="J25" s="153"/>
      <c r="K25" s="153"/>
      <c r="L25" s="153"/>
      <c r="M25" s="153"/>
      <c r="N25" s="153"/>
      <c r="O25" s="153"/>
      <c r="P25" s="71"/>
      <c r="Q25" s="71"/>
      <c r="R25" s="71"/>
      <c r="S25" s="71"/>
      <c r="T25" s="71"/>
      <c r="U25" s="133"/>
      <c r="V25" s="13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46" customFormat="1" ht="30" customHeight="1" thickBot="1" x14ac:dyDescent="0.35">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72" t="s">
        <v>33</v>
      </c>
      <c r="C27" s="73" t="s">
        <v>59</v>
      </c>
      <c r="D27" s="74">
        <v>0.25</v>
      </c>
      <c r="E27" s="120">
        <v>45656</v>
      </c>
      <c r="F27" s="121">
        <f>E27+6</f>
        <v>45662</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72" t="s">
        <v>34</v>
      </c>
      <c r="C28" s="73" t="s">
        <v>59</v>
      </c>
      <c r="D28" s="74">
        <v>0.4</v>
      </c>
      <c r="E28" s="123">
        <v>45656</v>
      </c>
      <c r="F28" s="123">
        <f>E28+6</f>
        <v>45662</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37</v>
      </c>
      <c r="C29" s="73" t="s">
        <v>50</v>
      </c>
      <c r="D29" s="74">
        <v>1</v>
      </c>
      <c r="E29" s="123">
        <f>E25-0</f>
        <v>45656</v>
      </c>
      <c r="F29" s="123">
        <f>E29+6</f>
        <v>45662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3">
      <c r="A30" s="13"/>
      <c r="B30" s="127" t="s">
        <v>61</v>
      </c>
      <c r="C30" s="73" t="s">
        <v>59</v>
      </c>
      <c r="D30" s="128">
        <v>0.35</v>
      </c>
      <c r="E30" s="121">
        <f>E25-0</f>
        <v>45656</v>
      </c>
      <c r="F30" s="121">
        <f>E30+6</f>
        <v>45662</v>
      </c>
      <c r="G30" s="17"/>
      <c r="H30" s="17"/>
    </row>
    <row r="31" spans="1:64" s="46" customFormat="1" ht="30" customHeight="1" x14ac:dyDescent="0.3">
      <c r="A31" s="13"/>
      <c r="B31" s="176" t="s">
        <v>38</v>
      </c>
      <c r="C31" s="169"/>
      <c r="D31" s="170"/>
      <c r="E31" s="171"/>
      <c r="F31" s="171"/>
      <c r="G31" s="17"/>
      <c r="H31" s="17"/>
    </row>
    <row r="32" spans="1:64" s="46" customFormat="1" ht="30" customHeight="1" x14ac:dyDescent="0.3">
      <c r="A32" s="13"/>
      <c r="B32" s="172" t="s">
        <v>40</v>
      </c>
      <c r="C32" s="173" t="s">
        <v>59</v>
      </c>
      <c r="D32" s="174">
        <v>0.65</v>
      </c>
      <c r="E32" s="175">
        <f>Project_Start</f>
        <v>45656</v>
      </c>
      <c r="F32" s="175">
        <f>E32+6</f>
        <v>45662</v>
      </c>
      <c r="G32" s="17"/>
      <c r="H32" s="17"/>
    </row>
    <row r="33" spans="3:7" ht="30" customHeight="1" x14ac:dyDescent="0.3">
      <c r="G33" s="3"/>
    </row>
    <row r="34" spans="3:7" ht="30" customHeight="1" x14ac:dyDescent="0.3">
      <c r="C34" s="16"/>
      <c r="F34" s="15"/>
    </row>
    <row r="35" spans="3:7" ht="30" customHeight="1" x14ac:dyDescent="0.3">
      <c r="C35"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86" priority="1">
      <formula>AND(TODAY()&gt;=I$8, TODAY()&lt;J$8)</formula>
    </cfRule>
  </conditionalFormatting>
  <conditionalFormatting sqref="I12:BL13">
    <cfRule type="expression" dxfId="85" priority="4">
      <formula>AND(task_start&lt;=I$8,ROUNDDOWN((task_end-task_start+1)*task_progress,0)+task_start-1&gt;=I$8)</formula>
    </cfRule>
    <cfRule type="expression" dxfId="84" priority="5">
      <formula>AND(task_end&gt;=I$8,task_start&lt;J$8)</formula>
    </cfRule>
  </conditionalFormatting>
  <conditionalFormatting sqref="I15:BL17">
    <cfRule type="expression" dxfId="83" priority="12">
      <formula>AND(task_start&lt;=I$8,ROUNDDOWN((task_end-task_start+1)*task_progress,0)+task_start-1&gt;=I$8)</formula>
    </cfRule>
    <cfRule type="expression" dxfId="82" priority="13" stopIfTrue="1">
      <formula>AND(task_end&gt;=I$8,task_start&lt;J$8)</formula>
    </cfRule>
  </conditionalFormatting>
  <conditionalFormatting sqref="I19:BL21">
    <cfRule type="expression" dxfId="81" priority="6" stopIfTrue="1">
      <formula>AND(task_start&lt;=I$8,ROUNDDOWN((task_end-task_start+1)*task_progress,0)+task_start-1&gt;=I$8)</formula>
    </cfRule>
    <cfRule type="expression" dxfId="80" priority="7" stopIfTrue="1">
      <formula>AND(task_end&gt;=I$8,task_start&lt;J$8)</formula>
    </cfRule>
  </conditionalFormatting>
  <conditionalFormatting sqref="I23:BL25">
    <cfRule type="expression" dxfId="79" priority="10">
      <formula>AND(task_start&lt;=I$8,ROUNDDOWN((task_end-task_start+1)*task_progress,0)+task_start-1&gt;=I$8)</formula>
    </cfRule>
    <cfRule type="expression" dxfId="78" priority="11" stopIfTrue="1">
      <formula>AND(task_end&gt;=I$8,task_start&lt;J$8)</formula>
    </cfRule>
  </conditionalFormatting>
  <conditionalFormatting sqref="I27:BL30">
    <cfRule type="expression" dxfId="77" priority="8">
      <formula>AND(task_start&lt;=I$8,ROUNDDOWN((task_end-task_start+1)*task_progress,0)+task_start-1&gt;=I$8)</formula>
    </cfRule>
    <cfRule type="expression" dxfId="76" priority="9" stopIfTrue="1">
      <formula>AND(task_end&gt;=I$8,task_start&lt;J$8)</formula>
    </cfRule>
  </conditionalFormatting>
  <conditionalFormatting sqref="I32:BL32">
    <cfRule type="expression" dxfId="75" priority="2">
      <formula>AND(task_start&lt;=I$8,ROUNDDOWN((task_end-task_start+1)*task_progress,0)+task_start-1&gt;=I$8)</formula>
    </cfRule>
    <cfRule type="expression" dxfId="74" priority="3">
      <formula>AND(task_end&gt;=I$8,task_start&lt;J$8)</formula>
    </cfRule>
  </conditionalFormatting>
  <dataValidations count="10">
    <dataValidation allowBlank="1" showInputMessage="1" showErrorMessage="1" prompt="Phase 3's sample block starts in cell B20." sqref="A26" xr:uid="{FF193F1A-2B1F-4A5B-86BA-364A13D9C5A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xr:uid="{3BAA6D33-D802-428F-B6EE-872246546DE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165987E-E688-4535-8B00-0FD46B81E5D9}"/>
    <dataValidation allowBlank="1" showInputMessage="1" showErrorMessage="1" prompt="Cell B8 contains the Phase 1 sample title. Enter a new title in cell B8._x000a_To delete the phase and work only from tasks, simply delete this row." sqref="A11" xr:uid="{C196AE34-9BC9-4134-AB9E-C1E3CD09B5F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6F9553F-D990-4C4E-9BDE-04F3B3C4D7B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EC38AE0-4E57-4DFE-803C-DEB309110037}"/>
    <dataValidation allowBlank="1" showInputMessage="1" showErrorMessage="1" prompt="Enter the name of the Project Lead in cell C3. Enter the Project Start date in cell Q1. Project Start: label is in cell I1." sqref="A6" xr:uid="{A4DDA893-E49F-4D9E-A384-182CF7B5ABCB}"/>
    <dataValidation allowBlank="1" showInputMessage="1" showErrorMessage="1" prompt="Enter Company name in cel B2." sqref="A2:A5" xr:uid="{CF4FD044-E1F1-4F22-88CE-C8365520A55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8580CF2-8D3B-47BA-BFFD-2656A6284C1E}"/>
    <dataValidation type="whole" operator="greaterThanOrEqual" allowBlank="1" showInputMessage="1" promptTitle="Display Week" prompt="Changing this number will scroll the Gantt Chart view." sqref="Q2:Q5" xr:uid="{ACE166E0-5137-410C-8953-93C4AE938C3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7732-7CEA-479B-9F9A-D931BB8E2731}">
  <sheetPr>
    <pageSetUpPr fitToPage="1"/>
  </sheetPr>
  <dimension ref="A1:BL37"/>
  <sheetViews>
    <sheetView showGridLines="0" showRuler="0" zoomScale="68" zoomScaleNormal="64" zoomScalePageLayoutView="70" workbookViewId="0">
      <selection activeCell="D19" sqref="D19"/>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45663</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5</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45663</v>
      </c>
      <c r="J7" s="185"/>
      <c r="K7" s="185"/>
      <c r="L7" s="185"/>
      <c r="M7" s="185"/>
      <c r="N7" s="185"/>
      <c r="O7" s="185"/>
      <c r="P7" s="185">
        <f>P8</f>
        <v>45670</v>
      </c>
      <c r="Q7" s="185"/>
      <c r="R7" s="185"/>
      <c r="S7" s="185"/>
      <c r="T7" s="185"/>
      <c r="U7" s="185"/>
      <c r="V7" s="185"/>
      <c r="W7" s="185">
        <f>W8</f>
        <v>45677</v>
      </c>
      <c r="X7" s="185"/>
      <c r="Y7" s="185"/>
      <c r="Z7" s="185"/>
      <c r="AA7" s="185"/>
      <c r="AB7" s="185"/>
      <c r="AC7" s="185"/>
      <c r="AD7" s="185">
        <f>AD8</f>
        <v>45684</v>
      </c>
      <c r="AE7" s="185"/>
      <c r="AF7" s="185"/>
      <c r="AG7" s="185"/>
      <c r="AH7" s="185"/>
      <c r="AI7" s="185"/>
      <c r="AJ7" s="185"/>
      <c r="AK7" s="185">
        <f>AK8</f>
        <v>45691</v>
      </c>
      <c r="AL7" s="185"/>
      <c r="AM7" s="185"/>
      <c r="AN7" s="185"/>
      <c r="AO7" s="185"/>
      <c r="AP7" s="185"/>
      <c r="AQ7" s="185"/>
      <c r="AR7" s="185">
        <f>AR8</f>
        <v>45698</v>
      </c>
      <c r="AS7" s="185"/>
      <c r="AT7" s="185"/>
      <c r="AU7" s="185"/>
      <c r="AV7" s="185"/>
      <c r="AW7" s="185"/>
      <c r="AX7" s="185"/>
      <c r="AY7" s="185">
        <f>AY8</f>
        <v>45705</v>
      </c>
      <c r="AZ7" s="185"/>
      <c r="BA7" s="185"/>
      <c r="BB7" s="185"/>
      <c r="BC7" s="185"/>
      <c r="BD7" s="185"/>
      <c r="BE7" s="185"/>
      <c r="BF7" s="185">
        <f>BF8</f>
        <v>45712</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Project_Start-WEEKDAY(Project_Start,1)-26+7*(Display_Week-1)</f>
        <v>45663</v>
      </c>
      <c r="J8" s="31">
        <f>I8+1</f>
        <v>45664</v>
      </c>
      <c r="K8" s="31">
        <f t="shared" ref="K8:AX8" si="0">J8+1</f>
        <v>45665</v>
      </c>
      <c r="L8" s="31">
        <f>K8+1</f>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35">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26</v>
      </c>
      <c r="C12" s="126" t="s">
        <v>59</v>
      </c>
      <c r="D12" s="54">
        <v>0.7</v>
      </c>
      <c r="E12" s="55">
        <v>45663</v>
      </c>
      <c r="F12" s="55">
        <f>E12+6</f>
        <v>45669</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28</v>
      </c>
      <c r="C13" s="53" t="s">
        <v>50</v>
      </c>
      <c r="D13" s="54">
        <v>0.77</v>
      </c>
      <c r="E13" s="55">
        <v>45663</v>
      </c>
      <c r="F13" s="55">
        <f>E13+6</f>
        <v>45669</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64</v>
      </c>
      <c r="B15" s="147" t="s">
        <v>74</v>
      </c>
      <c r="C15" s="143" t="s">
        <v>59</v>
      </c>
      <c r="D15" s="148">
        <v>0.6</v>
      </c>
      <c r="E15" s="149">
        <f>Project_Start</f>
        <v>45663</v>
      </c>
      <c r="F15" s="149">
        <f>E15+6</f>
        <v>45669</v>
      </c>
      <c r="G15" s="17"/>
      <c r="H15" s="5"/>
      <c r="I15" s="167"/>
      <c r="J15" s="167"/>
      <c r="K15" s="167"/>
      <c r="L15" s="167"/>
      <c r="M15" s="167"/>
      <c r="N15" s="167"/>
      <c r="O15" s="167"/>
    </row>
    <row r="16" spans="1:64" s="46" customFormat="1" ht="30" customHeight="1" thickBot="1" x14ac:dyDescent="0.35">
      <c r="A16" s="13"/>
      <c r="B16" s="177" t="s">
        <v>70</v>
      </c>
      <c r="C16" s="143" t="s">
        <v>50</v>
      </c>
      <c r="D16" s="141">
        <v>0.3</v>
      </c>
      <c r="E16" s="142">
        <v>45656</v>
      </c>
      <c r="F16" s="142">
        <v>45669</v>
      </c>
      <c r="G16" s="17"/>
      <c r="H16" s="5"/>
      <c r="I16" s="167"/>
      <c r="J16" s="167"/>
      <c r="K16" s="167"/>
      <c r="L16" s="167"/>
      <c r="M16" s="167"/>
      <c r="N16" s="167"/>
      <c r="O16" s="167"/>
    </row>
    <row r="17" spans="1:64" s="46" customFormat="1" ht="30" customHeight="1" thickBot="1" x14ac:dyDescent="0.35">
      <c r="A17" s="13"/>
      <c r="B17" s="177" t="s">
        <v>75</v>
      </c>
      <c r="C17" s="143" t="s">
        <v>53</v>
      </c>
      <c r="D17" s="141">
        <v>0.5</v>
      </c>
      <c r="E17" s="142">
        <f>Project_Start</f>
        <v>45663</v>
      </c>
      <c r="F17" s="142">
        <f>E17+6</f>
        <v>45669</v>
      </c>
      <c r="G17" s="17"/>
      <c r="H17" s="5"/>
      <c r="I17" s="167"/>
      <c r="J17" s="167"/>
      <c r="K17" s="167"/>
      <c r="L17" s="167"/>
      <c r="M17" s="167"/>
      <c r="N17" s="167"/>
      <c r="O17" s="167"/>
    </row>
    <row r="18" spans="1:64" s="46" customFormat="1" ht="30" customHeight="1" thickBot="1" x14ac:dyDescent="0.35">
      <c r="A18" s="13"/>
      <c r="B18" s="177" t="s">
        <v>73</v>
      </c>
      <c r="C18" s="143" t="s">
        <v>53</v>
      </c>
      <c r="D18" s="141">
        <v>0.5</v>
      </c>
      <c r="E18" s="142">
        <f>Project_Start</f>
        <v>45663</v>
      </c>
      <c r="F18" s="142">
        <v>45669</v>
      </c>
      <c r="G18" s="17"/>
      <c r="H18" s="5"/>
      <c r="I18" s="167"/>
      <c r="J18" s="167"/>
      <c r="K18" s="167"/>
      <c r="L18" s="167"/>
      <c r="M18" s="167"/>
      <c r="N18" s="167"/>
      <c r="O18" s="167"/>
    </row>
    <row r="19" spans="1:64" s="46" customFormat="1" ht="30" customHeight="1" thickBot="1" x14ac:dyDescent="0.35">
      <c r="A19" s="14"/>
      <c r="B19" s="57" t="s">
        <v>42</v>
      </c>
      <c r="C19" s="58"/>
      <c r="D19" s="59"/>
      <c r="E19" s="60"/>
      <c r="F19" s="61"/>
      <c r="G19" s="17"/>
      <c r="H19" s="5" t="str">
        <f t="shared" si="4"/>
        <v/>
      </c>
    </row>
    <row r="20" spans="1:64" s="46" customFormat="1" ht="30" customHeight="1" thickBot="1" x14ac:dyDescent="0.35">
      <c r="A20" s="14"/>
      <c r="B20" s="62" t="s">
        <v>29</v>
      </c>
      <c r="C20" s="63" t="s">
        <v>50</v>
      </c>
      <c r="D20" s="64">
        <v>0.6</v>
      </c>
      <c r="E20" s="65">
        <f>Project_Start</f>
        <v>45663</v>
      </c>
      <c r="F20" s="65">
        <f>E20+6</f>
        <v>45669</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56</v>
      </c>
      <c r="C22" s="63" t="s">
        <v>59</v>
      </c>
      <c r="D22" s="64">
        <v>0.95</v>
      </c>
      <c r="E22" s="65">
        <f>E20</f>
        <v>45663</v>
      </c>
      <c r="F22" s="65">
        <f>E22+6</f>
        <v>45669</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48</v>
      </c>
      <c r="C23" s="110"/>
      <c r="D23" s="111"/>
      <c r="E23" s="112"/>
      <c r="F23" s="113"/>
      <c r="G23" s="17"/>
      <c r="H23" s="5" t="str">
        <f t="shared" si="4"/>
        <v/>
      </c>
    </row>
    <row r="24" spans="1:64" s="46" customFormat="1" ht="30" customHeight="1" thickBot="1" x14ac:dyDescent="0.35">
      <c r="A24" s="14"/>
      <c r="B24" s="114" t="s">
        <v>29</v>
      </c>
      <c r="C24" s="115" t="s">
        <v>50</v>
      </c>
      <c r="D24" s="116">
        <v>0.6</v>
      </c>
      <c r="E24" s="117">
        <f>E13</f>
        <v>45663</v>
      </c>
      <c r="F24" s="117">
        <f>E24+6</f>
        <v>45669</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4"/>
      <c r="B25" s="114" t="s">
        <v>57</v>
      </c>
      <c r="C25" s="115" t="s">
        <v>50</v>
      </c>
      <c r="D25" s="116">
        <v>0.65</v>
      </c>
      <c r="E25" s="117">
        <f>E13</f>
        <v>45663</v>
      </c>
      <c r="F25" s="117">
        <f>E25+6</f>
        <v>45669</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129" t="s">
        <v>63</v>
      </c>
      <c r="C26" s="145" t="s">
        <v>52</v>
      </c>
      <c r="D26" s="130">
        <v>1</v>
      </c>
      <c r="E26" s="131">
        <v>45656</v>
      </c>
      <c r="F26" s="132">
        <f>E26+6</f>
        <v>45662</v>
      </c>
      <c r="G26" s="17"/>
      <c r="H26" s="5"/>
      <c r="I26" s="153"/>
      <c r="J26" s="153"/>
      <c r="K26" s="153"/>
      <c r="L26" s="153"/>
      <c r="M26" s="153"/>
      <c r="N26" s="153"/>
      <c r="O26" s="153"/>
      <c r="P26" s="71"/>
      <c r="Q26" s="71"/>
      <c r="R26" s="71"/>
      <c r="S26" s="71"/>
      <c r="T26" s="71"/>
      <c r="U26" s="133"/>
      <c r="V26" s="133"/>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66" t="s">
        <v>43</v>
      </c>
      <c r="C27" s="67"/>
      <c r="D27" s="68"/>
      <c r="E27" s="69"/>
      <c r="F27" s="122"/>
      <c r="G27" s="17"/>
      <c r="H27" s="5" t="str">
        <f t="shared" si="4"/>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35">
      <c r="A28" s="13"/>
      <c r="B28" s="72" t="s">
        <v>33</v>
      </c>
      <c r="C28" s="73" t="s">
        <v>59</v>
      </c>
      <c r="D28" s="74">
        <v>0.25</v>
      </c>
      <c r="E28" s="120">
        <f>Project_Start</f>
        <v>45663</v>
      </c>
      <c r="F28" s="121">
        <f>E28+6</f>
        <v>45669</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34</v>
      </c>
      <c r="C29" s="73" t="s">
        <v>59</v>
      </c>
      <c r="D29" s="74">
        <v>0.4</v>
      </c>
      <c r="E29" s="120">
        <f>Project_Start</f>
        <v>45663</v>
      </c>
      <c r="F29" s="123">
        <f>E29+6</f>
        <v>45669</v>
      </c>
      <c r="G29" s="17"/>
      <c r="H29" s="5">
        <f t="shared" si="4"/>
        <v>7</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35">
      <c r="A30" s="13"/>
      <c r="B30" s="72" t="s">
        <v>37</v>
      </c>
      <c r="C30" s="73" t="s">
        <v>50</v>
      </c>
      <c r="D30" s="74">
        <v>1</v>
      </c>
      <c r="E30" s="120">
        <f>Project_Start</f>
        <v>45663</v>
      </c>
      <c r="F30" s="123">
        <f>E30+6</f>
        <v>45669</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x14ac:dyDescent="0.3">
      <c r="A31" s="13"/>
      <c r="B31" s="127" t="s">
        <v>61</v>
      </c>
      <c r="C31" s="73" t="s">
        <v>59</v>
      </c>
      <c r="D31" s="128">
        <v>0.35</v>
      </c>
      <c r="E31" s="120">
        <f>Project_Start</f>
        <v>45663</v>
      </c>
      <c r="F31" s="121">
        <f>E31+6</f>
        <v>45669</v>
      </c>
      <c r="G31" s="17"/>
      <c r="H31" s="17"/>
    </row>
    <row r="32" spans="1:64" s="46" customFormat="1" ht="30" customHeight="1" x14ac:dyDescent="0.3">
      <c r="A32" s="13"/>
      <c r="B32" s="127" t="s">
        <v>72</v>
      </c>
      <c r="C32" s="178" t="s">
        <v>59</v>
      </c>
      <c r="D32" s="128">
        <v>0.5</v>
      </c>
      <c r="E32" s="121">
        <f>Project_Start</f>
        <v>45663</v>
      </c>
      <c r="F32" s="121">
        <f>E32+6</f>
        <v>45669</v>
      </c>
      <c r="G32" s="17"/>
      <c r="H32" s="17"/>
    </row>
    <row r="33" spans="1:8" s="46" customFormat="1" ht="30" customHeight="1" x14ac:dyDescent="0.3">
      <c r="A33" s="13"/>
      <c r="B33" s="176" t="s">
        <v>38</v>
      </c>
      <c r="C33" s="169"/>
      <c r="D33" s="170"/>
      <c r="E33" s="171"/>
      <c r="F33" s="171"/>
      <c r="G33" s="17"/>
      <c r="H33" s="17"/>
    </row>
    <row r="34" spans="1:8" s="46" customFormat="1" ht="30" customHeight="1" x14ac:dyDescent="0.3">
      <c r="A34" s="13"/>
      <c r="B34" s="172" t="s">
        <v>40</v>
      </c>
      <c r="C34" s="173" t="s">
        <v>59</v>
      </c>
      <c r="D34" s="174">
        <v>0.65</v>
      </c>
      <c r="E34" s="175">
        <f>Project_Start</f>
        <v>45663</v>
      </c>
      <c r="F34" s="175">
        <f>E34+6</f>
        <v>45669</v>
      </c>
      <c r="G34" s="17"/>
      <c r="H34" s="17"/>
    </row>
    <row r="35" spans="1:8" ht="30" customHeight="1" x14ac:dyDescent="0.3">
      <c r="G35" s="3"/>
    </row>
    <row r="36" spans="1:8" ht="30" customHeight="1" x14ac:dyDescent="0.3">
      <c r="C36" s="16"/>
      <c r="F36" s="15"/>
    </row>
    <row r="37" spans="1:8" ht="30" customHeight="1" x14ac:dyDescent="0.3">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73" priority="1">
      <formula>AND(TODAY()&gt;=I$8, TODAY()&lt;J$8)</formula>
    </cfRule>
  </conditionalFormatting>
  <conditionalFormatting sqref="I12:BL13">
    <cfRule type="expression" dxfId="72" priority="4">
      <formula>AND(task_start&lt;=I$8,ROUNDDOWN((task_end-task_start+1)*task_progress,0)+task_start-1&gt;=I$8)</formula>
    </cfRule>
    <cfRule type="expression" dxfId="71" priority="5">
      <formula>AND(task_end&gt;=I$8,task_start&lt;J$8)</formula>
    </cfRule>
  </conditionalFormatting>
  <conditionalFormatting sqref="I15:BL18">
    <cfRule type="expression" dxfId="70" priority="12">
      <formula>AND(task_start&lt;=I$8,ROUNDDOWN((task_end-task_start+1)*task_progress,0)+task_start-1&gt;=I$8)</formula>
    </cfRule>
    <cfRule type="expression" dxfId="69" priority="13" stopIfTrue="1">
      <formula>AND(task_end&gt;=I$8,task_start&lt;J$8)</formula>
    </cfRule>
  </conditionalFormatting>
  <conditionalFormatting sqref="I20:BL22">
    <cfRule type="expression" dxfId="68" priority="6" stopIfTrue="1">
      <formula>AND(task_start&lt;=I$8,ROUNDDOWN((task_end-task_start+1)*task_progress,0)+task_start-1&gt;=I$8)</formula>
    </cfRule>
    <cfRule type="expression" dxfId="67" priority="7" stopIfTrue="1">
      <formula>AND(task_end&gt;=I$8,task_start&lt;J$8)</formula>
    </cfRule>
  </conditionalFormatting>
  <conditionalFormatting sqref="I24:BL26">
    <cfRule type="expression" dxfId="66" priority="10">
      <formula>AND(task_start&lt;=I$8,ROUNDDOWN((task_end-task_start+1)*task_progress,0)+task_start-1&gt;=I$8)</formula>
    </cfRule>
    <cfRule type="expression" dxfId="65" priority="11" stopIfTrue="1">
      <formula>AND(task_end&gt;=I$8,task_start&lt;J$8)</formula>
    </cfRule>
  </conditionalFormatting>
  <conditionalFormatting sqref="I28:BL32">
    <cfRule type="expression" dxfId="64" priority="8">
      <formula>AND(task_start&lt;=I$8,ROUNDDOWN((task_end-task_start+1)*task_progress,0)+task_start-1&gt;=I$8)</formula>
    </cfRule>
    <cfRule type="expression" dxfId="63" priority="9" stopIfTrue="1">
      <formula>AND(task_end&gt;=I$8,task_start&lt;J$8)</formula>
    </cfRule>
  </conditionalFormatting>
  <conditionalFormatting sqref="I34:BL34">
    <cfRule type="expression" dxfId="62" priority="2">
      <formula>AND(task_start&lt;=I$8,ROUNDDOWN((task_end-task_start+1)*task_progress,0)+task_start-1&gt;=I$8)</formula>
    </cfRule>
    <cfRule type="expression" dxfId="61"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E50488E9-2698-4955-98C2-A77888FF17E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7AA5522-1F17-415D-B8E9-CC081B8EF222}"/>
    <dataValidation allowBlank="1" showInputMessage="1" showErrorMessage="1" prompt="Enter Company name in cel B2." sqref="A2:A5" xr:uid="{2E73E192-5943-4C68-A3CF-5D2F58735542}"/>
    <dataValidation allowBlank="1" showInputMessage="1" showErrorMessage="1" prompt="Enter the name of the Project Lead in cell C3. Enter the Project Start date in cell Q1. Project Start: label is in cell I1." sqref="A6" xr:uid="{05C093F8-2170-4B6E-B9BD-A74542ED9F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734CF6D-5289-42BD-BE02-16FA5BB5A462}"/>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7AAB980-950B-42E8-B41C-335355C94068}"/>
    <dataValidation allowBlank="1" showInputMessage="1" showErrorMessage="1" prompt="Cell B8 contains the Phase 1 sample title. Enter a new title in cell B8._x000a_To delete the phase and work only from tasks, simply delete this row." sqref="A11" xr:uid="{31C32E3E-486E-406B-AB69-125D62FD0DA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7DB8DA6-0E9C-4FA7-A900-744D8225376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6E8AA80-B15D-4B44-892B-22A3790F6364}"/>
    <dataValidation allowBlank="1" showInputMessage="1" showErrorMessage="1" prompt="Phase 3's sample block starts in cell B20." sqref="A27" xr:uid="{A29CFDB8-3B62-489F-BC47-EC8546BED9F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8FDE-3AAB-47E9-8749-A99A438FBBBF}">
  <sheetPr>
    <pageSetUpPr fitToPage="1"/>
  </sheetPr>
  <dimension ref="A1:BL37"/>
  <sheetViews>
    <sheetView showGridLines="0" showRuler="0" topLeftCell="A5" zoomScale="68" zoomScaleNormal="64" zoomScalePageLayoutView="70" workbookViewId="0">
      <selection activeCell="D28" sqref="D28"/>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45670</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6</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45670</v>
      </c>
      <c r="J7" s="185"/>
      <c r="K7" s="185"/>
      <c r="L7" s="185"/>
      <c r="M7" s="185"/>
      <c r="N7" s="185"/>
      <c r="O7" s="185"/>
      <c r="P7" s="185">
        <f>P8</f>
        <v>45677</v>
      </c>
      <c r="Q7" s="185"/>
      <c r="R7" s="185"/>
      <c r="S7" s="185"/>
      <c r="T7" s="185"/>
      <c r="U7" s="185"/>
      <c r="V7" s="185"/>
      <c r="W7" s="185">
        <f>W8</f>
        <v>45684</v>
      </c>
      <c r="X7" s="185"/>
      <c r="Y7" s="185"/>
      <c r="Z7" s="185"/>
      <c r="AA7" s="185"/>
      <c r="AB7" s="185"/>
      <c r="AC7" s="185"/>
      <c r="AD7" s="185">
        <f>AD8</f>
        <v>45691</v>
      </c>
      <c r="AE7" s="185"/>
      <c r="AF7" s="185"/>
      <c r="AG7" s="185"/>
      <c r="AH7" s="185"/>
      <c r="AI7" s="185"/>
      <c r="AJ7" s="185"/>
      <c r="AK7" s="185">
        <f>AK8</f>
        <v>45698</v>
      </c>
      <c r="AL7" s="185"/>
      <c r="AM7" s="185"/>
      <c r="AN7" s="185"/>
      <c r="AO7" s="185"/>
      <c r="AP7" s="185"/>
      <c r="AQ7" s="185"/>
      <c r="AR7" s="185">
        <f>AR8</f>
        <v>45705</v>
      </c>
      <c r="AS7" s="185"/>
      <c r="AT7" s="185"/>
      <c r="AU7" s="185"/>
      <c r="AV7" s="185"/>
      <c r="AW7" s="185"/>
      <c r="AX7" s="185"/>
      <c r="AY7" s="185">
        <f>AY8</f>
        <v>45712</v>
      </c>
      <c r="AZ7" s="185"/>
      <c r="BA7" s="185"/>
      <c r="BB7" s="185"/>
      <c r="BC7" s="185"/>
      <c r="BD7" s="185"/>
      <c r="BE7" s="185"/>
      <c r="BF7" s="185">
        <f>BF8</f>
        <v>45719</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Project_Start-WEEKDAY(Project_Start,1)-33+7*(Display_Week-1)</f>
        <v>45670</v>
      </c>
      <c r="J8" s="31">
        <f>I8+1</f>
        <v>45671</v>
      </c>
      <c r="K8" s="31">
        <f t="shared" ref="K8:AX8" si="0">J8+1</f>
        <v>45672</v>
      </c>
      <c r="L8" s="31">
        <f>K8+1</f>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35">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26</v>
      </c>
      <c r="C12" s="126" t="s">
        <v>59</v>
      </c>
      <c r="D12" s="54">
        <v>0.7</v>
      </c>
      <c r="E12" s="55">
        <f>Project_Start</f>
        <v>45670</v>
      </c>
      <c r="F12" s="55">
        <f>E12+6</f>
        <v>45676</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28</v>
      </c>
      <c r="C13" s="53" t="s">
        <v>50</v>
      </c>
      <c r="D13" s="54">
        <v>0.8</v>
      </c>
      <c r="E13" s="55">
        <f>E12</f>
        <v>45670</v>
      </c>
      <c r="F13" s="55">
        <f>E13+6</f>
        <v>45676</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64</v>
      </c>
      <c r="B15" s="147" t="s">
        <v>74</v>
      </c>
      <c r="C15" s="143" t="s">
        <v>59</v>
      </c>
      <c r="D15" s="148">
        <v>0.6</v>
      </c>
      <c r="E15" s="149">
        <f>Project_Start</f>
        <v>45670</v>
      </c>
      <c r="F15" s="149">
        <f>E15+6</f>
        <v>45676</v>
      </c>
      <c r="G15" s="17"/>
      <c r="H15" s="5"/>
      <c r="I15" s="167"/>
      <c r="J15" s="167"/>
      <c r="K15" s="167"/>
      <c r="L15" s="167"/>
      <c r="M15" s="167"/>
      <c r="N15" s="167"/>
      <c r="O15" s="167"/>
    </row>
    <row r="16" spans="1:64" s="46" customFormat="1" ht="30" customHeight="1" thickBot="1" x14ac:dyDescent="0.35">
      <c r="A16" s="13"/>
      <c r="B16" s="177" t="s">
        <v>70</v>
      </c>
      <c r="C16" s="143" t="s">
        <v>50</v>
      </c>
      <c r="D16" s="141">
        <v>0.7</v>
      </c>
      <c r="E16" s="142">
        <f>E12</f>
        <v>45670</v>
      </c>
      <c r="F16" s="142">
        <f>E16+6</f>
        <v>45676</v>
      </c>
      <c r="G16" s="17"/>
      <c r="H16" s="5"/>
      <c r="I16" s="167"/>
      <c r="J16" s="167"/>
      <c r="K16" s="167"/>
      <c r="L16" s="167"/>
      <c r="M16" s="167"/>
      <c r="N16" s="167"/>
      <c r="O16" s="167"/>
    </row>
    <row r="17" spans="1:64" s="46" customFormat="1" ht="30" customHeight="1" thickBot="1" x14ac:dyDescent="0.35">
      <c r="A17" s="13"/>
      <c r="B17" s="177" t="s">
        <v>75</v>
      </c>
      <c r="C17" s="143" t="s">
        <v>53</v>
      </c>
      <c r="D17" s="141">
        <v>0.6</v>
      </c>
      <c r="E17" s="142">
        <f>Project_Start</f>
        <v>45670</v>
      </c>
      <c r="F17" s="142">
        <f>E17+6</f>
        <v>45676</v>
      </c>
      <c r="G17" s="17"/>
      <c r="H17" s="5"/>
      <c r="I17" s="167"/>
      <c r="J17" s="167"/>
      <c r="K17" s="167"/>
      <c r="L17" s="167"/>
      <c r="M17" s="167"/>
      <c r="N17" s="167"/>
      <c r="O17" s="167"/>
    </row>
    <row r="18" spans="1:64" s="46" customFormat="1" ht="30" customHeight="1" thickBot="1" x14ac:dyDescent="0.35">
      <c r="A18" s="13"/>
      <c r="B18" s="177" t="s">
        <v>73</v>
      </c>
      <c r="C18" s="143" t="s">
        <v>53</v>
      </c>
      <c r="D18" s="141">
        <v>0.6</v>
      </c>
      <c r="E18" s="142">
        <f>Project_Start</f>
        <v>45670</v>
      </c>
      <c r="F18" s="142">
        <f>E18+6</f>
        <v>45676</v>
      </c>
      <c r="G18" s="17"/>
      <c r="H18" s="5"/>
      <c r="I18" s="167"/>
      <c r="J18" s="167"/>
      <c r="K18" s="167"/>
      <c r="L18" s="167"/>
      <c r="M18" s="167"/>
      <c r="N18" s="167"/>
      <c r="O18" s="167"/>
    </row>
    <row r="19" spans="1:64" s="46" customFormat="1" ht="30" customHeight="1" thickBot="1" x14ac:dyDescent="0.35">
      <c r="A19" s="14"/>
      <c r="B19" s="57" t="s">
        <v>42</v>
      </c>
      <c r="C19" s="58"/>
      <c r="D19" s="59"/>
      <c r="E19" s="60"/>
      <c r="F19" s="61"/>
      <c r="G19" s="17"/>
      <c r="H19" s="5" t="str">
        <f t="shared" si="4"/>
        <v/>
      </c>
    </row>
    <row r="20" spans="1:64" s="46" customFormat="1" ht="30" customHeight="1" thickBot="1" x14ac:dyDescent="0.35">
      <c r="A20" s="14"/>
      <c r="B20" s="62" t="s">
        <v>29</v>
      </c>
      <c r="C20" s="63" t="s">
        <v>50</v>
      </c>
      <c r="D20" s="64">
        <v>0.6</v>
      </c>
      <c r="E20" s="65">
        <f>Project_Start</f>
        <v>45670</v>
      </c>
      <c r="F20" s="65">
        <f>E20+6</f>
        <v>45676</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56</v>
      </c>
      <c r="C22" s="63" t="s">
        <v>59</v>
      </c>
      <c r="D22" s="64">
        <v>0.95</v>
      </c>
      <c r="E22" s="65">
        <f>E20</f>
        <v>45670</v>
      </c>
      <c r="F22" s="65">
        <f>E22+6</f>
        <v>45676</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48</v>
      </c>
      <c r="C23" s="110"/>
      <c r="D23" s="111"/>
      <c r="E23" s="112"/>
      <c r="F23" s="113"/>
      <c r="G23" s="17"/>
      <c r="H23" s="5" t="str">
        <f t="shared" si="4"/>
        <v/>
      </c>
    </row>
    <row r="24" spans="1:64" s="46" customFormat="1" ht="30" customHeight="1" thickBot="1" x14ac:dyDescent="0.35">
      <c r="A24" s="14"/>
      <c r="B24" s="114" t="s">
        <v>29</v>
      </c>
      <c r="C24" s="115" t="s">
        <v>50</v>
      </c>
      <c r="D24" s="116">
        <v>0.6</v>
      </c>
      <c r="E24" s="117">
        <f>E13</f>
        <v>45670</v>
      </c>
      <c r="F24" s="117">
        <f>E24+6</f>
        <v>45676</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4"/>
      <c r="B25" s="114" t="s">
        <v>57</v>
      </c>
      <c r="C25" s="115" t="s">
        <v>50</v>
      </c>
      <c r="D25" s="116">
        <v>0.65</v>
      </c>
      <c r="E25" s="117">
        <f>E13</f>
        <v>45670</v>
      </c>
      <c r="F25" s="117">
        <f>E25+6</f>
        <v>45676</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72" t="s">
        <v>33</v>
      </c>
      <c r="C27" s="73" t="s">
        <v>59</v>
      </c>
      <c r="D27" s="74">
        <v>0.5</v>
      </c>
      <c r="E27" s="120">
        <f t="shared" ref="E27:E32" si="5">Project_Start</f>
        <v>45670</v>
      </c>
      <c r="F27" s="121">
        <f t="shared" ref="F27:F32" si="6">E27+6</f>
        <v>45676</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72" t="s">
        <v>34</v>
      </c>
      <c r="C28" s="73" t="s">
        <v>59</v>
      </c>
      <c r="D28" s="74">
        <v>0.8</v>
      </c>
      <c r="E28" s="120">
        <f t="shared" si="5"/>
        <v>45670</v>
      </c>
      <c r="F28" s="123">
        <f t="shared" si="6"/>
        <v>45676</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37</v>
      </c>
      <c r="C29" s="73" t="s">
        <v>50</v>
      </c>
      <c r="D29" s="74">
        <v>1</v>
      </c>
      <c r="E29" s="120">
        <f t="shared" si="5"/>
        <v>45670</v>
      </c>
      <c r="F29" s="123">
        <f t="shared" si="6"/>
        <v>45676</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3">
      <c r="A30" s="13"/>
      <c r="B30" s="127" t="s">
        <v>61</v>
      </c>
      <c r="C30" s="73" t="s">
        <v>59</v>
      </c>
      <c r="D30" s="128">
        <v>0.75</v>
      </c>
      <c r="E30" s="120">
        <f t="shared" si="5"/>
        <v>45670</v>
      </c>
      <c r="F30" s="121">
        <f t="shared" si="6"/>
        <v>45676</v>
      </c>
      <c r="G30" s="17"/>
      <c r="H30" s="17"/>
    </row>
    <row r="31" spans="1:64" s="46" customFormat="1" ht="30" customHeight="1" x14ac:dyDescent="0.3">
      <c r="A31" s="13"/>
      <c r="B31" s="127" t="s">
        <v>72</v>
      </c>
      <c r="C31" s="178" t="s">
        <v>59</v>
      </c>
      <c r="D31" s="128">
        <v>0.6</v>
      </c>
      <c r="E31" s="121">
        <f t="shared" si="5"/>
        <v>45670</v>
      </c>
      <c r="F31" s="121">
        <f t="shared" si="6"/>
        <v>45676</v>
      </c>
      <c r="G31" s="17"/>
      <c r="H31" s="17"/>
    </row>
    <row r="32" spans="1:64" s="46" customFormat="1" ht="30" customHeight="1" x14ac:dyDescent="0.3">
      <c r="A32" s="13"/>
      <c r="B32" s="127" t="s">
        <v>76</v>
      </c>
      <c r="C32" s="178" t="s">
        <v>59</v>
      </c>
      <c r="D32" s="128">
        <v>0.9</v>
      </c>
      <c r="E32" s="121">
        <f t="shared" si="5"/>
        <v>45670</v>
      </c>
      <c r="F32" s="121">
        <f t="shared" si="6"/>
        <v>45676</v>
      </c>
      <c r="G32" s="17"/>
      <c r="H32" s="17"/>
    </row>
    <row r="33" spans="1:8" s="46" customFormat="1" ht="30" customHeight="1" x14ac:dyDescent="0.3">
      <c r="A33" s="13"/>
      <c r="B33" s="176" t="s">
        <v>38</v>
      </c>
      <c r="C33" s="169"/>
      <c r="D33" s="170"/>
      <c r="E33" s="171"/>
      <c r="F33" s="171"/>
      <c r="G33" s="17"/>
      <c r="H33" s="17"/>
    </row>
    <row r="34" spans="1:8" s="46" customFormat="1" ht="30" customHeight="1" x14ac:dyDescent="0.3">
      <c r="A34" s="13"/>
      <c r="B34" s="172" t="s">
        <v>40</v>
      </c>
      <c r="C34" s="173" t="s">
        <v>59</v>
      </c>
      <c r="D34" s="174">
        <v>0.75</v>
      </c>
      <c r="E34" s="175">
        <f>Project_Start</f>
        <v>45670</v>
      </c>
      <c r="F34" s="175">
        <f>E34+6</f>
        <v>45676</v>
      </c>
      <c r="G34" s="17"/>
      <c r="H34" s="17"/>
    </row>
    <row r="35" spans="1:8" ht="30" customHeight="1" x14ac:dyDescent="0.3">
      <c r="G35" s="3"/>
    </row>
    <row r="36" spans="1:8" ht="30" customHeight="1" x14ac:dyDescent="0.3">
      <c r="C36" s="16"/>
      <c r="F36" s="15"/>
    </row>
    <row r="37" spans="1:8" ht="30" customHeight="1" x14ac:dyDescent="0.3">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{D9C2A3D8-A3E2-451A-8CDD-0D934AA3763D}</x14:id>
        </ext>
      </extLst>
    </cfRule>
  </conditionalFormatting>
  <conditionalFormatting sqref="I7:BL34">
    <cfRule type="expression" dxfId="60" priority="1">
      <formula>AND(TODAY()&gt;=I$8, TODAY()&lt;J$8)</formula>
    </cfRule>
  </conditionalFormatting>
  <conditionalFormatting sqref="I12:BL13">
    <cfRule type="expression" dxfId="59" priority="4">
      <formula>AND(task_start&lt;=I$8,ROUNDDOWN((task_end-task_start+1)*task_progress,0)+task_start-1&gt;=I$8)</formula>
    </cfRule>
    <cfRule type="expression" dxfId="58" priority="5">
      <formula>AND(task_end&gt;=I$8,task_start&lt;J$8)</formula>
    </cfRule>
  </conditionalFormatting>
  <conditionalFormatting sqref="I15:BL18">
    <cfRule type="expression" dxfId="57" priority="12">
      <formula>AND(task_start&lt;=I$8,ROUNDDOWN((task_end-task_start+1)*task_progress,0)+task_start-1&gt;=I$8)</formula>
    </cfRule>
    <cfRule type="expression" dxfId="56" priority="13" stopIfTrue="1">
      <formula>AND(task_end&gt;=I$8,task_start&lt;J$8)</formula>
    </cfRule>
  </conditionalFormatting>
  <conditionalFormatting sqref="I20:BL22">
    <cfRule type="expression" dxfId="55" priority="6" stopIfTrue="1">
      <formula>AND(task_start&lt;=I$8,ROUNDDOWN((task_end-task_start+1)*task_progress,0)+task_start-1&gt;=I$8)</formula>
    </cfRule>
    <cfRule type="expression" dxfId="54" priority="7" stopIfTrue="1">
      <formula>AND(task_end&gt;=I$8,task_start&lt;J$8)</formula>
    </cfRule>
  </conditionalFormatting>
  <conditionalFormatting sqref="I24:BL25">
    <cfRule type="expression" dxfId="53" priority="10">
      <formula>AND(task_start&lt;=I$8,ROUNDDOWN((task_end-task_start+1)*task_progress,0)+task_start-1&gt;=I$8)</formula>
    </cfRule>
    <cfRule type="expression" dxfId="52" priority="11" stopIfTrue="1">
      <formula>AND(task_end&gt;=I$8,task_start&lt;J$8)</formula>
    </cfRule>
  </conditionalFormatting>
  <conditionalFormatting sqref="I27:BL32">
    <cfRule type="expression" dxfId="51" priority="8">
      <formula>AND(task_start&lt;=I$8,ROUNDDOWN((task_end-task_start+1)*task_progress,0)+task_start-1&gt;=I$8)</formula>
    </cfRule>
    <cfRule type="expression" dxfId="50" priority="9" stopIfTrue="1">
      <formula>AND(task_end&gt;=I$8,task_start&lt;J$8)</formula>
    </cfRule>
  </conditionalFormatting>
  <conditionalFormatting sqref="I34:BL34">
    <cfRule type="expression" dxfId="49" priority="2">
      <formula>AND(task_start&lt;=I$8,ROUNDDOWN((task_end-task_start+1)*task_progress,0)+task_start-1&gt;=I$8)</formula>
    </cfRule>
    <cfRule type="expression" dxfId="48" priority="3">
      <formula>AND(task_end&gt;=I$8,task_start&lt;J$8)</formula>
    </cfRule>
  </conditionalFormatting>
  <dataValidations count="10">
    <dataValidation allowBlank="1" showInputMessage="1" showErrorMessage="1" prompt="Phase 3's sample block starts in cell B20." sqref="A26" xr:uid="{4D6695E5-FB38-480E-9DC5-91E53630284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83ABEE2-97CE-4B4C-A6AB-9EB0362645C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E253566C-15D6-4A4C-A942-43C96F26DE17}"/>
    <dataValidation allowBlank="1" showInputMessage="1" showErrorMessage="1" prompt="Cell B8 contains the Phase 1 sample title. Enter a new title in cell B8._x000a_To delete the phase and work only from tasks, simply delete this row." sqref="A11" xr:uid="{F45F172E-208E-4396-9F97-550FFD6A233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613DA081-3F59-4809-B7CD-1F416B2ABD8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C02F8E8-61BE-4D61-896E-309EC639C08D}"/>
    <dataValidation allowBlank="1" showInputMessage="1" showErrorMessage="1" prompt="Enter the name of the Project Lead in cell C3. Enter the Project Start date in cell Q1. Project Start: label is in cell I1." sqref="A6" xr:uid="{165FBA04-22D0-4A1C-B7C3-8B715D4AF0D6}"/>
    <dataValidation allowBlank="1" showInputMessage="1" showErrorMessage="1" prompt="Enter Company name in cel B2." sqref="A2:A5" xr:uid="{1BE3286D-0943-4A49-8756-E807141640C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550F7E58-BC8B-4236-8B59-6519377D2AE1}"/>
    <dataValidation type="whole" operator="greaterThanOrEqual" allowBlank="1" showInputMessage="1" promptTitle="Display Week" prompt="Changing this number will scroll the Gantt Chart view." sqref="Q2:Q5" xr:uid="{90B81D28-4256-485B-B07D-F2A32CDBDA0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C2A3D8-A3E2-451A-8CDD-0D934AA3763D}">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9583-3227-411E-B108-F19F19E42735}">
  <sheetPr>
    <pageSetUpPr fitToPage="1"/>
  </sheetPr>
  <dimension ref="A1:BL37"/>
  <sheetViews>
    <sheetView showGridLines="0" showRuler="0" topLeftCell="A7" zoomScale="68" zoomScaleNormal="64" zoomScalePageLayoutView="70" workbookViewId="0">
      <selection activeCell="I9" sqref="I9"/>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45698</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7</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45698</v>
      </c>
      <c r="J7" s="185"/>
      <c r="K7" s="185"/>
      <c r="L7" s="185"/>
      <c r="M7" s="185"/>
      <c r="N7" s="185"/>
      <c r="O7" s="185"/>
      <c r="P7" s="185">
        <f>P8</f>
        <v>45705</v>
      </c>
      <c r="Q7" s="185"/>
      <c r="R7" s="185"/>
      <c r="S7" s="185"/>
      <c r="T7" s="185"/>
      <c r="U7" s="185"/>
      <c r="V7" s="185"/>
      <c r="W7" s="185">
        <f>W8</f>
        <v>45712</v>
      </c>
      <c r="X7" s="185"/>
      <c r="Y7" s="185"/>
      <c r="Z7" s="185"/>
      <c r="AA7" s="185"/>
      <c r="AB7" s="185"/>
      <c r="AC7" s="185"/>
      <c r="AD7" s="185">
        <f>AD8</f>
        <v>45719</v>
      </c>
      <c r="AE7" s="185"/>
      <c r="AF7" s="185"/>
      <c r="AG7" s="185"/>
      <c r="AH7" s="185"/>
      <c r="AI7" s="185"/>
      <c r="AJ7" s="185"/>
      <c r="AK7" s="185">
        <f>AK8</f>
        <v>45726</v>
      </c>
      <c r="AL7" s="185"/>
      <c r="AM7" s="185"/>
      <c r="AN7" s="185"/>
      <c r="AO7" s="185"/>
      <c r="AP7" s="185"/>
      <c r="AQ7" s="185"/>
      <c r="AR7" s="185">
        <f>AR8</f>
        <v>45733</v>
      </c>
      <c r="AS7" s="185"/>
      <c r="AT7" s="185"/>
      <c r="AU7" s="185"/>
      <c r="AV7" s="185"/>
      <c r="AW7" s="185"/>
      <c r="AX7" s="185"/>
      <c r="AY7" s="185">
        <f>AY8</f>
        <v>45740</v>
      </c>
      <c r="AZ7" s="185"/>
      <c r="BA7" s="185"/>
      <c r="BB7" s="185"/>
      <c r="BC7" s="185"/>
      <c r="BD7" s="185"/>
      <c r="BE7" s="185"/>
      <c r="BF7" s="185">
        <f>BF8</f>
        <v>45747</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Project_Start-WEEKDAY(Project_Start,1)-40+7*(Display_Week-1)</f>
        <v>45698</v>
      </c>
      <c r="J8" s="31">
        <f>I8+1</f>
        <v>45699</v>
      </c>
      <c r="K8" s="31">
        <f t="shared" ref="K8:AX8" si="0">J8+1</f>
        <v>45700</v>
      </c>
      <c r="L8" s="31">
        <f>K8+1</f>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35">
      <c r="A9" s="187"/>
      <c r="B9" s="189"/>
      <c r="C9" s="191"/>
      <c r="D9" s="191"/>
      <c r="E9" s="191"/>
      <c r="F9" s="191"/>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26</v>
      </c>
      <c r="C12" s="126" t="s">
        <v>59</v>
      </c>
      <c r="D12" s="54">
        <v>0.9</v>
      </c>
      <c r="E12" s="55">
        <f>Project_Start</f>
        <v>45698</v>
      </c>
      <c r="F12" s="55">
        <f>E12+6</f>
        <v>45704</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28</v>
      </c>
      <c r="C13" s="53" t="s">
        <v>50</v>
      </c>
      <c r="D13" s="54">
        <v>0.9</v>
      </c>
      <c r="E13" s="55">
        <f>E12</f>
        <v>45698</v>
      </c>
      <c r="F13" s="55">
        <f>E13+6</f>
        <v>45704</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64</v>
      </c>
      <c r="B15" s="147" t="s">
        <v>74</v>
      </c>
      <c r="C15" s="143" t="s">
        <v>59</v>
      </c>
      <c r="D15" s="148">
        <v>0.85</v>
      </c>
      <c r="E15" s="149">
        <f>Project_Start</f>
        <v>45698</v>
      </c>
      <c r="F15" s="149">
        <f>E15+6</f>
        <v>45704</v>
      </c>
      <c r="G15" s="17"/>
      <c r="H15" s="5"/>
      <c r="I15" s="167"/>
      <c r="J15" s="167"/>
      <c r="K15" s="167"/>
      <c r="L15" s="167"/>
      <c r="M15" s="167"/>
      <c r="N15" s="167"/>
      <c r="O15" s="167"/>
    </row>
    <row r="16" spans="1:64" s="46" customFormat="1" ht="30" customHeight="1" thickBot="1" x14ac:dyDescent="0.35">
      <c r="A16" s="13"/>
      <c r="B16" s="177" t="s">
        <v>70</v>
      </c>
      <c r="C16" s="143" t="s">
        <v>50</v>
      </c>
      <c r="D16" s="141">
        <v>1</v>
      </c>
      <c r="E16" s="142">
        <f>E12</f>
        <v>45698</v>
      </c>
      <c r="F16" s="142">
        <f>E16+6</f>
        <v>45704</v>
      </c>
      <c r="G16" s="17"/>
      <c r="H16" s="5"/>
      <c r="I16" s="167"/>
      <c r="J16" s="167"/>
      <c r="K16" s="167"/>
      <c r="L16" s="167"/>
      <c r="M16" s="167"/>
      <c r="N16" s="167"/>
      <c r="O16" s="167"/>
    </row>
    <row r="17" spans="1:64" s="46" customFormat="1" ht="30" customHeight="1" thickBot="1" x14ac:dyDescent="0.35">
      <c r="A17" s="13"/>
      <c r="B17" s="177" t="s">
        <v>75</v>
      </c>
      <c r="C17" s="143" t="s">
        <v>53</v>
      </c>
      <c r="D17" s="141">
        <v>1</v>
      </c>
      <c r="E17" s="142">
        <f>Project_Start</f>
        <v>45698</v>
      </c>
      <c r="F17" s="142">
        <f>E17+6</f>
        <v>45704</v>
      </c>
      <c r="G17" s="17"/>
      <c r="H17" s="5"/>
      <c r="I17" s="167"/>
      <c r="J17" s="167"/>
      <c r="K17" s="167"/>
      <c r="L17" s="167"/>
      <c r="M17" s="167"/>
      <c r="N17" s="167"/>
      <c r="O17" s="167"/>
    </row>
    <row r="18" spans="1:64" s="46" customFormat="1" ht="30" customHeight="1" thickBot="1" x14ac:dyDescent="0.35">
      <c r="A18" s="13"/>
      <c r="B18" s="177" t="s">
        <v>73</v>
      </c>
      <c r="C18" s="143" t="s">
        <v>53</v>
      </c>
      <c r="D18" s="141">
        <v>1</v>
      </c>
      <c r="E18" s="142">
        <f>Project_Start</f>
        <v>45698</v>
      </c>
      <c r="F18" s="142">
        <f>E18+6</f>
        <v>45704</v>
      </c>
      <c r="G18" s="17"/>
      <c r="H18" s="5"/>
      <c r="I18" s="167"/>
      <c r="J18" s="167"/>
      <c r="K18" s="167"/>
      <c r="L18" s="167"/>
      <c r="M18" s="167"/>
      <c r="N18" s="167"/>
      <c r="O18" s="167"/>
    </row>
    <row r="19" spans="1:64" s="46" customFormat="1" ht="30" customHeight="1" thickBot="1" x14ac:dyDescent="0.35">
      <c r="A19" s="14"/>
      <c r="B19" s="57" t="s">
        <v>42</v>
      </c>
      <c r="C19" s="58"/>
      <c r="D19" s="59"/>
      <c r="E19" s="60"/>
      <c r="F19" s="61"/>
      <c r="G19" s="17"/>
      <c r="H19" s="5" t="str">
        <f t="shared" si="4"/>
        <v/>
      </c>
    </row>
    <row r="20" spans="1:64" s="46" customFormat="1" ht="30" customHeight="1" thickBot="1" x14ac:dyDescent="0.35">
      <c r="A20" s="14"/>
      <c r="B20" s="62" t="s">
        <v>29</v>
      </c>
      <c r="C20" s="63" t="s">
        <v>50</v>
      </c>
      <c r="D20" s="64">
        <v>0.85</v>
      </c>
      <c r="E20" s="65">
        <f>Project_Start</f>
        <v>45698</v>
      </c>
      <c r="F20" s="65">
        <f>E20+6</f>
        <v>45704</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35">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62" t="s">
        <v>56</v>
      </c>
      <c r="C22" s="63" t="s">
        <v>59</v>
      </c>
      <c r="D22" s="64">
        <v>0.95</v>
      </c>
      <c r="E22" s="65">
        <f>E20</f>
        <v>45698</v>
      </c>
      <c r="F22" s="65">
        <f>E22+6</f>
        <v>45704</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4"/>
      <c r="B23" s="109" t="s">
        <v>48</v>
      </c>
      <c r="C23" s="110"/>
      <c r="D23" s="111"/>
      <c r="E23" s="112"/>
      <c r="F23" s="113"/>
      <c r="G23" s="17"/>
      <c r="H23" s="5" t="str">
        <f t="shared" si="4"/>
        <v/>
      </c>
    </row>
    <row r="24" spans="1:64" s="46" customFormat="1" ht="30" customHeight="1" thickBot="1" x14ac:dyDescent="0.35">
      <c r="A24" s="14"/>
      <c r="B24" s="114" t="s">
        <v>29</v>
      </c>
      <c r="C24" s="115" t="s">
        <v>50</v>
      </c>
      <c r="D24" s="116">
        <v>0.85</v>
      </c>
      <c r="E24" s="117">
        <f>E13</f>
        <v>45698</v>
      </c>
      <c r="F24" s="117">
        <f>E24+6</f>
        <v>45704</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4"/>
      <c r="B25" s="114" t="s">
        <v>57</v>
      </c>
      <c r="C25" s="115" t="s">
        <v>50</v>
      </c>
      <c r="D25" s="116">
        <v>0.95</v>
      </c>
      <c r="E25" s="117">
        <f>E13</f>
        <v>45698</v>
      </c>
      <c r="F25" s="117">
        <f>E25+6</f>
        <v>45704</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35">
      <c r="A27" s="13"/>
      <c r="B27" s="72" t="s">
        <v>33</v>
      </c>
      <c r="C27" s="73" t="s">
        <v>59</v>
      </c>
      <c r="D27" s="74">
        <v>0.8</v>
      </c>
      <c r="E27" s="120">
        <f t="shared" ref="E27:E32" si="5">Project_Start</f>
        <v>45698</v>
      </c>
      <c r="F27" s="121">
        <f t="shared" ref="F27:F32" si="6">E27+6</f>
        <v>45704</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35">
      <c r="A28" s="13"/>
      <c r="B28" s="72" t="s">
        <v>34</v>
      </c>
      <c r="C28" s="73" t="s">
        <v>59</v>
      </c>
      <c r="D28" s="74">
        <v>0.85</v>
      </c>
      <c r="E28" s="120">
        <f t="shared" si="5"/>
        <v>45698</v>
      </c>
      <c r="F28" s="123">
        <f t="shared" si="6"/>
        <v>45704</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35">
      <c r="A29" s="13"/>
      <c r="B29" s="72" t="s">
        <v>37</v>
      </c>
      <c r="C29" s="73" t="s">
        <v>50</v>
      </c>
      <c r="D29" s="74">
        <v>1</v>
      </c>
      <c r="E29" s="120">
        <f t="shared" si="5"/>
        <v>45698</v>
      </c>
      <c r="F29" s="123">
        <f t="shared" si="6"/>
        <v>45704</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3">
      <c r="A30" s="13"/>
      <c r="B30" s="127" t="s">
        <v>61</v>
      </c>
      <c r="C30" s="73" t="s">
        <v>59</v>
      </c>
      <c r="D30" s="128">
        <v>0.95</v>
      </c>
      <c r="E30" s="120">
        <f t="shared" si="5"/>
        <v>45698</v>
      </c>
      <c r="F30" s="121">
        <f t="shared" si="6"/>
        <v>45704</v>
      </c>
      <c r="G30" s="17"/>
      <c r="H30" s="17"/>
    </row>
    <row r="31" spans="1:64" s="46" customFormat="1" ht="30" customHeight="1" x14ac:dyDescent="0.3">
      <c r="A31" s="13"/>
      <c r="B31" s="127" t="s">
        <v>72</v>
      </c>
      <c r="C31" s="178" t="s">
        <v>59</v>
      </c>
      <c r="D31" s="128">
        <v>0.95</v>
      </c>
      <c r="E31" s="121">
        <f t="shared" si="5"/>
        <v>45698</v>
      </c>
      <c r="F31" s="121">
        <f t="shared" si="6"/>
        <v>45704</v>
      </c>
      <c r="G31" s="17"/>
      <c r="H31" s="17"/>
    </row>
    <row r="32" spans="1:64" s="46" customFormat="1" ht="30" customHeight="1" x14ac:dyDescent="0.3">
      <c r="A32" s="13"/>
      <c r="B32" s="127" t="s">
        <v>76</v>
      </c>
      <c r="C32" s="178" t="s">
        <v>59</v>
      </c>
      <c r="D32" s="128">
        <v>0.9</v>
      </c>
      <c r="E32" s="121">
        <f t="shared" si="5"/>
        <v>45698</v>
      </c>
      <c r="F32" s="121">
        <f t="shared" si="6"/>
        <v>45704</v>
      </c>
      <c r="G32" s="17"/>
      <c r="H32" s="17"/>
    </row>
    <row r="33" spans="1:8" s="46" customFormat="1" ht="30" customHeight="1" x14ac:dyDescent="0.3">
      <c r="A33" s="13"/>
      <c r="B33" s="176" t="s">
        <v>38</v>
      </c>
      <c r="C33" s="169"/>
      <c r="D33" s="170"/>
      <c r="E33" s="171"/>
      <c r="F33" s="171"/>
      <c r="G33" s="17"/>
      <c r="H33" s="17"/>
    </row>
    <row r="34" spans="1:8" s="46" customFormat="1" ht="30" customHeight="1" x14ac:dyDescent="0.3">
      <c r="A34" s="13"/>
      <c r="B34" s="172" t="s">
        <v>40</v>
      </c>
      <c r="C34" s="173" t="s">
        <v>59</v>
      </c>
      <c r="D34" s="174">
        <v>0.85</v>
      </c>
      <c r="E34" s="175">
        <f>Project_Start</f>
        <v>45698</v>
      </c>
      <c r="F34" s="175">
        <f>E34+6</f>
        <v>45704</v>
      </c>
      <c r="G34" s="17"/>
      <c r="H34" s="17"/>
    </row>
    <row r="35" spans="1:8" ht="30" customHeight="1" x14ac:dyDescent="0.3">
      <c r="G35" s="3"/>
    </row>
    <row r="36" spans="1:8" ht="30" customHeight="1" x14ac:dyDescent="0.3">
      <c r="C36" s="16"/>
      <c r="F36" s="15"/>
    </row>
    <row r="37" spans="1:8" ht="30" customHeight="1" x14ac:dyDescent="0.3">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{768701C8-88D4-4470-A64B-3F8B4E0D05A3}</x14:id>
        </ext>
      </extLst>
    </cfRule>
  </conditionalFormatting>
  <conditionalFormatting sqref="I7:BL34">
    <cfRule type="expression" dxfId="47" priority="1">
      <formula>AND(TODAY()&gt;=I$8, TODAY()&lt;J$8)</formula>
    </cfRule>
  </conditionalFormatting>
  <conditionalFormatting sqref="I12:BL13">
    <cfRule type="expression" dxfId="46" priority="4">
      <formula>AND(task_start&lt;=I$8,ROUNDDOWN((task_end-task_start+1)*task_progress,0)+task_start-1&gt;=I$8)</formula>
    </cfRule>
    <cfRule type="expression" dxfId="45" priority="5">
      <formula>AND(task_end&gt;=I$8,task_start&lt;J$8)</formula>
    </cfRule>
  </conditionalFormatting>
  <conditionalFormatting sqref="I15:BL18">
    <cfRule type="expression" dxfId="44" priority="12">
      <formula>AND(task_start&lt;=I$8,ROUNDDOWN((task_end-task_start+1)*task_progress,0)+task_start-1&gt;=I$8)</formula>
    </cfRule>
    <cfRule type="expression" dxfId="43" priority="13" stopIfTrue="1">
      <formula>AND(task_end&gt;=I$8,task_start&lt;J$8)</formula>
    </cfRule>
  </conditionalFormatting>
  <conditionalFormatting sqref="I20:BL22">
    <cfRule type="expression" dxfId="42" priority="6" stopIfTrue="1">
      <formula>AND(task_start&lt;=I$8,ROUNDDOWN((task_end-task_start+1)*task_progress,0)+task_start-1&gt;=I$8)</formula>
    </cfRule>
    <cfRule type="expression" dxfId="41" priority="7" stopIfTrue="1">
      <formula>AND(task_end&gt;=I$8,task_start&lt;J$8)</formula>
    </cfRule>
  </conditionalFormatting>
  <conditionalFormatting sqref="I24:BL25">
    <cfRule type="expression" dxfId="40" priority="10">
      <formula>AND(task_start&lt;=I$8,ROUNDDOWN((task_end-task_start+1)*task_progress,0)+task_start-1&gt;=I$8)</formula>
    </cfRule>
    <cfRule type="expression" dxfId="39" priority="11" stopIfTrue="1">
      <formula>AND(task_end&gt;=I$8,task_start&lt;J$8)</formula>
    </cfRule>
  </conditionalFormatting>
  <conditionalFormatting sqref="I27:BL32">
    <cfRule type="expression" dxfId="38" priority="8">
      <formula>AND(task_start&lt;=I$8,ROUNDDOWN((task_end-task_start+1)*task_progress,0)+task_start-1&gt;=I$8)</formula>
    </cfRule>
    <cfRule type="expression" dxfId="37" priority="9" stopIfTrue="1">
      <formula>AND(task_end&gt;=I$8,task_start&lt;J$8)</formula>
    </cfRule>
  </conditionalFormatting>
  <conditionalFormatting sqref="I34:BL34">
    <cfRule type="expression" dxfId="36" priority="2">
      <formula>AND(task_start&lt;=I$8,ROUNDDOWN((task_end-task_start+1)*task_progress,0)+task_start-1&gt;=I$8)</formula>
    </cfRule>
    <cfRule type="expression" dxfId="35"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985A480A-AFA0-4D39-8DC3-CC8ADA23438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C776737-7C76-4329-98B1-1A880F841951}"/>
    <dataValidation allowBlank="1" showInputMessage="1" showErrorMessage="1" prompt="Enter Company name in cel B2." sqref="A2:A5" xr:uid="{D57B44D9-CEBC-473A-B25E-1675A8BD7B46}"/>
    <dataValidation allowBlank="1" showInputMessage="1" showErrorMessage="1" prompt="Enter the name of the Project Lead in cell C3. Enter the Project Start date in cell Q1. Project Start: label is in cell I1." sqref="A6" xr:uid="{B9CA309E-B9C7-464A-88F0-B9158C42F86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8B8E822-5A3D-42C7-B1A3-8373A6E8F47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CFA07C0C-249D-44EA-8E49-6722F8C6E8DE}"/>
    <dataValidation allowBlank="1" showInputMessage="1" showErrorMessage="1" prompt="Cell B8 contains the Phase 1 sample title. Enter a new title in cell B8._x000a_To delete the phase and work only from tasks, simply delete this row." sqref="A11" xr:uid="{6445DF8B-221F-4CAD-8BB8-B17C0A48AA2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3DE42542-54B4-4DCF-B909-0B80E0CBCF0C}"/>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13E5A44F-9815-4DFE-B21D-6DACB76B0334}"/>
    <dataValidation allowBlank="1" showInputMessage="1" showErrorMessage="1" prompt="Phase 3's sample block starts in cell B20." sqref="A26" xr:uid="{437E32DE-1722-414A-B46F-48753280DDC1}"/>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68701C8-88D4-4470-A64B-3F8B4E0D05A3}">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B7B6-ACC0-4F08-B5AD-2ED2ABAD6970}">
  <sheetPr>
    <pageSetUpPr fitToPage="1"/>
  </sheetPr>
  <dimension ref="A1:BL34"/>
  <sheetViews>
    <sheetView showGridLines="0" showRuler="0" topLeftCell="A17" zoomScale="68" zoomScaleNormal="64" zoomScalePageLayoutView="70" workbookViewId="0">
      <selection activeCell="D32" sqref="D32"/>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45705</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8</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45705</v>
      </c>
      <c r="J7" s="185"/>
      <c r="K7" s="185"/>
      <c r="L7" s="185"/>
      <c r="M7" s="185"/>
      <c r="N7" s="185"/>
      <c r="O7" s="185"/>
      <c r="P7" s="185">
        <f>P8</f>
        <v>45712</v>
      </c>
      <c r="Q7" s="185"/>
      <c r="R7" s="185"/>
      <c r="S7" s="185"/>
      <c r="T7" s="185"/>
      <c r="U7" s="185"/>
      <c r="V7" s="185"/>
      <c r="W7" s="185">
        <f>W8</f>
        <v>45719</v>
      </c>
      <c r="X7" s="185"/>
      <c r="Y7" s="185"/>
      <c r="Z7" s="185"/>
      <c r="AA7" s="185"/>
      <c r="AB7" s="185"/>
      <c r="AC7" s="185"/>
      <c r="AD7" s="185">
        <f>AD8</f>
        <v>45726</v>
      </c>
      <c r="AE7" s="185"/>
      <c r="AF7" s="185"/>
      <c r="AG7" s="185"/>
      <c r="AH7" s="185"/>
      <c r="AI7" s="185"/>
      <c r="AJ7" s="185"/>
      <c r="AK7" s="185">
        <f>AK8</f>
        <v>45733</v>
      </c>
      <c r="AL7" s="185"/>
      <c r="AM7" s="185"/>
      <c r="AN7" s="185"/>
      <c r="AO7" s="185"/>
      <c r="AP7" s="185"/>
      <c r="AQ7" s="185"/>
      <c r="AR7" s="185">
        <f>AR8</f>
        <v>45740</v>
      </c>
      <c r="AS7" s="185"/>
      <c r="AT7" s="185"/>
      <c r="AU7" s="185"/>
      <c r="AV7" s="185"/>
      <c r="AW7" s="185"/>
      <c r="AX7" s="185"/>
      <c r="AY7" s="185">
        <f>AY8</f>
        <v>45747</v>
      </c>
      <c r="AZ7" s="185"/>
      <c r="BA7" s="185"/>
      <c r="BB7" s="185"/>
      <c r="BC7" s="185"/>
      <c r="BD7" s="185"/>
      <c r="BE7" s="185"/>
      <c r="BF7" s="185">
        <f>BF8</f>
        <v>45754</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Project_Start-WEEKDAY(Project_Start,1)-47+7*(Display_Week-1)</f>
        <v>45705</v>
      </c>
      <c r="J8" s="31">
        <f>I8+1</f>
        <v>45706</v>
      </c>
      <c r="K8" s="31">
        <f t="shared" ref="K8:AX8" si="0">J8+1</f>
        <v>45707</v>
      </c>
      <c r="L8" s="31">
        <f>K8+1</f>
        <v>45708</v>
      </c>
      <c r="M8" s="31">
        <f t="shared" si="0"/>
        <v>45709</v>
      </c>
      <c r="N8" s="31">
        <f t="shared" si="0"/>
        <v>45710</v>
      </c>
      <c r="O8" s="32">
        <f t="shared" si="0"/>
        <v>45711</v>
      </c>
      <c r="P8" s="33">
        <f>O8+1</f>
        <v>45712</v>
      </c>
      <c r="Q8" s="31">
        <f>P8+1</f>
        <v>45713</v>
      </c>
      <c r="R8" s="31">
        <f t="shared" si="0"/>
        <v>45714</v>
      </c>
      <c r="S8" s="31">
        <f t="shared" si="0"/>
        <v>45715</v>
      </c>
      <c r="T8" s="31">
        <f t="shared" si="0"/>
        <v>45716</v>
      </c>
      <c r="U8" s="31">
        <f t="shared" si="0"/>
        <v>45717</v>
      </c>
      <c r="V8" s="32">
        <f t="shared" si="0"/>
        <v>45718</v>
      </c>
      <c r="W8" s="33">
        <f>V8+1</f>
        <v>45719</v>
      </c>
      <c r="X8" s="31">
        <f>W8+1</f>
        <v>45720</v>
      </c>
      <c r="Y8" s="31">
        <f t="shared" si="0"/>
        <v>45721</v>
      </c>
      <c r="Z8" s="31">
        <f t="shared" si="0"/>
        <v>45722</v>
      </c>
      <c r="AA8" s="31">
        <f t="shared" si="0"/>
        <v>45723</v>
      </c>
      <c r="AB8" s="31">
        <f t="shared" si="0"/>
        <v>45724</v>
      </c>
      <c r="AC8" s="32">
        <f t="shared" si="0"/>
        <v>45725</v>
      </c>
      <c r="AD8" s="33">
        <f>AC8+1</f>
        <v>45726</v>
      </c>
      <c r="AE8" s="31">
        <f>AD8+1</f>
        <v>45727</v>
      </c>
      <c r="AF8" s="31">
        <f t="shared" si="0"/>
        <v>45728</v>
      </c>
      <c r="AG8" s="31">
        <f t="shared" si="0"/>
        <v>45729</v>
      </c>
      <c r="AH8" s="31">
        <f t="shared" si="0"/>
        <v>45730</v>
      </c>
      <c r="AI8" s="31">
        <f t="shared" si="0"/>
        <v>45731</v>
      </c>
      <c r="AJ8" s="32">
        <f t="shared" si="0"/>
        <v>45732</v>
      </c>
      <c r="AK8" s="33">
        <f>AJ8+1</f>
        <v>45733</v>
      </c>
      <c r="AL8" s="31">
        <f>AK8+1</f>
        <v>45734</v>
      </c>
      <c r="AM8" s="31">
        <f t="shared" si="0"/>
        <v>45735</v>
      </c>
      <c r="AN8" s="31">
        <f t="shared" si="0"/>
        <v>45736</v>
      </c>
      <c r="AO8" s="31">
        <f t="shared" si="0"/>
        <v>45737</v>
      </c>
      <c r="AP8" s="31">
        <f t="shared" si="0"/>
        <v>45738</v>
      </c>
      <c r="AQ8" s="32">
        <f t="shared" si="0"/>
        <v>45739</v>
      </c>
      <c r="AR8" s="33">
        <f>AQ8+1</f>
        <v>45740</v>
      </c>
      <c r="AS8" s="31">
        <f>AR8+1</f>
        <v>45741</v>
      </c>
      <c r="AT8" s="31">
        <f t="shared" si="0"/>
        <v>45742</v>
      </c>
      <c r="AU8" s="31">
        <f t="shared" si="0"/>
        <v>45743</v>
      </c>
      <c r="AV8" s="31">
        <f t="shared" si="0"/>
        <v>45744</v>
      </c>
      <c r="AW8" s="31">
        <f t="shared" si="0"/>
        <v>45745</v>
      </c>
      <c r="AX8" s="32">
        <f t="shared" si="0"/>
        <v>45746</v>
      </c>
      <c r="AY8" s="33">
        <f>AX8+1</f>
        <v>45747</v>
      </c>
      <c r="AZ8" s="31">
        <f>AY8+1</f>
        <v>45748</v>
      </c>
      <c r="BA8" s="31">
        <f t="shared" ref="BA8:BE8" si="1">AZ8+1</f>
        <v>45749</v>
      </c>
      <c r="BB8" s="31">
        <f t="shared" si="1"/>
        <v>45750</v>
      </c>
      <c r="BC8" s="31">
        <f t="shared" si="1"/>
        <v>45751</v>
      </c>
      <c r="BD8" s="31">
        <f t="shared" si="1"/>
        <v>45752</v>
      </c>
      <c r="BE8" s="32">
        <f t="shared" si="1"/>
        <v>45753</v>
      </c>
      <c r="BF8" s="33">
        <f>BE8+1</f>
        <v>45754</v>
      </c>
      <c r="BG8" s="31">
        <f>BF8+1</f>
        <v>45755</v>
      </c>
      <c r="BH8" s="31">
        <f t="shared" ref="BH8:BL8" si="2">BG8+1</f>
        <v>45756</v>
      </c>
      <c r="BI8" s="31">
        <f t="shared" si="2"/>
        <v>45757</v>
      </c>
      <c r="BJ8" s="31">
        <f t="shared" si="2"/>
        <v>45758</v>
      </c>
      <c r="BK8" s="31">
        <f t="shared" si="2"/>
        <v>45759</v>
      </c>
      <c r="BL8" s="31">
        <f t="shared" si="2"/>
        <v>45760</v>
      </c>
    </row>
    <row r="9" spans="1:64" s="26" customFormat="1" ht="15" customHeight="1" thickBot="1" x14ac:dyDescent="0.35">
      <c r="A9" s="187"/>
      <c r="B9" s="189"/>
      <c r="C9" s="191"/>
      <c r="D9" s="191"/>
      <c r="E9" s="191"/>
      <c r="F9" s="191"/>
      <c r="I9" s="34"/>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5"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26</v>
      </c>
      <c r="C12" s="126" t="s">
        <v>59</v>
      </c>
      <c r="D12" s="54">
        <v>0.95</v>
      </c>
      <c r="E12" s="55">
        <f>Project_Start</f>
        <v>45705</v>
      </c>
      <c r="F12" s="55">
        <f>E12+6</f>
        <v>45711</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28</v>
      </c>
      <c r="C13" s="53" t="s">
        <v>50</v>
      </c>
      <c r="D13" s="54">
        <v>0.98</v>
      </c>
      <c r="E13" s="55">
        <f>E12</f>
        <v>45705</v>
      </c>
      <c r="F13" s="55">
        <f>E13+6</f>
        <v>45711</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64</v>
      </c>
      <c r="B15" s="147" t="s">
        <v>74</v>
      </c>
      <c r="C15" s="143" t="s">
        <v>59</v>
      </c>
      <c r="D15" s="148">
        <v>0.95</v>
      </c>
      <c r="E15" s="149">
        <f>Project_Start</f>
        <v>45705</v>
      </c>
      <c r="F15" s="149">
        <f>E15+6</f>
        <v>45711</v>
      </c>
      <c r="G15" s="17"/>
      <c r="H15" s="5"/>
      <c r="I15" s="167"/>
      <c r="J15" s="167"/>
      <c r="K15" s="167"/>
      <c r="L15" s="167"/>
      <c r="M15" s="167"/>
      <c r="N15" s="167"/>
      <c r="O15" s="167"/>
    </row>
    <row r="16" spans="1:64" s="46" customFormat="1" ht="30" customHeight="1" thickBot="1" x14ac:dyDescent="0.35">
      <c r="A16" s="14"/>
      <c r="B16" s="57" t="s">
        <v>42</v>
      </c>
      <c r="C16" s="58"/>
      <c r="D16" s="59"/>
      <c r="E16" s="60"/>
      <c r="F16" s="61"/>
      <c r="G16" s="17"/>
      <c r="H16" s="5" t="str">
        <f t="shared" si="4"/>
        <v/>
      </c>
    </row>
    <row r="17" spans="1:64" s="46" customFormat="1" ht="30" customHeight="1" thickBot="1" x14ac:dyDescent="0.35">
      <c r="A17" s="14"/>
      <c r="B17" s="62" t="s">
        <v>29</v>
      </c>
      <c r="C17" s="63" t="s">
        <v>50</v>
      </c>
      <c r="D17" s="64">
        <v>0.95</v>
      </c>
      <c r="E17" s="65">
        <f>Project_Start</f>
        <v>45705</v>
      </c>
      <c r="F17" s="65">
        <f>E17+6</f>
        <v>45711</v>
      </c>
      <c r="G17" s="17"/>
      <c r="H17" s="5">
        <f t="shared" si="4"/>
        <v>7</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4"/>
      <c r="B18" s="62" t="s">
        <v>30</v>
      </c>
      <c r="C18" s="63" t="s">
        <v>59</v>
      </c>
      <c r="D18" s="119">
        <v>1</v>
      </c>
      <c r="E18" s="65">
        <v>45656</v>
      </c>
      <c r="F18" s="65">
        <f>E18+6</f>
        <v>45662</v>
      </c>
      <c r="G18" s="17"/>
      <c r="H18" s="5"/>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35">
      <c r="A19" s="13"/>
      <c r="B19" s="62" t="s">
        <v>56</v>
      </c>
      <c r="C19" s="63" t="s">
        <v>59</v>
      </c>
      <c r="D19" s="64">
        <v>1</v>
      </c>
      <c r="E19" s="65">
        <f>E17</f>
        <v>45705</v>
      </c>
      <c r="F19" s="65">
        <f>E19+6</f>
        <v>45711</v>
      </c>
      <c r="G19" s="17"/>
      <c r="H19" s="5">
        <f t="shared" si="4"/>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4"/>
      <c r="B20" s="109" t="s">
        <v>48</v>
      </c>
      <c r="C20" s="110"/>
      <c r="D20" s="111"/>
      <c r="E20" s="112"/>
      <c r="F20" s="113"/>
      <c r="G20" s="17"/>
      <c r="H20" s="5" t="str">
        <f t="shared" si="4"/>
        <v/>
      </c>
    </row>
    <row r="21" spans="1:64" s="46" customFormat="1" ht="30" customHeight="1" thickBot="1" x14ac:dyDescent="0.35">
      <c r="A21" s="14"/>
      <c r="B21" s="114" t="s">
        <v>29</v>
      </c>
      <c r="C21" s="115" t="s">
        <v>50</v>
      </c>
      <c r="D21" s="116">
        <v>0.95</v>
      </c>
      <c r="E21" s="117">
        <f>E13</f>
        <v>45705</v>
      </c>
      <c r="F21" s="117">
        <f>E21+6</f>
        <v>45711</v>
      </c>
      <c r="G21" s="17"/>
      <c r="H21" s="5">
        <f t="shared" si="4"/>
        <v>7</v>
      </c>
      <c r="I21" s="152"/>
      <c r="J21" s="152"/>
      <c r="K21" s="152"/>
      <c r="L21" s="152"/>
      <c r="M21" s="152"/>
      <c r="N21" s="152"/>
      <c r="O21" s="152"/>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4"/>
      <c r="B22" s="114" t="s">
        <v>57</v>
      </c>
      <c r="C22" s="115" t="s">
        <v>50</v>
      </c>
      <c r="D22" s="116">
        <v>1</v>
      </c>
      <c r="E22" s="117">
        <f>E13</f>
        <v>45705</v>
      </c>
      <c r="F22" s="117">
        <f>E22+6</f>
        <v>45711</v>
      </c>
      <c r="G22" s="17"/>
      <c r="H22" s="5"/>
      <c r="I22" s="152"/>
      <c r="J22" s="152"/>
      <c r="K22" s="152"/>
      <c r="L22" s="152"/>
      <c r="M22" s="152"/>
      <c r="N22" s="152"/>
      <c r="O22" s="152"/>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66" t="s">
        <v>43</v>
      </c>
      <c r="C23" s="67"/>
      <c r="D23" s="68"/>
      <c r="E23" s="69"/>
      <c r="F23" s="122"/>
      <c r="G23" s="17"/>
      <c r="H23" s="5" t="str">
        <f t="shared" si="4"/>
        <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row>
    <row r="24" spans="1:64" s="46" customFormat="1" ht="30" customHeight="1" thickBot="1" x14ac:dyDescent="0.35">
      <c r="A24" s="13"/>
      <c r="B24" s="72" t="s">
        <v>33</v>
      </c>
      <c r="C24" s="73" t="s">
        <v>59</v>
      </c>
      <c r="D24" s="74">
        <v>0.95</v>
      </c>
      <c r="E24" s="120">
        <f t="shared" ref="E24:E29" si="5">Project_Start</f>
        <v>45705</v>
      </c>
      <c r="F24" s="121">
        <f t="shared" ref="F24:F29" si="6">E24+6</f>
        <v>45711</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35">
      <c r="A25" s="13"/>
      <c r="B25" s="72" t="s">
        <v>34</v>
      </c>
      <c r="C25" s="73" t="s">
        <v>59</v>
      </c>
      <c r="D25" s="74">
        <v>0.95</v>
      </c>
      <c r="E25" s="120">
        <f t="shared" si="5"/>
        <v>45705</v>
      </c>
      <c r="F25" s="123">
        <f t="shared" si="6"/>
        <v>45711</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35">
      <c r="A26" s="13"/>
      <c r="B26" s="72" t="s">
        <v>37</v>
      </c>
      <c r="C26" s="73" t="s">
        <v>50</v>
      </c>
      <c r="D26" s="74">
        <v>1</v>
      </c>
      <c r="E26" s="120">
        <f t="shared" si="5"/>
        <v>45705</v>
      </c>
      <c r="F26" s="123">
        <f t="shared" si="6"/>
        <v>45711</v>
      </c>
      <c r="G26" s="17"/>
      <c r="H26" s="5"/>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x14ac:dyDescent="0.3">
      <c r="A27" s="13"/>
      <c r="B27" s="127" t="s">
        <v>61</v>
      </c>
      <c r="C27" s="73" t="s">
        <v>59</v>
      </c>
      <c r="D27" s="128">
        <v>1</v>
      </c>
      <c r="E27" s="120">
        <f t="shared" si="5"/>
        <v>45705</v>
      </c>
      <c r="F27" s="121">
        <f t="shared" si="6"/>
        <v>45711</v>
      </c>
      <c r="G27" s="17"/>
      <c r="H27" s="17"/>
    </row>
    <row r="28" spans="1:64" s="46" customFormat="1" ht="30" customHeight="1" x14ac:dyDescent="0.3">
      <c r="A28" s="13"/>
      <c r="B28" s="127" t="s">
        <v>72</v>
      </c>
      <c r="C28" s="178" t="s">
        <v>59</v>
      </c>
      <c r="D28" s="128">
        <v>1</v>
      </c>
      <c r="E28" s="121">
        <f t="shared" si="5"/>
        <v>45705</v>
      </c>
      <c r="F28" s="121">
        <f t="shared" si="6"/>
        <v>45711</v>
      </c>
      <c r="G28" s="17"/>
      <c r="H28" s="17"/>
    </row>
    <row r="29" spans="1:64" s="46" customFormat="1" ht="30" customHeight="1" x14ac:dyDescent="0.3">
      <c r="A29" s="13"/>
      <c r="B29" s="127" t="s">
        <v>76</v>
      </c>
      <c r="C29" s="178" t="s">
        <v>59</v>
      </c>
      <c r="D29" s="128">
        <v>0.95</v>
      </c>
      <c r="E29" s="121">
        <f t="shared" si="5"/>
        <v>45705</v>
      </c>
      <c r="F29" s="121">
        <f t="shared" si="6"/>
        <v>45711</v>
      </c>
      <c r="G29" s="17"/>
      <c r="H29" s="17"/>
    </row>
    <row r="30" spans="1:64" s="46" customFormat="1" ht="30" customHeight="1" x14ac:dyDescent="0.3">
      <c r="A30" s="13"/>
      <c r="B30" s="176" t="s">
        <v>38</v>
      </c>
      <c r="C30" s="169"/>
      <c r="D30" s="170"/>
      <c r="E30" s="171"/>
      <c r="F30" s="171"/>
      <c r="G30" s="17"/>
      <c r="H30" s="17"/>
    </row>
    <row r="31" spans="1:64" s="46" customFormat="1" ht="30" customHeight="1" x14ac:dyDescent="0.3">
      <c r="A31" s="13"/>
      <c r="B31" s="172" t="s">
        <v>40</v>
      </c>
      <c r="C31" s="173" t="s">
        <v>59</v>
      </c>
      <c r="D31" s="174">
        <v>0.95</v>
      </c>
      <c r="E31" s="175">
        <f>Project_Start</f>
        <v>45705</v>
      </c>
      <c r="F31" s="175">
        <f>E31+6</f>
        <v>45711</v>
      </c>
      <c r="G31" s="17"/>
      <c r="H31" s="17"/>
    </row>
    <row r="32" spans="1:64" ht="30" customHeight="1" x14ac:dyDescent="0.3">
      <c r="G32" s="3"/>
    </row>
    <row r="33" spans="3:6" ht="30" customHeight="1" x14ac:dyDescent="0.3">
      <c r="C33" s="16"/>
      <c r="F33" s="15"/>
    </row>
    <row r="34" spans="3:6" ht="30" customHeight="1" x14ac:dyDescent="0.3">
      <c r="C34"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9:D31 D10:D17">
    <cfRule type="dataBar" priority="14">
      <dataBar>
        <cfvo type="num" val="0"/>
        <cfvo type="num" val="1"/>
        <color theme="0"/>
      </dataBar>
      <extLst>
        <ext xmlns:x14="http://schemas.microsoft.com/office/spreadsheetml/2009/9/main" uri="{B025F937-C7B1-47D3-B67F-A62EFF666E3E}">
          <x14:id>{D28680E9-5D4B-4AC8-903A-E584C9869642}</x14:id>
        </ext>
      </extLst>
    </cfRule>
  </conditionalFormatting>
  <conditionalFormatting sqref="I7:BL31">
    <cfRule type="expression" dxfId="34" priority="1">
      <formula>AND(TODAY()&gt;=I$8, TODAY()&lt;J$8)</formula>
    </cfRule>
  </conditionalFormatting>
  <conditionalFormatting sqref="I12:BL13">
    <cfRule type="expression" dxfId="33" priority="4">
      <formula>AND(task_start&lt;=I$8,ROUNDDOWN((task_end-task_start+1)*task_progress,0)+task_start-1&gt;=I$8)</formula>
    </cfRule>
    <cfRule type="expression" dxfId="32" priority="5">
      <formula>AND(task_end&gt;=I$8,task_start&lt;J$8)</formula>
    </cfRule>
  </conditionalFormatting>
  <conditionalFormatting sqref="I15:BL15">
    <cfRule type="expression" dxfId="31" priority="12">
      <formula>AND(task_start&lt;=I$8,ROUNDDOWN((task_end-task_start+1)*task_progress,0)+task_start-1&gt;=I$8)</formula>
    </cfRule>
    <cfRule type="expression" dxfId="30" priority="13" stopIfTrue="1">
      <formula>AND(task_end&gt;=I$8,task_start&lt;J$8)</formula>
    </cfRule>
  </conditionalFormatting>
  <conditionalFormatting sqref="I17:BL19">
    <cfRule type="expression" dxfId="29" priority="6" stopIfTrue="1">
      <formula>AND(task_start&lt;=I$8,ROUNDDOWN((task_end-task_start+1)*task_progress,0)+task_start-1&gt;=I$8)</formula>
    </cfRule>
    <cfRule type="expression" dxfId="28" priority="7" stopIfTrue="1">
      <formula>AND(task_end&gt;=I$8,task_start&lt;J$8)</formula>
    </cfRule>
  </conditionalFormatting>
  <conditionalFormatting sqref="I21:BL22">
    <cfRule type="expression" dxfId="27" priority="10">
      <formula>AND(task_start&lt;=I$8,ROUNDDOWN((task_end-task_start+1)*task_progress,0)+task_start-1&gt;=I$8)</formula>
    </cfRule>
    <cfRule type="expression" dxfId="26" priority="11" stopIfTrue="1">
      <formula>AND(task_end&gt;=I$8,task_start&lt;J$8)</formula>
    </cfRule>
  </conditionalFormatting>
  <conditionalFormatting sqref="I24:BL29">
    <cfRule type="expression" dxfId="25" priority="8">
      <formula>AND(task_start&lt;=I$8,ROUNDDOWN((task_end-task_start+1)*task_progress,0)+task_start-1&gt;=I$8)</formula>
    </cfRule>
    <cfRule type="expression" dxfId="24" priority="9" stopIfTrue="1">
      <formula>AND(task_end&gt;=I$8,task_start&lt;J$8)</formula>
    </cfRule>
  </conditionalFormatting>
  <conditionalFormatting sqref="I31:BL31">
    <cfRule type="expression" dxfId="23" priority="2">
      <formula>AND(task_start&lt;=I$8,ROUNDDOWN((task_end-task_start+1)*task_progress,0)+task_start-1&gt;=I$8)</formula>
    </cfRule>
    <cfRule type="expression" dxfId="22" priority="3">
      <formula>AND(task_end&gt;=I$8,task_start&lt;J$8)</formula>
    </cfRule>
  </conditionalFormatting>
  <dataValidations count="10">
    <dataValidation allowBlank="1" showInputMessage="1" showErrorMessage="1" prompt="Phase 3's sample block starts in cell B20." sqref="A23" xr:uid="{17037534-29A5-4BDB-8650-C2615D70F6E7}"/>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A20" xr:uid="{E1FEBCC0-ED71-4351-BFE2-BB55A9AE9F4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C14E148C-3643-471E-9D74-B6491E4F9869}"/>
    <dataValidation allowBlank="1" showInputMessage="1" showErrorMessage="1" prompt="Cell B8 contains the Phase 1 sample title. Enter a new title in cell B8._x000a_To delete the phase and work only from tasks, simply delete this row." sqref="A11" xr:uid="{334F377E-5AFB-4DFF-8BAB-9D3A7004636D}"/>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3FBB772-1AD1-45EF-A84B-C9D90178584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911A517-5723-4E6D-939E-F0D9EEDBE15A}"/>
    <dataValidation allowBlank="1" showInputMessage="1" showErrorMessage="1" prompt="Enter the name of the Project Lead in cell C3. Enter the Project Start date in cell Q1. Project Start: label is in cell I1." sqref="A6" xr:uid="{0C60424F-7E8E-4BC5-B0FB-42B0D1A83343}"/>
    <dataValidation allowBlank="1" showInputMessage="1" showErrorMessage="1" prompt="Enter Company name in cel B2." sqref="A2:A5" xr:uid="{F8D28BEF-9FC5-4DD4-B1AF-273DADE48EA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935BDAF-55BC-4D6B-BD01-A4519EB3E6FD}"/>
    <dataValidation type="whole" operator="greaterThanOrEqual" allowBlank="1" showInputMessage="1" promptTitle="Display Week" prompt="Changing this number will scroll the Gantt Chart view." sqref="Q2:Q5" xr:uid="{DBCB2762-002D-474B-899A-BA2EC7D87539}">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28680E9-5D4B-4AC8-903A-E584C9869642}">
            <x14:dataBar minLength="0" maxLength="100" gradient="0">
              <x14:cfvo type="num">
                <xm:f>0</xm:f>
              </x14:cfvo>
              <x14:cfvo type="num">
                <xm:f>1</xm:f>
              </x14:cfvo>
              <x14:negativeFillColor rgb="FFFF0000"/>
              <x14:axisColor rgb="FF000000"/>
            </x14:dataBar>
          </x14:cfRule>
          <xm:sqref>D19:D31 D10:D17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4BB7A-F404-4699-9D22-EDDCCF09EBA9}">
  <sheetPr>
    <pageSetUpPr fitToPage="1"/>
  </sheetPr>
  <dimension ref="A1:BL30"/>
  <sheetViews>
    <sheetView showGridLines="0" tabSelected="1" showRuler="0" topLeftCell="A15" zoomScale="68" zoomScaleNormal="64" zoomScalePageLayoutView="70" workbookViewId="0">
      <selection activeCell="D28" sqref="D28"/>
    </sheetView>
  </sheetViews>
  <sheetFormatPr defaultColWidth="8.6640625" defaultRowHeight="30" customHeight="1" x14ac:dyDescent="0.3"/>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1.25">
      <c r="A1" s="14"/>
      <c r="B1" s="118" t="s">
        <v>49</v>
      </c>
      <c r="C1" s="18"/>
      <c r="D1" s="19"/>
      <c r="E1" s="20"/>
      <c r="F1" s="21"/>
      <c r="H1" s="1"/>
      <c r="I1" s="179" t="s">
        <v>67</v>
      </c>
      <c r="J1" s="180"/>
      <c r="K1" s="180"/>
      <c r="L1" s="180"/>
      <c r="M1" s="180"/>
      <c r="N1" s="180"/>
      <c r="O1" s="180"/>
      <c r="P1" s="24"/>
      <c r="Q1" s="181">
        <v>45712</v>
      </c>
      <c r="R1" s="182"/>
      <c r="S1" s="182"/>
      <c r="T1" s="182"/>
      <c r="U1" s="182"/>
      <c r="V1" s="182"/>
      <c r="W1" s="182"/>
      <c r="X1" s="182"/>
      <c r="Y1" s="182"/>
      <c r="Z1" s="182"/>
    </row>
    <row r="2" spans="1:64" ht="30" customHeight="1" x14ac:dyDescent="0.7">
      <c r="B2" s="96" t="s">
        <v>20</v>
      </c>
      <c r="C2" s="97" t="s">
        <v>50</v>
      </c>
      <c r="D2" s="22"/>
      <c r="E2" s="23"/>
      <c r="F2" s="22"/>
      <c r="I2" s="179" t="s">
        <v>22</v>
      </c>
      <c r="J2" s="180"/>
      <c r="K2" s="180"/>
      <c r="L2" s="180"/>
      <c r="M2" s="180"/>
      <c r="N2" s="180"/>
      <c r="O2" s="180"/>
      <c r="P2" s="24"/>
      <c r="Q2" s="183">
        <v>9</v>
      </c>
      <c r="R2" s="182"/>
      <c r="S2" s="182"/>
      <c r="T2" s="182"/>
      <c r="U2" s="182"/>
      <c r="V2" s="182"/>
      <c r="W2" s="182"/>
      <c r="X2" s="182"/>
      <c r="Y2" s="182"/>
      <c r="Z2" s="182"/>
    </row>
    <row r="3" spans="1:64" ht="24.5" x14ac:dyDescent="0.7">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4.5" x14ac:dyDescent="0.7">
      <c r="B4" s="96"/>
      <c r="C4" s="97" t="s">
        <v>52</v>
      </c>
      <c r="D4" s="22"/>
      <c r="E4" s="23"/>
      <c r="F4" s="22"/>
      <c r="I4" s="107"/>
      <c r="J4" s="26"/>
      <c r="K4" s="26"/>
      <c r="L4" s="26"/>
      <c r="M4" s="26"/>
      <c r="N4" s="26"/>
      <c r="O4" s="26"/>
      <c r="P4" s="24"/>
      <c r="Q4" s="105"/>
      <c r="R4" s="106"/>
      <c r="S4" s="106"/>
      <c r="T4" s="106"/>
      <c r="U4" s="106"/>
      <c r="V4" s="106"/>
      <c r="W4" s="106"/>
      <c r="X4" s="106"/>
      <c r="Y4" s="106"/>
      <c r="Z4" s="106"/>
    </row>
    <row r="5" spans="1:64" ht="24.5" x14ac:dyDescent="0.7">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3">
      <c r="A6" s="13"/>
      <c r="B6" s="25"/>
      <c r="C6" s="108"/>
      <c r="D6" s="27"/>
      <c r="E6" s="28"/>
    </row>
    <row r="7" spans="1:64" s="26" customFormat="1" ht="30" customHeight="1" x14ac:dyDescent="0.3">
      <c r="A7" s="14"/>
      <c r="B7" s="29"/>
      <c r="E7" s="30"/>
      <c r="I7" s="184">
        <f>I8</f>
        <v>45712</v>
      </c>
      <c r="J7" s="185"/>
      <c r="K7" s="185"/>
      <c r="L7" s="185"/>
      <c r="M7" s="185"/>
      <c r="N7" s="185"/>
      <c r="O7" s="185"/>
      <c r="P7" s="185">
        <f>P8</f>
        <v>45719</v>
      </c>
      <c r="Q7" s="185"/>
      <c r="R7" s="185"/>
      <c r="S7" s="185"/>
      <c r="T7" s="185"/>
      <c r="U7" s="185"/>
      <c r="V7" s="185"/>
      <c r="W7" s="185">
        <f>W8</f>
        <v>45726</v>
      </c>
      <c r="X7" s="185"/>
      <c r="Y7" s="185"/>
      <c r="Z7" s="185"/>
      <c r="AA7" s="185"/>
      <c r="AB7" s="185"/>
      <c r="AC7" s="185"/>
      <c r="AD7" s="185">
        <f>AD8</f>
        <v>45733</v>
      </c>
      <c r="AE7" s="185"/>
      <c r="AF7" s="185"/>
      <c r="AG7" s="185"/>
      <c r="AH7" s="185"/>
      <c r="AI7" s="185"/>
      <c r="AJ7" s="185"/>
      <c r="AK7" s="185">
        <f>AK8</f>
        <v>45740</v>
      </c>
      <c r="AL7" s="185"/>
      <c r="AM7" s="185"/>
      <c r="AN7" s="185"/>
      <c r="AO7" s="185"/>
      <c r="AP7" s="185"/>
      <c r="AQ7" s="185"/>
      <c r="AR7" s="185">
        <f>AR8</f>
        <v>45747</v>
      </c>
      <c r="AS7" s="185"/>
      <c r="AT7" s="185"/>
      <c r="AU7" s="185"/>
      <c r="AV7" s="185"/>
      <c r="AW7" s="185"/>
      <c r="AX7" s="185"/>
      <c r="AY7" s="185">
        <f>AY8</f>
        <v>45754</v>
      </c>
      <c r="AZ7" s="185"/>
      <c r="BA7" s="185"/>
      <c r="BB7" s="185"/>
      <c r="BC7" s="185"/>
      <c r="BD7" s="185"/>
      <c r="BE7" s="185"/>
      <c r="BF7" s="185">
        <f>BF8</f>
        <v>45761</v>
      </c>
      <c r="BG7" s="185"/>
      <c r="BH7" s="185"/>
      <c r="BI7" s="185"/>
      <c r="BJ7" s="185"/>
      <c r="BK7" s="185"/>
      <c r="BL7" s="186"/>
    </row>
    <row r="8" spans="1:64" s="26" customFormat="1" ht="15" customHeight="1" x14ac:dyDescent="0.3">
      <c r="A8" s="187"/>
      <c r="B8" s="188" t="s">
        <v>5</v>
      </c>
      <c r="C8" s="190" t="s">
        <v>23</v>
      </c>
      <c r="D8" s="192" t="s">
        <v>1</v>
      </c>
      <c r="E8" s="192" t="s">
        <v>3</v>
      </c>
      <c r="F8" s="192" t="s">
        <v>4</v>
      </c>
      <c r="I8" s="31">
        <f>Project_Start-WEEKDAY(Project_Start,1)-54+7*(Display_Week-1)</f>
        <v>45712</v>
      </c>
      <c r="J8" s="31">
        <f>I8+1</f>
        <v>45713</v>
      </c>
      <c r="K8" s="31">
        <f t="shared" ref="K8:AX8" si="0">J8+1</f>
        <v>45714</v>
      </c>
      <c r="L8" s="31">
        <f>K8+1</f>
        <v>45715</v>
      </c>
      <c r="M8" s="31">
        <f t="shared" si="0"/>
        <v>45716</v>
      </c>
      <c r="N8" s="31">
        <f t="shared" si="0"/>
        <v>45717</v>
      </c>
      <c r="O8" s="32">
        <f t="shared" si="0"/>
        <v>45718</v>
      </c>
      <c r="P8" s="33">
        <f>O8+1</f>
        <v>45719</v>
      </c>
      <c r="Q8" s="31">
        <f>P8+1</f>
        <v>45720</v>
      </c>
      <c r="R8" s="31">
        <f t="shared" si="0"/>
        <v>45721</v>
      </c>
      <c r="S8" s="31">
        <f t="shared" si="0"/>
        <v>45722</v>
      </c>
      <c r="T8" s="31">
        <f t="shared" si="0"/>
        <v>45723</v>
      </c>
      <c r="U8" s="31">
        <f t="shared" si="0"/>
        <v>45724</v>
      </c>
      <c r="V8" s="32">
        <f t="shared" si="0"/>
        <v>45725</v>
      </c>
      <c r="W8" s="33">
        <f>V8+1</f>
        <v>45726</v>
      </c>
      <c r="X8" s="31">
        <f>W8+1</f>
        <v>45727</v>
      </c>
      <c r="Y8" s="31">
        <f t="shared" si="0"/>
        <v>45728</v>
      </c>
      <c r="Z8" s="31">
        <f t="shared" si="0"/>
        <v>45729</v>
      </c>
      <c r="AA8" s="31">
        <f t="shared" si="0"/>
        <v>45730</v>
      </c>
      <c r="AB8" s="31">
        <f t="shared" si="0"/>
        <v>45731</v>
      </c>
      <c r="AC8" s="32">
        <f t="shared" si="0"/>
        <v>45732</v>
      </c>
      <c r="AD8" s="33">
        <f>AC8+1</f>
        <v>45733</v>
      </c>
      <c r="AE8" s="31">
        <f>AD8+1</f>
        <v>45734</v>
      </c>
      <c r="AF8" s="31">
        <f t="shared" si="0"/>
        <v>45735</v>
      </c>
      <c r="AG8" s="31">
        <f t="shared" si="0"/>
        <v>45736</v>
      </c>
      <c r="AH8" s="31">
        <f t="shared" si="0"/>
        <v>45737</v>
      </c>
      <c r="AI8" s="31">
        <f t="shared" si="0"/>
        <v>45738</v>
      </c>
      <c r="AJ8" s="32">
        <f t="shared" si="0"/>
        <v>45739</v>
      </c>
      <c r="AK8" s="33">
        <f>AJ8+1</f>
        <v>45740</v>
      </c>
      <c r="AL8" s="31">
        <f>AK8+1</f>
        <v>45741</v>
      </c>
      <c r="AM8" s="31">
        <f t="shared" si="0"/>
        <v>45742</v>
      </c>
      <c r="AN8" s="31">
        <f t="shared" si="0"/>
        <v>45743</v>
      </c>
      <c r="AO8" s="31">
        <f t="shared" si="0"/>
        <v>45744</v>
      </c>
      <c r="AP8" s="31">
        <f t="shared" si="0"/>
        <v>45745</v>
      </c>
      <c r="AQ8" s="32">
        <f t="shared" si="0"/>
        <v>45746</v>
      </c>
      <c r="AR8" s="33">
        <f>AQ8+1</f>
        <v>45747</v>
      </c>
      <c r="AS8" s="31">
        <f>AR8+1</f>
        <v>45748</v>
      </c>
      <c r="AT8" s="31">
        <f t="shared" si="0"/>
        <v>45749</v>
      </c>
      <c r="AU8" s="31">
        <f t="shared" si="0"/>
        <v>45750</v>
      </c>
      <c r="AV8" s="31">
        <f t="shared" si="0"/>
        <v>45751</v>
      </c>
      <c r="AW8" s="31">
        <f t="shared" si="0"/>
        <v>45752</v>
      </c>
      <c r="AX8" s="32">
        <f t="shared" si="0"/>
        <v>45753</v>
      </c>
      <c r="AY8" s="33">
        <f>AX8+1</f>
        <v>45754</v>
      </c>
      <c r="AZ8" s="31">
        <f>AY8+1</f>
        <v>45755</v>
      </c>
      <c r="BA8" s="31">
        <f t="shared" ref="BA8:BE8" si="1">AZ8+1</f>
        <v>45756</v>
      </c>
      <c r="BB8" s="31">
        <f t="shared" si="1"/>
        <v>45757</v>
      </c>
      <c r="BC8" s="31">
        <f t="shared" si="1"/>
        <v>45758</v>
      </c>
      <c r="BD8" s="31">
        <f t="shared" si="1"/>
        <v>45759</v>
      </c>
      <c r="BE8" s="32">
        <f t="shared" si="1"/>
        <v>45760</v>
      </c>
      <c r="BF8" s="33">
        <f>BE8+1</f>
        <v>45761</v>
      </c>
      <c r="BG8" s="31">
        <f>BF8+1</f>
        <v>45762</v>
      </c>
      <c r="BH8" s="31">
        <f t="shared" ref="BH8:BL8" si="2">BG8+1</f>
        <v>45763</v>
      </c>
      <c r="BI8" s="31">
        <f t="shared" si="2"/>
        <v>45764</v>
      </c>
      <c r="BJ8" s="31">
        <f t="shared" si="2"/>
        <v>45765</v>
      </c>
      <c r="BK8" s="31">
        <f t="shared" si="2"/>
        <v>45766</v>
      </c>
      <c r="BL8" s="31">
        <f t="shared" si="2"/>
        <v>45767</v>
      </c>
    </row>
    <row r="9" spans="1:64" s="26" customFormat="1" ht="15" customHeight="1" thickBot="1" x14ac:dyDescent="0.35">
      <c r="A9" s="187"/>
      <c r="B9" s="189"/>
      <c r="C9" s="191"/>
      <c r="D9" s="191"/>
      <c r="E9" s="191"/>
      <c r="F9" s="191"/>
      <c r="I9" s="34"/>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35">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35">
      <c r="A11" s="14"/>
      <c r="B11" s="40" t="s">
        <v>24</v>
      </c>
      <c r="C11" s="41"/>
      <c r="D11" s="42"/>
      <c r="E11" s="43"/>
      <c r="F11" s="44"/>
      <c r="G11" s="17"/>
      <c r="H11" s="5" t="str">
        <f t="shared" ref="H11:H2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35">
      <c r="A12" s="14"/>
      <c r="B12" s="52" t="s">
        <v>26</v>
      </c>
      <c r="C12" s="126" t="s">
        <v>59</v>
      </c>
      <c r="D12" s="54">
        <v>1</v>
      </c>
      <c r="E12" s="55">
        <f>Project_Start</f>
        <v>45712</v>
      </c>
      <c r="F12" s="55">
        <f>E12+6</f>
        <v>45718</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35">
      <c r="A13" s="13"/>
      <c r="B13" s="52" t="s">
        <v>28</v>
      </c>
      <c r="C13" s="53" t="s">
        <v>50</v>
      </c>
      <c r="D13" s="54">
        <v>1</v>
      </c>
      <c r="E13" s="55">
        <f>E12</f>
        <v>45712</v>
      </c>
      <c r="F13" s="55">
        <f>E13+6</f>
        <v>45718</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35">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35">
      <c r="A15" s="13" t="s">
        <v>64</v>
      </c>
      <c r="B15" s="147" t="s">
        <v>74</v>
      </c>
      <c r="C15" s="143" t="s">
        <v>59</v>
      </c>
      <c r="D15" s="148">
        <v>1</v>
      </c>
      <c r="E15" s="149">
        <f>Project_Start</f>
        <v>45712</v>
      </c>
      <c r="F15" s="149">
        <f>E15+6</f>
        <v>45718</v>
      </c>
      <c r="G15" s="17"/>
      <c r="H15" s="5"/>
      <c r="I15" s="167"/>
      <c r="J15" s="167"/>
      <c r="K15" s="167"/>
      <c r="L15" s="167"/>
      <c r="M15" s="167"/>
      <c r="N15" s="167"/>
      <c r="O15" s="167"/>
    </row>
    <row r="16" spans="1:64" s="46" customFormat="1" ht="30" customHeight="1" thickBot="1" x14ac:dyDescent="0.35">
      <c r="A16" s="14"/>
      <c r="B16" s="57" t="s">
        <v>42</v>
      </c>
      <c r="C16" s="58"/>
      <c r="D16" s="59"/>
      <c r="E16" s="60"/>
      <c r="F16" s="61"/>
      <c r="G16" s="17"/>
      <c r="H16" s="5" t="str">
        <f t="shared" si="4"/>
        <v/>
      </c>
    </row>
    <row r="17" spans="1:64" s="46" customFormat="1" ht="30" customHeight="1" thickBot="1" x14ac:dyDescent="0.35">
      <c r="A17" s="14"/>
      <c r="B17" s="62" t="s">
        <v>29</v>
      </c>
      <c r="C17" s="63" t="s">
        <v>50</v>
      </c>
      <c r="D17" s="64">
        <v>1</v>
      </c>
      <c r="E17" s="65">
        <f>Project_Start</f>
        <v>45712</v>
      </c>
      <c r="F17" s="65">
        <f>E17+6</f>
        <v>45718</v>
      </c>
      <c r="G17" s="17"/>
      <c r="H17" s="5">
        <f t="shared" si="4"/>
        <v>7</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35">
      <c r="A18" s="14"/>
      <c r="B18" s="109" t="s">
        <v>48</v>
      </c>
      <c r="C18" s="110"/>
      <c r="D18" s="111"/>
      <c r="E18" s="112"/>
      <c r="F18" s="113"/>
      <c r="G18" s="17"/>
      <c r="H18" s="5" t="str">
        <f t="shared" si="4"/>
        <v/>
      </c>
    </row>
    <row r="19" spans="1:64" s="46" customFormat="1" ht="30" customHeight="1" thickBot="1" x14ac:dyDescent="0.35">
      <c r="A19" s="14"/>
      <c r="B19" s="114" t="s">
        <v>29</v>
      </c>
      <c r="C19" s="115" t="s">
        <v>50</v>
      </c>
      <c r="D19" s="116">
        <v>1</v>
      </c>
      <c r="E19" s="117">
        <f>E13</f>
        <v>45712</v>
      </c>
      <c r="F19" s="117">
        <f>E19+6</f>
        <v>45718</v>
      </c>
      <c r="G19" s="17"/>
      <c r="H19" s="5">
        <f t="shared" si="4"/>
        <v>7</v>
      </c>
      <c r="I19" s="152"/>
      <c r="J19" s="152"/>
      <c r="K19" s="152"/>
      <c r="L19" s="152"/>
      <c r="M19" s="152"/>
      <c r="N19" s="152"/>
      <c r="O19" s="152"/>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35">
      <c r="A20" s="13"/>
      <c r="B20" s="66" t="s">
        <v>43</v>
      </c>
      <c r="C20" s="67"/>
      <c r="D20" s="68"/>
      <c r="E20" s="69"/>
      <c r="F20" s="122"/>
      <c r="G20" s="17"/>
      <c r="H20" s="5" t="str">
        <f t="shared" si="4"/>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35">
      <c r="A21" s="13"/>
      <c r="B21" s="72" t="s">
        <v>33</v>
      </c>
      <c r="C21" s="73" t="s">
        <v>59</v>
      </c>
      <c r="D21" s="74">
        <v>1</v>
      </c>
      <c r="E21" s="120">
        <f t="shared" ref="E21:E25" si="5">Project_Start</f>
        <v>45712</v>
      </c>
      <c r="F21" s="121">
        <f t="shared" ref="F21:F25" si="6">E21+6</f>
        <v>45718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35">
      <c r="A22" s="13"/>
      <c r="B22" s="72" t="s">
        <v>34</v>
      </c>
      <c r="C22" s="73" t="s">
        <v>59</v>
      </c>
      <c r="D22" s="74">
        <v>1</v>
      </c>
      <c r="E22" s="120">
        <f t="shared" si="5"/>
        <v>45712</v>
      </c>
      <c r="F22" s="123">
        <f t="shared" si="6"/>
        <v>45718</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35">
      <c r="A23" s="13"/>
      <c r="B23" s="72" t="s">
        <v>37</v>
      </c>
      <c r="C23" s="73" t="s">
        <v>50</v>
      </c>
      <c r="D23" s="74">
        <v>1</v>
      </c>
      <c r="E23" s="120">
        <f t="shared" si="5"/>
        <v>45712</v>
      </c>
      <c r="F23" s="123">
        <f t="shared" si="6"/>
        <v>45718</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x14ac:dyDescent="0.3">
      <c r="A24" s="13"/>
      <c r="B24" s="127" t="s">
        <v>61</v>
      </c>
      <c r="C24" s="73" t="s">
        <v>59</v>
      </c>
      <c r="D24" s="128">
        <v>1</v>
      </c>
      <c r="E24" s="120">
        <f t="shared" si="5"/>
        <v>45712</v>
      </c>
      <c r="F24" s="121">
        <f t="shared" si="6"/>
        <v>45718</v>
      </c>
      <c r="G24" s="17"/>
      <c r="H24" s="17"/>
    </row>
    <row r="25" spans="1:64" s="46" customFormat="1" ht="30" customHeight="1" x14ac:dyDescent="0.3">
      <c r="A25" s="13"/>
      <c r="B25" s="127" t="s">
        <v>76</v>
      </c>
      <c r="C25" s="178" t="s">
        <v>59</v>
      </c>
      <c r="D25" s="128">
        <v>1</v>
      </c>
      <c r="E25" s="121">
        <f t="shared" si="5"/>
        <v>45712</v>
      </c>
      <c r="F25" s="121">
        <f t="shared" si="6"/>
        <v>45718</v>
      </c>
      <c r="G25" s="17"/>
      <c r="H25" s="17"/>
    </row>
    <row r="26" spans="1:64" s="46" customFormat="1" ht="30" customHeight="1" x14ac:dyDescent="0.3">
      <c r="A26" s="13"/>
      <c r="B26" s="176" t="s">
        <v>38</v>
      </c>
      <c r="C26" s="169"/>
      <c r="D26" s="170"/>
      <c r="E26" s="171"/>
      <c r="F26" s="171"/>
      <c r="G26" s="17"/>
      <c r="H26" s="17"/>
    </row>
    <row r="27" spans="1:64" s="46" customFormat="1" ht="30" customHeight="1" x14ac:dyDescent="0.3">
      <c r="A27" s="13"/>
      <c r="B27" s="172" t="s">
        <v>40</v>
      </c>
      <c r="C27" s="173" t="s">
        <v>59</v>
      </c>
      <c r="D27" s="174">
        <v>1</v>
      </c>
      <c r="E27" s="175">
        <f>Project_Start</f>
        <v>45712</v>
      </c>
      <c r="F27" s="175">
        <f>E27+6</f>
        <v>45718</v>
      </c>
      <c r="G27" s="17"/>
      <c r="H27" s="17"/>
    </row>
    <row r="28" spans="1:64" ht="30" customHeight="1" x14ac:dyDescent="0.3">
      <c r="G28" s="3"/>
    </row>
    <row r="29" spans="1:64" ht="30" customHeight="1" x14ac:dyDescent="0.3">
      <c r="C29" s="16"/>
      <c r="F29" s="15"/>
    </row>
    <row r="30" spans="1:64" ht="30" customHeight="1" x14ac:dyDescent="0.3">
      <c r="C30" s="4"/>
    </row>
  </sheetData>
  <mergeCells count="18">
    <mergeCell ref="F8:F9"/>
    <mergeCell ref="AD7:AJ7"/>
    <mergeCell ref="AK7:AQ7"/>
    <mergeCell ref="AR7:AX7"/>
    <mergeCell ref="AY7:BE7"/>
    <mergeCell ref="BF7:BL7"/>
    <mergeCell ref="A8:A9"/>
    <mergeCell ref="B8:B9"/>
    <mergeCell ref="C8:C9"/>
    <mergeCell ref="D8:D9"/>
    <mergeCell ref="E8:E9"/>
    <mergeCell ref="I1:O1"/>
    <mergeCell ref="Q1:Z1"/>
    <mergeCell ref="I2:O2"/>
    <mergeCell ref="Q2:Z2"/>
    <mergeCell ref="I7:O7"/>
    <mergeCell ref="P7:V7"/>
    <mergeCell ref="W7:AC7"/>
  </mergeCells>
  <conditionalFormatting sqref="D10:D27">
    <cfRule type="dataBar" priority="14">
      <dataBar>
        <cfvo type="num" val="0"/>
        <cfvo type="num" val="1"/>
        <color theme="0"/>
      </dataBar>
      <extLst>
        <ext xmlns:x14="http://schemas.microsoft.com/office/spreadsheetml/2009/9/main" uri="{B025F937-C7B1-47D3-B67F-A62EFF666E3E}">
          <x14:id>{38603F83-CF03-4D6C-9361-DE34B94C282D}</x14:id>
        </ext>
      </extLst>
    </cfRule>
  </conditionalFormatting>
  <conditionalFormatting sqref="I7:BL27">
    <cfRule type="expression" dxfId="21" priority="1">
      <formula>AND(TODAY()&gt;=I$8, TODAY()&lt;J$8)</formula>
    </cfRule>
  </conditionalFormatting>
  <conditionalFormatting sqref="I12:BL13">
    <cfRule type="expression" dxfId="20" priority="4">
      <formula>AND(task_start&lt;=I$8,ROUNDDOWN((task_end-task_start+1)*task_progress,0)+task_start-1&gt;=I$8)</formula>
    </cfRule>
    <cfRule type="expression" dxfId="19" priority="5">
      <formula>AND(task_end&gt;=I$8,task_start&lt;J$8)</formula>
    </cfRule>
  </conditionalFormatting>
  <conditionalFormatting sqref="I15:BL15">
    <cfRule type="expression" dxfId="18" priority="12">
      <formula>AND(task_start&lt;=I$8,ROUNDDOWN((task_end-task_start+1)*task_progress,0)+task_start-1&gt;=I$8)</formula>
    </cfRule>
    <cfRule type="expression" dxfId="17" priority="13" stopIfTrue="1">
      <formula>AND(task_end&gt;=I$8,task_start&lt;J$8)</formula>
    </cfRule>
  </conditionalFormatting>
  <conditionalFormatting sqref="I17:BL17">
    <cfRule type="expression" dxfId="16" priority="6" stopIfTrue="1">
      <formula>AND(task_start&lt;=I$8,ROUNDDOWN((task_end-task_start+1)*task_progress,0)+task_start-1&gt;=I$8)</formula>
    </cfRule>
    <cfRule type="expression" dxfId="15" priority="7" stopIfTrue="1">
      <formula>AND(task_end&gt;=I$8,task_start&lt;J$8)</formula>
    </cfRule>
  </conditionalFormatting>
  <conditionalFormatting sqref="I19:BL19">
    <cfRule type="expression" dxfId="14" priority="10">
      <formula>AND(task_start&lt;=I$8,ROUNDDOWN((task_end-task_start+1)*task_progress,0)+task_start-1&gt;=I$8)</formula>
    </cfRule>
    <cfRule type="expression" dxfId="13" priority="11" stopIfTrue="1">
      <formula>AND(task_end&gt;=I$8,task_start&lt;J$8)</formula>
    </cfRule>
  </conditionalFormatting>
  <conditionalFormatting sqref="I21:BL25">
    <cfRule type="expression" dxfId="12" priority="8">
      <formula>AND(task_start&lt;=I$8,ROUNDDOWN((task_end-task_start+1)*task_progress,0)+task_start-1&gt;=I$8)</formula>
    </cfRule>
    <cfRule type="expression" dxfId="11" priority="9" stopIfTrue="1">
      <formula>AND(task_end&gt;=I$8,task_start&lt;J$8)</formula>
    </cfRule>
  </conditionalFormatting>
  <conditionalFormatting sqref="I27:BL27">
    <cfRule type="expression" dxfId="10" priority="2">
      <formula>AND(task_start&lt;=I$8,ROUNDDOWN((task_end-task_start+1)*task_progress,0)+task_start-1&gt;=I$8)</formula>
    </cfRule>
    <cfRule type="expression" dxfId="9"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1A3AE94A-10AF-4F07-B77D-F7B9439A519A}">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8AC6BBA-7A40-4454-9255-24A6A3908483}"/>
    <dataValidation allowBlank="1" showInputMessage="1" showErrorMessage="1" prompt="Enter Company name in cel B2." sqref="A2:A5" xr:uid="{AE17B327-B4C3-40F9-9A47-676E7C92A715}"/>
    <dataValidation allowBlank="1" showInputMessage="1" showErrorMessage="1" prompt="Enter the name of the Project Lead in cell C3. Enter the Project Start date in cell Q1. Project Start: label is in cell I1." sqref="A6" xr:uid="{0F21847B-CE47-4C32-A621-E861956DFC0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6D1934B-B1EE-4442-95F4-779D76823AEE}"/>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7FF916F-5620-4E40-839F-E87B0C6C44F6}"/>
    <dataValidation allowBlank="1" showInputMessage="1" showErrorMessage="1" prompt="Cell B8 contains the Phase 1 sample title. Enter a new title in cell B8._x000a_To delete the phase and work only from tasks, simply delete this row." sqref="A11" xr:uid="{A1D12BDC-BEA3-489E-BD47-C336D268E23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1B9D116A-0BBF-45A1-BA63-2309C870CCC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A18" xr:uid="{732488D7-D300-4312-AC8F-AC8C77A77E20}"/>
    <dataValidation allowBlank="1" showInputMessage="1" showErrorMessage="1" prompt="Phase 3's sample block starts in cell B20." sqref="A20" xr:uid="{0B0BA33C-B2E4-4ADF-A6CD-3BA43BB58C92}"/>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8603F83-CF03-4D6C-9361-DE34B94C282D}">
            <x14:dataBar minLength="0" maxLength="100" gradient="0">
              <x14:cfvo type="num">
                <xm:f>0</xm:f>
              </x14:cfvo>
              <x14:cfvo type="num">
                <xm:f>1</xm:f>
              </x14:cfvo>
              <x14:negativeFillColor rgb="FFFF0000"/>
              <x14:axisColor rgb="FF000000"/>
            </x14:dataBar>
          </x14:cfRule>
          <xm:sqref>D10:D27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Toàn Trịnh</cp:lastModifiedBy>
  <dcterms:created xsi:type="dcterms:W3CDTF">2022-03-11T22:41:12Z</dcterms:created>
  <dcterms:modified xsi:type="dcterms:W3CDTF">2025-02-28T10:46:13Z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