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mc:AlternateContent xmlns:mc="http://schemas.openxmlformats.org/markup-compatibility/2006">
    <mc:Choice Requires="x15">
      <x15ac:absPath xmlns:x15ac="http://schemas.microsoft.com/office/spreadsheetml/2010/11/ac" url="/Users/vudangkhoa/Documents/EduPKA/Documents/Weekly Plan/"/>
    </mc:Choice>
  </mc:AlternateContent>
  <xr:revisionPtr revIDLastSave="0" documentId="8_{4C96F53F-F46F-5C4F-BA57-0056BE9362FC}" xr6:coauthVersionLast="47" xr6:coauthVersionMax="47" xr10:uidLastSave="{00000000-0000-0000-0000-000000000000}"/>
  <bookViews>
    <workbookView xWindow="0" yWindow="500" windowWidth="33600" windowHeight="19560" activeTab="1" xr2:uid="{00000000-000D-0000-FFFF-FFFF00000000}"/>
  </bookViews>
  <sheets>
    <sheet name="Tuần 1" sheetId="28" r:id="rId1"/>
    <sheet name="Tuần 2" sheetId="33" r:id="rId2"/>
    <sheet name="Tuần 3" sheetId="24" r:id="rId3"/>
    <sheet name="Tuần 4" sheetId="25" r:id="rId4"/>
    <sheet name="Tuần 5" sheetId="26" r:id="rId5"/>
    <sheet name="Tuần 6" sheetId="27" r:id="rId6"/>
    <sheet name="Tuần 7" sheetId="29" r:id="rId7"/>
    <sheet name="Tuần 8" sheetId="30" r:id="rId8"/>
    <sheet name="Tuần 9" sheetId="31" r:id="rId9"/>
    <sheet name="Tuần 10" sheetId="32" r:id="rId10"/>
    <sheet name="About" sheetId="12" r:id="rId11"/>
  </sheets>
  <definedNames>
    <definedName name="Display_Week" localSheetId="0">'Tuần 1'!$Q$2</definedName>
    <definedName name="Display_Week" localSheetId="9">'Tuần 10'!$Q$2</definedName>
    <definedName name="Display_Week" localSheetId="1">'Tuần 2'!$Q$2</definedName>
    <definedName name="Display_Week" localSheetId="2">'Tuần 3'!$Q$2</definedName>
    <definedName name="Display_Week" localSheetId="3">'Tuần 4'!$Q$2</definedName>
    <definedName name="Display_Week" localSheetId="4">'Tuần 5'!$Q$2</definedName>
    <definedName name="Display_Week" localSheetId="5">'Tuần 6'!$Q$2</definedName>
    <definedName name="Display_Week" localSheetId="6">'Tuần 7'!$Q$2</definedName>
    <definedName name="Display_Week" localSheetId="7">'Tuần 8'!$Q$2</definedName>
    <definedName name="Display_Week" localSheetId="8">'Tuần 9'!$Q$2</definedName>
    <definedName name="Display_Week">#REF!</definedName>
    <definedName name="_xlnm.Print_Titles" localSheetId="0">'Tuần 1'!$7:$9</definedName>
    <definedName name="_xlnm.Print_Titles" localSheetId="9">'Tuần 10'!$7:$9</definedName>
    <definedName name="_xlnm.Print_Titles" localSheetId="1">'Tuần 2'!$7:$9</definedName>
    <definedName name="_xlnm.Print_Titles" localSheetId="2">'Tuần 3'!$7:$9</definedName>
    <definedName name="_xlnm.Print_Titles" localSheetId="3">'Tuần 4'!$7:$9</definedName>
    <definedName name="_xlnm.Print_Titles" localSheetId="4">'Tuần 5'!$7:$9</definedName>
    <definedName name="_xlnm.Print_Titles" localSheetId="5">'Tuần 6'!$7:$9</definedName>
    <definedName name="_xlnm.Print_Titles" localSheetId="6">'Tuần 7'!$7:$9</definedName>
    <definedName name="_xlnm.Print_Titles" localSheetId="7">'Tuần 8'!$7:$9</definedName>
    <definedName name="_xlnm.Print_Titles" localSheetId="8">'Tuần 9'!$7:$9</definedName>
    <definedName name="Project_Start" localSheetId="0">'Tuần 1'!$Q$1</definedName>
    <definedName name="Project_Start" localSheetId="9">'Tuần 10'!$Q$1</definedName>
    <definedName name="Project_Start" localSheetId="1">'Tuần 2'!$Q$1</definedName>
    <definedName name="Project_Start" localSheetId="2">'Tuần 3'!$Q$1</definedName>
    <definedName name="Project_Start" localSheetId="3">'Tuần 4'!$Q$1</definedName>
    <definedName name="Project_Start" localSheetId="4">'Tuần 5'!$Q$1</definedName>
    <definedName name="Project_Start" localSheetId="5">'Tuần 6'!$Q$1</definedName>
    <definedName name="Project_Start" localSheetId="6">'Tuần 7'!$Q$1</definedName>
    <definedName name="Project_Start" localSheetId="7">'Tuần 8'!$Q$1</definedName>
    <definedName name="Project_Start" localSheetId="8">'Tuần 9'!$Q$1</definedName>
    <definedName name="Project_Start">#REF!</definedName>
    <definedName name="task_end" localSheetId="0">'Tuần 1'!$F1</definedName>
    <definedName name="task_end" localSheetId="9">'Tuần 10'!$F1</definedName>
    <definedName name="task_end" localSheetId="1">'Tuần 2'!$F1</definedName>
    <definedName name="task_end" localSheetId="2">'Tuần 3'!$F1</definedName>
    <definedName name="task_end" localSheetId="3">'Tuần 4'!$F1</definedName>
    <definedName name="task_end" localSheetId="4">'Tuần 5'!$F1</definedName>
    <definedName name="task_end" localSheetId="5">'Tuần 6'!$F1</definedName>
    <definedName name="task_end" localSheetId="6">'Tuần 7'!$F1</definedName>
    <definedName name="task_end" localSheetId="7">'Tuần 8'!$F1</definedName>
    <definedName name="task_end" localSheetId="8">'Tuần 9'!$F1</definedName>
    <definedName name="task_progress" localSheetId="0">'Tuần 1'!$D1</definedName>
    <definedName name="task_progress" localSheetId="9">'Tuần 10'!$D1</definedName>
    <definedName name="task_progress" localSheetId="1">'Tuần 2'!$D1</definedName>
    <definedName name="task_progress" localSheetId="2">'Tuần 3'!$D1</definedName>
    <definedName name="task_progress" localSheetId="3">'Tuần 4'!$D1</definedName>
    <definedName name="task_progress" localSheetId="4">'Tuần 5'!$D1</definedName>
    <definedName name="task_progress" localSheetId="5">'Tuần 6'!$D1</definedName>
    <definedName name="task_progress" localSheetId="6">'Tuần 7'!$D1</definedName>
    <definedName name="task_progress" localSheetId="7">'Tuần 8'!$D1</definedName>
    <definedName name="task_progress" localSheetId="8">'Tuần 9'!$D1</definedName>
    <definedName name="task_start" localSheetId="0">'Tuần 1'!$E1</definedName>
    <definedName name="task_start" localSheetId="9">'Tuần 10'!$E1</definedName>
    <definedName name="task_start" localSheetId="1">'Tuần 2'!$E1</definedName>
    <definedName name="task_start" localSheetId="2">'Tuần 3'!$E1</definedName>
    <definedName name="task_start" localSheetId="3">'Tuần 4'!$E1</definedName>
    <definedName name="task_start" localSheetId="4">'Tuần 5'!$E1</definedName>
    <definedName name="task_start" localSheetId="5">'Tuần 6'!$E1</definedName>
    <definedName name="task_start" localSheetId="6">'Tuần 7'!$E1</definedName>
    <definedName name="task_start" localSheetId="7">'Tuần 8'!$E1</definedName>
    <definedName name="task_start" localSheetId="8">'Tuần 9'!$E1</definedName>
    <definedName name="today" localSheetId="0">TODAY()</definedName>
    <definedName name="today" localSheetId="9">TODAY()</definedName>
    <definedName name="today" localSheetId="1">TODAY()</definedName>
    <definedName name="today" localSheetId="2">TODAY()</definedName>
    <definedName name="today" localSheetId="3">TODAY()</definedName>
    <definedName name="today" localSheetId="4">TODAY()</definedName>
    <definedName name="today" localSheetId="5">TODAY()</definedName>
    <definedName name="today" localSheetId="6">TODAY()</definedName>
    <definedName name="today" localSheetId="7">TODAY()</definedName>
    <definedName name="today" localSheetId="8">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24" l="1"/>
  <c r="I8" i="33"/>
  <c r="I7" i="33" s="1"/>
  <c r="F32" i="33"/>
  <c r="H32" i="33" s="1"/>
  <c r="F22" i="33"/>
  <c r="F21" i="33"/>
  <c r="H21" i="33"/>
  <c r="E12" i="33"/>
  <c r="F12" i="33" s="1"/>
  <c r="E29" i="33"/>
  <c r="E33" i="33" s="1"/>
  <c r="E19" i="33"/>
  <c r="E18" i="33"/>
  <c r="F19" i="33"/>
  <c r="F18" i="33"/>
  <c r="E31" i="33"/>
  <c r="F31" i="33" s="1"/>
  <c r="H30" i="33"/>
  <c r="H25" i="33"/>
  <c r="E23" i="33"/>
  <c r="E24" i="33" s="1"/>
  <c r="F24" i="33" s="1"/>
  <c r="H20" i="33"/>
  <c r="H11" i="33"/>
  <c r="H10" i="33"/>
  <c r="F29" i="28"/>
  <c r="F28" i="28"/>
  <c r="E27" i="28"/>
  <c r="F27" i="28" s="1"/>
  <c r="F18" i="28"/>
  <c r="F19" i="28"/>
  <c r="E20" i="28"/>
  <c r="F20" i="28" s="1"/>
  <c r="E34" i="33" l="1"/>
  <c r="F34" i="33" s="1"/>
  <c r="F29" i="33"/>
  <c r="I9" i="33"/>
  <c r="F33" i="33"/>
  <c r="F23" i="33"/>
  <c r="H31" i="33"/>
  <c r="H24" i="33"/>
  <c r="E13" i="33"/>
  <c r="H23" i="33"/>
  <c r="J8" i="33"/>
  <c r="J9" i="33" s="1"/>
  <c r="H12" i="33"/>
  <c r="E21" i="28"/>
  <c r="F21" i="28" s="1"/>
  <c r="H42" i="32"/>
  <c r="H41" i="32"/>
  <c r="H35" i="32"/>
  <c r="H29" i="32"/>
  <c r="H23" i="32"/>
  <c r="H17" i="32"/>
  <c r="E12" i="32"/>
  <c r="E30" i="32" s="1"/>
  <c r="H11" i="32"/>
  <c r="H10" i="32"/>
  <c r="I8" i="32"/>
  <c r="J8" i="32" s="1"/>
  <c r="H42" i="31"/>
  <c r="H41" i="31"/>
  <c r="H35" i="31"/>
  <c r="H29" i="31"/>
  <c r="H23" i="31"/>
  <c r="H17" i="31"/>
  <c r="E12" i="31"/>
  <c r="E30" i="31" s="1"/>
  <c r="H11" i="31"/>
  <c r="H10" i="31"/>
  <c r="I8" i="31"/>
  <c r="J8" i="31" s="1"/>
  <c r="H42" i="30"/>
  <c r="H41" i="30"/>
  <c r="H35" i="30"/>
  <c r="H29" i="30"/>
  <c r="H23" i="30"/>
  <c r="H17" i="30"/>
  <c r="E12" i="30"/>
  <c r="E30" i="30" s="1"/>
  <c r="H11" i="30"/>
  <c r="H10" i="30"/>
  <c r="I8" i="30"/>
  <c r="J8" i="30" s="1"/>
  <c r="H42" i="29"/>
  <c r="H41" i="29"/>
  <c r="H35" i="29"/>
  <c r="H29" i="29"/>
  <c r="H23" i="29"/>
  <c r="H17" i="29"/>
  <c r="E12" i="29"/>
  <c r="E30" i="29" s="1"/>
  <c r="H11" i="29"/>
  <c r="H10" i="29"/>
  <c r="I8" i="29"/>
  <c r="I7" i="29" s="1"/>
  <c r="H26" i="28"/>
  <c r="H22" i="28"/>
  <c r="H17" i="28"/>
  <c r="E12" i="28"/>
  <c r="F12" i="28" s="1"/>
  <c r="H11" i="28"/>
  <c r="H10" i="28"/>
  <c r="I8" i="28"/>
  <c r="I7" i="28" s="1"/>
  <c r="H42" i="27"/>
  <c r="H41" i="27"/>
  <c r="H35" i="27"/>
  <c r="H29" i="27"/>
  <c r="H23" i="27"/>
  <c r="E18" i="27"/>
  <c r="E19" i="27" s="1"/>
  <c r="H17" i="27"/>
  <c r="E12" i="27"/>
  <c r="E30" i="27" s="1"/>
  <c r="H11" i="27"/>
  <c r="H10" i="27"/>
  <c r="I8" i="27"/>
  <c r="J8" i="27" s="1"/>
  <c r="H42" i="26"/>
  <c r="H41" i="26"/>
  <c r="H35" i="26"/>
  <c r="H29" i="26"/>
  <c r="H23" i="26"/>
  <c r="E18" i="26"/>
  <c r="E19" i="26" s="1"/>
  <c r="H17" i="26"/>
  <c r="E12" i="26"/>
  <c r="E30" i="26" s="1"/>
  <c r="H11" i="26"/>
  <c r="H10" i="26"/>
  <c r="I8" i="26"/>
  <c r="J8" i="26" s="1"/>
  <c r="H42" i="25"/>
  <c r="H41" i="25"/>
  <c r="H35" i="25"/>
  <c r="H29" i="25"/>
  <c r="H23" i="25"/>
  <c r="E19" i="25"/>
  <c r="E18" i="25"/>
  <c r="H17" i="25"/>
  <c r="E12" i="25"/>
  <c r="E30" i="25" s="1"/>
  <c r="H11" i="25"/>
  <c r="H10" i="25"/>
  <c r="I8" i="25"/>
  <c r="J8" i="25" s="1"/>
  <c r="H42" i="24"/>
  <c r="H41" i="24"/>
  <c r="H35" i="24"/>
  <c r="H29" i="24"/>
  <c r="H23" i="24"/>
  <c r="E19" i="24"/>
  <c r="E18" i="24"/>
  <c r="H17" i="24"/>
  <c r="E12" i="24"/>
  <c r="E30" i="24" s="1"/>
  <c r="H11" i="24"/>
  <c r="H10" i="24"/>
  <c r="J8" i="24"/>
  <c r="E14" i="33" l="1"/>
  <c r="F14" i="33" s="1"/>
  <c r="F13" i="33"/>
  <c r="K8" i="33"/>
  <c r="L8" i="33" s="1"/>
  <c r="H13" i="33"/>
  <c r="E13" i="28"/>
  <c r="I7" i="32"/>
  <c r="I7" i="31"/>
  <c r="I9" i="31"/>
  <c r="K8" i="32"/>
  <c r="J9" i="32"/>
  <c r="F30" i="32"/>
  <c r="E31" i="32" s="1"/>
  <c r="E36" i="32"/>
  <c r="F12" i="32"/>
  <c r="E13" i="32" s="1"/>
  <c r="I9" i="32"/>
  <c r="K8" i="31"/>
  <c r="J9" i="31"/>
  <c r="F30" i="31"/>
  <c r="E31" i="31" s="1"/>
  <c r="E36" i="31"/>
  <c r="F12" i="31"/>
  <c r="I7" i="30"/>
  <c r="K8" i="30"/>
  <c r="J9" i="30"/>
  <c r="F30" i="30"/>
  <c r="E31" i="30" s="1"/>
  <c r="E36" i="30"/>
  <c r="F12" i="30"/>
  <c r="E13" i="30" s="1"/>
  <c r="I9" i="30"/>
  <c r="F30" i="29"/>
  <c r="E31" i="29" s="1"/>
  <c r="E36" i="29"/>
  <c r="F12" i="29"/>
  <c r="E13" i="29" s="1"/>
  <c r="I9" i="29"/>
  <c r="J8" i="29"/>
  <c r="I9" i="28"/>
  <c r="H12" i="28"/>
  <c r="I9" i="27"/>
  <c r="J8" i="28"/>
  <c r="I7" i="27"/>
  <c r="K8" i="27"/>
  <c r="J9" i="27"/>
  <c r="H19" i="27"/>
  <c r="F19" i="27"/>
  <c r="E20" i="27" s="1"/>
  <c r="F30" i="27"/>
  <c r="E31" i="27" s="1"/>
  <c r="E36" i="27"/>
  <c r="F18" i="27"/>
  <c r="H18" i="27"/>
  <c r="F12" i="27"/>
  <c r="E13" i="27" s="1"/>
  <c r="I7" i="26"/>
  <c r="I9" i="26"/>
  <c r="K8" i="26"/>
  <c r="J9" i="26"/>
  <c r="F30" i="26"/>
  <c r="E31" i="26" s="1"/>
  <c r="E36" i="26"/>
  <c r="F19" i="26"/>
  <c r="E20" i="26" s="1"/>
  <c r="F18" i="26"/>
  <c r="H18" i="26" s="1"/>
  <c r="F12" i="26"/>
  <c r="E13" i="26" s="1"/>
  <c r="I7" i="25"/>
  <c r="K8" i="25"/>
  <c r="J9" i="25"/>
  <c r="F30" i="25"/>
  <c r="E31" i="25" s="1"/>
  <c r="E36" i="25"/>
  <c r="F12" i="25"/>
  <c r="E13" i="25" s="1"/>
  <c r="I9" i="25"/>
  <c r="F18" i="25"/>
  <c r="H18" i="25" s="1"/>
  <c r="F19" i="25"/>
  <c r="E20" i="25" s="1"/>
  <c r="I7" i="24"/>
  <c r="F30" i="24"/>
  <c r="E31" i="24" s="1"/>
  <c r="E36" i="24"/>
  <c r="K8" i="24"/>
  <c r="J9" i="24"/>
  <c r="F12" i="24"/>
  <c r="E13" i="24" s="1"/>
  <c r="I9" i="24"/>
  <c r="F18" i="24"/>
  <c r="H18" i="24" s="1"/>
  <c r="F19" i="24"/>
  <c r="E20" i="24" s="1"/>
  <c r="E15" i="33" l="1"/>
  <c r="F15" i="33" s="1"/>
  <c r="H14" i="33"/>
  <c r="K9" i="33"/>
  <c r="E14" i="28"/>
  <c r="F13" i="28"/>
  <c r="H12" i="32"/>
  <c r="H27" i="28"/>
  <c r="F13" i="32"/>
  <c r="E14" i="32" s="1"/>
  <c r="F36" i="32"/>
  <c r="E37" i="32" s="1"/>
  <c r="E32" i="32"/>
  <c r="F31" i="32"/>
  <c r="H31" i="32" s="1"/>
  <c r="H30" i="32"/>
  <c r="L8" i="32"/>
  <c r="K9" i="32"/>
  <c r="H30" i="30"/>
  <c r="H12" i="31"/>
  <c r="E13" i="31"/>
  <c r="F36" i="31"/>
  <c r="E37" i="31" s="1"/>
  <c r="H12" i="30"/>
  <c r="E32" i="31"/>
  <c r="H31" i="31"/>
  <c r="F31" i="31"/>
  <c r="H30" i="31"/>
  <c r="L8" i="31"/>
  <c r="K9" i="31"/>
  <c r="F13" i="30"/>
  <c r="E14" i="30" s="1"/>
  <c r="F36" i="30"/>
  <c r="E37" i="30" s="1"/>
  <c r="F31" i="30"/>
  <c r="H31" i="30" s="1"/>
  <c r="E32" i="30"/>
  <c r="L8" i="30"/>
  <c r="K9" i="30"/>
  <c r="K8" i="29"/>
  <c r="J9" i="29"/>
  <c r="H12" i="29"/>
  <c r="F13" i="29"/>
  <c r="E14" i="29" s="1"/>
  <c r="F36" i="29"/>
  <c r="E37" i="29" s="1"/>
  <c r="E32" i="29"/>
  <c r="F31" i="29"/>
  <c r="H31" i="29" s="1"/>
  <c r="H30" i="29"/>
  <c r="K8" i="28"/>
  <c r="J9" i="28"/>
  <c r="H28" i="28"/>
  <c r="H12" i="27"/>
  <c r="F13" i="27"/>
  <c r="E14" i="27" s="1"/>
  <c r="F36" i="27"/>
  <c r="E37" i="27" s="1"/>
  <c r="F31" i="27"/>
  <c r="H31" i="27" s="1"/>
  <c r="E32" i="27"/>
  <c r="H30" i="27"/>
  <c r="E21" i="27"/>
  <c r="H20" i="27"/>
  <c r="F20" i="27"/>
  <c r="L8" i="27"/>
  <c r="K9" i="27"/>
  <c r="E21" i="26"/>
  <c r="F20" i="26"/>
  <c r="H20" i="26" s="1"/>
  <c r="H19" i="26"/>
  <c r="F13" i="26"/>
  <c r="E14" i="26" s="1"/>
  <c r="H12" i="26"/>
  <c r="F36" i="26"/>
  <c r="E37" i="26" s="1"/>
  <c r="H12" i="24"/>
  <c r="F31" i="26"/>
  <c r="H31" i="26" s="1"/>
  <c r="E32" i="26"/>
  <c r="H30" i="26"/>
  <c r="L8" i="26"/>
  <c r="K9" i="26"/>
  <c r="E21" i="25"/>
  <c r="H20" i="25"/>
  <c r="F20" i="25"/>
  <c r="H12" i="25"/>
  <c r="F13" i="25"/>
  <c r="E14" i="25" s="1"/>
  <c r="H19" i="25"/>
  <c r="F36" i="25"/>
  <c r="E37" i="25" s="1"/>
  <c r="E32" i="25"/>
  <c r="F31" i="25"/>
  <c r="H31" i="25" s="1"/>
  <c r="H30" i="25"/>
  <c r="L8" i="25"/>
  <c r="K9" i="25"/>
  <c r="E21" i="24"/>
  <c r="H20" i="24"/>
  <c r="F20" i="24"/>
  <c r="F13" i="24"/>
  <c r="E14" i="24" s="1"/>
  <c r="H19" i="24"/>
  <c r="L8" i="24"/>
  <c r="K9" i="24"/>
  <c r="F36" i="24"/>
  <c r="E37" i="24" s="1"/>
  <c r="E32" i="24"/>
  <c r="F31" i="24"/>
  <c r="H31" i="24" s="1"/>
  <c r="H30" i="24"/>
  <c r="H36" i="32" l="1"/>
  <c r="M8" i="33"/>
  <c r="L9" i="33"/>
  <c r="E27" i="33"/>
  <c r="F27" i="33" s="1"/>
  <c r="E26" i="33"/>
  <c r="F26" i="33" s="1"/>
  <c r="H15" i="33"/>
  <c r="E28" i="33"/>
  <c r="F28" i="33" s="1"/>
  <c r="E15" i="28"/>
  <c r="F14" i="28"/>
  <c r="M8" i="32"/>
  <c r="L9" i="32"/>
  <c r="E34" i="32"/>
  <c r="F32" i="32"/>
  <c r="E33" i="32" s="1"/>
  <c r="F37" i="32"/>
  <c r="E38" i="32" s="1"/>
  <c r="F14" i="32"/>
  <c r="E15" i="32" s="1"/>
  <c r="H13" i="32"/>
  <c r="H36" i="30"/>
  <c r="M8" i="31"/>
  <c r="L9" i="31"/>
  <c r="E34" i="31"/>
  <c r="F32" i="31"/>
  <c r="E33" i="31" s="1"/>
  <c r="H36" i="31"/>
  <c r="F37" i="31"/>
  <c r="E38" i="31" s="1"/>
  <c r="F13" i="31"/>
  <c r="E14" i="31" s="1"/>
  <c r="H36" i="29"/>
  <c r="M8" i="30"/>
  <c r="L9" i="30"/>
  <c r="E34" i="30"/>
  <c r="F32" i="30"/>
  <c r="E33" i="30" s="1"/>
  <c r="F37" i="30"/>
  <c r="E38" i="30" s="1"/>
  <c r="F14" i="30"/>
  <c r="E15" i="30" s="1"/>
  <c r="H13" i="30"/>
  <c r="E34" i="29"/>
  <c r="F32" i="29"/>
  <c r="E33" i="29" s="1"/>
  <c r="F37" i="29"/>
  <c r="E38" i="29" s="1"/>
  <c r="F14" i="29"/>
  <c r="E15" i="29" s="1"/>
  <c r="H13" i="29"/>
  <c r="L8" i="29"/>
  <c r="K9" i="29"/>
  <c r="H13" i="28"/>
  <c r="H36" i="27"/>
  <c r="H13" i="27"/>
  <c r="L8" i="28"/>
  <c r="M8" i="28" s="1"/>
  <c r="N8" i="28" s="1"/>
  <c r="O8" i="28" s="1"/>
  <c r="K9" i="28"/>
  <c r="M8" i="27"/>
  <c r="L9" i="27"/>
  <c r="H36" i="25"/>
  <c r="F21" i="27"/>
  <c r="E22" i="27"/>
  <c r="H21" i="27"/>
  <c r="E34" i="27"/>
  <c r="F32" i="27"/>
  <c r="E33" i="27" s="1"/>
  <c r="F37" i="27"/>
  <c r="E38" i="27" s="1"/>
  <c r="F14" i="27"/>
  <c r="E15" i="27" s="1"/>
  <c r="H36" i="26"/>
  <c r="H13" i="25"/>
  <c r="F14" i="26"/>
  <c r="E15" i="26" s="1"/>
  <c r="H13" i="26"/>
  <c r="M8" i="26"/>
  <c r="L9" i="26"/>
  <c r="F37" i="26"/>
  <c r="E38" i="26" s="1"/>
  <c r="E34" i="26"/>
  <c r="F32" i="26"/>
  <c r="E33" i="26" s="1"/>
  <c r="F21" i="26"/>
  <c r="H21" i="26"/>
  <c r="E22" i="26"/>
  <c r="E34" i="25"/>
  <c r="F32" i="25"/>
  <c r="E33" i="25" s="1"/>
  <c r="F37" i="25"/>
  <c r="E38" i="25" s="1"/>
  <c r="F14" i="25"/>
  <c r="E15" i="25" s="1"/>
  <c r="M8" i="25"/>
  <c r="L9" i="25"/>
  <c r="F21" i="25"/>
  <c r="H21" i="25" s="1"/>
  <c r="E22" i="25"/>
  <c r="E34" i="24"/>
  <c r="F32" i="24"/>
  <c r="E33" i="24" s="1"/>
  <c r="F37" i="24"/>
  <c r="E38" i="24" s="1"/>
  <c r="H36" i="24"/>
  <c r="L9" i="24"/>
  <c r="M8" i="24"/>
  <c r="F14" i="24"/>
  <c r="E15" i="24" s="1"/>
  <c r="H13" i="24"/>
  <c r="F21" i="24"/>
  <c r="H21" i="24"/>
  <c r="E22" i="24"/>
  <c r="H28" i="33" l="1"/>
  <c r="H26" i="33"/>
  <c r="M9" i="33"/>
  <c r="N8" i="33"/>
  <c r="H13" i="31"/>
  <c r="F15" i="28"/>
  <c r="H15" i="28" s="1"/>
  <c r="F15" i="32"/>
  <c r="H15" i="32" s="1"/>
  <c r="E24" i="32"/>
  <c r="E18" i="32"/>
  <c r="H14" i="32"/>
  <c r="F38" i="32"/>
  <c r="H38" i="32" s="1"/>
  <c r="H37" i="32"/>
  <c r="F33" i="32"/>
  <c r="H33" i="32" s="1"/>
  <c r="H32" i="32"/>
  <c r="H32" i="31"/>
  <c r="F34" i="32"/>
  <c r="H34" i="32" s="1"/>
  <c r="N8" i="32"/>
  <c r="M9" i="32"/>
  <c r="H14" i="31"/>
  <c r="F14" i="31"/>
  <c r="E15" i="31" s="1"/>
  <c r="F38" i="31"/>
  <c r="H38" i="31" s="1"/>
  <c r="H37" i="31"/>
  <c r="H14" i="30"/>
  <c r="F33" i="31"/>
  <c r="H33" i="31" s="1"/>
  <c r="F34" i="31"/>
  <c r="H34" i="31" s="1"/>
  <c r="N8" i="31"/>
  <c r="M9" i="31"/>
  <c r="F15" i="30"/>
  <c r="H15" i="30" s="1"/>
  <c r="E24" i="30"/>
  <c r="E18" i="30"/>
  <c r="H38" i="30"/>
  <c r="F38" i="30"/>
  <c r="H37" i="30"/>
  <c r="F33" i="30"/>
  <c r="H33" i="30" s="1"/>
  <c r="H32" i="30"/>
  <c r="F34" i="30"/>
  <c r="H34" i="30" s="1"/>
  <c r="H37" i="29"/>
  <c r="N8" i="30"/>
  <c r="M9" i="30"/>
  <c r="M8" i="29"/>
  <c r="L9" i="29"/>
  <c r="H14" i="27"/>
  <c r="F15" i="29"/>
  <c r="H15" i="29" s="1"/>
  <c r="E24" i="29"/>
  <c r="E18" i="29"/>
  <c r="H14" i="29"/>
  <c r="F38" i="29"/>
  <c r="H38" i="29" s="1"/>
  <c r="F33" i="29"/>
  <c r="H33" i="29" s="1"/>
  <c r="H32" i="29"/>
  <c r="F34" i="29"/>
  <c r="H34" i="29" s="1"/>
  <c r="L9" i="28"/>
  <c r="H37" i="27"/>
  <c r="H37" i="26"/>
  <c r="H32" i="27"/>
  <c r="H29" i="28"/>
  <c r="H14" i="28"/>
  <c r="H32" i="26"/>
  <c r="F38" i="27"/>
  <c r="H38" i="27" s="1"/>
  <c r="F33" i="27"/>
  <c r="H33" i="27" s="1"/>
  <c r="F34" i="27"/>
  <c r="H34" i="27" s="1"/>
  <c r="H22" i="27"/>
  <c r="F22" i="27"/>
  <c r="H32" i="24"/>
  <c r="F15" i="27"/>
  <c r="H15" i="27" s="1"/>
  <c r="E24" i="27"/>
  <c r="N8" i="27"/>
  <c r="M9" i="27"/>
  <c r="F34" i="26"/>
  <c r="H34" i="26" s="1"/>
  <c r="F38" i="26"/>
  <c r="H38" i="26" s="1"/>
  <c r="F33" i="26"/>
  <c r="H33" i="26" s="1"/>
  <c r="N8" i="26"/>
  <c r="M9" i="26"/>
  <c r="H32" i="25"/>
  <c r="F15" i="26"/>
  <c r="H15" i="26" s="1"/>
  <c r="E24" i="26"/>
  <c r="F22" i="26"/>
  <c r="H22" i="26" s="1"/>
  <c r="H14" i="26"/>
  <c r="H22" i="25"/>
  <c r="F22" i="25"/>
  <c r="N8" i="25"/>
  <c r="M9" i="25"/>
  <c r="F15" i="25"/>
  <c r="H15" i="25" s="1"/>
  <c r="E24" i="25"/>
  <c r="H14" i="25"/>
  <c r="H37" i="25"/>
  <c r="F38" i="25"/>
  <c r="H38" i="25" s="1"/>
  <c r="F33" i="25"/>
  <c r="H33" i="25" s="1"/>
  <c r="F34" i="25"/>
  <c r="H34" i="25" s="1"/>
  <c r="F15" i="24"/>
  <c r="H15" i="24" s="1"/>
  <c r="E24" i="24"/>
  <c r="H14" i="24"/>
  <c r="N8" i="24"/>
  <c r="M9" i="24"/>
  <c r="F38" i="24"/>
  <c r="H38" i="24" s="1"/>
  <c r="H37" i="24"/>
  <c r="F22" i="24"/>
  <c r="H22" i="24" s="1"/>
  <c r="F33" i="24"/>
  <c r="H33" i="24" s="1"/>
  <c r="F34" i="24"/>
  <c r="H34" i="24" s="1"/>
  <c r="O8" i="33" l="1"/>
  <c r="N9" i="33"/>
  <c r="E19" i="32"/>
  <c r="F18" i="32"/>
  <c r="H18" i="32" s="1"/>
  <c r="N9" i="32"/>
  <c r="O8" i="32"/>
  <c r="E25" i="32"/>
  <c r="F24" i="32"/>
  <c r="H24" i="32" s="1"/>
  <c r="N9" i="31"/>
  <c r="O8" i="31"/>
  <c r="F15" i="31"/>
  <c r="H15" i="31" s="1"/>
  <c r="E24" i="31"/>
  <c r="E18" i="31"/>
  <c r="E19" i="30"/>
  <c r="F18" i="30"/>
  <c r="H18" i="30" s="1"/>
  <c r="E25" i="30"/>
  <c r="F24" i="30"/>
  <c r="H24" i="30" s="1"/>
  <c r="O8" i="30"/>
  <c r="N9" i="30"/>
  <c r="E19" i="29"/>
  <c r="F18" i="29"/>
  <c r="H18" i="29" s="1"/>
  <c r="E25" i="29"/>
  <c r="H24" i="29"/>
  <c r="F24" i="29"/>
  <c r="N8" i="29"/>
  <c r="M9" i="29"/>
  <c r="H18" i="28"/>
  <c r="H23" i="28"/>
  <c r="M9" i="28"/>
  <c r="N9" i="27"/>
  <c r="O8" i="27"/>
  <c r="E25" i="27"/>
  <c r="F24" i="27"/>
  <c r="H24" i="27" s="1"/>
  <c r="N9" i="26"/>
  <c r="O8" i="26"/>
  <c r="E25" i="26"/>
  <c r="F24" i="26"/>
  <c r="H24" i="26" s="1"/>
  <c r="E25" i="25"/>
  <c r="F24" i="25"/>
  <c r="H24" i="25" s="1"/>
  <c r="N9" i="25"/>
  <c r="O8" i="25"/>
  <c r="N9" i="24"/>
  <c r="O8" i="24"/>
  <c r="E25" i="24"/>
  <c r="F24" i="24"/>
  <c r="H24" i="24" s="1"/>
  <c r="P8" i="33" l="1"/>
  <c r="P7" i="33" s="1"/>
  <c r="O9" i="33"/>
  <c r="F25" i="32"/>
  <c r="E26" i="32" s="1"/>
  <c r="O9" i="32"/>
  <c r="P8" i="32"/>
  <c r="F19" i="32"/>
  <c r="E20" i="32" s="1"/>
  <c r="F18" i="31"/>
  <c r="H18" i="31" s="1"/>
  <c r="E19" i="31"/>
  <c r="E25" i="31"/>
  <c r="F24" i="31"/>
  <c r="H24" i="31" s="1"/>
  <c r="O9" i="31"/>
  <c r="P8" i="31"/>
  <c r="P8" i="30"/>
  <c r="O9" i="30"/>
  <c r="F25" i="30"/>
  <c r="E26" i="30" s="1"/>
  <c r="F19" i="30"/>
  <c r="E20" i="30" s="1"/>
  <c r="N9" i="29"/>
  <c r="O8" i="29"/>
  <c r="F25" i="29"/>
  <c r="E26" i="29" s="1"/>
  <c r="F19" i="29"/>
  <c r="E20" i="29" s="1"/>
  <c r="N9" i="28"/>
  <c r="F25" i="27"/>
  <c r="E26" i="27" s="1"/>
  <c r="O9" i="27"/>
  <c r="P8" i="27"/>
  <c r="F25" i="26"/>
  <c r="E26" i="26" s="1"/>
  <c r="O9" i="26"/>
  <c r="P8" i="26"/>
  <c r="O9" i="25"/>
  <c r="P8" i="25"/>
  <c r="F25" i="25"/>
  <c r="E26" i="25" s="1"/>
  <c r="F25" i="24"/>
  <c r="E26" i="24" s="1"/>
  <c r="O9" i="24"/>
  <c r="P8" i="24"/>
  <c r="H25" i="32" l="1"/>
  <c r="Q8" i="33"/>
  <c r="P9" i="33"/>
  <c r="E21" i="32"/>
  <c r="F20" i="32"/>
  <c r="H20" i="32" s="1"/>
  <c r="H19" i="32"/>
  <c r="P7" i="32"/>
  <c r="P9" i="32"/>
  <c r="Q8" i="32"/>
  <c r="E27" i="32"/>
  <c r="F26" i="32"/>
  <c r="H26" i="32" s="1"/>
  <c r="P7" i="31"/>
  <c r="Q8" i="31"/>
  <c r="P9" i="31"/>
  <c r="F25" i="31"/>
  <c r="E26" i="31" s="1"/>
  <c r="F19" i="31"/>
  <c r="E20" i="31" s="1"/>
  <c r="E21" i="30"/>
  <c r="H20" i="30"/>
  <c r="F20" i="30"/>
  <c r="H19" i="30"/>
  <c r="F26" i="30"/>
  <c r="H26" i="30" s="1"/>
  <c r="E27" i="30"/>
  <c r="H25" i="30"/>
  <c r="P7" i="30"/>
  <c r="P9" i="30"/>
  <c r="Q8" i="30"/>
  <c r="E21" i="29"/>
  <c r="F20" i="29"/>
  <c r="H20" i="29" s="1"/>
  <c r="H25" i="28"/>
  <c r="H19" i="29"/>
  <c r="F26" i="29"/>
  <c r="H26" i="29" s="1"/>
  <c r="E27" i="29"/>
  <c r="H25" i="29"/>
  <c r="O9" i="29"/>
  <c r="P8" i="29"/>
  <c r="H21" i="28"/>
  <c r="H20" i="28"/>
  <c r="O9" i="28"/>
  <c r="P8" i="28"/>
  <c r="P7" i="27"/>
  <c r="P9" i="27"/>
  <c r="Q8" i="27"/>
  <c r="E27" i="27"/>
  <c r="F26" i="27"/>
  <c r="H26" i="27" s="1"/>
  <c r="H25" i="27"/>
  <c r="H25" i="25"/>
  <c r="P7" i="26"/>
  <c r="P9" i="26"/>
  <c r="Q8" i="26"/>
  <c r="F26" i="26"/>
  <c r="H26" i="26" s="1"/>
  <c r="E27" i="26"/>
  <c r="H25" i="26"/>
  <c r="E27" i="25"/>
  <c r="F26" i="25"/>
  <c r="H26" i="25" s="1"/>
  <c r="P7" i="25"/>
  <c r="P9" i="25"/>
  <c r="Q8" i="25"/>
  <c r="P9" i="24"/>
  <c r="P7" i="24"/>
  <c r="Q8" i="24"/>
  <c r="F26" i="24"/>
  <c r="H26" i="24" s="1"/>
  <c r="E27" i="24"/>
  <c r="H25" i="24"/>
  <c r="Q9" i="33" l="1"/>
  <c r="R8" i="33"/>
  <c r="E28" i="32"/>
  <c r="F27" i="32"/>
  <c r="H27" i="32" s="1"/>
  <c r="Q9" i="32"/>
  <c r="R8" i="32"/>
  <c r="H19" i="31"/>
  <c r="F21" i="32"/>
  <c r="H21" i="32" s="1"/>
  <c r="E22" i="32"/>
  <c r="E21" i="31"/>
  <c r="F20" i="31"/>
  <c r="H20" i="31" s="1"/>
  <c r="E27" i="31"/>
  <c r="F26" i="31"/>
  <c r="H26" i="31" s="1"/>
  <c r="H25" i="31"/>
  <c r="Q9" i="31"/>
  <c r="R8" i="31"/>
  <c r="Q9" i="30"/>
  <c r="R8" i="30"/>
  <c r="E28" i="30"/>
  <c r="F27" i="30"/>
  <c r="H27" i="30" s="1"/>
  <c r="F21" i="30"/>
  <c r="H21" i="30" s="1"/>
  <c r="E22" i="30"/>
  <c r="P7" i="29"/>
  <c r="P9" i="29"/>
  <c r="Q8" i="29"/>
  <c r="E28" i="29"/>
  <c r="F27" i="29"/>
  <c r="H27" i="29" s="1"/>
  <c r="F21" i="29"/>
  <c r="H21" i="29" s="1"/>
  <c r="E22" i="29"/>
  <c r="P9" i="28"/>
  <c r="Q8" i="28"/>
  <c r="P7" i="28"/>
  <c r="E28" i="27"/>
  <c r="F27" i="27"/>
  <c r="H27" i="27" s="1"/>
  <c r="Q9" i="27"/>
  <c r="R8" i="27"/>
  <c r="E28" i="26"/>
  <c r="F27" i="26"/>
  <c r="H27" i="26" s="1"/>
  <c r="Q9" i="26"/>
  <c r="R8" i="26"/>
  <c r="Q9" i="25"/>
  <c r="R8" i="25"/>
  <c r="E28" i="25"/>
  <c r="F27" i="25"/>
  <c r="H27" i="25" s="1"/>
  <c r="Q9" i="24"/>
  <c r="R8" i="24"/>
  <c r="E28" i="24"/>
  <c r="F27" i="24"/>
  <c r="H27" i="24" s="1"/>
  <c r="R9" i="33" l="1"/>
  <c r="S8" i="33"/>
  <c r="F22" i="32"/>
  <c r="H22" i="32" s="1"/>
  <c r="R9" i="32"/>
  <c r="S8" i="32"/>
  <c r="F28" i="32"/>
  <c r="H28" i="32" s="1"/>
  <c r="R9" i="31"/>
  <c r="S8" i="31"/>
  <c r="E28" i="31"/>
  <c r="H27" i="31"/>
  <c r="F27" i="31"/>
  <c r="F21" i="31"/>
  <c r="H21" i="31" s="1"/>
  <c r="E22" i="31"/>
  <c r="F22" i="30"/>
  <c r="H22" i="30" s="1"/>
  <c r="F28" i="30"/>
  <c r="H28" i="30" s="1"/>
  <c r="R9" i="30"/>
  <c r="S8" i="30"/>
  <c r="F22" i="29"/>
  <c r="H22" i="29" s="1"/>
  <c r="F28" i="29"/>
  <c r="H28" i="29" s="1"/>
  <c r="Q9" i="29"/>
  <c r="R8" i="29"/>
  <c r="Q9" i="28"/>
  <c r="R8" i="28"/>
  <c r="R9" i="27"/>
  <c r="S8" i="27"/>
  <c r="F28" i="27"/>
  <c r="H28" i="27" s="1"/>
  <c r="R9" i="26"/>
  <c r="S8" i="26"/>
  <c r="F28" i="26"/>
  <c r="H28" i="26" s="1"/>
  <c r="F28" i="25"/>
  <c r="H28" i="25" s="1"/>
  <c r="R9" i="25"/>
  <c r="S8" i="25"/>
  <c r="F28" i="24"/>
  <c r="H28" i="24" s="1"/>
  <c r="R9" i="24"/>
  <c r="S8" i="24"/>
  <c r="S9" i="33" l="1"/>
  <c r="T8" i="33"/>
  <c r="T8" i="32"/>
  <c r="S9" i="32"/>
  <c r="F22" i="31"/>
  <c r="H22" i="31" s="1"/>
  <c r="F28" i="31"/>
  <c r="H28" i="31" s="1"/>
  <c r="T8" i="31"/>
  <c r="S9" i="31"/>
  <c r="T8" i="30"/>
  <c r="S9" i="30"/>
  <c r="R9" i="29"/>
  <c r="S8" i="29"/>
  <c r="S8" i="28"/>
  <c r="R9" i="28"/>
  <c r="S9" i="27"/>
  <c r="T8" i="27"/>
  <c r="S9" i="26"/>
  <c r="T8" i="26"/>
  <c r="T8" i="25"/>
  <c r="S9" i="25"/>
  <c r="T8" i="24"/>
  <c r="S9" i="24"/>
  <c r="T9" i="33" l="1"/>
  <c r="U8" i="33"/>
  <c r="U8" i="32"/>
  <c r="T9" i="32"/>
  <c r="U8" i="31"/>
  <c r="T9" i="31"/>
  <c r="U8" i="30"/>
  <c r="T9" i="30"/>
  <c r="T8" i="29"/>
  <c r="S9" i="29"/>
  <c r="T8" i="28"/>
  <c r="S9" i="28"/>
  <c r="U8" i="27"/>
  <c r="T9" i="27"/>
  <c r="U8" i="26"/>
  <c r="T9" i="26"/>
  <c r="U8" i="25"/>
  <c r="T9" i="25"/>
  <c r="U8" i="24"/>
  <c r="T9" i="24"/>
  <c r="U9" i="33" l="1"/>
  <c r="V8" i="33"/>
  <c r="V8" i="32"/>
  <c r="U9" i="32"/>
  <c r="V8" i="31"/>
  <c r="U9" i="31"/>
  <c r="V8" i="30"/>
  <c r="U9" i="30"/>
  <c r="U8" i="29"/>
  <c r="T9" i="29"/>
  <c r="U8" i="28"/>
  <c r="T9" i="28"/>
  <c r="V8" i="27"/>
  <c r="U9" i="27"/>
  <c r="V8" i="26"/>
  <c r="U9" i="26"/>
  <c r="V8" i="25"/>
  <c r="U9" i="25"/>
  <c r="V8" i="24"/>
  <c r="U9" i="24"/>
  <c r="W8" i="33" l="1"/>
  <c r="V9" i="33"/>
  <c r="W8" i="32"/>
  <c r="V9" i="32"/>
  <c r="W8" i="31"/>
  <c r="V9" i="31"/>
  <c r="W8" i="30"/>
  <c r="V9" i="30"/>
  <c r="V8" i="29"/>
  <c r="U9" i="29"/>
  <c r="V8" i="28"/>
  <c r="U9" i="28"/>
  <c r="W8" i="27"/>
  <c r="V9" i="27"/>
  <c r="W8" i="26"/>
  <c r="V9" i="26"/>
  <c r="W8" i="25"/>
  <c r="V9" i="25"/>
  <c r="W8" i="24"/>
  <c r="V9" i="24"/>
  <c r="X8" i="33" l="1"/>
  <c r="W7" i="33"/>
  <c r="W9" i="33"/>
  <c r="X8" i="32"/>
  <c r="W9" i="32"/>
  <c r="W7" i="32"/>
  <c r="X8" i="31"/>
  <c r="W9" i="31"/>
  <c r="W7" i="31"/>
  <c r="X8" i="30"/>
  <c r="W9" i="30"/>
  <c r="W7" i="30"/>
  <c r="W8" i="29"/>
  <c r="V9" i="29"/>
  <c r="W8" i="28"/>
  <c r="V9" i="28"/>
  <c r="X8" i="27"/>
  <c r="W7" i="27"/>
  <c r="W9" i="27"/>
  <c r="X8" i="26"/>
  <c r="W7" i="26"/>
  <c r="W9" i="26"/>
  <c r="X8" i="25"/>
  <c r="W9" i="25"/>
  <c r="W7" i="25"/>
  <c r="X8" i="24"/>
  <c r="W9" i="24"/>
  <c r="W7" i="24"/>
  <c r="X9" i="33" l="1"/>
  <c r="Y8" i="33"/>
  <c r="Y8" i="32"/>
  <c r="X9" i="32"/>
  <c r="Y8" i="31"/>
  <c r="X9" i="31"/>
  <c r="Y8" i="30"/>
  <c r="X9" i="30"/>
  <c r="X8" i="29"/>
  <c r="W7" i="29"/>
  <c r="W9" i="29"/>
  <c r="X8" i="28"/>
  <c r="W9" i="28"/>
  <c r="W7" i="28"/>
  <c r="Y8" i="27"/>
  <c r="X9" i="27"/>
  <c r="Y8" i="26"/>
  <c r="X9" i="26"/>
  <c r="Y8" i="25"/>
  <c r="X9" i="25"/>
  <c r="Y8" i="24"/>
  <c r="X9" i="24"/>
  <c r="Y9" i="33" l="1"/>
  <c r="Z8" i="33"/>
  <c r="Z8" i="32"/>
  <c r="Y9" i="32"/>
  <c r="Z8" i="31"/>
  <c r="Y9" i="31"/>
  <c r="Z8" i="30"/>
  <c r="Y9" i="30"/>
  <c r="Y8" i="29"/>
  <c r="X9" i="29"/>
  <c r="Y8" i="28"/>
  <c r="X9" i="28"/>
  <c r="Z8" i="27"/>
  <c r="Y9" i="27"/>
  <c r="Z8" i="26"/>
  <c r="Y9" i="26"/>
  <c r="Z8" i="25"/>
  <c r="Y9" i="25"/>
  <c r="Y9" i="24"/>
  <c r="Z8" i="24"/>
  <c r="AA8" i="33" l="1"/>
  <c r="Z9" i="33"/>
  <c r="Z9" i="32"/>
  <c r="AA8" i="32"/>
  <c r="Z9" i="31"/>
  <c r="AA8" i="31"/>
  <c r="Z9" i="30"/>
  <c r="AA8" i="30"/>
  <c r="Z8" i="29"/>
  <c r="Y9" i="29"/>
  <c r="Y9" i="28"/>
  <c r="Z8" i="28"/>
  <c r="Z9" i="27"/>
  <c r="AA8" i="27"/>
  <c r="AA8" i="26"/>
  <c r="Z9" i="26"/>
  <c r="Z9" i="25"/>
  <c r="AA8" i="25"/>
  <c r="Z9" i="24"/>
  <c r="AA8" i="24"/>
  <c r="AB8" i="33" l="1"/>
  <c r="AA9" i="33"/>
  <c r="AA9" i="32"/>
  <c r="AB8" i="32"/>
  <c r="AA9" i="31"/>
  <c r="AB8" i="31"/>
  <c r="AA9" i="30"/>
  <c r="AB8" i="30"/>
  <c r="Z9" i="29"/>
  <c r="AA8" i="29"/>
  <c r="Z9" i="28"/>
  <c r="AA8" i="28"/>
  <c r="AA9" i="27"/>
  <c r="AB8" i="27"/>
  <c r="AB8" i="26"/>
  <c r="AA9" i="26"/>
  <c r="AA9" i="25"/>
  <c r="AB8" i="25"/>
  <c r="AA9" i="24"/>
  <c r="AB8" i="24"/>
  <c r="AB9" i="33" l="1"/>
  <c r="AC8" i="33"/>
  <c r="AB9" i="32"/>
  <c r="AC8" i="32"/>
  <c r="AB9" i="31"/>
  <c r="AC8" i="31"/>
  <c r="AB9" i="30"/>
  <c r="AC8" i="30"/>
  <c r="AA9" i="29"/>
  <c r="AB8" i="29"/>
  <c r="AB8" i="28"/>
  <c r="AA9" i="28"/>
  <c r="AB9" i="27"/>
  <c r="AC8" i="27"/>
  <c r="AB9" i="26"/>
  <c r="AC8" i="26"/>
  <c r="AB9" i="25"/>
  <c r="AC8" i="25"/>
  <c r="AB9" i="24"/>
  <c r="AC8" i="24"/>
  <c r="AD8" i="33" l="1"/>
  <c r="AC9" i="33"/>
  <c r="AC9" i="32"/>
  <c r="AD8" i="32"/>
  <c r="AC9" i="31"/>
  <c r="AD8" i="31"/>
  <c r="AC9" i="30"/>
  <c r="AD8" i="30"/>
  <c r="AB9" i="29"/>
  <c r="AC8" i="29"/>
  <c r="AB9" i="28"/>
  <c r="AC8" i="28"/>
  <c r="AC9" i="27"/>
  <c r="AD8" i="27"/>
  <c r="AC9" i="26"/>
  <c r="AD8" i="26"/>
  <c r="AC9" i="25"/>
  <c r="AD8" i="25"/>
  <c r="AD8" i="24"/>
  <c r="AC9" i="24"/>
  <c r="AD7" i="33" l="1"/>
  <c r="AD9" i="33"/>
  <c r="AE8" i="33"/>
  <c r="AD9" i="32"/>
  <c r="AE8" i="32"/>
  <c r="AD7" i="32"/>
  <c r="AD9" i="31"/>
  <c r="AE8" i="31"/>
  <c r="AD7" i="31"/>
  <c r="AD9" i="30"/>
  <c r="AD7" i="30"/>
  <c r="AE8" i="30"/>
  <c r="AC9" i="29"/>
  <c r="AD8" i="29"/>
  <c r="AC9" i="28"/>
  <c r="AD8" i="28"/>
  <c r="AD9" i="27"/>
  <c r="AD7" i="27"/>
  <c r="AE8" i="27"/>
  <c r="AD9" i="26"/>
  <c r="AD7" i="26"/>
  <c r="AE8" i="26"/>
  <c r="AD9" i="25"/>
  <c r="AE8" i="25"/>
  <c r="AD7" i="25"/>
  <c r="AD9" i="24"/>
  <c r="AE8" i="24"/>
  <c r="AD7" i="24"/>
  <c r="AF8" i="33" l="1"/>
  <c r="AE9" i="33"/>
  <c r="AF8" i="32"/>
  <c r="AE9" i="32"/>
  <c r="AF8" i="31"/>
  <c r="AE9" i="31"/>
  <c r="AE9" i="30"/>
  <c r="AF8" i="30"/>
  <c r="AD9" i="29"/>
  <c r="AE8" i="29"/>
  <c r="AD7" i="29"/>
  <c r="AE8" i="28"/>
  <c r="AD7" i="28"/>
  <c r="AD9" i="28"/>
  <c r="AE9" i="27"/>
  <c r="AF8" i="27"/>
  <c r="AE9" i="26"/>
  <c r="AF8" i="26"/>
  <c r="AF8" i="25"/>
  <c r="AE9" i="25"/>
  <c r="AF8" i="24"/>
  <c r="AE9" i="24"/>
  <c r="AF9" i="33" l="1"/>
  <c r="AG8" i="33"/>
  <c r="AG8" i="32"/>
  <c r="AF9" i="32"/>
  <c r="AG8" i="31"/>
  <c r="AF9" i="31"/>
  <c r="AG8" i="30"/>
  <c r="AF9" i="30"/>
  <c r="AF8" i="29"/>
  <c r="AE9" i="29"/>
  <c r="AF8" i="28"/>
  <c r="AE9" i="28"/>
  <c r="AG8" i="27"/>
  <c r="AF9" i="27"/>
  <c r="AG8" i="26"/>
  <c r="AF9" i="26"/>
  <c r="AG8" i="25"/>
  <c r="AF9" i="25"/>
  <c r="AG8" i="24"/>
  <c r="AF9" i="24"/>
  <c r="AG9" i="33" l="1"/>
  <c r="AH8" i="33"/>
  <c r="AH8" i="32"/>
  <c r="AG9" i="32"/>
  <c r="AH8" i="31"/>
  <c r="AG9" i="31"/>
  <c r="AH8" i="30"/>
  <c r="AG9" i="30"/>
  <c r="AG8" i="29"/>
  <c r="AF9" i="29"/>
  <c r="AG8" i="28"/>
  <c r="AF9" i="28"/>
  <c r="AH8" i="27"/>
  <c r="AG9" i="27"/>
  <c r="AH8" i="26"/>
  <c r="AG9" i="26"/>
  <c r="AH8" i="25"/>
  <c r="AG9" i="25"/>
  <c r="AH8" i="24"/>
  <c r="AG9" i="24"/>
  <c r="AI8" i="33" l="1"/>
  <c r="AH9" i="33"/>
  <c r="AI8" i="32"/>
  <c r="AH9" i="32"/>
  <c r="AI8" i="31"/>
  <c r="AH9" i="31"/>
  <c r="AI8" i="30"/>
  <c r="AH9" i="30"/>
  <c r="AH8" i="29"/>
  <c r="AG9" i="29"/>
  <c r="AH8" i="28"/>
  <c r="AG9" i="28"/>
  <c r="AI8" i="27"/>
  <c r="AH9" i="27"/>
  <c r="AI8" i="26"/>
  <c r="AH9" i="26"/>
  <c r="AI8" i="25"/>
  <c r="AH9" i="25"/>
  <c r="AI8" i="24"/>
  <c r="AH9" i="24"/>
  <c r="AJ8" i="33" l="1"/>
  <c r="AI9" i="33"/>
  <c r="AJ8" i="32"/>
  <c r="AI9" i="32"/>
  <c r="AJ8" i="31"/>
  <c r="AI9" i="31"/>
  <c r="AJ8" i="30"/>
  <c r="AI9" i="30"/>
  <c r="AI8" i="29"/>
  <c r="AH9" i="29"/>
  <c r="AI8" i="28"/>
  <c r="AH9" i="28"/>
  <c r="AJ8" i="27"/>
  <c r="AI9" i="27"/>
  <c r="AJ8" i="26"/>
  <c r="AI9" i="26"/>
  <c r="AJ8" i="25"/>
  <c r="AI9" i="25"/>
  <c r="AJ8" i="24"/>
  <c r="AI9" i="24"/>
  <c r="AK8" i="33" l="1"/>
  <c r="AJ9" i="33"/>
  <c r="AK8" i="32"/>
  <c r="AJ9" i="32"/>
  <c r="AK8" i="31"/>
  <c r="AJ9" i="31"/>
  <c r="AK8" i="30"/>
  <c r="AJ9" i="30"/>
  <c r="AJ8" i="29"/>
  <c r="AI9" i="29"/>
  <c r="AJ8" i="28"/>
  <c r="AI9" i="28"/>
  <c r="AK8" i="27"/>
  <c r="AJ9" i="27"/>
  <c r="AK8" i="26"/>
  <c r="AJ9" i="26"/>
  <c r="AK8" i="25"/>
  <c r="AJ9" i="25"/>
  <c r="AJ9" i="24"/>
  <c r="AK8" i="24"/>
  <c r="AL8" i="33" l="1"/>
  <c r="AK9" i="33"/>
  <c r="AK7" i="33"/>
  <c r="AL8" i="32"/>
  <c r="AK9" i="32"/>
  <c r="AK7" i="32"/>
  <c r="AL8" i="31"/>
  <c r="AK7" i="31"/>
  <c r="AK9" i="31"/>
  <c r="AL8" i="30"/>
  <c r="AK9" i="30"/>
  <c r="AK7" i="30"/>
  <c r="AK8" i="29"/>
  <c r="AJ9" i="29"/>
  <c r="AK8" i="28"/>
  <c r="AJ9" i="28"/>
  <c r="AL8" i="27"/>
  <c r="AK7" i="27"/>
  <c r="AK9" i="27"/>
  <c r="AL8" i="26"/>
  <c r="AK9" i="26"/>
  <c r="AK7" i="26"/>
  <c r="AL8" i="25"/>
  <c r="AK9" i="25"/>
  <c r="AK7" i="25"/>
  <c r="AL8" i="24"/>
  <c r="AK9" i="24"/>
  <c r="AK7" i="24"/>
  <c r="AL9" i="33" l="1"/>
  <c r="AM8" i="33"/>
  <c r="AL9" i="32"/>
  <c r="AM8" i="32"/>
  <c r="AL9" i="31"/>
  <c r="AM8" i="31"/>
  <c r="AM8" i="30"/>
  <c r="AL9" i="30"/>
  <c r="AL8" i="29"/>
  <c r="AK9" i="29"/>
  <c r="AK7" i="29"/>
  <c r="AK9" i="28"/>
  <c r="AK7" i="28"/>
  <c r="AL8" i="28"/>
  <c r="AM8" i="27"/>
  <c r="AL9" i="27"/>
  <c r="AL9" i="26"/>
  <c r="AM8" i="26"/>
  <c r="AL9" i="25"/>
  <c r="AM8" i="25"/>
  <c r="AL9" i="24"/>
  <c r="AM8" i="24"/>
  <c r="AN8" i="33" l="1"/>
  <c r="AM9" i="33"/>
  <c r="AM9" i="32"/>
  <c r="AN8" i="32"/>
  <c r="AM9" i="31"/>
  <c r="AN8" i="31"/>
  <c r="AM9" i="30"/>
  <c r="AN8" i="30"/>
  <c r="AL9" i="29"/>
  <c r="AM8" i="29"/>
  <c r="AL9" i="28"/>
  <c r="AM8" i="28"/>
  <c r="AM9" i="27"/>
  <c r="AN8" i="27"/>
  <c r="AM9" i="26"/>
  <c r="AN8" i="26"/>
  <c r="AM9" i="25"/>
  <c r="AN8" i="25"/>
  <c r="AM9" i="24"/>
  <c r="AN8" i="24"/>
  <c r="AN9" i="33" l="1"/>
  <c r="AO8" i="33"/>
  <c r="AN9" i="32"/>
  <c r="AO8" i="32"/>
  <c r="AN9" i="31"/>
  <c r="AO8" i="31"/>
  <c r="AN9" i="30"/>
  <c r="AO8" i="30"/>
  <c r="AM9" i="29"/>
  <c r="AN8" i="29"/>
  <c r="AM9" i="28"/>
  <c r="AN8" i="28"/>
  <c r="AN9" i="27"/>
  <c r="AO8" i="27"/>
  <c r="AN9" i="26"/>
  <c r="AO8" i="26"/>
  <c r="AN9" i="25"/>
  <c r="AO8" i="25"/>
  <c r="AN9" i="24"/>
  <c r="AO8" i="24"/>
  <c r="AO9" i="33" l="1"/>
  <c r="AP8" i="33"/>
  <c r="AO9" i="32"/>
  <c r="AP8" i="32"/>
  <c r="AO9" i="31"/>
  <c r="AP8" i="31"/>
  <c r="AO9" i="30"/>
  <c r="AP8" i="30"/>
  <c r="AN9" i="29"/>
  <c r="AO8" i="29"/>
  <c r="AN9" i="28"/>
  <c r="AO8" i="28"/>
  <c r="AO9" i="27"/>
  <c r="AP8" i="27"/>
  <c r="AO9" i="26"/>
  <c r="AP8" i="26"/>
  <c r="AO9" i="25"/>
  <c r="AP8" i="25"/>
  <c r="AP8" i="24"/>
  <c r="AO9" i="24"/>
  <c r="AP9" i="33" l="1"/>
  <c r="AQ8" i="33"/>
  <c r="AP9" i="32"/>
  <c r="AQ8" i="32"/>
  <c r="AP9" i="31"/>
  <c r="AQ8" i="31"/>
  <c r="AP9" i="30"/>
  <c r="AQ8" i="30"/>
  <c r="AO9" i="29"/>
  <c r="AP8" i="29"/>
  <c r="AO9" i="28"/>
  <c r="AP8" i="28"/>
  <c r="AP9" i="27"/>
  <c r="AQ8" i="27"/>
  <c r="AP9" i="26"/>
  <c r="AQ8" i="26"/>
  <c r="AP9" i="25"/>
  <c r="AQ8" i="25"/>
  <c r="AP9" i="24"/>
  <c r="AQ8" i="24"/>
  <c r="AR8" i="33" l="1"/>
  <c r="AQ9" i="33"/>
  <c r="AR8" i="32"/>
  <c r="AQ9" i="32"/>
  <c r="AR8" i="31"/>
  <c r="AQ9" i="31"/>
  <c r="AR8" i="30"/>
  <c r="AQ9" i="30"/>
  <c r="AP9" i="29"/>
  <c r="AQ8" i="29"/>
  <c r="AQ8" i="28"/>
  <c r="AP9" i="28"/>
  <c r="AQ9" i="27"/>
  <c r="AR8" i="27"/>
  <c r="AQ9" i="26"/>
  <c r="AR8" i="26"/>
  <c r="AR8" i="25"/>
  <c r="AQ9" i="25"/>
  <c r="AR8" i="24"/>
  <c r="AQ9" i="24"/>
  <c r="AR9" i="33" l="1"/>
  <c r="AS8" i="33"/>
  <c r="AR7" i="33"/>
  <c r="AS8" i="32"/>
  <c r="AR7" i="32"/>
  <c r="AR9" i="32"/>
  <c r="AS8" i="31"/>
  <c r="AR7" i="31"/>
  <c r="AR9" i="31"/>
  <c r="AS8" i="30"/>
  <c r="AR7" i="30"/>
  <c r="AR9" i="30"/>
  <c r="AR8" i="29"/>
  <c r="AQ9" i="29"/>
  <c r="AR8" i="28"/>
  <c r="AQ9" i="28"/>
  <c r="AS8" i="27"/>
  <c r="AR9" i="27"/>
  <c r="AR7" i="27"/>
  <c r="AS8" i="26"/>
  <c r="AR9" i="26"/>
  <c r="AR7" i="26"/>
  <c r="AS8" i="25"/>
  <c r="AR7" i="25"/>
  <c r="AR9" i="25"/>
  <c r="AS8" i="24"/>
  <c r="AR7" i="24"/>
  <c r="AR9" i="24"/>
  <c r="AS9" i="33" l="1"/>
  <c r="AT8" i="33"/>
  <c r="AT8" i="32"/>
  <c r="AS9" i="32"/>
  <c r="AT8" i="31"/>
  <c r="AS9" i="31"/>
  <c r="AT8" i="30"/>
  <c r="AS9" i="30"/>
  <c r="AS8" i="29"/>
  <c r="AR7" i="29"/>
  <c r="AR9" i="29"/>
  <c r="AS8" i="28"/>
  <c r="AR7" i="28"/>
  <c r="AR9" i="28"/>
  <c r="AT8" i="27"/>
  <c r="AS9" i="27"/>
  <c r="AT8" i="26"/>
  <c r="AS9" i="26"/>
  <c r="AT8" i="25"/>
  <c r="AS9" i="25"/>
  <c r="AT8" i="24"/>
  <c r="AS9" i="24"/>
  <c r="AU8" i="33" l="1"/>
  <c r="AT9" i="33"/>
  <c r="AU8" i="32"/>
  <c r="AT9" i="32"/>
  <c r="AU8" i="31"/>
  <c r="AT9" i="31"/>
  <c r="AU8" i="30"/>
  <c r="AT9" i="30"/>
  <c r="AT8" i="29"/>
  <c r="AS9" i="29"/>
  <c r="AT8" i="28"/>
  <c r="AS9" i="28"/>
  <c r="AU8" i="27"/>
  <c r="AT9" i="27"/>
  <c r="AU8" i="26"/>
  <c r="AT9" i="26"/>
  <c r="AU8" i="25"/>
  <c r="AT9" i="25"/>
  <c r="AU8" i="24"/>
  <c r="AT9" i="24"/>
  <c r="AV8" i="33" l="1"/>
  <c r="AU9" i="33"/>
  <c r="AV8" i="32"/>
  <c r="AU9" i="32"/>
  <c r="AV8" i="31"/>
  <c r="AU9" i="31"/>
  <c r="AV8" i="30"/>
  <c r="AU9" i="30"/>
  <c r="AU8" i="29"/>
  <c r="AT9" i="29"/>
  <c r="AU8" i="28"/>
  <c r="AT9" i="28"/>
  <c r="AV8" i="27"/>
  <c r="AU9" i="27"/>
  <c r="AV8" i="26"/>
  <c r="AU9" i="26"/>
  <c r="AV8" i="25"/>
  <c r="AU9" i="25"/>
  <c r="AV8" i="24"/>
  <c r="AU9" i="24"/>
  <c r="AW8" i="33" l="1"/>
  <c r="AV9" i="33"/>
  <c r="AW8" i="32"/>
  <c r="AV9" i="32"/>
  <c r="AW8" i="31"/>
  <c r="AV9" i="31"/>
  <c r="AW8" i="30"/>
  <c r="AV9" i="30"/>
  <c r="AV8" i="29"/>
  <c r="AU9" i="29"/>
  <c r="AV8" i="28"/>
  <c r="AU9" i="28"/>
  <c r="AW8" i="27"/>
  <c r="AV9" i="27"/>
  <c r="AW8" i="26"/>
  <c r="AV9" i="26"/>
  <c r="AW8" i="25"/>
  <c r="AV9" i="25"/>
  <c r="AW8" i="24"/>
  <c r="AV9" i="24"/>
  <c r="AX8" i="33" l="1"/>
  <c r="AW9" i="33"/>
  <c r="AX8" i="32"/>
  <c r="AW9" i="32"/>
  <c r="AX8" i="31"/>
  <c r="AW9" i="31"/>
  <c r="AX8" i="30"/>
  <c r="AW9" i="30"/>
  <c r="AW8" i="29"/>
  <c r="AV9" i="29"/>
  <c r="AW8" i="28"/>
  <c r="AV9" i="28"/>
  <c r="AX8" i="27"/>
  <c r="AW9" i="27"/>
  <c r="AX8" i="26"/>
  <c r="AW9" i="26"/>
  <c r="AX8" i="25"/>
  <c r="AW9" i="25"/>
  <c r="AW9" i="24"/>
  <c r="AX8" i="24"/>
  <c r="AX9" i="33" l="1"/>
  <c r="AY8" i="33"/>
  <c r="AX9" i="32"/>
  <c r="AY8" i="32"/>
  <c r="AX9" i="31"/>
  <c r="AY8" i="31"/>
  <c r="AX9" i="30"/>
  <c r="AY8" i="30"/>
  <c r="AX8" i="29"/>
  <c r="AW9" i="29"/>
  <c r="AW9" i="28"/>
  <c r="AX8" i="28"/>
  <c r="AX9" i="27"/>
  <c r="AY8" i="27"/>
  <c r="AY8" i="26"/>
  <c r="AX9" i="26"/>
  <c r="AX9" i="25"/>
  <c r="AY8" i="25"/>
  <c r="AX9" i="24"/>
  <c r="AY8" i="24"/>
  <c r="AZ8" i="33" l="1"/>
  <c r="AY9" i="33"/>
  <c r="AY7" i="33"/>
  <c r="AY9" i="32"/>
  <c r="AY7" i="32"/>
  <c r="AZ8" i="32"/>
  <c r="AY9" i="31"/>
  <c r="AY7" i="31"/>
  <c r="AZ8" i="31"/>
  <c r="AY9" i="30"/>
  <c r="AZ8" i="30"/>
  <c r="AY7" i="30"/>
  <c r="AX9" i="29"/>
  <c r="AY8" i="29"/>
  <c r="AX9" i="28"/>
  <c r="AY8" i="28"/>
  <c r="AY9" i="27"/>
  <c r="AZ8" i="27"/>
  <c r="AY7" i="27"/>
  <c r="AY9" i="26"/>
  <c r="AZ8" i="26"/>
  <c r="AY7" i="26"/>
  <c r="AY9" i="25"/>
  <c r="AY7" i="25"/>
  <c r="AZ8" i="25"/>
  <c r="AY9" i="24"/>
  <c r="AY7" i="24"/>
  <c r="AZ8" i="24"/>
  <c r="AZ9" i="33" l="1"/>
  <c r="BA8" i="33"/>
  <c r="AZ9" i="32"/>
  <c r="BA8" i="32"/>
  <c r="BA8" i="31"/>
  <c r="AZ9" i="31"/>
  <c r="AZ9" i="30"/>
  <c r="BA8" i="30"/>
  <c r="AY9" i="29"/>
  <c r="AY7" i="29"/>
  <c r="AZ8" i="29"/>
  <c r="AY7" i="28"/>
  <c r="AZ8" i="28"/>
  <c r="AY9" i="28"/>
  <c r="AZ9" i="27"/>
  <c r="BA8" i="27"/>
  <c r="AZ9" i="26"/>
  <c r="BA8" i="26"/>
  <c r="AZ9" i="25"/>
  <c r="BA8" i="25"/>
  <c r="AZ9" i="24"/>
  <c r="BA8" i="24"/>
  <c r="BB8" i="33" l="1"/>
  <c r="BA9" i="33"/>
  <c r="BA9" i="32"/>
  <c r="BB8" i="32"/>
  <c r="BA9" i="31"/>
  <c r="BB8" i="31"/>
  <c r="BA9" i="30"/>
  <c r="BB8" i="30"/>
  <c r="AZ9" i="29"/>
  <c r="BA8" i="29"/>
  <c r="AZ9" i="28"/>
  <c r="BA8" i="28"/>
  <c r="BA9" i="27"/>
  <c r="BB8" i="27"/>
  <c r="BA9" i="26"/>
  <c r="BB8" i="26"/>
  <c r="BA9" i="25"/>
  <c r="BB8" i="25"/>
  <c r="BA9" i="24"/>
  <c r="BB8" i="24"/>
  <c r="BB9" i="33" l="1"/>
  <c r="BC8" i="33"/>
  <c r="BB9" i="32"/>
  <c r="BC8" i="32"/>
  <c r="BB9" i="31"/>
  <c r="BC8" i="31"/>
  <c r="BB9" i="30"/>
  <c r="BC8" i="30"/>
  <c r="BA9" i="29"/>
  <c r="BB8" i="29"/>
  <c r="BA9" i="28"/>
  <c r="BB8" i="28"/>
  <c r="BB9" i="27"/>
  <c r="BC8" i="27"/>
  <c r="BB9" i="26"/>
  <c r="BC8" i="26"/>
  <c r="BB9" i="25"/>
  <c r="BC8" i="25"/>
  <c r="BB9" i="24"/>
  <c r="BC8" i="24"/>
  <c r="BD8" i="33" l="1"/>
  <c r="BC9" i="33"/>
  <c r="BD8" i="32"/>
  <c r="BC9" i="32"/>
  <c r="BD8" i="31"/>
  <c r="BC9" i="31"/>
  <c r="BD8" i="30"/>
  <c r="BC9" i="30"/>
  <c r="BB9" i="29"/>
  <c r="BC8" i="29"/>
  <c r="BC8" i="28"/>
  <c r="BB9" i="28"/>
  <c r="BC9" i="27"/>
  <c r="BD8" i="27"/>
  <c r="BC9" i="26"/>
  <c r="BD8" i="26"/>
  <c r="BD8" i="25"/>
  <c r="BC9" i="25"/>
  <c r="BC9" i="24"/>
  <c r="BD8" i="24"/>
  <c r="BD9" i="33" l="1"/>
  <c r="BE8" i="33"/>
  <c r="BE8" i="32"/>
  <c r="BD9" i="32"/>
  <c r="BE8" i="31"/>
  <c r="BD9" i="31"/>
  <c r="BE8" i="30"/>
  <c r="BD9" i="30"/>
  <c r="BD8" i="29"/>
  <c r="BC9" i="29"/>
  <c r="BD8" i="28"/>
  <c r="BC9" i="28"/>
  <c r="BE8" i="27"/>
  <c r="BD9" i="27"/>
  <c r="BE8" i="26"/>
  <c r="BD9" i="26"/>
  <c r="BE8" i="25"/>
  <c r="BD9" i="25"/>
  <c r="BE8" i="24"/>
  <c r="BD9" i="24"/>
  <c r="BE9" i="33" l="1"/>
  <c r="BF8" i="33"/>
  <c r="BF8" i="32"/>
  <c r="BE9" i="32"/>
  <c r="BF8" i="31"/>
  <c r="BE9" i="31"/>
  <c r="BF8" i="30"/>
  <c r="BE9" i="30"/>
  <c r="BE8" i="29"/>
  <c r="BD9" i="29"/>
  <c r="BE8" i="28"/>
  <c r="BD9" i="28"/>
  <c r="BF8" i="27"/>
  <c r="BE9" i="27"/>
  <c r="BF8" i="26"/>
  <c r="BE9" i="26"/>
  <c r="BF8" i="25"/>
  <c r="BE9" i="25"/>
  <c r="BF8" i="24"/>
  <c r="BE9" i="24"/>
  <c r="BG8" i="33" l="1"/>
  <c r="BF7" i="33"/>
  <c r="BF9" i="33"/>
  <c r="BG8" i="32"/>
  <c r="BF7" i="32"/>
  <c r="BF9" i="32"/>
  <c r="BG8" i="31"/>
  <c r="BF7" i="31"/>
  <c r="BF9" i="31"/>
  <c r="BG8" i="30"/>
  <c r="BF7" i="30"/>
  <c r="BF9" i="30"/>
  <c r="BF8" i="29"/>
  <c r="BE9" i="29"/>
  <c r="BF8" i="28"/>
  <c r="BE9" i="28"/>
  <c r="BG8" i="27"/>
  <c r="BF7" i="27"/>
  <c r="BF9" i="27"/>
  <c r="BG8" i="26"/>
  <c r="BF7" i="26"/>
  <c r="BF9" i="26"/>
  <c r="BG8" i="25"/>
  <c r="BF7" i="25"/>
  <c r="BF9" i="25"/>
  <c r="BG8" i="24"/>
  <c r="BF7" i="24"/>
  <c r="BF9" i="24"/>
  <c r="BH8" i="33" l="1"/>
  <c r="BG9" i="33"/>
  <c r="BH8" i="32"/>
  <c r="BG9" i="32"/>
  <c r="BH8" i="31"/>
  <c r="BG9" i="31"/>
  <c r="BH8" i="30"/>
  <c r="BG9" i="30"/>
  <c r="BG8" i="29"/>
  <c r="BF7" i="29"/>
  <c r="BF9" i="29"/>
  <c r="BG8" i="28"/>
  <c r="BF7" i="28"/>
  <c r="BF9" i="28"/>
  <c r="BH8" i="27"/>
  <c r="BG9" i="27"/>
  <c r="BH8" i="26"/>
  <c r="BG9" i="26"/>
  <c r="BH8" i="25"/>
  <c r="BG9" i="25"/>
  <c r="BH8" i="24"/>
  <c r="BG9" i="24"/>
  <c r="BI8" i="33" l="1"/>
  <c r="BH9" i="33"/>
  <c r="BI8" i="32"/>
  <c r="BH9" i="32"/>
  <c r="BI8" i="31"/>
  <c r="BH9" i="31"/>
  <c r="BI8" i="30"/>
  <c r="BH9" i="30"/>
  <c r="BH8" i="29"/>
  <c r="BG9" i="29"/>
  <c r="BH8" i="28"/>
  <c r="BG9" i="28"/>
  <c r="BI8" i="27"/>
  <c r="BH9" i="27"/>
  <c r="BI8" i="26"/>
  <c r="BH9" i="26"/>
  <c r="BI8" i="25"/>
  <c r="BH9" i="25"/>
  <c r="BI8" i="24"/>
  <c r="BH9" i="24"/>
  <c r="BI9" i="33" l="1"/>
  <c r="BJ8" i="33"/>
  <c r="BJ8" i="32"/>
  <c r="BI9" i="32"/>
  <c r="BJ8" i="31"/>
  <c r="BI9" i="31"/>
  <c r="BJ8" i="30"/>
  <c r="BI9" i="30"/>
  <c r="BI8" i="29"/>
  <c r="BH9" i="29"/>
  <c r="BI8" i="28"/>
  <c r="BH9" i="28"/>
  <c r="BJ8" i="27"/>
  <c r="BI9" i="27"/>
  <c r="BJ8" i="26"/>
  <c r="BI9" i="26"/>
  <c r="BJ8" i="25"/>
  <c r="BI9" i="25"/>
  <c r="BJ8" i="24"/>
  <c r="BI9" i="24"/>
  <c r="BJ9" i="33" l="1"/>
  <c r="BK8" i="33"/>
  <c r="BJ9" i="32"/>
  <c r="BK8" i="32"/>
  <c r="BJ9" i="31"/>
  <c r="BK8" i="31"/>
  <c r="BK8" i="30"/>
  <c r="BJ9" i="30"/>
  <c r="BJ8" i="29"/>
  <c r="BI9" i="29"/>
  <c r="BI9" i="28"/>
  <c r="BJ8" i="28"/>
  <c r="BJ9" i="27"/>
  <c r="BK8" i="27"/>
  <c r="BJ9" i="26"/>
  <c r="BK8" i="26"/>
  <c r="BJ9" i="25"/>
  <c r="BK8" i="25"/>
  <c r="BJ9" i="24"/>
  <c r="BK8" i="24"/>
  <c r="BL8" i="33" l="1"/>
  <c r="BL9" i="33" s="1"/>
  <c r="BK9" i="33"/>
  <c r="BK9" i="32"/>
  <c r="BL8" i="32"/>
  <c r="BL9" i="32" s="1"/>
  <c r="BK9" i="31"/>
  <c r="BL8" i="31"/>
  <c r="BL9" i="31" s="1"/>
  <c r="BK9" i="30"/>
  <c r="BL8" i="30"/>
  <c r="BL9" i="30" s="1"/>
  <c r="BJ9" i="29"/>
  <c r="BK8" i="29"/>
  <c r="BJ9" i="28"/>
  <c r="BK8" i="28"/>
  <c r="BK9" i="27"/>
  <c r="BL8" i="27"/>
  <c r="BL9" i="27" s="1"/>
  <c r="BK9" i="26"/>
  <c r="BL8" i="26"/>
  <c r="BL9" i="26" s="1"/>
  <c r="BK9" i="25"/>
  <c r="BL8" i="25"/>
  <c r="BL9" i="25" s="1"/>
  <c r="BK9" i="24"/>
  <c r="BL8" i="24"/>
  <c r="BL9" i="24" s="1"/>
  <c r="BK9" i="29" l="1"/>
  <c r="BL8" i="29"/>
  <c r="BL9" i="29" s="1"/>
  <c r="BK9" i="28"/>
  <c r="BL8" i="28"/>
  <c r="BL9" i="28" s="1"/>
</calcChain>
</file>

<file path=xl/sharedStrings.xml><?xml version="1.0" encoding="utf-8"?>
<sst xmlns="http://schemas.openxmlformats.org/spreadsheetml/2006/main" count="558" uniqueCount="79">
  <si>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</si>
  <si>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</si>
  <si>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</si>
  <si>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</si>
  <si>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</si>
  <si>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</si>
  <si>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</si>
  <si>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</si>
  <si>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</si>
  <si>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</si>
  <si>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</si>
  <si>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</si>
  <si>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</si>
  <si>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</si>
  <si>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</si>
  <si>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</si>
  <si>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</si>
  <si>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</si>
  <si>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</si>
  <si>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</si>
  <si>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</si>
  <si>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Gokce Aslan</t>
  </si>
  <si>
    <t>Hayden Cook</t>
  </si>
  <si>
    <t>Jens Martensson</t>
  </si>
  <si>
    <t>Nuria Acevedo</t>
  </si>
  <si>
    <t>Olivia Wilson</t>
  </si>
  <si>
    <t>Project start:</t>
  </si>
  <si>
    <t>Display week:</t>
  </si>
  <si>
    <t>ASSIGNED TO</t>
  </si>
  <si>
    <t>Khởi tạo</t>
  </si>
  <si>
    <t>Xác định và phân tích yêu cầu</t>
  </si>
  <si>
    <t>Leader</t>
  </si>
  <si>
    <t>Các case study trong dự án</t>
  </si>
  <si>
    <t>Tạo SRS</t>
  </si>
  <si>
    <t>Planning</t>
  </si>
  <si>
    <t>A</t>
  </si>
  <si>
    <t>B</t>
  </si>
  <si>
    <t>C</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</si>
  <si>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</si>
  <si>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</si>
  <si>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</si>
  <si>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</si>
  <si>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</si>
  <si>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</si>
  <si>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</si>
  <si>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</si>
  <si>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</si>
  <si>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</si>
  <si>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</si>
  <si>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</si>
  <si>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</si>
  <si>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</si>
  <si>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</si>
  <si>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</si>
  <si>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Tráng</t>
  </si>
  <si>
    <t>Thành viên</t>
  </si>
  <si>
    <t>Xác định kiến trúc chương trình</t>
  </si>
  <si>
    <t>Luồng dữ liệu</t>
  </si>
  <si>
    <t>Thiết kế kiến trúc</t>
  </si>
  <si>
    <t>Thiết kế chương trình (gồm thiết kế kiến trúc và thiết kế chi tiết chức năng)</t>
  </si>
  <si>
    <t xml:space="preserve">EduPNK (E-learning Web Application) </t>
  </si>
  <si>
    <t>Vũ Đăng Khoa</t>
  </si>
  <si>
    <t>Phan Vũ Hoài Nam</t>
  </si>
  <si>
    <t>Tiêu Công Tuấn</t>
  </si>
  <si>
    <t>Trịnh Văn Toàn</t>
  </si>
  <si>
    <t>Thiết kế giao diện(Wireframe và prototype)</t>
  </si>
  <si>
    <t>Tạo tài liệu SRS sơ bộ</t>
  </si>
  <si>
    <t>Xây dựng ý tưởng giao diện</t>
  </si>
  <si>
    <t>Lên kế hoạch cơ sở dữ liệu</t>
  </si>
  <si>
    <t>Vũ Đăng Khoa / Trịnh Văn Toàn</t>
  </si>
  <si>
    <t>Toàn bộ thành viên</t>
  </si>
  <si>
    <t>Mô tả Use Case</t>
  </si>
  <si>
    <t>Thực thi thiết kế</t>
  </si>
  <si>
    <t>Đặc tả hệ thống</t>
  </si>
  <si>
    <t>Thiết kế chức năng</t>
  </si>
  <si>
    <t>Mo</t>
  </si>
  <si>
    <t>Mô tả SRS</t>
  </si>
  <si>
    <t>Phát triển</t>
  </si>
  <si>
    <t>Project Week 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</si>
</sst>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9"/>
      <color theme="9"/>
      <name val="Arial Black"/>
      <family val="2"/>
      <scheme val="major"/>
    </font>
    <font>
      <sz val="11"/>
      <color rgb="FFFF0000"/>
      <name val="Arial"/>
      <family val="2"/>
      <scheme val="minor"/>
    </font>
    <font>
      <sz val="12"/>
      <color theme="1"/>
      <name val="Arial"/>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3" tint="0.749992370372631"/>
        <bgColor indexed="64"/>
      </patternFill>
    </fill>
  </fills>
  <borders count="4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5" tint="0.59996337778862885"/>
      </top>
      <bottom style="thin">
        <color theme="6" tint="0.59999389629810485"/>
      </bottom>
      <diagonal/>
    </border>
    <border>
      <left/>
      <right/>
      <top style="thin">
        <color theme="6" tint="0.59999389629810485"/>
      </top>
      <bottom/>
      <diagonal/>
    </border>
    <border>
      <left/>
      <right/>
      <top style="thin">
        <color theme="6" tint="0.59999389629810485"/>
      </top>
      <bottom style="thin">
        <color theme="6" tint="0.59999389629810485"/>
      </bottom>
      <diagonal/>
    </border>
    <border>
      <left/>
      <right/>
      <top style="thin">
        <color theme="4" tint="0.59999389629810485"/>
      </top>
      <bottom style="thin">
        <color theme="4" tint="0.59996337778862885"/>
      </bottom>
      <diagonal/>
    </border>
    <border>
      <left/>
      <right/>
      <top style="thin">
        <color theme="4" tint="0.59999389629810485"/>
      </top>
      <bottom style="thin">
        <color theme="4" tint="0.59999389629810485"/>
      </bottom>
      <diagonal/>
    </border>
    <border>
      <left/>
      <right/>
      <top style="thin">
        <color theme="5" tint="0.59996337778862885"/>
      </top>
      <bottom/>
      <diagonal/>
    </border>
    <border>
      <left/>
      <right/>
      <top style="thin">
        <color theme="6" tint="0.59996337778862885"/>
      </top>
      <bottom/>
      <diagonal/>
    </border>
    <border>
      <left/>
      <right/>
      <top style="thin">
        <color theme="5" tint="0.59999389629810485"/>
      </top>
      <bottom/>
      <diagonal/>
    </border>
    <border>
      <left/>
      <right/>
      <top style="thin">
        <color theme="4" tint="0.59999389629810485"/>
      </top>
      <bottom/>
      <diagonal/>
    </border>
    <border>
      <left/>
      <right/>
      <top style="thin">
        <color theme="4" tint="0.59996337778862885"/>
      </top>
      <bottom/>
      <diagonal/>
    </border>
    <border>
      <left/>
      <right/>
      <top style="thin">
        <color theme="4" tint="0.59996337778862885"/>
      </top>
      <bottom style="thin">
        <color theme="4" tint="0.59999389629810485"/>
      </bottom>
      <diagonal/>
    </border>
    <border>
      <left style="thin">
        <color theme="4" tint="0.59999389629810485"/>
      </left>
      <right/>
      <top/>
      <bottom/>
      <diagonal/>
    </border>
    <border>
      <left style="thin">
        <color theme="0" tint="-4.9989318521683403E-2"/>
      </left>
      <right style="thin">
        <color theme="0" tint="-4.9989318521683403E-2"/>
      </right>
      <top style="thin">
        <color theme="0" tint="-4.9989318521683403E-2"/>
      </top>
      <bottom/>
      <diagonal/>
    </border>
    <border>
      <left/>
      <right/>
      <top style="thin">
        <color theme="5" tint="0.59996337778862885"/>
      </top>
      <bottom style="thin">
        <color theme="8" tint="0.59999389629810485"/>
      </bottom>
      <diagonal/>
    </border>
    <border>
      <left/>
      <right/>
      <top style="thin">
        <color theme="8" tint="0.59999389629810485"/>
      </top>
      <bottom/>
      <diagonal/>
    </border>
    <border>
      <left/>
      <right/>
      <top style="thin">
        <color theme="8" tint="0.59999389629810485"/>
      </top>
      <bottom style="thin">
        <color theme="8" tint="0.59999389629810485"/>
      </bottom>
      <diagonal/>
    </border>
    <border>
      <left/>
      <right/>
      <top/>
      <bottom style="thin">
        <color theme="6" tint="0.59999389629810485"/>
      </bottom>
      <diagonal/>
    </border>
    <border>
      <left/>
      <right/>
      <top style="thin">
        <color theme="8" tint="0.59999389629810485"/>
      </top>
      <bottom style="thin">
        <color theme="6" tint="0.59996337778862885"/>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9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4" fontId="19"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4" fontId="19" fillId="10" borderId="5" xfId="10" applyFont="1" applyFill="1" applyBorder="1">
      <alignment horizontal="center" vertical="center"/>
    </xf>
    <xf numFmtId="0" fontId="31" fillId="0" borderId="0" xfId="5" applyFont="1" applyAlignment="1">
      <alignment horizontal="left"/>
    </xf>
    <xf numFmtId="9" fontId="4" fillId="0" borderId="0" xfId="0" applyNumberFormat="1" applyFont="1" applyAlignment="1">
      <alignment vertical="center"/>
    </xf>
    <xf numFmtId="164" fontId="19" fillId="5" borderId="23" xfId="10" applyFont="1" applyFill="1" applyBorder="1">
      <alignment horizontal="center" vertical="center"/>
    </xf>
    <xf numFmtId="164" fontId="19" fillId="5" borderId="0" xfId="10" applyFont="1" applyFill="1" applyBorder="1">
      <alignment horizontal="center" vertical="center"/>
    </xf>
    <xf numFmtId="164" fontId="1" fillId="8" borderId="22" xfId="0" applyNumberFormat="1" applyFont="1" applyFill="1" applyBorder="1" applyAlignment="1">
      <alignment horizontal="center" vertical="center"/>
    </xf>
    <xf numFmtId="164" fontId="19" fillId="5" borderId="24" xfId="10" applyFont="1" applyFill="1" applyBorder="1">
      <alignment horizontal="center" vertical="center"/>
    </xf>
    <xf numFmtId="0" fontId="19" fillId="3" borderId="0" xfId="11" applyFont="1" applyFill="1" applyBorder="1" applyAlignment="1">
      <alignment vertical="center"/>
    </xf>
    <xf numFmtId="0" fontId="19" fillId="3" borderId="25" xfId="11" applyFont="1" applyFill="1" applyBorder="1" applyAlignment="1">
      <alignment vertical="center"/>
    </xf>
    <xf numFmtId="0" fontId="19" fillId="3" borderId="26" xfId="11" applyFont="1" applyFill="1" applyBorder="1" applyAlignment="1">
      <alignment vertical="center"/>
    </xf>
    <xf numFmtId="0" fontId="19" fillId="5" borderId="0" xfId="12" applyFont="1" applyFill="1" applyBorder="1">
      <alignment horizontal="left" vertical="center" indent="2"/>
    </xf>
    <xf numFmtId="9" fontId="1" fillId="5" borderId="0" xfId="2" applyFont="1" applyFill="1" applyBorder="1" applyAlignment="1">
      <alignment horizontal="center" vertical="center"/>
    </xf>
    <xf numFmtId="0" fontId="19" fillId="10" borderId="0" xfId="12" applyFont="1" applyFill="1" applyBorder="1">
      <alignment horizontal="left" vertical="center" indent="2"/>
    </xf>
    <xf numFmtId="9" fontId="1" fillId="10" borderId="0" xfId="2" applyFont="1" applyFill="1" applyBorder="1" applyAlignment="1">
      <alignment horizontal="center" vertical="center"/>
    </xf>
    <xf numFmtId="164" fontId="19" fillId="10" borderId="0" xfId="10" applyFont="1" applyFill="1" applyBorder="1">
      <alignment horizontal="center" vertical="center"/>
    </xf>
    <xf numFmtId="164" fontId="19" fillId="10" borderId="27" xfId="10" applyFont="1" applyFill="1" applyBorder="1">
      <alignment horizontal="center" vertical="center"/>
    </xf>
    <xf numFmtId="0" fontId="4" fillId="0" borderId="11" xfId="0" applyFont="1" applyBorder="1" applyAlignment="1">
      <alignment horizontal="right" vertical="center"/>
    </xf>
    <xf numFmtId="0" fontId="19" fillId="14" borderId="7" xfId="11" applyFont="1" applyFill="1" applyBorder="1" applyAlignment="1">
      <alignment vertical="center"/>
    </xf>
    <xf numFmtId="9" fontId="1" fillId="14" borderId="7" xfId="2" applyFont="1" applyFill="1" applyBorder="1" applyAlignment="1">
      <alignment horizontal="center" vertical="center"/>
    </xf>
    <xf numFmtId="164" fontId="19" fillId="14" borderId="7" xfId="10" applyFont="1" applyFill="1" applyBorder="1">
      <alignment horizontal="center" vertical="center"/>
    </xf>
    <xf numFmtId="0" fontId="23" fillId="14" borderId="7" xfId="12" applyFont="1" applyFill="1" applyBorder="1">
      <alignment horizontal="left" vertical="center" indent="2"/>
    </xf>
    <xf numFmtId="0" fontId="19" fillId="15" borderId="7" xfId="12" applyFont="1" applyFill="1" applyBorder="1">
      <alignment horizontal="left" vertical="center" indent="2"/>
    </xf>
    <xf numFmtId="0" fontId="19" fillId="15" borderId="7" xfId="11" applyFont="1" applyFill="1" applyBorder="1" applyAlignment="1">
      <alignment vertical="center"/>
    </xf>
    <xf numFmtId="164" fontId="19" fillId="15" borderId="7" xfId="10" applyFont="1" applyFill="1" applyBorder="1">
      <alignment horizontal="center" vertical="center"/>
    </xf>
    <xf numFmtId="9" fontId="1" fillId="15" borderId="0" xfId="2" applyFont="1" applyFill="1" applyBorder="1" applyAlignment="1">
      <alignment horizontal="center" vertical="center"/>
    </xf>
    <xf numFmtId="164" fontId="19" fillId="15" borderId="0" xfId="10" applyFont="1" applyFill="1" applyBorder="1">
      <alignment horizontal="center" vertical="center"/>
    </xf>
    <xf numFmtId="0" fontId="19" fillId="15" borderId="0" xfId="11" applyFont="1" applyFill="1" applyBorder="1" applyAlignment="1">
      <alignment vertical="center"/>
    </xf>
    <xf numFmtId="0" fontId="19" fillId="10" borderId="28" xfId="11" applyFont="1" applyFill="1" applyBorder="1" applyAlignment="1">
      <alignment vertical="center"/>
    </xf>
    <xf numFmtId="0" fontId="19" fillId="10" borderId="29" xfId="11" applyFont="1" applyFill="1" applyBorder="1" applyAlignment="1">
      <alignment vertical="center"/>
    </xf>
    <xf numFmtId="0" fontId="19" fillId="15" borderId="31" xfId="12" applyFont="1" applyFill="1" applyBorder="1">
      <alignment horizontal="left" vertical="center" indent="2"/>
    </xf>
    <xf numFmtId="0" fontId="19" fillId="15" borderId="30" xfId="12" applyFont="1" applyFill="1" applyBorder="1">
      <alignment horizontal="left" vertical="center" indent="2"/>
    </xf>
    <xf numFmtId="9" fontId="1" fillId="15" borderId="30" xfId="2" applyFont="1" applyFill="1" applyBorder="1" applyAlignment="1">
      <alignment horizontal="center" vertical="center"/>
    </xf>
    <xf numFmtId="164" fontId="19" fillId="15" borderId="30" xfId="10" applyFont="1" applyFill="1" applyBorder="1">
      <alignment horizontal="center" vertical="center"/>
    </xf>
    <xf numFmtId="0" fontId="3" fillId="0" borderId="33" xfId="0" applyFont="1" applyBorder="1" applyAlignment="1">
      <alignment horizontal="center" vertical="center"/>
    </xf>
    <xf numFmtId="9" fontId="1" fillId="16" borderId="6" xfId="2" applyFont="1" applyFill="1" applyBorder="1" applyAlignment="1">
      <alignment horizontal="center" vertical="center"/>
    </xf>
    <xf numFmtId="0" fontId="4" fillId="13" borderId="4" xfId="0" applyFont="1" applyFill="1" applyBorder="1" applyAlignment="1">
      <alignment vertical="center"/>
    </xf>
    <xf numFmtId="0" fontId="4" fillId="13" borderId="11" xfId="0" applyFont="1" applyFill="1" applyBorder="1" applyAlignment="1">
      <alignment vertical="center"/>
    </xf>
    <xf numFmtId="0" fontId="4" fillId="13" borderId="34" xfId="0" applyFont="1" applyFill="1" applyBorder="1" applyAlignment="1">
      <alignment vertical="center"/>
    </xf>
    <xf numFmtId="164" fontId="19" fillId="10" borderId="36" xfId="10" applyFont="1" applyFill="1" applyBorder="1">
      <alignment horizontal="center" vertical="center"/>
    </xf>
    <xf numFmtId="164" fontId="19" fillId="10" borderId="37" xfId="10" applyFont="1" applyFill="1" applyBorder="1">
      <alignment horizontal="center" vertical="center"/>
    </xf>
    <xf numFmtId="9" fontId="1" fillId="10" borderId="37" xfId="2" applyFont="1" applyFill="1" applyBorder="1" applyAlignment="1">
      <alignment horizontal="center" vertical="center"/>
    </xf>
    <xf numFmtId="0" fontId="19" fillId="10" borderId="36" xfId="11" applyFont="1" applyFill="1" applyBorder="1" applyAlignment="1">
      <alignment vertical="center"/>
    </xf>
    <xf numFmtId="0" fontId="32" fillId="13" borderId="4" xfId="0" applyFont="1" applyFill="1" applyBorder="1" applyAlignment="1">
      <alignment vertical="center"/>
    </xf>
    <xf numFmtId="0" fontId="19" fillId="10" borderId="36" xfId="12" applyFont="1" applyFill="1" applyBorder="1">
      <alignment horizontal="left" vertical="center" indent="2"/>
    </xf>
    <xf numFmtId="0" fontId="19" fillId="10" borderId="37" xfId="12" applyFont="1" applyFill="1" applyBorder="1">
      <alignment horizontal="left" vertical="center" indent="2"/>
    </xf>
    <xf numFmtId="0" fontId="19" fillId="10" borderId="37" xfId="11" applyFont="1" applyFill="1" applyBorder="1" applyAlignment="1">
      <alignment vertical="center"/>
    </xf>
    <xf numFmtId="9" fontId="1" fillId="13" borderId="35" xfId="2" applyFont="1" applyFill="1" applyBorder="1" applyAlignment="1">
      <alignment horizontal="center" vertical="center"/>
    </xf>
    <xf numFmtId="164" fontId="1" fillId="8" borderId="38" xfId="0" applyNumberFormat="1" applyFont="1" applyFill="1" applyBorder="1" applyAlignment="1">
      <alignment horizontal="center" vertical="center"/>
    </xf>
    <xf numFmtId="0" fontId="19" fillId="8" borderId="39" xfId="11" applyFont="1" applyFill="1" applyBorder="1" applyAlignment="1">
      <alignment vertical="center"/>
    </xf>
    <xf numFmtId="9" fontId="1" fillId="8" borderId="39" xfId="2" applyFont="1" applyFill="1" applyBorder="1" applyAlignment="1">
      <alignment horizontal="center" vertical="center"/>
    </xf>
    <xf numFmtId="0" fontId="4" fillId="13" borderId="0" xfId="0" applyFont="1" applyFill="1" applyAlignment="1">
      <alignment vertical="center"/>
    </xf>
    <xf numFmtId="0" fontId="19" fillId="15" borderId="32" xfId="0" applyFont="1" applyFill="1" applyBorder="1" applyAlignment="1">
      <alignment vertical="center"/>
    </xf>
    <xf numFmtId="0" fontId="19" fillId="17" borderId="0" xfId="11" applyFont="1" applyFill="1" applyBorder="1" applyAlignment="1">
      <alignment vertical="center"/>
    </xf>
    <xf numFmtId="9" fontId="1" fillId="17" borderId="0" xfId="2" applyFont="1" applyFill="1" applyBorder="1" applyAlignment="1">
      <alignment horizontal="center" vertical="center"/>
    </xf>
    <xf numFmtId="164" fontId="19" fillId="17" borderId="0" xfId="10" applyFont="1" applyFill="1" applyBorder="1">
      <alignment horizontal="center" vertical="center"/>
    </xf>
    <xf numFmtId="0" fontId="19" fillId="16" borderId="0" xfId="12" applyFont="1" applyFill="1" applyBorder="1">
      <alignment horizontal="left" vertical="center" indent="2"/>
    </xf>
    <xf numFmtId="0" fontId="19" fillId="16" borderId="0" xfId="11" applyFont="1" applyFill="1" applyBorder="1" applyAlignment="1">
      <alignment vertical="center"/>
    </xf>
    <xf numFmtId="9" fontId="1" fillId="16" borderId="0" xfId="2" applyFont="1" applyFill="1" applyBorder="1" applyAlignment="1">
      <alignment horizontal="center" vertical="center"/>
    </xf>
    <xf numFmtId="164" fontId="19" fillId="16" borderId="0" xfId="10" applyFont="1" applyFill="1" applyBorder="1">
      <alignment horizontal="center" vertical="center"/>
    </xf>
    <xf numFmtId="0" fontId="33" fillId="17" borderId="0" xfId="12" applyFont="1" applyFill="1" applyBorder="1">
      <alignment horizontal="left" vertical="center" indent="2"/>
    </xf>
    <xf numFmtId="0" fontId="26" fillId="0" borderId="0" xfId="8" applyFont="1" applyAlignment="1">
      <alignment horizontal="left"/>
    </xf>
    <xf numFmtId="0" fontId="4" fillId="0" borderId="0" xfId="0" applyFont="1"/>
    <xf numFmtId="165" fontId="27" fillId="0" borderId="0" xfId="9" applyFont="1" applyBorder="1" applyAlignment="1">
      <alignment horizontal="left"/>
    </xf>
    <xf numFmtId="0" fontId="28" fillId="0" borderId="0" xfId="0" applyFont="1"/>
    <xf numFmtId="0" fontId="27" fillId="0" borderId="0" xfId="0" applyFont="1" applyAlignment="1">
      <alignment horizontal="left"/>
    </xf>
    <xf numFmtId="166" fontId="19" fillId="2" borderId="18" xfId="0" applyNumberFormat="1" applyFont="1" applyFill="1" applyBorder="1" applyAlignment="1">
      <alignment horizontal="center" vertical="center" wrapTex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01">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tint="0.59996337778862885"/>
        </patternFill>
      </fill>
    </dxf>
    <dxf>
      <fill>
        <patternFill>
          <bgColor theme="8" tint="0.79998168889431442"/>
        </patternFill>
      </fill>
    </dxf>
    <dxf>
      <fill>
        <patternFill>
          <bgColor theme="5" tint="0.79998168889431442"/>
        </patternFill>
      </fill>
      <border>
        <left/>
        <right/>
        <top style="thin">
          <color theme="0" tint="-4.9989318521683403E-2"/>
        </top>
        <bottom style="thin">
          <color theme="0" tint="-4.9989318521683403E-2"/>
        </bottom>
      </border>
    </dxf>
    <dxf>
      <fill>
        <patternFill>
          <bgColor theme="5" tint="0.59996337778862885"/>
        </patternFill>
      </fill>
      <border>
        <left/>
        <right/>
        <top style="thin">
          <color theme="0" tint="-4.9989318521683403E-2"/>
        </top>
        <bottom style="thin">
          <color theme="0" tint="-4.9989318521683403E-2"/>
        </bottom>
      </border>
    </dxf>
    <dxf>
      <fill>
        <patternFill>
          <bgColor theme="0"/>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79998168889431442"/>
        </patternFill>
      </fill>
    </dxf>
    <dxf>
      <fill>
        <patternFill>
          <bgColor theme="5" tint="0.79998168889431442"/>
        </patternFill>
      </fill>
      <border>
        <left/>
        <right/>
        <top style="thin">
          <color theme="0" tint="-4.9989318521683403E-2"/>
        </top>
        <bottom style="thin">
          <color theme="0" tint="-4.9989318521683403E-2"/>
        </bottom>
      </border>
    </dxf>
    <dxf>
      <fill>
        <patternFill>
          <bgColor theme="5" tint="0.59996337778862885"/>
        </patternFill>
      </fill>
      <border>
        <left/>
        <right/>
        <top style="thin">
          <color theme="0" tint="-4.9989318521683403E-2"/>
        </top>
        <bottom style="thin">
          <color theme="0" tint="-4.9989318521683403E-2"/>
        </bottom>
      </border>
    </dxf>
    <dxf>
      <fill>
        <patternFill>
          <bgColor theme="0"/>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3" tint="0.749961851863155"/>
        </patternFill>
      </fill>
      <border>
        <left style="thin">
          <color theme="5"/>
        </left>
        <right style="thin">
          <color theme="5"/>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style="thin">
          <color theme="5"/>
        </left>
        <right style="thin">
          <color theme="5"/>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style="thin">
          <color theme="5"/>
        </left>
        <right style="thin">
          <color theme="5"/>
        </right>
        <vertical/>
        <horizontal/>
      </border>
    </dxf>
    <dxf>
      <fill>
        <patternFill>
          <bgColor theme="5" tint="0.59996337778862885"/>
        </patternFill>
      </fill>
      <border>
        <left style="thin">
          <color theme="5"/>
        </left>
        <right style="thin">
          <color theme="5"/>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style="thin">
          <color theme="5"/>
        </left>
        <right style="thin">
          <color theme="5"/>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style="thin">
          <color theme="5"/>
        </left>
        <right style="thin">
          <color theme="5"/>
        </right>
        <vertical/>
        <horizontal/>
      </border>
    </dxf>
    <dxf>
      <fill>
        <patternFill>
          <bgColor theme="5" tint="0.59996337778862885"/>
        </patternFill>
      </fill>
      <border>
        <left style="thin">
          <color theme="5"/>
        </left>
        <right style="thin">
          <color theme="5"/>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style="thin">
          <color theme="5"/>
        </left>
        <right style="thin">
          <color theme="5"/>
        </right>
        <vertical/>
        <horizontal/>
      </border>
    </dxf>
    <dxf>
      <fill>
        <patternFill>
          <bgColor theme="4" tint="0.79998168889431442"/>
        </patternFill>
      </fill>
      <border>
        <left style="thin">
          <color theme="5"/>
        </left>
        <right style="thin">
          <color theme="5"/>
        </right>
        <vertical/>
        <horizontal/>
      </border>
    </dxf>
    <dxf>
      <border>
        <left/>
        <right/>
        <vertical/>
        <horizontal/>
      </border>
    </dxf>
    <dxf>
      <fill>
        <patternFill>
          <bgColor theme="3" tint="0.749961851863155"/>
        </patternFill>
      </fill>
      <border>
        <left style="thin">
          <color theme="5"/>
        </left>
        <right style="thin">
          <color theme="5"/>
        </right>
        <vertical/>
        <horizontal/>
      </border>
    </dxf>
    <dxf>
      <fill>
        <patternFill>
          <bgColor theme="3" tint="0.89996032593768116"/>
        </patternFill>
      </fill>
      <border>
        <left style="thin">
          <color theme="5"/>
        </left>
        <right style="thin">
          <color theme="5"/>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style="thin">
          <color theme="5"/>
        </left>
        <right style="thin">
          <color theme="5"/>
        </right>
        <vertical/>
        <horizontal/>
      </border>
    </dxf>
    <dxf>
      <fill>
        <patternFill>
          <bgColor theme="5" tint="0.59996337778862885"/>
        </patternFill>
      </fill>
      <border>
        <left style="thin">
          <color theme="5"/>
        </left>
        <right style="thin">
          <color theme="5"/>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style="thin">
          <color theme="5"/>
        </left>
        <right style="thin">
          <color theme="5"/>
        </right>
        <vertical/>
        <horizontal/>
      </border>
    </dxf>
    <dxf>
      <fill>
        <patternFill>
          <bgColor theme="4" tint="0.79998168889431442"/>
        </patternFill>
      </fill>
      <border>
        <left style="thin">
          <color theme="5"/>
        </left>
        <right style="thin">
          <color theme="5"/>
        </right>
        <vertical/>
        <horizontal/>
      </border>
    </dxf>
    <dxf>
      <border>
        <left/>
        <right/>
        <vertical/>
        <horizontal/>
      </border>
    </dxf>
    <dxf>
      <fill>
        <patternFill>
          <bgColor theme="3" tint="0.749961851863155"/>
        </patternFill>
      </fill>
      <border>
        <left style="thin">
          <color theme="5"/>
        </left>
        <right style="thin">
          <color theme="5"/>
        </right>
        <vertical/>
        <horizontal/>
      </border>
    </dxf>
    <dxf>
      <fill>
        <patternFill>
          <bgColor theme="3" tint="0.89996032593768116"/>
        </patternFill>
      </fill>
      <border>
        <left style="thin">
          <color theme="5"/>
        </left>
        <right style="thin">
          <color theme="5"/>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style="thin">
          <color theme="5"/>
        </left>
        <right style="thin">
          <color theme="5"/>
        </right>
        <vertical/>
        <horizontal/>
      </border>
    </dxf>
    <dxf>
      <fill>
        <patternFill>
          <bgColor theme="5" tint="0.59996337778862885"/>
        </patternFill>
      </fill>
      <border>
        <left style="thin">
          <color theme="5"/>
        </left>
        <right style="thin">
          <color theme="5"/>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style="thin">
          <color theme="5"/>
        </left>
        <right style="thin">
          <color theme="5"/>
        </right>
        <vertical/>
        <horizontal/>
      </border>
    </dxf>
    <dxf>
      <fill>
        <patternFill>
          <bgColor theme="4" tint="0.79998168889431442"/>
        </patternFill>
      </fill>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0"/>
        </patternFill>
      </fill>
      <border>
        <left/>
        <right/>
        <top/>
        <bottom/>
        <vertical/>
        <horizontal/>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3" tint="0.749961851863155"/>
        </patternFill>
      </fill>
      <border>
        <left style="thin">
          <color theme="5"/>
        </left>
        <right style="thin">
          <color theme="5"/>
        </right>
        <vertical/>
        <horizontal/>
      </border>
    </dxf>
    <dxf>
      <fill>
        <patternFill>
          <bgColor theme="3" tint="0.89996032593768116"/>
        </patternFill>
      </fill>
      <border>
        <left style="thin">
          <color theme="5"/>
        </left>
        <right style="thin">
          <color theme="5"/>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style="thin">
          <color theme="5"/>
        </left>
        <right style="thin">
          <color theme="5"/>
        </right>
        <vertical/>
        <horizontal/>
      </border>
    </dxf>
    <dxf>
      <fill>
        <patternFill>
          <bgColor theme="5" tint="0.59996337778862885"/>
        </patternFill>
      </fill>
      <border>
        <left style="thin">
          <color theme="5"/>
        </left>
        <right style="thin">
          <color theme="5"/>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style="thin">
          <color theme="5"/>
        </left>
        <right style="thin">
          <color theme="5"/>
        </right>
        <vertical/>
        <horizontal/>
      </border>
    </dxf>
    <dxf>
      <fill>
        <patternFill>
          <bgColor theme="4" tint="0.79998168889431442"/>
        </patternFill>
      </fill>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0"/>
      <tableStyleElement type="headerRow" dxfId="199"/>
      <tableStyleElement type="totalRow" dxfId="198"/>
      <tableStyleElement type="firstColumn" dxfId="197"/>
      <tableStyleElement type="lastColumn" dxfId="196"/>
      <tableStyleElement type="firstRowStripe" dxfId="195"/>
      <tableStyleElement type="secondRowStripe" dxfId="194"/>
      <tableStyleElement type="firstColumnStripe" dxfId="193"/>
      <tableStyleElement type="secondColumnStripe" dxfId="19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B20E9-FE16-4607-8775-A36BE1CDC6AE}">
  <sheetPr>
    <pageSetUpPr fitToPage="1"/>
  </sheetPr>
  <dimension ref="A1:BL32"/>
  <sheetViews>
    <sheetView showGridLines="0" showRuler="0" zoomScale="74" zoomScaleNormal="96" zoomScalePageLayoutView="70" workbookViewId="0">
      <selection activeCell="R34" sqref="R34"/>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60</v>
      </c>
      <c r="C1" s="18"/>
      <c r="D1" s="19"/>
      <c r="E1" s="20"/>
      <c r="F1" s="21"/>
      <c r="H1" s="1"/>
      <c r="I1" s="177" t="s">
        <v>26</v>
      </c>
      <c r="J1" s="178"/>
      <c r="K1" s="178"/>
      <c r="L1" s="178"/>
      <c r="M1" s="178"/>
      <c r="N1" s="178"/>
      <c r="O1" s="178"/>
      <c r="P1" s="24"/>
      <c r="Q1" s="179">
        <v>45639</v>
      </c>
      <c r="R1" s="180"/>
      <c r="S1" s="180"/>
      <c r="T1" s="180"/>
      <c r="U1" s="180"/>
      <c r="V1" s="180"/>
      <c r="W1" s="180"/>
      <c r="X1" s="180"/>
      <c r="Y1" s="180"/>
      <c r="Z1" s="180"/>
    </row>
    <row r="2" spans="1:64" ht="30" customHeight="1" x14ac:dyDescent="0.4">
      <c r="B2" s="96" t="s">
        <v>20</v>
      </c>
      <c r="C2" s="97" t="s">
        <v>61</v>
      </c>
      <c r="D2" s="22"/>
      <c r="E2" s="23"/>
      <c r="F2" s="22"/>
      <c r="I2" s="177" t="s">
        <v>27</v>
      </c>
      <c r="J2" s="178"/>
      <c r="K2" s="178"/>
      <c r="L2" s="178"/>
      <c r="M2" s="178"/>
      <c r="N2" s="178"/>
      <c r="O2" s="178"/>
      <c r="P2" s="24"/>
      <c r="Q2" s="181">
        <v>1</v>
      </c>
      <c r="R2" s="180"/>
      <c r="S2" s="180"/>
      <c r="T2" s="180"/>
      <c r="U2" s="180"/>
      <c r="V2" s="180"/>
      <c r="W2" s="180"/>
      <c r="X2" s="180"/>
      <c r="Y2" s="180"/>
      <c r="Z2" s="180"/>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82">
        <f>I8</f>
        <v>45635</v>
      </c>
      <c r="J7" s="183"/>
      <c r="K7" s="183"/>
      <c r="L7" s="183"/>
      <c r="M7" s="183"/>
      <c r="N7" s="183"/>
      <c r="O7" s="183"/>
      <c r="P7" s="183">
        <f>P8</f>
        <v>45642</v>
      </c>
      <c r="Q7" s="183"/>
      <c r="R7" s="183"/>
      <c r="S7" s="183"/>
      <c r="T7" s="183"/>
      <c r="U7" s="183"/>
      <c r="V7" s="183"/>
      <c r="W7" s="183">
        <f>W8</f>
        <v>45649</v>
      </c>
      <c r="X7" s="183"/>
      <c r="Y7" s="183"/>
      <c r="Z7" s="183"/>
      <c r="AA7" s="183"/>
      <c r="AB7" s="183"/>
      <c r="AC7" s="183"/>
      <c r="AD7" s="183">
        <f>AD8</f>
        <v>45656</v>
      </c>
      <c r="AE7" s="183"/>
      <c r="AF7" s="183"/>
      <c r="AG7" s="183"/>
      <c r="AH7" s="183"/>
      <c r="AI7" s="183"/>
      <c r="AJ7" s="183"/>
      <c r="AK7" s="183">
        <f>AK8</f>
        <v>45663</v>
      </c>
      <c r="AL7" s="183"/>
      <c r="AM7" s="183"/>
      <c r="AN7" s="183"/>
      <c r="AO7" s="183"/>
      <c r="AP7" s="183"/>
      <c r="AQ7" s="183"/>
      <c r="AR7" s="183">
        <f>AR8</f>
        <v>45670</v>
      </c>
      <c r="AS7" s="183"/>
      <c r="AT7" s="183"/>
      <c r="AU7" s="183"/>
      <c r="AV7" s="183"/>
      <c r="AW7" s="183"/>
      <c r="AX7" s="183"/>
      <c r="AY7" s="183">
        <f>AY8</f>
        <v>45677</v>
      </c>
      <c r="AZ7" s="183"/>
      <c r="BA7" s="183"/>
      <c r="BB7" s="183"/>
      <c r="BC7" s="183"/>
      <c r="BD7" s="183"/>
      <c r="BE7" s="183"/>
      <c r="BF7" s="183">
        <f>BF8</f>
        <v>45684</v>
      </c>
      <c r="BG7" s="183"/>
      <c r="BH7" s="183"/>
      <c r="BI7" s="183"/>
      <c r="BJ7" s="183"/>
      <c r="BK7" s="183"/>
      <c r="BL7" s="184"/>
    </row>
    <row r="8" spans="1:64" s="26" customFormat="1" ht="15" customHeight="1" x14ac:dyDescent="0.15">
      <c r="A8" s="185"/>
      <c r="B8" s="186" t="s">
        <v>5</v>
      </c>
      <c r="C8" s="188" t="s">
        <v>28</v>
      </c>
      <c r="D8" s="190" t="s">
        <v>1</v>
      </c>
      <c r="E8" s="190" t="s">
        <v>3</v>
      </c>
      <c r="F8" s="190" t="s">
        <v>4</v>
      </c>
      <c r="I8" s="31">
        <f>Project_Start-WEEKDAY(Project_Start,1)+2+7*(Display_Week-1)</f>
        <v>45635</v>
      </c>
      <c r="J8" s="31">
        <f>I8+1</f>
        <v>45636</v>
      </c>
      <c r="K8" s="31">
        <f t="shared" ref="K8:AX8" si="0">J8+1</f>
        <v>45637</v>
      </c>
      <c r="L8" s="31">
        <f t="shared" si="0"/>
        <v>45638</v>
      </c>
      <c r="M8" s="31">
        <f>L8+1</f>
        <v>45639</v>
      </c>
      <c r="N8" s="31">
        <f>M8+1</f>
        <v>45640</v>
      </c>
      <c r="O8" s="32">
        <f>N8+1</f>
        <v>45641</v>
      </c>
      <c r="P8" s="33">
        <f>O8+1</f>
        <v>45642</v>
      </c>
      <c r="Q8" s="31">
        <f>P8+1</f>
        <v>45643</v>
      </c>
      <c r="R8" s="31">
        <f t="shared" si="0"/>
        <v>45644</v>
      </c>
      <c r="S8" s="31">
        <f t="shared" si="0"/>
        <v>45645</v>
      </c>
      <c r="T8" s="31">
        <f t="shared" si="0"/>
        <v>45646</v>
      </c>
      <c r="U8" s="31">
        <f t="shared" si="0"/>
        <v>45647</v>
      </c>
      <c r="V8" s="32">
        <f t="shared" si="0"/>
        <v>45648</v>
      </c>
      <c r="W8" s="33">
        <f>V8+1</f>
        <v>45649</v>
      </c>
      <c r="X8" s="31">
        <f>W8+1</f>
        <v>45650</v>
      </c>
      <c r="Y8" s="31">
        <f t="shared" si="0"/>
        <v>45651</v>
      </c>
      <c r="Z8" s="31">
        <f t="shared" si="0"/>
        <v>45652</v>
      </c>
      <c r="AA8" s="31">
        <f t="shared" si="0"/>
        <v>45653</v>
      </c>
      <c r="AB8" s="31">
        <f t="shared" si="0"/>
        <v>45654</v>
      </c>
      <c r="AC8" s="32">
        <f t="shared" si="0"/>
        <v>45655</v>
      </c>
      <c r="AD8" s="33">
        <f>AC8+1</f>
        <v>45656</v>
      </c>
      <c r="AE8" s="31">
        <f>AD8+1</f>
        <v>45657</v>
      </c>
      <c r="AF8" s="31">
        <f t="shared" si="0"/>
        <v>45658</v>
      </c>
      <c r="AG8" s="31">
        <f t="shared" si="0"/>
        <v>45659</v>
      </c>
      <c r="AH8" s="31">
        <f t="shared" si="0"/>
        <v>45660</v>
      </c>
      <c r="AI8" s="31">
        <f t="shared" si="0"/>
        <v>45661</v>
      </c>
      <c r="AJ8" s="32">
        <f t="shared" si="0"/>
        <v>45662</v>
      </c>
      <c r="AK8" s="33">
        <f>AJ8+1</f>
        <v>45663</v>
      </c>
      <c r="AL8" s="31">
        <f>AK8+1</f>
        <v>45664</v>
      </c>
      <c r="AM8" s="31">
        <f t="shared" si="0"/>
        <v>45665</v>
      </c>
      <c r="AN8" s="31">
        <f t="shared" si="0"/>
        <v>45666</v>
      </c>
      <c r="AO8" s="31">
        <f t="shared" si="0"/>
        <v>45667</v>
      </c>
      <c r="AP8" s="31">
        <f t="shared" si="0"/>
        <v>45668</v>
      </c>
      <c r="AQ8" s="32">
        <f t="shared" si="0"/>
        <v>45669</v>
      </c>
      <c r="AR8" s="33">
        <f>AQ8+1</f>
        <v>45670</v>
      </c>
      <c r="AS8" s="31">
        <f>AR8+1</f>
        <v>45671</v>
      </c>
      <c r="AT8" s="31">
        <f t="shared" si="0"/>
        <v>45672</v>
      </c>
      <c r="AU8" s="31">
        <f t="shared" si="0"/>
        <v>45673</v>
      </c>
      <c r="AV8" s="31">
        <f t="shared" si="0"/>
        <v>45674</v>
      </c>
      <c r="AW8" s="31">
        <f t="shared" si="0"/>
        <v>45675</v>
      </c>
      <c r="AX8" s="32">
        <f t="shared" si="0"/>
        <v>45676</v>
      </c>
      <c r="AY8" s="33">
        <f>AX8+1</f>
        <v>45677</v>
      </c>
      <c r="AZ8" s="31">
        <f>AY8+1</f>
        <v>45678</v>
      </c>
      <c r="BA8" s="31">
        <f t="shared" ref="BA8:BE8" si="1">AZ8+1</f>
        <v>45679</v>
      </c>
      <c r="BB8" s="31">
        <f t="shared" si="1"/>
        <v>45680</v>
      </c>
      <c r="BC8" s="31">
        <f t="shared" si="1"/>
        <v>45681</v>
      </c>
      <c r="BD8" s="31">
        <f t="shared" si="1"/>
        <v>45682</v>
      </c>
      <c r="BE8" s="32">
        <f t="shared" si="1"/>
        <v>45683</v>
      </c>
      <c r="BF8" s="33">
        <f>BE8+1</f>
        <v>45684</v>
      </c>
      <c r="BG8" s="31">
        <f>BF8+1</f>
        <v>45685</v>
      </c>
      <c r="BH8" s="31">
        <f t="shared" ref="BH8:BL8" si="2">BG8+1</f>
        <v>45686</v>
      </c>
      <c r="BI8" s="31">
        <f t="shared" si="2"/>
        <v>45687</v>
      </c>
      <c r="BJ8" s="31">
        <f t="shared" si="2"/>
        <v>45688</v>
      </c>
      <c r="BK8" s="31">
        <f t="shared" si="2"/>
        <v>45689</v>
      </c>
      <c r="BL8" s="31">
        <f t="shared" si="2"/>
        <v>45690</v>
      </c>
    </row>
    <row r="9" spans="1:64" s="26" customFormat="1" ht="15" customHeight="1" thickBot="1" x14ac:dyDescent="0.2">
      <c r="A9" s="185"/>
      <c r="B9" s="187"/>
      <c r="C9" s="189"/>
      <c r="D9" s="189"/>
      <c r="E9" s="189"/>
      <c r="F9" s="189"/>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29"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124" t="s">
        <v>61</v>
      </c>
      <c r="D12" s="49">
        <v>1</v>
      </c>
      <c r="E12" s="50">
        <f>Project_Start</f>
        <v>45639</v>
      </c>
      <c r="F12" s="50">
        <f>E12+2</f>
        <v>45641</v>
      </c>
      <c r="G12" s="17"/>
      <c r="H12" s="5">
        <f t="shared" si="4"/>
        <v>3</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126" t="s">
        <v>70</v>
      </c>
      <c r="D13" s="54">
        <v>0.6</v>
      </c>
      <c r="E13" s="55">
        <f>E12</f>
        <v>45639</v>
      </c>
      <c r="F13" s="55">
        <f>E13+2</f>
        <v>45641</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66</v>
      </c>
      <c r="C14" s="125" t="s">
        <v>69</v>
      </c>
      <c r="D14" s="54">
        <v>1</v>
      </c>
      <c r="E14" s="55">
        <f>E13</f>
        <v>45639</v>
      </c>
      <c r="F14" s="55">
        <f>E14+2</f>
        <v>45641</v>
      </c>
      <c r="G14" s="17"/>
      <c r="H14" s="5">
        <f t="shared" si="4"/>
        <v>3</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61</v>
      </c>
      <c r="D15" s="54">
        <v>0.75</v>
      </c>
      <c r="E15" s="55">
        <f>E14</f>
        <v>45639</v>
      </c>
      <c r="F15" s="55">
        <f>E15+2</f>
        <v>45641</v>
      </c>
      <c r="G15" s="17"/>
      <c r="H15" s="5">
        <f t="shared" si="4"/>
        <v>3</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61</v>
      </c>
      <c r="D18" s="64">
        <v>0.5</v>
      </c>
      <c r="E18" s="65">
        <v>45639</v>
      </c>
      <c r="F18" s="65">
        <f>E18+2</f>
        <v>45641</v>
      </c>
      <c r="G18" s="17"/>
      <c r="H18" s="5">
        <f t="shared" si="4"/>
        <v>3</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4"/>
      <c r="B19" s="62" t="s">
        <v>39</v>
      </c>
      <c r="C19" s="63" t="s">
        <v>70</v>
      </c>
      <c r="D19" s="119">
        <v>0.9</v>
      </c>
      <c r="E19" s="65">
        <v>45639</v>
      </c>
      <c r="F19" s="65">
        <f t="shared" ref="F19:F21" si="5">E19+2</f>
        <v>45641</v>
      </c>
      <c r="G19" s="17"/>
      <c r="H19" s="5"/>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67</v>
      </c>
      <c r="C20" s="63" t="s">
        <v>70</v>
      </c>
      <c r="D20" s="64">
        <v>0.95</v>
      </c>
      <c r="E20" s="65">
        <f>E18</f>
        <v>45639</v>
      </c>
      <c r="F20" s="65">
        <f t="shared" si="5"/>
        <v>45641</v>
      </c>
      <c r="G20" s="17"/>
      <c r="H20" s="5">
        <f t="shared" si="4"/>
        <v>3</v>
      </c>
      <c r="I20" s="51"/>
      <c r="J20" s="51"/>
      <c r="K20" s="51"/>
      <c r="L20" s="51"/>
      <c r="M20" s="51"/>
      <c r="N20" s="51"/>
      <c r="O20" s="51"/>
      <c r="P20" s="51"/>
      <c r="Q20" s="51"/>
      <c r="R20" s="51"/>
      <c r="S20" s="51"/>
      <c r="T20" s="51"/>
      <c r="U20" s="56"/>
      <c r="V20" s="56"/>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65</v>
      </c>
      <c r="C21" s="63" t="s">
        <v>70</v>
      </c>
      <c r="D21" s="64">
        <v>1</v>
      </c>
      <c r="E21" s="65">
        <f>E20</f>
        <v>45639</v>
      </c>
      <c r="F21" s="65">
        <f t="shared" si="5"/>
        <v>45641</v>
      </c>
      <c r="G21" s="17"/>
      <c r="H21" s="5">
        <f t="shared" si="4"/>
        <v>3</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4"/>
      <c r="B22" s="109" t="s">
        <v>59</v>
      </c>
      <c r="C22" s="110"/>
      <c r="D22" s="163"/>
      <c r="E22" s="112"/>
      <c r="F22" s="113"/>
      <c r="G22" s="17"/>
      <c r="H22" s="5" t="str">
        <f t="shared" si="4"/>
        <v/>
      </c>
    </row>
    <row r="23" spans="1:64" s="46" customFormat="1" ht="30" customHeight="1" thickBot="1" x14ac:dyDescent="0.2">
      <c r="A23" s="14"/>
      <c r="B23" s="161" t="s">
        <v>38</v>
      </c>
      <c r="C23" s="162" t="s">
        <v>61</v>
      </c>
      <c r="D23" s="130">
        <v>0.45</v>
      </c>
      <c r="E23" s="156">
        <v>45639</v>
      </c>
      <c r="F23" s="155">
        <v>45641</v>
      </c>
      <c r="G23" s="17"/>
      <c r="H23" s="5">
        <f t="shared" si="4"/>
        <v>3</v>
      </c>
      <c r="I23" s="51"/>
      <c r="J23" s="51"/>
      <c r="K23" s="51"/>
      <c r="L23" s="51"/>
      <c r="M23" s="159"/>
      <c r="N23" s="159"/>
      <c r="O23" s="159"/>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4"/>
      <c r="B24" s="160" t="s">
        <v>68</v>
      </c>
      <c r="C24" s="158" t="s">
        <v>61</v>
      </c>
      <c r="D24" s="157">
        <v>0.25</v>
      </c>
      <c r="E24" s="131">
        <v>45639</v>
      </c>
      <c r="F24" s="156">
        <v>45641</v>
      </c>
      <c r="G24" s="17"/>
      <c r="H24" s="5"/>
      <c r="I24" s="51"/>
      <c r="J24" s="51"/>
      <c r="K24" s="51"/>
      <c r="L24" s="51"/>
      <c r="M24" s="159"/>
      <c r="N24" s="159"/>
      <c r="O24" s="159"/>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61" t="s">
        <v>56</v>
      </c>
      <c r="C25" s="162" t="s">
        <v>61</v>
      </c>
      <c r="D25" s="130">
        <v>1</v>
      </c>
      <c r="E25" s="156">
        <v>45639</v>
      </c>
      <c r="F25" s="156">
        <v>45641</v>
      </c>
      <c r="G25" s="17"/>
      <c r="H25" s="5">
        <f t="shared" si="4"/>
        <v>3</v>
      </c>
      <c r="I25" s="51"/>
      <c r="J25" s="51"/>
      <c r="K25" s="51"/>
      <c r="L25" s="51"/>
      <c r="M25" s="159"/>
      <c r="N25" s="159"/>
      <c r="O25" s="159"/>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66" t="s">
        <v>53</v>
      </c>
      <c r="C26" s="165"/>
      <c r="D26" s="166"/>
      <c r="E26" s="69"/>
      <c r="F26" s="164"/>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2">
      <c r="A27" s="13"/>
      <c r="B27" s="72" t="s">
        <v>43</v>
      </c>
      <c r="C27" s="73" t="s">
        <v>70</v>
      </c>
      <c r="D27" s="74">
        <v>0.15</v>
      </c>
      <c r="E27" s="120">
        <f>E19</f>
        <v>45639</v>
      </c>
      <c r="F27" s="121">
        <f>E27+2</f>
        <v>45641</v>
      </c>
      <c r="G27" s="17"/>
      <c r="H27" s="5">
        <f t="shared" si="4"/>
        <v>3</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72" t="s">
        <v>44</v>
      </c>
      <c r="C28" s="73" t="s">
        <v>70</v>
      </c>
      <c r="D28" s="74">
        <v>0.3</v>
      </c>
      <c r="E28" s="123">
        <v>45639</v>
      </c>
      <c r="F28" s="123">
        <f>E28+2</f>
        <v>45641</v>
      </c>
      <c r="G28" s="17"/>
      <c r="H28" s="5">
        <f t="shared" si="4"/>
        <v>3</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72" t="s">
        <v>47</v>
      </c>
      <c r="C29" s="73" t="s">
        <v>61</v>
      </c>
      <c r="D29" s="74">
        <v>1</v>
      </c>
      <c r="E29" s="123">
        <v>45639</v>
      </c>
      <c r="F29" s="123">
        <f>E29+2</f>
        <v>45641</v>
      </c>
      <c r="G29" s="17"/>
      <c r="H29" s="5">
        <f t="shared" si="4"/>
        <v>3</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ht="30" customHeight="1" x14ac:dyDescent="0.15">
      <c r="G30" s="3"/>
    </row>
    <row r="31" spans="1:64" ht="30" customHeight="1" x14ac:dyDescent="0.15">
      <c r="C31" s="16"/>
      <c r="F31" s="15"/>
    </row>
    <row r="32" spans="1:64" ht="30" customHeight="1" x14ac:dyDescent="0.15">
      <c r="C32"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18 D20:D29">
    <cfRule type="dataBar" priority="15">
      <dataBar>
        <cfvo type="num" val="0"/>
        <cfvo type="num" val="1"/>
        <color theme="0"/>
      </dataBar>
      <extLst>
        <ext xmlns:x14="http://schemas.microsoft.com/office/spreadsheetml/2009/9/main" uri="{B025F937-C7B1-47D3-B67F-A62EFF666E3E}">
          <x14:id>{49A84874-7D91-4346-A225-E8605D249380}</x14:id>
        </ext>
      </extLst>
    </cfRule>
  </conditionalFormatting>
  <conditionalFormatting sqref="I12:BL16">
    <cfRule type="expression" dxfId="19" priority="14" stopIfTrue="1">
      <formula>AND(task_end&gt;=I$8,task_start&lt;J$8)</formula>
    </cfRule>
    <cfRule type="expression" dxfId="18" priority="13">
      <formula>AND(task_start&lt;=I$8,ROUNDDOWN((task_end-task_start+1)*task_progress,0)+task_start-1&gt;=I$8)</formula>
    </cfRule>
  </conditionalFormatting>
  <conditionalFormatting sqref="I18:BL21">
    <cfRule type="expression" dxfId="17" priority="1">
      <formula>AND(TODAY()&gt;=I$8, TODAY()&lt;J$8)</formula>
    </cfRule>
    <cfRule type="expression" dxfId="16" priority="12">
      <formula>AND(task_end&gt;=I$8,task_start&lt;J$8)</formula>
    </cfRule>
    <cfRule type="expression" dxfId="15" priority="2">
      <formula>AND(task_start&lt;=I$8,ROUNDDOWN((task_end-task_start+1)*task_progress,0)+task_start-1&gt;=I$8)</formula>
    </cfRule>
  </conditionalFormatting>
  <conditionalFormatting sqref="I23:BL25">
    <cfRule type="expression" dxfId="14" priority="8">
      <formula>AND(task_start&lt;=I$8,ROUNDDOWN((task_end-task_start+1)*task_progress,0)+task_start-1&gt;=I$8)</formula>
    </cfRule>
    <cfRule type="expression" dxfId="13" priority="11" stopIfTrue="1">
      <formula>AND(task_start&lt;=I$8,ROUNDDOWN((task_end-task_start+1)*task_progress,0)+task_start-1&gt;=I$8)</formula>
    </cfRule>
    <cfRule type="expression" dxfId="10" priority="4">
      <formula>AND(TODAY()&gt;=I$8, TODAY()&lt;J$8)</formula>
    </cfRule>
  </conditionalFormatting>
  <conditionalFormatting sqref="I27:BL29">
    <cfRule type="expression" dxfId="12" priority="9">
      <formula>AND(task_start&lt;=I$8,ROUNDDOWN((task_end-task_start+1)*task_progress,0)+task_start-1&gt;=I$8)</formula>
    </cfRule>
    <cfRule type="expression" dxfId="11" priority="10" stopIfTrue="1">
      <formula>AND(task_end&gt;=I$8,task_start&lt;J$8)</formula>
    </cfRule>
  </conditionalFormatting>
  <dataValidations disablePrompts="1" count="11">
    <dataValidation type="whole" operator="greaterThanOrEqual" allowBlank="1" showInputMessage="1" promptTitle="Display Week" prompt="Changing this number will scroll the Gantt Chart view." sqref="Q2:Q5" xr:uid="{B33EA98D-5DAD-4C63-A6FA-4FCE9FA9722B}">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BAC1D750-8928-49E7-B673-DB5D747EA5BF}"/>
    <dataValidation allowBlank="1" showInputMessage="1" showErrorMessage="1" prompt="Enter Company name in cel B2." sqref="A2:A5" xr:uid="{0EEB403D-762C-424E-AA41-917A40431191}"/>
    <dataValidation allowBlank="1" showInputMessage="1" showErrorMessage="1" prompt="Enter the name of the Project Lead in cell C3. Enter the Project Start date in cell Q1. Project Start: label is in cell I1." sqref="A6" xr:uid="{C3E1EB49-26C4-4B6F-B803-5D640F3F66BF}"/>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FE3E5035-4FAB-487C-8434-7BF759E32AB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E1780DA7-4792-44C9-866C-792932F46550}"/>
    <dataValidation allowBlank="1" showInputMessage="1" showErrorMessage="1" prompt="Cell B8 contains the Phase 1 sample title. Enter a new title in cell B8._x000a_To delete the phase and work only from tasks, simply delete this row." sqref="A11" xr:uid="{9CA34E7D-A588-4424-B00B-52B26244C98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A998A6F0-2E61-435A-B1F3-63A77DA9865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6EE34710-CAEC-4F48-AA16-7F578181407D}"/>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2" xr:uid="{D4F71F9C-31E5-4352-9387-FFED4D70AE00}"/>
    <dataValidation allowBlank="1" showInputMessage="1" showErrorMessage="1" prompt="Phase 3's sample block starts in cell B20." sqref="A26" xr:uid="{4DBB5ABE-9755-469F-BCF2-8E29A6387E6F}"/>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9A84874-7D91-4346-A225-E8605D249380}">
            <x14:dataBar minLength="0" maxLength="100" gradient="0">
              <x14:cfvo type="num">
                <xm:f>0</xm:f>
              </x14:cfvo>
              <x14:cfvo type="num">
                <xm:f>1</xm:f>
              </x14:cfvo>
              <x14:negativeFillColor rgb="FFFF0000"/>
              <x14:axisColor rgb="FF000000"/>
            </x14:dataBar>
          </x14:cfRule>
          <xm:sqref>D10:D18 D20:D29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92357-C2EA-4E3D-B6C2-CC71731125DB}">
  <sheetPr>
    <pageSetUpPr fitToPage="1"/>
  </sheetPr>
  <dimension ref="A1:BL45"/>
  <sheetViews>
    <sheetView showGridLines="0" showRuler="0" zoomScale="64" zoomScaleNormal="100" zoomScalePageLayoutView="70" workbookViewId="0">
      <selection activeCell="BM7" sqref="BM7"/>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77" t="s">
        <v>26</v>
      </c>
      <c r="J1" s="178"/>
      <c r="K1" s="178"/>
      <c r="L1" s="178"/>
      <c r="M1" s="178"/>
      <c r="N1" s="178"/>
      <c r="O1" s="178"/>
      <c r="P1" s="24"/>
      <c r="Q1" s="179">
        <v>45639</v>
      </c>
      <c r="R1" s="180"/>
      <c r="S1" s="180"/>
      <c r="T1" s="180"/>
      <c r="U1" s="180"/>
      <c r="V1" s="180"/>
      <c r="W1" s="180"/>
      <c r="X1" s="180"/>
      <c r="Y1" s="180"/>
      <c r="Z1" s="180"/>
    </row>
    <row r="2" spans="1:64" ht="30" customHeight="1" x14ac:dyDescent="0.4">
      <c r="B2" s="96" t="s">
        <v>20</v>
      </c>
      <c r="C2" s="97" t="s">
        <v>61</v>
      </c>
      <c r="D2" s="22"/>
      <c r="E2" s="23"/>
      <c r="F2" s="22"/>
      <c r="I2" s="177" t="s">
        <v>27</v>
      </c>
      <c r="J2" s="178"/>
      <c r="K2" s="178"/>
      <c r="L2" s="178"/>
      <c r="M2" s="178"/>
      <c r="N2" s="178"/>
      <c r="O2" s="178"/>
      <c r="P2" s="24"/>
      <c r="Q2" s="181">
        <v>10</v>
      </c>
      <c r="R2" s="180"/>
      <c r="S2" s="180"/>
      <c r="T2" s="180"/>
      <c r="U2" s="180"/>
      <c r="V2" s="180"/>
      <c r="W2" s="180"/>
      <c r="X2" s="180"/>
      <c r="Y2" s="180"/>
      <c r="Z2" s="180"/>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82">
        <f>I8</f>
        <v>45698</v>
      </c>
      <c r="J7" s="183"/>
      <c r="K7" s="183"/>
      <c r="L7" s="183"/>
      <c r="M7" s="183"/>
      <c r="N7" s="183"/>
      <c r="O7" s="183"/>
      <c r="P7" s="183">
        <f>P8</f>
        <v>45705</v>
      </c>
      <c r="Q7" s="183"/>
      <c r="R7" s="183"/>
      <c r="S7" s="183"/>
      <c r="T7" s="183"/>
      <c r="U7" s="183"/>
      <c r="V7" s="183"/>
      <c r="W7" s="183">
        <f>W8</f>
        <v>45712</v>
      </c>
      <c r="X7" s="183"/>
      <c r="Y7" s="183"/>
      <c r="Z7" s="183"/>
      <c r="AA7" s="183"/>
      <c r="AB7" s="183"/>
      <c r="AC7" s="183"/>
      <c r="AD7" s="183">
        <f>AD8</f>
        <v>45719</v>
      </c>
      <c r="AE7" s="183"/>
      <c r="AF7" s="183"/>
      <c r="AG7" s="183"/>
      <c r="AH7" s="183"/>
      <c r="AI7" s="183"/>
      <c r="AJ7" s="183"/>
      <c r="AK7" s="183">
        <f>AK8</f>
        <v>45726</v>
      </c>
      <c r="AL7" s="183"/>
      <c r="AM7" s="183"/>
      <c r="AN7" s="183"/>
      <c r="AO7" s="183"/>
      <c r="AP7" s="183"/>
      <c r="AQ7" s="183"/>
      <c r="AR7" s="183">
        <f>AR8</f>
        <v>45733</v>
      </c>
      <c r="AS7" s="183"/>
      <c r="AT7" s="183"/>
      <c r="AU7" s="183"/>
      <c r="AV7" s="183"/>
      <c r="AW7" s="183"/>
      <c r="AX7" s="183"/>
      <c r="AY7" s="183">
        <f>AY8</f>
        <v>45740</v>
      </c>
      <c r="AZ7" s="183"/>
      <c r="BA7" s="183"/>
      <c r="BB7" s="183"/>
      <c r="BC7" s="183"/>
      <c r="BD7" s="183"/>
      <c r="BE7" s="183"/>
      <c r="BF7" s="183">
        <f>BF8</f>
        <v>45747</v>
      </c>
      <c r="BG7" s="183"/>
      <c r="BH7" s="183"/>
      <c r="BI7" s="183"/>
      <c r="BJ7" s="183"/>
      <c r="BK7" s="183"/>
      <c r="BL7" s="184"/>
    </row>
    <row r="8" spans="1:64" s="26" customFormat="1" ht="15" customHeight="1" x14ac:dyDescent="0.15">
      <c r="A8" s="185"/>
      <c r="B8" s="186" t="s">
        <v>5</v>
      </c>
      <c r="C8" s="188" t="s">
        <v>28</v>
      </c>
      <c r="D8" s="190" t="s">
        <v>1</v>
      </c>
      <c r="E8" s="190" t="s">
        <v>3</v>
      </c>
      <c r="F8" s="190" t="s">
        <v>4</v>
      </c>
      <c r="I8" s="31">
        <f>Project_Start-WEEKDAY(Project_Start,1)+2+7*(Display_Week-1)</f>
        <v>45698</v>
      </c>
      <c r="J8" s="31">
        <f>I8+1</f>
        <v>45699</v>
      </c>
      <c r="K8" s="31">
        <f t="shared" ref="K8:AX8" si="0">J8+1</f>
        <v>45700</v>
      </c>
      <c r="L8" s="31">
        <f t="shared" si="0"/>
        <v>45701</v>
      </c>
      <c r="M8" s="31">
        <f t="shared" si="0"/>
        <v>45702</v>
      </c>
      <c r="N8" s="31">
        <f t="shared" si="0"/>
        <v>45703</v>
      </c>
      <c r="O8" s="32">
        <f t="shared" si="0"/>
        <v>45704</v>
      </c>
      <c r="P8" s="33">
        <f>O8+1</f>
        <v>45705</v>
      </c>
      <c r="Q8" s="31">
        <f>P8+1</f>
        <v>45706</v>
      </c>
      <c r="R8" s="31">
        <f t="shared" si="0"/>
        <v>45707</v>
      </c>
      <c r="S8" s="31">
        <f t="shared" si="0"/>
        <v>45708</v>
      </c>
      <c r="T8" s="31">
        <f t="shared" si="0"/>
        <v>45709</v>
      </c>
      <c r="U8" s="31">
        <f t="shared" si="0"/>
        <v>45710</v>
      </c>
      <c r="V8" s="32">
        <f t="shared" si="0"/>
        <v>45711</v>
      </c>
      <c r="W8" s="33">
        <f>V8+1</f>
        <v>45712</v>
      </c>
      <c r="X8" s="31">
        <f>W8+1</f>
        <v>45713</v>
      </c>
      <c r="Y8" s="31">
        <f t="shared" si="0"/>
        <v>45714</v>
      </c>
      <c r="Z8" s="31">
        <f t="shared" si="0"/>
        <v>45715</v>
      </c>
      <c r="AA8" s="31">
        <f t="shared" si="0"/>
        <v>45716</v>
      </c>
      <c r="AB8" s="31">
        <f t="shared" si="0"/>
        <v>45717</v>
      </c>
      <c r="AC8" s="32">
        <f t="shared" si="0"/>
        <v>45718</v>
      </c>
      <c r="AD8" s="33">
        <f>AC8+1</f>
        <v>45719</v>
      </c>
      <c r="AE8" s="31">
        <f>AD8+1</f>
        <v>45720</v>
      </c>
      <c r="AF8" s="31">
        <f t="shared" si="0"/>
        <v>45721</v>
      </c>
      <c r="AG8" s="31">
        <f t="shared" si="0"/>
        <v>45722</v>
      </c>
      <c r="AH8" s="31">
        <f t="shared" si="0"/>
        <v>45723</v>
      </c>
      <c r="AI8" s="31">
        <f t="shared" si="0"/>
        <v>45724</v>
      </c>
      <c r="AJ8" s="32">
        <f t="shared" si="0"/>
        <v>45725</v>
      </c>
      <c r="AK8" s="33">
        <f>AJ8+1</f>
        <v>45726</v>
      </c>
      <c r="AL8" s="31">
        <f>AK8+1</f>
        <v>45727</v>
      </c>
      <c r="AM8" s="31">
        <f t="shared" si="0"/>
        <v>45728</v>
      </c>
      <c r="AN8" s="31">
        <f t="shared" si="0"/>
        <v>45729</v>
      </c>
      <c r="AO8" s="31">
        <f t="shared" si="0"/>
        <v>45730</v>
      </c>
      <c r="AP8" s="31">
        <f t="shared" si="0"/>
        <v>45731</v>
      </c>
      <c r="AQ8" s="32">
        <f t="shared" si="0"/>
        <v>45732</v>
      </c>
      <c r="AR8" s="33">
        <f>AQ8+1</f>
        <v>45733</v>
      </c>
      <c r="AS8" s="31">
        <f>AR8+1</f>
        <v>45734</v>
      </c>
      <c r="AT8" s="31">
        <f t="shared" si="0"/>
        <v>45735</v>
      </c>
      <c r="AU8" s="31">
        <f t="shared" si="0"/>
        <v>45736</v>
      </c>
      <c r="AV8" s="31">
        <f t="shared" si="0"/>
        <v>45737</v>
      </c>
      <c r="AW8" s="31">
        <f t="shared" si="0"/>
        <v>45738</v>
      </c>
      <c r="AX8" s="32">
        <f t="shared" si="0"/>
        <v>45739</v>
      </c>
      <c r="AY8" s="33">
        <f>AX8+1</f>
        <v>45740</v>
      </c>
      <c r="AZ8" s="31">
        <f>AY8+1</f>
        <v>45741</v>
      </c>
      <c r="BA8" s="31">
        <f t="shared" ref="BA8:BE8" si="1">AZ8+1</f>
        <v>45742</v>
      </c>
      <c r="BB8" s="31">
        <f t="shared" si="1"/>
        <v>45743</v>
      </c>
      <c r="BC8" s="31">
        <f t="shared" si="1"/>
        <v>45744</v>
      </c>
      <c r="BD8" s="31">
        <f t="shared" si="1"/>
        <v>45745</v>
      </c>
      <c r="BE8" s="32">
        <f t="shared" si="1"/>
        <v>45746</v>
      </c>
      <c r="BF8" s="33">
        <f>BE8+1</f>
        <v>45747</v>
      </c>
      <c r="BG8" s="31">
        <f>BF8+1</f>
        <v>45748</v>
      </c>
      <c r="BH8" s="31">
        <f t="shared" ref="BH8:BL8" si="2">BG8+1</f>
        <v>45749</v>
      </c>
      <c r="BI8" s="31">
        <f t="shared" si="2"/>
        <v>45750</v>
      </c>
      <c r="BJ8" s="31">
        <f t="shared" si="2"/>
        <v>45751</v>
      </c>
      <c r="BK8" s="31">
        <f t="shared" si="2"/>
        <v>45752</v>
      </c>
      <c r="BL8" s="31">
        <f t="shared" si="2"/>
        <v>45753</v>
      </c>
    </row>
    <row r="9" spans="1:64" s="26" customFormat="1" ht="15" customHeight="1" thickBot="1" x14ac:dyDescent="0.2">
      <c r="A9" s="185"/>
      <c r="B9" s="187"/>
      <c r="C9" s="189"/>
      <c r="D9" s="189"/>
      <c r="E9" s="189"/>
      <c r="F9" s="189"/>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{43716EA9-8D43-482D-B14E-51EFD30A5673}</x14:id>
        </ext>
      </extLst>
    </cfRule>
  </conditionalFormatting>
  <conditionalFormatting sqref="I7:BL40">
    <cfRule type="expression" dxfId="137" priority="1">
      <formula>AND(TODAY()&gt;=I$8, TODAY()&lt;J$8)</formula>
    </cfRule>
  </conditionalFormatting>
  <conditionalFormatting sqref="I12:BL16">
    <cfRule type="expression" dxfId="136" priority="6">
      <formula>AND(task_start&lt;=I$8,ROUNDDOWN((task_end-task_start+1)*task_progress,0)+task_start-1&gt;=I$8)</formula>
    </cfRule>
    <cfRule type="expression" dxfId="135" priority="7" stopIfTrue="1">
      <formula>AND(task_end&gt;=I$8,task_start&lt;J$8)</formula>
    </cfRule>
  </conditionalFormatting>
  <conditionalFormatting sqref="I18:BL22 I24:BL28">
    <cfRule type="expression" dxfId="134" priority="5" stopIfTrue="1">
      <formula>AND(task_end&gt;=I$8,task_start&lt;J$8)</formula>
    </cfRule>
    <cfRule type="expression" dxfId="133" priority="4">
      <formula>AND(task_start&lt;=I$8,ROUNDDOWN((task_end-task_start+1)*task_progress,0)+task_start-1&gt;=I$8)</formula>
    </cfRule>
  </conditionalFormatting>
  <conditionalFormatting sqref="I30:BL34">
    <cfRule type="expression" dxfId="132" priority="3" stopIfTrue="1">
      <formula>AND(task_end&gt;=I$8,task_start&lt;J$8)</formula>
    </cfRule>
    <cfRule type="expression" dxfId="131" priority="2">
      <formula>AND(task_start&lt;=I$8,ROUNDDOWN((task_end-task_start+1)*task_progress,0)+task_start-1&gt;=I$8)</formula>
    </cfRule>
  </conditionalFormatting>
  <conditionalFormatting sqref="I36:BL40">
    <cfRule type="expression" dxfId="130" priority="9">
      <formula>AND(task_start&lt;=I$8,ROUNDDOWN((task_end-task_start+1)*task_progress,0)+task_start-1&gt;=I$8)</formula>
    </cfRule>
    <cfRule type="expression" dxfId="129"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7247D926-7F2A-4D48-B3E7-5C6CF4915341}"/>
    <dataValidation allowBlank="1" showInputMessage="1" showErrorMessage="1" prompt="Phase 4's sample block starts in cell B26." sqref="A35" xr:uid="{0FBCDB0D-695B-4128-8444-E5B5B6C8CFEC}"/>
    <dataValidation allowBlank="1" showInputMessage="1" showErrorMessage="1" prompt="Phase 3's sample block starts in cell B20." sqref="A29" xr:uid="{27219D01-B40E-463F-B18E-951721DC4BB8}"/>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A73B21C2-C584-4B3B-AD56-1932895D3C2A}"/>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E37B2371-D3A0-4C6F-A0C0-111D44DC2F91}"/>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949189D5-219C-4DC7-B18D-C1C2350ADA41}"/>
    <dataValidation allowBlank="1" showInputMessage="1" showErrorMessage="1" prompt="Cell B8 contains the Phase 1 sample title. Enter a new title in cell B8._x000a_To delete the phase and work only from tasks, simply delete this row." sqref="A11" xr:uid="{93F7D4BD-5035-40CE-85D7-999C70E582E9}"/>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5273CC86-0DA0-4B03-95FC-D074F154EDE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6AF05CBD-1E72-466D-A836-CEBE37F29D1B}"/>
    <dataValidation allowBlank="1" showInputMessage="1" showErrorMessage="1" prompt="Enter the name of the Project Lead in cell C3. Enter the Project Start date in cell Q1. Project Start: label is in cell I1." sqref="A6" xr:uid="{DAB7F20E-7A2E-436B-8998-4551B121526D}"/>
    <dataValidation allowBlank="1" showInputMessage="1" showErrorMessage="1" prompt="Enter Company name in cel B2." sqref="A2:A5" xr:uid="{097AD7D2-89FB-4113-B687-16B96364C31B}"/>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28755ED-CACA-44A3-B8C3-10C726065CDF}"/>
    <dataValidation type="whole" operator="greaterThanOrEqual" allowBlank="1" showInputMessage="1" promptTitle="Display Week" prompt="Changing this number will scroll the Gantt Chart view." sqref="Q2:Q5" xr:uid="{3E9CCDE9-1981-4924-98F8-E69400B393BD}">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3716EA9-8D43-482D-B14E-51EFD30A567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Q3" sqref="Q3"/>
    </sheetView>
  </sheetViews>
  <sheetFormatPr baseColWidth="10" defaultColWidth="9" defaultRowHeight="13" x14ac:dyDescent="0.15"/>
  <cols>
    <col min="1" max="1" width="87" style="7" customWidth="1"/>
    <col min="2" max="16384" width="9" style="1"/>
  </cols>
  <sheetData>
    <row r="1" spans="1:2" ht="46.5" customHeight="1" x14ac:dyDescent="0.15"/>
    <row r="2" spans="1:2" s="9" customFormat="1" ht="16" x14ac:dyDescent="0.15">
      <c r="A2" s="98" t="s">
        <v>8</v>
      </c>
      <c r="B2" s="8"/>
    </row>
    <row r="3" spans="1:2" s="11" customFormat="1" ht="27" customHeight="1" x14ac:dyDescent="0.15">
      <c r="A3" s="99"/>
      <c r="B3" s="12"/>
    </row>
    <row r="4" spans="1:2" s="10" customFormat="1" ht="31" x14ac:dyDescent="0.45">
      <c r="A4" s="100" t="s">
        <v>7</v>
      </c>
    </row>
    <row r="5" spans="1:2" ht="74.25" customHeight="1" x14ac:dyDescent="0.15">
      <c r="A5" s="101" t="s">
        <v>15</v>
      </c>
    </row>
    <row r="6" spans="1:2" ht="26.25" customHeight="1" x14ac:dyDescent="0.15">
      <c r="A6" s="100" t="s">
        <v>18</v>
      </c>
    </row>
    <row r="7" spans="1:2" s="7" customFormat="1" ht="205" customHeight="1" x14ac:dyDescent="0.15">
      <c r="A7" s="102" t="s">
        <v>17</v>
      </c>
    </row>
    <row r="8" spans="1:2" s="10" customFormat="1" ht="31" x14ac:dyDescent="0.45">
      <c r="A8" s="100" t="s">
        <v>9</v>
      </c>
    </row>
    <row r="9" spans="1:2" ht="60" x14ac:dyDescent="0.15">
      <c r="A9" s="101" t="s">
        <v>16</v>
      </c>
    </row>
    <row r="10" spans="1:2" s="7" customFormat="1" ht="28" customHeight="1" x14ac:dyDescent="0.15">
      <c r="A10" s="103" t="s">
        <v>14</v>
      </c>
    </row>
    <row r="11" spans="1:2" s="10" customFormat="1" ht="31" x14ac:dyDescent="0.45">
      <c r="A11" s="100" t="s">
        <v>6</v>
      </c>
    </row>
    <row r="12" spans="1:2" ht="30" x14ac:dyDescent="0.15">
      <c r="A12" s="101" t="s">
        <v>13</v>
      </c>
    </row>
    <row r="13" spans="1:2" s="7" customFormat="1" ht="28" customHeight="1" x14ac:dyDescent="0.15">
      <c r="A13" s="103" t="s">
        <v>2</v>
      </c>
    </row>
    <row r="14" spans="1:2" s="10" customFormat="1" ht="31" x14ac:dyDescent="0.45">
      <c r="A14" s="100" t="s">
        <v>10</v>
      </c>
    </row>
    <row r="15" spans="1:2" ht="75" customHeight="1" x14ac:dyDescent="0.15">
      <c r="A15" s="101" t="s">
        <v>11</v>
      </c>
    </row>
    <row r="16" spans="1:2" ht="75" x14ac:dyDescent="0.15">
      <c r="A16" s="101" t="s">
        <v>12</v>
      </c>
    </row>
    <row r="17" spans="1:1" x14ac:dyDescent="0.15">
      <c r="A17" s="104"/>
    </row>
    <row r="18" spans="1:1" x14ac:dyDescent="0.15">
      <c r="A18" s="104"/>
    </row>
    <row r="19" spans="1:1" x14ac:dyDescent="0.15">
      <c r="A19" s="104"/>
    </row>
    <row r="20" spans="1:1" x14ac:dyDescent="0.15">
      <c r="A20" s="104"/>
    </row>
    <row r="21" spans="1:1" x14ac:dyDescent="0.15">
      <c r="A21" s="104"/>
    </row>
    <row r="22" spans="1:1" x14ac:dyDescent="0.15">
      <c r="A22" s="104"/>
    </row>
    <row r="23" spans="1:1" x14ac:dyDescent="0.15">
      <c r="A23" s="104"/>
    </row>
    <row r="24" spans="1:1" x14ac:dyDescent="0.1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47F41-C129-48A0-87FF-C502BB135586}">
  <sheetPr>
    <pageSetUpPr fitToPage="1"/>
  </sheetPr>
  <dimension ref="A1:BL39"/>
  <sheetViews>
    <sheetView showGridLines="0" tabSelected="1" showRuler="0" topLeftCell="B3" zoomScaleNormal="64" zoomScalePageLayoutView="70" workbookViewId="0">
      <selection activeCell="V15" sqref="V15"/>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60</v>
      </c>
      <c r="C1" s="18"/>
      <c r="D1" s="19"/>
      <c r="E1" s="20"/>
      <c r="F1" s="21"/>
      <c r="H1" s="1"/>
      <c r="I1" s="177" t="s">
        <v>78</v>
      </c>
      <c r="J1" s="178"/>
      <c r="K1" s="178"/>
      <c r="L1" s="178"/>
      <c r="M1" s="178"/>
      <c r="N1" s="178"/>
      <c r="O1" s="178"/>
      <c r="P1" s="24"/>
      <c r="Q1" s="179">
        <v>45642</v>
      </c>
      <c r="R1" s="180"/>
      <c r="S1" s="180"/>
      <c r="T1" s="180"/>
      <c r="U1" s="180"/>
      <c r="V1" s="180"/>
      <c r="W1" s="180"/>
      <c r="X1" s="180"/>
      <c r="Y1" s="180"/>
      <c r="Z1" s="180"/>
    </row>
    <row r="2" spans="1:64" ht="30" customHeight="1" x14ac:dyDescent="0.4">
      <c r="B2" s="96" t="s">
        <v>20</v>
      </c>
      <c r="C2" s="97" t="s">
        <v>61</v>
      </c>
      <c r="D2" s="22"/>
      <c r="E2" s="23"/>
      <c r="F2" s="22"/>
      <c r="I2" s="177" t="s">
        <v>27</v>
      </c>
      <c r="J2" s="178"/>
      <c r="K2" s="178"/>
      <c r="L2" s="178"/>
      <c r="M2" s="178"/>
      <c r="N2" s="178"/>
      <c r="O2" s="178"/>
      <c r="P2" s="24"/>
      <c r="Q2" s="181">
        <v>2</v>
      </c>
      <c r="R2" s="180"/>
      <c r="S2" s="180"/>
      <c r="T2" s="180"/>
      <c r="U2" s="180"/>
      <c r="V2" s="180"/>
      <c r="W2" s="180"/>
      <c r="X2" s="180"/>
      <c r="Y2" s="180"/>
      <c r="Z2" s="180"/>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82">
        <f>I8</f>
        <v>45642</v>
      </c>
      <c r="J7" s="183"/>
      <c r="K7" s="183"/>
      <c r="L7" s="183"/>
      <c r="M7" s="183"/>
      <c r="N7" s="183"/>
      <c r="O7" s="183"/>
      <c r="P7" s="183">
        <f>P8</f>
        <v>45649</v>
      </c>
      <c r="Q7" s="183"/>
      <c r="R7" s="183"/>
      <c r="S7" s="183"/>
      <c r="T7" s="183"/>
      <c r="U7" s="183"/>
      <c r="V7" s="183"/>
      <c r="W7" s="183">
        <f>W8</f>
        <v>45656</v>
      </c>
      <c r="X7" s="183"/>
      <c r="Y7" s="183"/>
      <c r="Z7" s="183"/>
      <c r="AA7" s="183"/>
      <c r="AB7" s="183"/>
      <c r="AC7" s="183"/>
      <c r="AD7" s="183">
        <f>AD8</f>
        <v>45663</v>
      </c>
      <c r="AE7" s="183"/>
      <c r="AF7" s="183"/>
      <c r="AG7" s="183"/>
      <c r="AH7" s="183"/>
      <c r="AI7" s="183"/>
      <c r="AJ7" s="183"/>
      <c r="AK7" s="183">
        <f>AK8</f>
        <v>45670</v>
      </c>
      <c r="AL7" s="183"/>
      <c r="AM7" s="183"/>
      <c r="AN7" s="183"/>
      <c r="AO7" s="183"/>
      <c r="AP7" s="183"/>
      <c r="AQ7" s="183"/>
      <c r="AR7" s="183">
        <f>AR8</f>
        <v>45677</v>
      </c>
      <c r="AS7" s="183"/>
      <c r="AT7" s="183"/>
      <c r="AU7" s="183"/>
      <c r="AV7" s="183"/>
      <c r="AW7" s="183"/>
      <c r="AX7" s="183"/>
      <c r="AY7" s="183">
        <f>AY8</f>
        <v>45684</v>
      </c>
      <c r="AZ7" s="183"/>
      <c r="BA7" s="183"/>
      <c r="BB7" s="183"/>
      <c r="BC7" s="183"/>
      <c r="BD7" s="183"/>
      <c r="BE7" s="183"/>
      <c r="BF7" s="183">
        <f>BF8</f>
        <v>45691</v>
      </c>
      <c r="BG7" s="183"/>
      <c r="BH7" s="183"/>
      <c r="BI7" s="183"/>
      <c r="BJ7" s="183"/>
      <c r="BK7" s="183"/>
      <c r="BL7" s="184"/>
    </row>
    <row r="8" spans="1:64" s="26" customFormat="1" ht="15" customHeight="1" x14ac:dyDescent="0.15">
      <c r="A8" s="185"/>
      <c r="B8" s="186" t="s">
        <v>5</v>
      </c>
      <c r="C8" s="188" t="s">
        <v>28</v>
      </c>
      <c r="D8" s="190" t="s">
        <v>1</v>
      </c>
      <c r="E8" s="190" t="s">
        <v>3</v>
      </c>
      <c r="F8" s="190" t="s">
        <v>4</v>
      </c>
      <c r="I8" s="31">
        <f>Project_Start-WEEKDAY(Project_Start,1)-5+7*(Display_Week-1)</f>
        <v>45642</v>
      </c>
      <c r="J8" s="31">
        <f>I8+1</f>
        <v>45643</v>
      </c>
      <c r="K8" s="31">
        <f t="shared" ref="K8:AX8" si="0">J8+1</f>
        <v>45644</v>
      </c>
      <c r="L8" s="31">
        <f>K8+1</f>
        <v>45645</v>
      </c>
      <c r="M8" s="31">
        <f t="shared" si="0"/>
        <v>45646</v>
      </c>
      <c r="N8" s="31">
        <f t="shared" si="0"/>
        <v>45647</v>
      </c>
      <c r="O8" s="32">
        <f t="shared" si="0"/>
        <v>45648</v>
      </c>
      <c r="P8" s="33">
        <f>O8+1</f>
        <v>45649</v>
      </c>
      <c r="Q8" s="31">
        <f>P8+1</f>
        <v>45650</v>
      </c>
      <c r="R8" s="31">
        <f t="shared" si="0"/>
        <v>45651</v>
      </c>
      <c r="S8" s="31">
        <f t="shared" si="0"/>
        <v>45652</v>
      </c>
      <c r="T8" s="31">
        <f t="shared" si="0"/>
        <v>45653</v>
      </c>
      <c r="U8" s="31">
        <f t="shared" si="0"/>
        <v>45654</v>
      </c>
      <c r="V8" s="32">
        <f t="shared" si="0"/>
        <v>45655</v>
      </c>
      <c r="W8" s="33">
        <f>V8+1</f>
        <v>45656</v>
      </c>
      <c r="X8" s="31">
        <f>W8+1</f>
        <v>45657</v>
      </c>
      <c r="Y8" s="31">
        <f t="shared" si="0"/>
        <v>45658</v>
      </c>
      <c r="Z8" s="31">
        <f t="shared" si="0"/>
        <v>45659</v>
      </c>
      <c r="AA8" s="31">
        <f t="shared" si="0"/>
        <v>45660</v>
      </c>
      <c r="AB8" s="31">
        <f t="shared" si="0"/>
        <v>45661</v>
      </c>
      <c r="AC8" s="32">
        <f t="shared" si="0"/>
        <v>45662</v>
      </c>
      <c r="AD8" s="33">
        <f>AC8+1</f>
        <v>45663</v>
      </c>
      <c r="AE8" s="31">
        <f>AD8+1</f>
        <v>45664</v>
      </c>
      <c r="AF8" s="31">
        <f t="shared" si="0"/>
        <v>45665</v>
      </c>
      <c r="AG8" s="31">
        <f t="shared" si="0"/>
        <v>45666</v>
      </c>
      <c r="AH8" s="31">
        <f t="shared" si="0"/>
        <v>45667</v>
      </c>
      <c r="AI8" s="31">
        <f t="shared" si="0"/>
        <v>45668</v>
      </c>
      <c r="AJ8" s="32">
        <f t="shared" si="0"/>
        <v>45669</v>
      </c>
      <c r="AK8" s="33">
        <f>AJ8+1</f>
        <v>45670</v>
      </c>
      <c r="AL8" s="31">
        <f>AK8+1</f>
        <v>45671</v>
      </c>
      <c r="AM8" s="31">
        <f t="shared" si="0"/>
        <v>45672</v>
      </c>
      <c r="AN8" s="31">
        <f t="shared" si="0"/>
        <v>45673</v>
      </c>
      <c r="AO8" s="31">
        <f t="shared" si="0"/>
        <v>45674</v>
      </c>
      <c r="AP8" s="31">
        <f t="shared" si="0"/>
        <v>45675</v>
      </c>
      <c r="AQ8" s="32">
        <f t="shared" si="0"/>
        <v>45676</v>
      </c>
      <c r="AR8" s="33">
        <f>AQ8+1</f>
        <v>45677</v>
      </c>
      <c r="AS8" s="31">
        <f>AR8+1</f>
        <v>45678</v>
      </c>
      <c r="AT8" s="31">
        <f t="shared" si="0"/>
        <v>45679</v>
      </c>
      <c r="AU8" s="31">
        <f t="shared" si="0"/>
        <v>45680</v>
      </c>
      <c r="AV8" s="31">
        <f t="shared" si="0"/>
        <v>45681</v>
      </c>
      <c r="AW8" s="31">
        <f t="shared" si="0"/>
        <v>45682</v>
      </c>
      <c r="AX8" s="32">
        <f t="shared" si="0"/>
        <v>45683</v>
      </c>
      <c r="AY8" s="33">
        <f>AX8+1</f>
        <v>45684</v>
      </c>
      <c r="AZ8" s="31">
        <f>AY8+1</f>
        <v>45685</v>
      </c>
      <c r="BA8" s="31">
        <f t="shared" ref="BA8:BE8" si="1">AZ8+1</f>
        <v>45686</v>
      </c>
      <c r="BB8" s="31">
        <f t="shared" si="1"/>
        <v>45687</v>
      </c>
      <c r="BC8" s="31">
        <f t="shared" si="1"/>
        <v>45688</v>
      </c>
      <c r="BD8" s="31">
        <f t="shared" si="1"/>
        <v>45689</v>
      </c>
      <c r="BE8" s="32">
        <f t="shared" si="1"/>
        <v>45690</v>
      </c>
      <c r="BF8" s="33">
        <f>BE8+1</f>
        <v>45691</v>
      </c>
      <c r="BG8" s="31">
        <f>BF8+1</f>
        <v>45692</v>
      </c>
      <c r="BH8" s="31">
        <f t="shared" ref="BH8:BL8" si="2">BG8+1</f>
        <v>45693</v>
      </c>
      <c r="BI8" s="31">
        <f t="shared" si="2"/>
        <v>45694</v>
      </c>
      <c r="BJ8" s="31">
        <f t="shared" si="2"/>
        <v>45695</v>
      </c>
      <c r="BK8" s="31">
        <f t="shared" si="2"/>
        <v>45696</v>
      </c>
      <c r="BL8" s="31">
        <f t="shared" si="2"/>
        <v>45697</v>
      </c>
    </row>
    <row r="9" spans="1:64" s="26" customFormat="1" ht="15" customHeight="1" thickBot="1" x14ac:dyDescent="0.2">
      <c r="A9" s="185"/>
      <c r="B9" s="187"/>
      <c r="C9" s="189"/>
      <c r="D9" s="189"/>
      <c r="E9" s="189"/>
      <c r="F9" s="189"/>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3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124" t="s">
        <v>61</v>
      </c>
      <c r="D12" s="49">
        <v>1</v>
      </c>
      <c r="E12" s="50">
        <f>Project_Start</f>
        <v>45642</v>
      </c>
      <c r="F12" s="50">
        <f>E12+6</f>
        <v>45648</v>
      </c>
      <c r="G12" s="17"/>
      <c r="H12" s="5">
        <f t="shared" si="4"/>
        <v>7</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126" t="s">
        <v>70</v>
      </c>
      <c r="D13" s="54">
        <v>0.6</v>
      </c>
      <c r="E13" s="55">
        <f>E12</f>
        <v>45642</v>
      </c>
      <c r="F13" s="55">
        <f>E13+6</f>
        <v>45648</v>
      </c>
      <c r="G13" s="150"/>
      <c r="H13" s="5">
        <f t="shared" si="4"/>
        <v>7</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66</v>
      </c>
      <c r="C14" s="125" t="s">
        <v>69</v>
      </c>
      <c r="D14" s="54">
        <v>1</v>
      </c>
      <c r="E14" s="55">
        <f>E13</f>
        <v>45642</v>
      </c>
      <c r="F14" s="55">
        <f>E14+6</f>
        <v>45648</v>
      </c>
      <c r="G14" s="17"/>
      <c r="H14" s="5">
        <f t="shared" si="4"/>
        <v>7</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61</v>
      </c>
      <c r="D15" s="54">
        <v>0.75</v>
      </c>
      <c r="E15" s="55">
        <f>E14</f>
        <v>45642</v>
      </c>
      <c r="F15" s="55">
        <f>E15+6</f>
        <v>45648</v>
      </c>
      <c r="G15" s="17"/>
      <c r="H15" s="5">
        <f t="shared" si="4"/>
        <v>7</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137" t="s">
        <v>77</v>
      </c>
      <c r="C16" s="134"/>
      <c r="D16" s="135"/>
      <c r="E16" s="136"/>
      <c r="F16" s="136"/>
      <c r="G16" s="17"/>
      <c r="H16" s="5"/>
      <c r="I16" s="51"/>
      <c r="J16" s="51"/>
      <c r="K16" s="51"/>
      <c r="L16" s="51"/>
      <c r="M16" s="51"/>
      <c r="N16" s="51"/>
      <c r="O16" s="51"/>
      <c r="P16" s="51"/>
      <c r="Q16" s="51"/>
      <c r="R16" s="51"/>
      <c r="S16" s="51"/>
      <c r="T16" s="51"/>
      <c r="U16" s="51"/>
      <c r="V16" s="51"/>
      <c r="W16" s="51"/>
      <c r="X16" s="51"/>
      <c r="Y16" s="56"/>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3"/>
      <c r="B17" s="138" t="s">
        <v>71</v>
      </c>
      <c r="C17" s="139" t="s">
        <v>62</v>
      </c>
      <c r="D17" s="141">
        <v>0.45</v>
      </c>
      <c r="E17" s="140">
        <v>45642</v>
      </c>
      <c r="F17" s="140">
        <v>45648</v>
      </c>
      <c r="G17" s="17"/>
      <c r="H17" s="5"/>
      <c r="I17" s="152"/>
      <c r="J17" s="152"/>
      <c r="K17" s="152"/>
      <c r="L17" s="152"/>
      <c r="M17" s="152"/>
      <c r="N17" s="154"/>
      <c r="O17" s="152"/>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
      <c r="A18" s="13"/>
      <c r="B18" s="146" t="s">
        <v>73</v>
      </c>
      <c r="C18" s="168" t="s">
        <v>61</v>
      </c>
      <c r="D18" s="151">
        <v>0.75</v>
      </c>
      <c r="E18" s="142">
        <f>E17</f>
        <v>45642</v>
      </c>
      <c r="F18" s="142">
        <f>F17</f>
        <v>45648</v>
      </c>
      <c r="G18" s="17"/>
      <c r="H18" s="5"/>
      <c r="I18" s="167"/>
      <c r="J18" s="167"/>
      <c r="K18" s="167"/>
      <c r="L18" s="167"/>
      <c r="M18" s="167"/>
      <c r="N18" s="167"/>
      <c r="O18" s="167"/>
    </row>
    <row r="19" spans="1:64" s="46" customFormat="1" ht="30" customHeight="1" thickBot="1" x14ac:dyDescent="0.2">
      <c r="A19" s="13" t="s">
        <v>75</v>
      </c>
      <c r="B19" s="147" t="s">
        <v>76</v>
      </c>
      <c r="C19" s="143" t="s">
        <v>64</v>
      </c>
      <c r="D19" s="148">
        <v>0.95</v>
      </c>
      <c r="E19" s="149">
        <f>E17</f>
        <v>45642</v>
      </c>
      <c r="F19" s="149">
        <f>F17</f>
        <v>45648</v>
      </c>
      <c r="G19" s="17"/>
      <c r="H19" s="5"/>
      <c r="I19" s="167"/>
      <c r="J19" s="167"/>
      <c r="K19" s="167"/>
      <c r="L19" s="167"/>
      <c r="M19" s="167"/>
      <c r="N19" s="167"/>
      <c r="O19" s="167"/>
    </row>
    <row r="20" spans="1:64" s="46" customFormat="1" ht="30" customHeight="1" thickBot="1" x14ac:dyDescent="0.2">
      <c r="A20" s="14"/>
      <c r="B20" s="57" t="s">
        <v>52</v>
      </c>
      <c r="C20" s="58"/>
      <c r="D20" s="59"/>
      <c r="E20" s="60"/>
      <c r="F20" s="61"/>
      <c r="G20" s="17"/>
      <c r="H20" s="5" t="str">
        <f t="shared" si="4"/>
        <v/>
      </c>
    </row>
    <row r="21" spans="1:64" s="46" customFormat="1" ht="30" customHeight="1" thickBot="1" x14ac:dyDescent="0.2">
      <c r="A21" s="14"/>
      <c r="B21" s="62" t="s">
        <v>38</v>
      </c>
      <c r="C21" s="63" t="s">
        <v>61</v>
      </c>
      <c r="D21" s="64">
        <v>0.5</v>
      </c>
      <c r="E21" s="65">
        <v>45642</v>
      </c>
      <c r="F21" s="65">
        <f>E21+6</f>
        <v>45648</v>
      </c>
      <c r="G21" s="17"/>
      <c r="H21" s="5">
        <f t="shared" si="4"/>
        <v>7</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4"/>
      <c r="B22" s="62" t="s">
        <v>39</v>
      </c>
      <c r="C22" s="63" t="s">
        <v>70</v>
      </c>
      <c r="D22" s="119">
        <v>0.9</v>
      </c>
      <c r="E22" s="65">
        <v>45642</v>
      </c>
      <c r="F22" s="65">
        <f>E22+6</f>
        <v>45648</v>
      </c>
      <c r="G22" s="17"/>
      <c r="H22" s="5"/>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3"/>
      <c r="B23" s="62" t="s">
        <v>67</v>
      </c>
      <c r="C23" s="63" t="s">
        <v>70</v>
      </c>
      <c r="D23" s="64">
        <v>0.95</v>
      </c>
      <c r="E23" s="65">
        <f>E21</f>
        <v>45642</v>
      </c>
      <c r="F23" s="65">
        <f>E23+6</f>
        <v>45648</v>
      </c>
      <c r="G23" s="17"/>
      <c r="H23" s="5">
        <f t="shared" si="4"/>
        <v>7</v>
      </c>
      <c r="I23" s="51"/>
      <c r="J23" s="51"/>
      <c r="K23" s="51"/>
      <c r="L23" s="51"/>
      <c r="M23" s="51"/>
      <c r="N23" s="51"/>
      <c r="O23" s="51"/>
      <c r="P23" s="51"/>
      <c r="Q23" s="51"/>
      <c r="R23" s="51"/>
      <c r="S23" s="51"/>
      <c r="T23" s="51"/>
      <c r="U23" s="56"/>
      <c r="V23" s="56"/>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3"/>
      <c r="B24" s="62" t="s">
        <v>65</v>
      </c>
      <c r="C24" s="63" t="s">
        <v>70</v>
      </c>
      <c r="D24" s="64">
        <v>1</v>
      </c>
      <c r="E24" s="65">
        <f>E23</f>
        <v>45642</v>
      </c>
      <c r="F24" s="65">
        <f>E24+6</f>
        <v>45648</v>
      </c>
      <c r="G24" s="17"/>
      <c r="H24" s="5">
        <f t="shared" si="4"/>
        <v>7</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4"/>
      <c r="B25" s="109" t="s">
        <v>59</v>
      </c>
      <c r="C25" s="110"/>
      <c r="D25" s="111"/>
      <c r="E25" s="112"/>
      <c r="F25" s="113"/>
      <c r="G25" s="17"/>
      <c r="H25" s="5" t="str">
        <f t="shared" si="4"/>
        <v/>
      </c>
    </row>
    <row r="26" spans="1:64" s="46" customFormat="1" ht="30" customHeight="1" thickBot="1" x14ac:dyDescent="0.2">
      <c r="A26" s="14"/>
      <c r="B26" s="114" t="s">
        <v>38</v>
      </c>
      <c r="C26" s="115" t="s">
        <v>61</v>
      </c>
      <c r="D26" s="116">
        <v>0.45</v>
      </c>
      <c r="E26" s="117">
        <f>E15</f>
        <v>45642</v>
      </c>
      <c r="F26" s="117">
        <f>E26+6</f>
        <v>45648</v>
      </c>
      <c r="G26" s="17"/>
      <c r="H26" s="5">
        <f t="shared" si="4"/>
        <v>7</v>
      </c>
      <c r="I26" s="152"/>
      <c r="J26" s="152"/>
      <c r="K26" s="152"/>
      <c r="L26" s="152"/>
      <c r="M26" s="152"/>
      <c r="N26" s="152"/>
      <c r="O26" s="152"/>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4"/>
      <c r="B27" s="114" t="s">
        <v>68</v>
      </c>
      <c r="C27" s="115" t="s">
        <v>61</v>
      </c>
      <c r="D27" s="116">
        <v>0.25</v>
      </c>
      <c r="E27" s="117">
        <f>E15</f>
        <v>45642</v>
      </c>
      <c r="F27" s="117">
        <f>E27+6</f>
        <v>45648</v>
      </c>
      <c r="G27" s="17"/>
      <c r="H27" s="5"/>
      <c r="I27" s="152"/>
      <c r="J27" s="152"/>
      <c r="K27" s="152"/>
      <c r="L27" s="152"/>
      <c r="M27" s="152"/>
      <c r="N27" s="152"/>
      <c r="O27" s="152"/>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56</v>
      </c>
      <c r="C28" s="144" t="s">
        <v>70</v>
      </c>
      <c r="D28" s="116">
        <v>1</v>
      </c>
      <c r="E28" s="117">
        <f>E15</f>
        <v>45642</v>
      </c>
      <c r="F28" s="117">
        <f>E28+6</f>
        <v>45648</v>
      </c>
      <c r="G28" s="17"/>
      <c r="H28" s="5">
        <f t="shared" si="4"/>
        <v>7</v>
      </c>
      <c r="I28" s="152"/>
      <c r="J28" s="152"/>
      <c r="K28" s="152"/>
      <c r="L28" s="152"/>
      <c r="M28" s="152"/>
      <c r="N28" s="152"/>
      <c r="O28" s="152"/>
      <c r="P28" s="51"/>
      <c r="Q28" s="51"/>
      <c r="R28" s="51"/>
      <c r="S28" s="51"/>
      <c r="T28" s="51"/>
      <c r="U28" s="56"/>
      <c r="V28" s="56"/>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129" t="s">
        <v>74</v>
      </c>
      <c r="C29" s="145" t="s">
        <v>63</v>
      </c>
      <c r="D29" s="130"/>
      <c r="E29" s="131">
        <f>E17</f>
        <v>45642</v>
      </c>
      <c r="F29" s="132">
        <f>E29+6</f>
        <v>45648</v>
      </c>
      <c r="G29" s="17"/>
      <c r="H29" s="5"/>
      <c r="I29" s="153"/>
      <c r="J29" s="153"/>
      <c r="K29" s="153"/>
      <c r="L29" s="153"/>
      <c r="M29" s="153"/>
      <c r="N29" s="153"/>
      <c r="O29" s="153"/>
      <c r="P29" s="71"/>
      <c r="Q29" s="71"/>
      <c r="R29" s="71"/>
      <c r="S29" s="71"/>
      <c r="T29" s="71"/>
      <c r="U29" s="133"/>
      <c r="V29" s="133"/>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66" t="s">
        <v>53</v>
      </c>
      <c r="C30" s="67"/>
      <c r="D30" s="68"/>
      <c r="E30" s="69"/>
      <c r="F30" s="122"/>
      <c r="G30" s="17"/>
      <c r="H30" s="5" t="str">
        <f t="shared" si="4"/>
        <v/>
      </c>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row>
    <row r="31" spans="1:64" s="46" customFormat="1" ht="30" customHeight="1" thickBot="1" x14ac:dyDescent="0.2">
      <c r="A31" s="13"/>
      <c r="B31" s="72" t="s">
        <v>43</v>
      </c>
      <c r="C31" s="73" t="s">
        <v>70</v>
      </c>
      <c r="D31" s="74">
        <v>0.15</v>
      </c>
      <c r="E31" s="120">
        <f>E22</f>
        <v>45642</v>
      </c>
      <c r="F31" s="121">
        <f>E31+6</f>
        <v>45648</v>
      </c>
      <c r="G31" s="17"/>
      <c r="H31" s="5">
        <f t="shared" si="4"/>
        <v>7</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44</v>
      </c>
      <c r="C32" s="73" t="s">
        <v>70</v>
      </c>
      <c r="D32" s="74">
        <v>0.3</v>
      </c>
      <c r="E32" s="123">
        <v>45642</v>
      </c>
      <c r="F32" s="123">
        <f>E32+6</f>
        <v>45648</v>
      </c>
      <c r="G32" s="17"/>
      <c r="H32" s="5">
        <f t="shared" si="4"/>
        <v>7</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47</v>
      </c>
      <c r="C33" s="73" t="s">
        <v>61</v>
      </c>
      <c r="D33" s="74">
        <v>1</v>
      </c>
      <c r="E33" s="123">
        <f>E29-0</f>
        <v>45642</v>
      </c>
      <c r="F33" s="123">
        <f>E33+6</f>
        <v>45648</v>
      </c>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x14ac:dyDescent="0.15">
      <c r="A34" s="13"/>
      <c r="B34" s="127" t="s">
        <v>72</v>
      </c>
      <c r="C34" s="73" t="s">
        <v>70</v>
      </c>
      <c r="D34" s="128">
        <v>0.13</v>
      </c>
      <c r="E34" s="121">
        <f>E29-0</f>
        <v>45642</v>
      </c>
      <c r="F34" s="121">
        <f>E34+6</f>
        <v>45648</v>
      </c>
      <c r="G34" s="17"/>
      <c r="H34" s="17"/>
    </row>
    <row r="35" spans="1:64" s="46" customFormat="1" ht="30" customHeight="1" x14ac:dyDescent="0.15">
      <c r="A35" s="13"/>
      <c r="B35" s="176" t="s">
        <v>48</v>
      </c>
      <c r="C35" s="169"/>
      <c r="D35" s="170"/>
      <c r="E35" s="171"/>
      <c r="F35" s="171"/>
      <c r="G35" s="17"/>
      <c r="H35" s="17"/>
    </row>
    <row r="36" spans="1:64" s="46" customFormat="1" ht="30" customHeight="1" x14ac:dyDescent="0.15">
      <c r="A36" s="13"/>
      <c r="B36" s="172" t="s">
        <v>50</v>
      </c>
      <c r="C36" s="173"/>
      <c r="D36" s="174"/>
      <c r="E36" s="175">
        <v>45642</v>
      </c>
      <c r="F36" s="175">
        <v>45648</v>
      </c>
      <c r="G36" s="17"/>
      <c r="H36" s="17"/>
    </row>
    <row r="37" spans="1:64" ht="30" customHeight="1" x14ac:dyDescent="0.15">
      <c r="G37" s="3"/>
    </row>
    <row r="38" spans="1:64" ht="30" customHeight="1" x14ac:dyDescent="0.15">
      <c r="C38" s="16"/>
      <c r="F38" s="15"/>
    </row>
    <row r="39" spans="1:64" ht="30" customHeight="1" x14ac:dyDescent="0.15">
      <c r="C39"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23:D36 D10:D21">
    <cfRule type="dataBar" priority="14">
      <dataBar>
        <cfvo type="num" val="0"/>
        <cfvo type="num" val="1"/>
        <color theme="0"/>
      </dataBar>
      <extLst>
        <ext xmlns:x14="http://schemas.microsoft.com/office/spreadsheetml/2009/9/main" uri="{B025F937-C7B1-47D3-B67F-A62EFF666E3E}">
          <x14:id>{B9B3F6F1-F0A0-478A-A7AB-0F68CC112910}</x14:id>
        </ext>
      </extLst>
    </cfRule>
  </conditionalFormatting>
  <conditionalFormatting sqref="I7:BL36">
    <cfRule type="expression" dxfId="45" priority="1">
      <formula>AND(TODAY()&gt;=I$8, TODAY()&lt;J$8)</formula>
    </cfRule>
  </conditionalFormatting>
  <conditionalFormatting sqref="I12:BL15">
    <cfRule type="expression" dxfId="44" priority="4">
      <formula>AND(task_start&lt;=I$8,ROUNDDOWN((task_end-task_start+1)*task_progress,0)+task_start-1&gt;=I$8)</formula>
    </cfRule>
    <cfRule type="expression" dxfId="43" priority="5">
      <formula>AND(task_end&gt;=I$8,task_start&lt;J$8)</formula>
    </cfRule>
  </conditionalFormatting>
  <conditionalFormatting sqref="I17:BL19">
    <cfRule type="expression" dxfId="42" priority="13" stopIfTrue="1">
      <formula>AND(task_end&gt;=I$8,task_start&lt;J$8)</formula>
    </cfRule>
    <cfRule type="expression" dxfId="41" priority="12">
      <formula>AND(task_start&lt;=I$8,ROUNDDOWN((task_end-task_start+1)*task_progress,0)+task_start-1&gt;=I$8)</formula>
    </cfRule>
  </conditionalFormatting>
  <conditionalFormatting sqref="I21:BL24">
    <cfRule type="expression" dxfId="40" priority="7" stopIfTrue="1">
      <formula>AND(task_end&gt;=I$8,task_start&lt;J$8)</formula>
    </cfRule>
    <cfRule type="expression" dxfId="39" priority="6" stopIfTrue="1">
      <formula>AND(task_start&lt;=I$8,ROUNDDOWN((task_end-task_start+1)*task_progress,0)+task_start-1&gt;=I$8)</formula>
    </cfRule>
  </conditionalFormatting>
  <conditionalFormatting sqref="I26:BL29">
    <cfRule type="expression" dxfId="38" priority="11" stopIfTrue="1">
      <formula>AND(task_end&gt;=I$8,task_start&lt;J$8)</formula>
    </cfRule>
    <cfRule type="expression" dxfId="37" priority="10">
      <formula>AND(task_start&lt;=I$8,ROUNDDOWN((task_end-task_start+1)*task_progress,0)+task_start-1&gt;=I$8)</formula>
    </cfRule>
  </conditionalFormatting>
  <conditionalFormatting sqref="I31:BL34">
    <cfRule type="expression" dxfId="36" priority="8">
      <formula>AND(task_start&lt;=I$8,ROUNDDOWN((task_end-task_start+1)*task_progress,0)+task_start-1&gt;=I$8)</formula>
    </cfRule>
    <cfRule type="expression" dxfId="35" priority="9" stopIfTrue="1">
      <formula>AND(task_end&gt;=I$8,task_start&lt;J$8)</formula>
    </cfRule>
  </conditionalFormatting>
  <conditionalFormatting sqref="I36:BL36">
    <cfRule type="expression" dxfId="34" priority="2">
      <formula>AND(task_start&lt;=I$8,ROUNDDOWN((task_end-task_start+1)*task_progress,0)+task_start-1&gt;=I$8)</formula>
    </cfRule>
    <cfRule type="expression" dxfId="33" priority="3">
      <formula>AND(task_end&gt;=I$8,task_start&lt;J$8)</formula>
    </cfRule>
  </conditionalFormatting>
  <dataValidations disablePrompts="1" count="11">
    <dataValidation allowBlank="1" showInputMessage="1" showErrorMessage="1" prompt="Phase 3's sample block starts in cell B20." sqref="A30" xr:uid="{A2C0A5E6-7C10-40C9-8D3A-81B0B490166A}"/>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0 A25" xr:uid="{2253556A-24AC-47D9-AD1C-32DEC1E1A791}"/>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F4772482-73FD-40D4-B88D-97BE36D7644E}"/>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1213C16D-040E-4FFD-9810-A60498D55F0C}"/>
    <dataValidation allowBlank="1" showInputMessage="1" showErrorMessage="1" prompt="Cell B8 contains the Phase 1 sample title. Enter a new title in cell B8._x000a_To delete the phase and work only from tasks, simply delete this row." sqref="A11" xr:uid="{01D258ED-D747-4EFB-90DC-FDF0BE2791EB}"/>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1700862F-C914-4B41-B9B1-1F4CD506504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2D11D244-60A2-4387-9405-5A84FB340C39}"/>
    <dataValidation allowBlank="1" showInputMessage="1" showErrorMessage="1" prompt="Enter the name of the Project Lead in cell C3. Enter the Project Start date in cell Q1. Project Start: label is in cell I1." sqref="A6" xr:uid="{FEE861BB-863C-415E-BD67-2A73CF7B94D5}"/>
    <dataValidation allowBlank="1" showInputMessage="1" showErrorMessage="1" prompt="Enter Company name in cel B2." sqref="A2:A5" xr:uid="{AA498D48-D2D2-45BE-9CBF-1A9876826842}"/>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CDD824F-6E23-4B3F-BC7B-9AA65D3185AF}"/>
    <dataValidation type="whole" operator="greaterThanOrEqual" allowBlank="1" showInputMessage="1" promptTitle="Display Week" prompt="Changing this number will scroll the Gantt Chart view." sqref="Q2:Q5" xr:uid="{D214DB65-4766-480E-8A86-98729A8F55C8}">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9B3F6F1-F0A0-478A-A7AB-0F68CC112910}">
            <x14:dataBar minLength="0" maxLength="100" gradient="0">
              <x14:cfvo type="num">
                <xm:f>0</xm:f>
              </x14:cfvo>
              <x14:cfvo type="num">
                <xm:f>1</xm:f>
              </x14:cfvo>
              <x14:negativeFillColor rgb="FFFF0000"/>
              <x14:axisColor rgb="FF000000"/>
            </x14:dataBar>
          </x14:cfRule>
          <xm:sqref>D23:D36 D10:D21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6A40A-60DB-4052-9671-5C4F03BCC5AB}">
  <sheetPr>
    <pageSetUpPr fitToPage="1"/>
  </sheetPr>
  <dimension ref="A1:BL45"/>
  <sheetViews>
    <sheetView showGridLines="0" showRuler="0" topLeftCell="C19" zoomScale="91" zoomScaleNormal="100" zoomScalePageLayoutView="70" workbookViewId="0">
      <selection activeCell="G33" sqref="G3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77" t="s">
        <v>26</v>
      </c>
      <c r="J1" s="178"/>
      <c r="K1" s="178"/>
      <c r="L1" s="178"/>
      <c r="M1" s="178"/>
      <c r="N1" s="178"/>
      <c r="O1" s="178"/>
      <c r="P1" s="24"/>
      <c r="Q1" s="179">
        <v>45639</v>
      </c>
      <c r="R1" s="180"/>
      <c r="S1" s="180"/>
      <c r="T1" s="180"/>
      <c r="U1" s="180"/>
      <c r="V1" s="180"/>
      <c r="W1" s="180"/>
      <c r="X1" s="180"/>
      <c r="Y1" s="180"/>
      <c r="Z1" s="180"/>
    </row>
    <row r="2" spans="1:64" ht="30" customHeight="1" x14ac:dyDescent="0.4">
      <c r="B2" s="96" t="s">
        <v>54</v>
      </c>
      <c r="C2" s="97" t="s">
        <v>20</v>
      </c>
      <c r="D2" s="22"/>
      <c r="E2" s="23"/>
      <c r="F2" s="22"/>
      <c r="I2" s="177" t="s">
        <v>27</v>
      </c>
      <c r="J2" s="178"/>
      <c r="K2" s="178"/>
      <c r="L2" s="178"/>
      <c r="M2" s="178"/>
      <c r="N2" s="178"/>
      <c r="O2" s="178"/>
      <c r="P2" s="24"/>
      <c r="Q2" s="181">
        <v>3</v>
      </c>
      <c r="R2" s="180"/>
      <c r="S2" s="180"/>
      <c r="T2" s="180"/>
      <c r="U2" s="180"/>
      <c r="V2" s="180"/>
      <c r="W2" s="180"/>
      <c r="X2" s="180"/>
      <c r="Y2" s="180"/>
      <c r="Z2" s="180"/>
    </row>
    <row r="3" spans="1:64" ht="26" x14ac:dyDescent="0.4">
      <c r="B3" s="96" t="s">
        <v>55</v>
      </c>
      <c r="C3" s="97" t="s">
        <v>61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t="s">
        <v>64</v>
      </c>
      <c r="D6" s="27"/>
      <c r="E6" s="28"/>
    </row>
    <row r="7" spans="1:64" s="26" customFormat="1" ht="30" customHeight="1" x14ac:dyDescent="0.15">
      <c r="A7" s="14"/>
      <c r="B7" s="29"/>
      <c r="E7" s="30"/>
      <c r="I7" s="182">
        <f>I8</f>
        <v>45649</v>
      </c>
      <c r="J7" s="183"/>
      <c r="K7" s="183"/>
      <c r="L7" s="183"/>
      <c r="M7" s="183"/>
      <c r="N7" s="183"/>
      <c r="O7" s="183"/>
      <c r="P7" s="183">
        <f>P8</f>
        <v>45656</v>
      </c>
      <c r="Q7" s="183"/>
      <c r="R7" s="183"/>
      <c r="S7" s="183"/>
      <c r="T7" s="183"/>
      <c r="U7" s="183"/>
      <c r="V7" s="183"/>
      <c r="W7" s="183">
        <f>W8</f>
        <v>45663</v>
      </c>
      <c r="X7" s="183"/>
      <c r="Y7" s="183"/>
      <c r="Z7" s="183"/>
      <c r="AA7" s="183"/>
      <c r="AB7" s="183"/>
      <c r="AC7" s="183"/>
      <c r="AD7" s="183">
        <f>AD8</f>
        <v>45670</v>
      </c>
      <c r="AE7" s="183"/>
      <c r="AF7" s="183"/>
      <c r="AG7" s="183"/>
      <c r="AH7" s="183"/>
      <c r="AI7" s="183"/>
      <c r="AJ7" s="183"/>
      <c r="AK7" s="183">
        <f>AK8</f>
        <v>45677</v>
      </c>
      <c r="AL7" s="183"/>
      <c r="AM7" s="183"/>
      <c r="AN7" s="183"/>
      <c r="AO7" s="183"/>
      <c r="AP7" s="183"/>
      <c r="AQ7" s="183"/>
      <c r="AR7" s="183">
        <f>AR8</f>
        <v>45684</v>
      </c>
      <c r="AS7" s="183"/>
      <c r="AT7" s="183"/>
      <c r="AU7" s="183"/>
      <c r="AV7" s="183"/>
      <c r="AW7" s="183"/>
      <c r="AX7" s="183"/>
      <c r="AY7" s="183">
        <f>AY8</f>
        <v>45691</v>
      </c>
      <c r="AZ7" s="183"/>
      <c r="BA7" s="183"/>
      <c r="BB7" s="183"/>
      <c r="BC7" s="183"/>
      <c r="BD7" s="183"/>
      <c r="BE7" s="183"/>
      <c r="BF7" s="183">
        <f>BF8</f>
        <v>45698</v>
      </c>
      <c r="BG7" s="183"/>
      <c r="BH7" s="183"/>
      <c r="BI7" s="183"/>
      <c r="BJ7" s="183"/>
      <c r="BK7" s="183"/>
      <c r="BL7" s="184"/>
    </row>
    <row r="8" spans="1:64" s="26" customFormat="1" ht="15" customHeight="1" x14ac:dyDescent="0.15">
      <c r="A8" s="185"/>
      <c r="B8" s="186" t="s">
        <v>5</v>
      </c>
      <c r="C8" s="188" t="s">
        <v>28</v>
      </c>
      <c r="D8" s="190" t="s">
        <v>1</v>
      </c>
      <c r="E8" s="190" t="s">
        <v>3</v>
      </c>
      <c r="F8" s="190" t="s">
        <v>4</v>
      </c>
      <c r="I8" s="31">
        <f>Project_Start-WEEKDAY(Project_Start,1)+2+7*(Display_Week-1)</f>
        <v>45649</v>
      </c>
      <c r="J8" s="31">
        <f>I8+1</f>
        <v>45650</v>
      </c>
      <c r="K8" s="31">
        <f t="shared" ref="K8:AX8" si="0">J8+1</f>
        <v>45651</v>
      </c>
      <c r="L8" s="31">
        <f t="shared" si="0"/>
        <v>45652</v>
      </c>
      <c r="M8" s="31">
        <f t="shared" si="0"/>
        <v>45653</v>
      </c>
      <c r="N8" s="31">
        <f t="shared" si="0"/>
        <v>45654</v>
      </c>
      <c r="O8" s="32">
        <f t="shared" si="0"/>
        <v>45655</v>
      </c>
      <c r="P8" s="33">
        <f>O8+1</f>
        <v>45656</v>
      </c>
      <c r="Q8" s="31">
        <f>P8+1</f>
        <v>45657</v>
      </c>
      <c r="R8" s="31">
        <f t="shared" si="0"/>
        <v>45658</v>
      </c>
      <c r="S8" s="31">
        <f t="shared" si="0"/>
        <v>45659</v>
      </c>
      <c r="T8" s="31">
        <f t="shared" si="0"/>
        <v>45660</v>
      </c>
      <c r="U8" s="31">
        <f t="shared" si="0"/>
        <v>45661</v>
      </c>
      <c r="V8" s="32">
        <f t="shared" si="0"/>
        <v>45662</v>
      </c>
      <c r="W8" s="33">
        <f>V8+1</f>
        <v>45663</v>
      </c>
      <c r="X8" s="31">
        <f>W8+1</f>
        <v>45664</v>
      </c>
      <c r="Y8" s="31">
        <f t="shared" si="0"/>
        <v>45665</v>
      </c>
      <c r="Z8" s="31">
        <f t="shared" si="0"/>
        <v>45666</v>
      </c>
      <c r="AA8" s="31">
        <f t="shared" si="0"/>
        <v>45667</v>
      </c>
      <c r="AB8" s="31">
        <f t="shared" si="0"/>
        <v>45668</v>
      </c>
      <c r="AC8" s="32">
        <f t="shared" si="0"/>
        <v>45669</v>
      </c>
      <c r="AD8" s="33">
        <f>AC8+1</f>
        <v>45670</v>
      </c>
      <c r="AE8" s="31">
        <f>AD8+1</f>
        <v>45671</v>
      </c>
      <c r="AF8" s="31">
        <f t="shared" si="0"/>
        <v>45672</v>
      </c>
      <c r="AG8" s="31">
        <f t="shared" si="0"/>
        <v>45673</v>
      </c>
      <c r="AH8" s="31">
        <f t="shared" si="0"/>
        <v>45674</v>
      </c>
      <c r="AI8" s="31">
        <f t="shared" si="0"/>
        <v>45675</v>
      </c>
      <c r="AJ8" s="32">
        <f t="shared" si="0"/>
        <v>45676</v>
      </c>
      <c r="AK8" s="33">
        <f>AJ8+1</f>
        <v>45677</v>
      </c>
      <c r="AL8" s="31">
        <f>AK8+1</f>
        <v>45678</v>
      </c>
      <c r="AM8" s="31">
        <f t="shared" si="0"/>
        <v>45679</v>
      </c>
      <c r="AN8" s="31">
        <f t="shared" si="0"/>
        <v>45680</v>
      </c>
      <c r="AO8" s="31">
        <f t="shared" si="0"/>
        <v>45681</v>
      </c>
      <c r="AP8" s="31">
        <f t="shared" si="0"/>
        <v>45682</v>
      </c>
      <c r="AQ8" s="32">
        <f t="shared" si="0"/>
        <v>45683</v>
      </c>
      <c r="AR8" s="33">
        <f>AQ8+1</f>
        <v>45684</v>
      </c>
      <c r="AS8" s="31">
        <f>AR8+1</f>
        <v>45685</v>
      </c>
      <c r="AT8" s="31">
        <f t="shared" si="0"/>
        <v>45686</v>
      </c>
      <c r="AU8" s="31">
        <f t="shared" si="0"/>
        <v>45687</v>
      </c>
      <c r="AV8" s="31">
        <f t="shared" si="0"/>
        <v>45688</v>
      </c>
      <c r="AW8" s="31">
        <f t="shared" si="0"/>
        <v>45689</v>
      </c>
      <c r="AX8" s="32">
        <f t="shared" si="0"/>
        <v>45690</v>
      </c>
      <c r="AY8" s="33">
        <f>AX8+1</f>
        <v>45691</v>
      </c>
      <c r="AZ8" s="31">
        <f>AY8+1</f>
        <v>45692</v>
      </c>
      <c r="BA8" s="31">
        <f t="shared" ref="BA8:BE8" si="1">AZ8+1</f>
        <v>45693</v>
      </c>
      <c r="BB8" s="31">
        <f t="shared" si="1"/>
        <v>45694</v>
      </c>
      <c r="BC8" s="31">
        <f t="shared" si="1"/>
        <v>45695</v>
      </c>
      <c r="BD8" s="31">
        <f t="shared" si="1"/>
        <v>45696</v>
      </c>
      <c r="BE8" s="32">
        <f t="shared" si="1"/>
        <v>45697</v>
      </c>
      <c r="BF8" s="33">
        <f>BE8+1</f>
        <v>45698</v>
      </c>
      <c r="BG8" s="31">
        <f>BF8+1</f>
        <v>45699</v>
      </c>
      <c r="BH8" s="31">
        <f t="shared" ref="BH8:BL8" si="2">BG8+1</f>
        <v>45700</v>
      </c>
      <c r="BI8" s="31">
        <f t="shared" si="2"/>
        <v>45701</v>
      </c>
      <c r="BJ8" s="31">
        <f t="shared" si="2"/>
        <v>45702</v>
      </c>
      <c r="BK8" s="31">
        <f t="shared" si="2"/>
        <v>45703</v>
      </c>
      <c r="BL8" s="31">
        <f t="shared" si="2"/>
        <v>45704</v>
      </c>
    </row>
    <row r="9" spans="1:64" s="26" customFormat="1" ht="15" customHeight="1" thickBot="1" x14ac:dyDescent="0.2">
      <c r="A9" s="185"/>
      <c r="B9" s="187"/>
      <c r="C9" s="189"/>
      <c r="D9" s="189"/>
      <c r="E9" s="189"/>
      <c r="F9" s="189"/>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t="s">
        <v>31</v>
      </c>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t="s">
        <v>35</v>
      </c>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t="s">
        <v>36</v>
      </c>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37</v>
      </c>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21</v>
      </c>
      <c r="D18" s="64">
        <v>0.5</v>
      </c>
      <c r="E18" s="65">
        <f>E16+1</f>
        <v>1</v>
      </c>
      <c r="F18" s="65">
        <f>E18+4</f>
        <v>5</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t="s">
        <v>22</v>
      </c>
      <c r="D19" s="64">
        <v>0.5</v>
      </c>
      <c r="E19" s="65">
        <f>E18+2</f>
        <v>3</v>
      </c>
      <c r="F19" s="65">
        <f>E19+5</f>
        <v>8</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40</v>
      </c>
      <c r="C20" s="63" t="s">
        <v>23</v>
      </c>
      <c r="D20" s="64"/>
      <c r="E20" s="65">
        <f>F19</f>
        <v>8</v>
      </c>
      <c r="F20" s="65">
        <f>E20+3</f>
        <v>11</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t="s">
        <v>24</v>
      </c>
      <c r="D21" s="64"/>
      <c r="E21" s="65">
        <f>E20</f>
        <v>8</v>
      </c>
      <c r="F21" s="65">
        <f>E21+2</f>
        <v>10</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t="s">
        <v>25</v>
      </c>
      <c r="D22" s="64"/>
      <c r="E22" s="65">
        <f>E21</f>
        <v>8</v>
      </c>
      <c r="F22" s="65">
        <f>E22+3</f>
        <v>11</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t="s">
        <v>21</v>
      </c>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t="s">
        <v>22</v>
      </c>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t="s">
        <v>23</v>
      </c>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t="s">
        <v>24</v>
      </c>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t="s">
        <v>25</v>
      </c>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t="s">
        <v>21</v>
      </c>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t="s">
        <v>22</v>
      </c>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t="s">
        <v>23</v>
      </c>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t="s">
        <v>24</v>
      </c>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t="s">
        <v>25</v>
      </c>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t="s">
        <v>21</v>
      </c>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t="s">
        <v>22</v>
      </c>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t="s">
        <v>23</v>
      </c>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{D932CC72-CCB2-4D6F-99BC-73083AB926F8}</x14:id>
        </ext>
      </extLst>
    </cfRule>
  </conditionalFormatting>
  <conditionalFormatting sqref="I7:BL40">
    <cfRule type="expression" dxfId="107" priority="1">
      <formula>AND(TODAY()&gt;=I$8, TODAY()&lt;J$8)</formula>
    </cfRule>
  </conditionalFormatting>
  <conditionalFormatting sqref="I12:BL16">
    <cfRule type="expression" dxfId="115" priority="6">
      <formula>AND(task_start&lt;=I$8,ROUNDDOWN((task_end-task_start+1)*task_progress,0)+task_start-1&gt;=I$8)</formula>
    </cfRule>
    <cfRule type="expression" dxfId="114" priority="7" stopIfTrue="1">
      <formula>AND(task_end&gt;=I$8,task_start&lt;J$8)</formula>
    </cfRule>
  </conditionalFormatting>
  <conditionalFormatting sqref="I18:BL22 I24:BL28">
    <cfRule type="expression" dxfId="113" priority="5" stopIfTrue="1">
      <formula>AND(task_end&gt;=I$8,task_start&lt;J$8)</formula>
    </cfRule>
    <cfRule type="expression" dxfId="108" priority="4">
      <formula>AND(task_start&lt;=I$8,ROUNDDOWN((task_end-task_start+1)*task_progress,0)+task_start-1&gt;=I$8)</formula>
    </cfRule>
  </conditionalFormatting>
  <conditionalFormatting sqref="I30:BL34">
    <cfRule type="expression" dxfId="112" priority="3" stopIfTrue="1">
      <formula>AND(task_end&gt;=I$8,task_start&lt;J$8)</formula>
    </cfRule>
    <cfRule type="expression" dxfId="111" priority="2">
      <formula>AND(task_start&lt;=I$8,ROUNDDOWN((task_end-task_start+1)*task_progress,0)+task_start-1&gt;=I$8)</formula>
    </cfRule>
  </conditionalFormatting>
  <conditionalFormatting sqref="I36:BL40">
    <cfRule type="expression" dxfId="110" priority="9">
      <formula>AND(task_start&lt;=I$8,ROUNDDOWN((task_end-task_start+1)*task_progress,0)+task_start-1&gt;=I$8)</formula>
    </cfRule>
    <cfRule type="expression" dxfId="109" priority="10"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4712E543-1AD4-4F3D-834D-185C8F1C5A14}">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95B9BEB-57F5-4280-B7BF-269846939CD6}"/>
    <dataValidation allowBlank="1" showInputMessage="1" showErrorMessage="1" prompt="Enter Company name in cel B2." sqref="A2:A5" xr:uid="{48F761CC-E1B2-465F-9337-A25EC74E3F89}"/>
    <dataValidation allowBlank="1" showInputMessage="1" showErrorMessage="1" prompt="Enter the name of the Project Lead in cell C3. Enter the Project Start date in cell Q1. Project Start: label is in cell I1." sqref="A6" xr:uid="{E3E4FA78-B3EB-45E3-B147-53DAF93612EA}"/>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87F65EA-127A-479C-9AE3-C84522C01573}"/>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D36AEB83-DA23-4345-9DE4-5344459A8B51}"/>
    <dataValidation allowBlank="1" showInputMessage="1" showErrorMessage="1" prompt="Cell B8 contains the Phase 1 sample title. Enter a new title in cell B8._x000a_To delete the phase and work only from tasks, simply delete this row." sqref="A11" xr:uid="{73B8C126-7526-435C-875B-154659F0F08C}"/>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803AF959-9481-4614-B51D-478752A0D368}"/>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233F8E46-9877-4A58-97D5-2268F619917E}"/>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B679A301-5084-422C-B993-06AEC1F95013}"/>
    <dataValidation allowBlank="1" showInputMessage="1" showErrorMessage="1" prompt="Phase 3's sample block starts in cell B20." sqref="A29" xr:uid="{C2D66944-FD6B-4B06-B2C3-CCFC40906A76}"/>
    <dataValidation allowBlank="1" showInputMessage="1" showErrorMessage="1" prompt="Phase 4's sample block starts in cell B26." sqref="A35" xr:uid="{CA003AC1-ECDB-40AD-93D1-B1982815FCD6}"/>
    <dataValidation allowBlank="1" showInputMessage="1" showErrorMessage="1" prompt="This row marks the end of the Project Schedule. DO NOT enter anything in this row. _x000a_Insert new rows ABOVE this one to continue building out your Project Schedule." sqref="A42" xr:uid="{B820A98B-A97F-46E2-AA80-C02087ABF7B1}"/>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932CC72-CCB2-4D6F-99BC-73083AB926F8}">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DCC4C-D2F8-460F-95CB-27E4E73B61F1}">
  <sheetPr>
    <pageSetUpPr fitToPage="1"/>
  </sheetPr>
  <dimension ref="A1:BL45"/>
  <sheetViews>
    <sheetView showGridLines="0" showRuler="0" zoomScale="71" zoomScaleNormal="100" zoomScalePageLayoutView="70" workbookViewId="0">
      <selection activeCell="Q1" sqref="Q1:Z1"/>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77" t="s">
        <v>26</v>
      </c>
      <c r="J1" s="178"/>
      <c r="K1" s="178"/>
      <c r="L1" s="178"/>
      <c r="M1" s="178"/>
      <c r="N1" s="178"/>
      <c r="O1" s="178"/>
      <c r="P1" s="24"/>
      <c r="Q1" s="179">
        <v>45639</v>
      </c>
      <c r="R1" s="180"/>
      <c r="S1" s="180"/>
      <c r="T1" s="180"/>
      <c r="U1" s="180"/>
      <c r="V1" s="180"/>
      <c r="W1" s="180"/>
      <c r="X1" s="180"/>
      <c r="Y1" s="180"/>
      <c r="Z1" s="180"/>
    </row>
    <row r="2" spans="1:64" ht="30" customHeight="1" x14ac:dyDescent="0.4">
      <c r="B2" s="96" t="s">
        <v>54</v>
      </c>
      <c r="C2" s="97" t="s">
        <v>20</v>
      </c>
      <c r="D2" s="22"/>
      <c r="E2" s="23"/>
      <c r="F2" s="22"/>
      <c r="I2" s="177" t="s">
        <v>27</v>
      </c>
      <c r="J2" s="178"/>
      <c r="K2" s="178"/>
      <c r="L2" s="178"/>
      <c r="M2" s="178"/>
      <c r="N2" s="178"/>
      <c r="O2" s="178"/>
      <c r="P2" s="24"/>
      <c r="Q2" s="181">
        <v>4</v>
      </c>
      <c r="R2" s="180"/>
      <c r="S2" s="180"/>
      <c r="T2" s="180"/>
      <c r="U2" s="180"/>
      <c r="V2" s="180"/>
      <c r="W2" s="180"/>
      <c r="X2" s="180"/>
      <c r="Y2" s="180"/>
      <c r="Z2" s="180"/>
    </row>
    <row r="3" spans="1:64" ht="26" x14ac:dyDescent="0.4">
      <c r="B3" s="96" t="s">
        <v>55</v>
      </c>
      <c r="C3" s="97" t="s">
        <v>61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t="s">
        <v>64</v>
      </c>
      <c r="D6" s="27"/>
      <c r="E6" s="28"/>
    </row>
    <row r="7" spans="1:64" s="26" customFormat="1" ht="30" customHeight="1" x14ac:dyDescent="0.15">
      <c r="A7" s="14"/>
      <c r="B7" s="29"/>
      <c r="E7" s="30"/>
      <c r="I7" s="182">
        <f>I8</f>
        <v>45656</v>
      </c>
      <c r="J7" s="183"/>
      <c r="K7" s="183"/>
      <c r="L7" s="183"/>
      <c r="M7" s="183"/>
      <c r="N7" s="183"/>
      <c r="O7" s="183"/>
      <c r="P7" s="183">
        <f>P8</f>
        <v>45663</v>
      </c>
      <c r="Q7" s="183"/>
      <c r="R7" s="183"/>
      <c r="S7" s="183"/>
      <c r="T7" s="183"/>
      <c r="U7" s="183"/>
      <c r="V7" s="183"/>
      <c r="W7" s="183">
        <f>W8</f>
        <v>45670</v>
      </c>
      <c r="X7" s="183"/>
      <c r="Y7" s="183"/>
      <c r="Z7" s="183"/>
      <c r="AA7" s="183"/>
      <c r="AB7" s="183"/>
      <c r="AC7" s="183"/>
      <c r="AD7" s="183">
        <f>AD8</f>
        <v>45677</v>
      </c>
      <c r="AE7" s="183"/>
      <c r="AF7" s="183"/>
      <c r="AG7" s="183"/>
      <c r="AH7" s="183"/>
      <c r="AI7" s="183"/>
      <c r="AJ7" s="183"/>
      <c r="AK7" s="183">
        <f>AK8</f>
        <v>45684</v>
      </c>
      <c r="AL7" s="183"/>
      <c r="AM7" s="183"/>
      <c r="AN7" s="183"/>
      <c r="AO7" s="183"/>
      <c r="AP7" s="183"/>
      <c r="AQ7" s="183"/>
      <c r="AR7" s="183">
        <f>AR8</f>
        <v>45691</v>
      </c>
      <c r="AS7" s="183"/>
      <c r="AT7" s="183"/>
      <c r="AU7" s="183"/>
      <c r="AV7" s="183"/>
      <c r="AW7" s="183"/>
      <c r="AX7" s="183"/>
      <c r="AY7" s="183">
        <f>AY8</f>
        <v>45698</v>
      </c>
      <c r="AZ7" s="183"/>
      <c r="BA7" s="183"/>
      <c r="BB7" s="183"/>
      <c r="BC7" s="183"/>
      <c r="BD7" s="183"/>
      <c r="BE7" s="183"/>
      <c r="BF7" s="183">
        <f>BF8</f>
        <v>45705</v>
      </c>
      <c r="BG7" s="183"/>
      <c r="BH7" s="183"/>
      <c r="BI7" s="183"/>
      <c r="BJ7" s="183"/>
      <c r="BK7" s="183"/>
      <c r="BL7" s="184"/>
    </row>
    <row r="8" spans="1:64" s="26" customFormat="1" ht="15" customHeight="1" x14ac:dyDescent="0.15">
      <c r="A8" s="185"/>
      <c r="B8" s="186" t="s">
        <v>5</v>
      </c>
      <c r="C8" s="188" t="s">
        <v>28</v>
      </c>
      <c r="D8" s="190" t="s">
        <v>1</v>
      </c>
      <c r="E8" s="190" t="s">
        <v>3</v>
      </c>
      <c r="F8" s="190" t="s">
        <v>4</v>
      </c>
      <c r="I8" s="31">
        <f>Project_Start-WEEKDAY(Project_Start,1)+2+7*(Display_Week-1)</f>
        <v>45656</v>
      </c>
      <c r="J8" s="31">
        <f>I8+1</f>
        <v>45657</v>
      </c>
      <c r="K8" s="31">
        <f t="shared" ref="K8:AX8" si="0">J8+1</f>
        <v>45658</v>
      </c>
      <c r="L8" s="31">
        <f t="shared" si="0"/>
        <v>45659</v>
      </c>
      <c r="M8" s="31">
        <f t="shared" si="0"/>
        <v>45660</v>
      </c>
      <c r="N8" s="31">
        <f t="shared" si="0"/>
        <v>45661</v>
      </c>
      <c r="O8" s="32">
        <f t="shared" si="0"/>
        <v>45662</v>
      </c>
      <c r="P8" s="33">
        <f>O8+1</f>
        <v>45663</v>
      </c>
      <c r="Q8" s="31">
        <f>P8+1</f>
        <v>45664</v>
      </c>
      <c r="R8" s="31">
        <f t="shared" si="0"/>
        <v>45665</v>
      </c>
      <c r="S8" s="31">
        <f t="shared" si="0"/>
        <v>45666</v>
      </c>
      <c r="T8" s="31">
        <f t="shared" si="0"/>
        <v>45667</v>
      </c>
      <c r="U8" s="31">
        <f t="shared" si="0"/>
        <v>45668</v>
      </c>
      <c r="V8" s="32">
        <f t="shared" si="0"/>
        <v>45669</v>
      </c>
      <c r="W8" s="33">
        <f>V8+1</f>
        <v>45670</v>
      </c>
      <c r="X8" s="31">
        <f>W8+1</f>
        <v>45671</v>
      </c>
      <c r="Y8" s="31">
        <f t="shared" si="0"/>
        <v>45672</v>
      </c>
      <c r="Z8" s="31">
        <f t="shared" si="0"/>
        <v>45673</v>
      </c>
      <c r="AA8" s="31">
        <f t="shared" si="0"/>
        <v>45674</v>
      </c>
      <c r="AB8" s="31">
        <f t="shared" si="0"/>
        <v>45675</v>
      </c>
      <c r="AC8" s="32">
        <f t="shared" si="0"/>
        <v>45676</v>
      </c>
      <c r="AD8" s="33">
        <f>AC8+1</f>
        <v>45677</v>
      </c>
      <c r="AE8" s="31">
        <f>AD8+1</f>
        <v>45678</v>
      </c>
      <c r="AF8" s="31">
        <f t="shared" si="0"/>
        <v>45679</v>
      </c>
      <c r="AG8" s="31">
        <f t="shared" si="0"/>
        <v>45680</v>
      </c>
      <c r="AH8" s="31">
        <f t="shared" si="0"/>
        <v>45681</v>
      </c>
      <c r="AI8" s="31">
        <f t="shared" si="0"/>
        <v>45682</v>
      </c>
      <c r="AJ8" s="32">
        <f t="shared" si="0"/>
        <v>45683</v>
      </c>
      <c r="AK8" s="33">
        <f>AJ8+1</f>
        <v>45684</v>
      </c>
      <c r="AL8" s="31">
        <f>AK8+1</f>
        <v>45685</v>
      </c>
      <c r="AM8" s="31">
        <f t="shared" si="0"/>
        <v>45686</v>
      </c>
      <c r="AN8" s="31">
        <f t="shared" si="0"/>
        <v>45687</v>
      </c>
      <c r="AO8" s="31">
        <f t="shared" si="0"/>
        <v>45688</v>
      </c>
      <c r="AP8" s="31">
        <f t="shared" si="0"/>
        <v>45689</v>
      </c>
      <c r="AQ8" s="32">
        <f t="shared" si="0"/>
        <v>45690</v>
      </c>
      <c r="AR8" s="33">
        <f>AQ8+1</f>
        <v>45691</v>
      </c>
      <c r="AS8" s="31">
        <f>AR8+1</f>
        <v>45692</v>
      </c>
      <c r="AT8" s="31">
        <f t="shared" si="0"/>
        <v>45693</v>
      </c>
      <c r="AU8" s="31">
        <f t="shared" si="0"/>
        <v>45694</v>
      </c>
      <c r="AV8" s="31">
        <f t="shared" si="0"/>
        <v>45695</v>
      </c>
      <c r="AW8" s="31">
        <f t="shared" si="0"/>
        <v>45696</v>
      </c>
      <c r="AX8" s="32">
        <f t="shared" si="0"/>
        <v>45697</v>
      </c>
      <c r="AY8" s="33">
        <f>AX8+1</f>
        <v>45698</v>
      </c>
      <c r="AZ8" s="31">
        <f>AY8+1</f>
        <v>45699</v>
      </c>
      <c r="BA8" s="31">
        <f t="shared" ref="BA8:BE8" si="1">AZ8+1</f>
        <v>45700</v>
      </c>
      <c r="BB8" s="31">
        <f t="shared" si="1"/>
        <v>45701</v>
      </c>
      <c r="BC8" s="31">
        <f t="shared" si="1"/>
        <v>45702</v>
      </c>
      <c r="BD8" s="31">
        <f t="shared" si="1"/>
        <v>45703</v>
      </c>
      <c r="BE8" s="32">
        <f t="shared" si="1"/>
        <v>45704</v>
      </c>
      <c r="BF8" s="33">
        <f>BE8+1</f>
        <v>45705</v>
      </c>
      <c r="BG8" s="31">
        <f>BF8+1</f>
        <v>45706</v>
      </c>
      <c r="BH8" s="31">
        <f t="shared" ref="BH8:BL8" si="2">BG8+1</f>
        <v>45707</v>
      </c>
      <c r="BI8" s="31">
        <f t="shared" si="2"/>
        <v>45708</v>
      </c>
      <c r="BJ8" s="31">
        <f t="shared" si="2"/>
        <v>45709</v>
      </c>
      <c r="BK8" s="31">
        <f t="shared" si="2"/>
        <v>45710</v>
      </c>
      <c r="BL8" s="31">
        <f t="shared" si="2"/>
        <v>45711</v>
      </c>
    </row>
    <row r="9" spans="1:64" s="26" customFormat="1" ht="15" customHeight="1" thickBot="1" x14ac:dyDescent="0.2">
      <c r="A9" s="185"/>
      <c r="B9" s="187"/>
      <c r="C9" s="189"/>
      <c r="D9" s="189"/>
      <c r="E9" s="189"/>
      <c r="F9" s="189"/>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t="s">
        <v>31</v>
      </c>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t="s">
        <v>35</v>
      </c>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t="s">
        <v>36</v>
      </c>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37</v>
      </c>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21</v>
      </c>
      <c r="D18" s="64">
        <v>0.5</v>
      </c>
      <c r="E18" s="65">
        <f>E16+1</f>
        <v>1</v>
      </c>
      <c r="F18" s="65">
        <f>E18+4</f>
        <v>5</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t="s">
        <v>22</v>
      </c>
      <c r="D19" s="64">
        <v>0.5</v>
      </c>
      <c r="E19" s="65">
        <f>E18+2</f>
        <v>3</v>
      </c>
      <c r="F19" s="65">
        <f>E19+5</f>
        <v>8</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40</v>
      </c>
      <c r="C20" s="63" t="s">
        <v>23</v>
      </c>
      <c r="D20" s="64"/>
      <c r="E20" s="65">
        <f>F19</f>
        <v>8</v>
      </c>
      <c r="F20" s="65">
        <f>E20+3</f>
        <v>11</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t="s">
        <v>24</v>
      </c>
      <c r="D21" s="64"/>
      <c r="E21" s="65">
        <f>E20</f>
        <v>8</v>
      </c>
      <c r="F21" s="65">
        <f>E21+2</f>
        <v>10</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t="s">
        <v>25</v>
      </c>
      <c r="D22" s="64"/>
      <c r="E22" s="65">
        <f>E21</f>
        <v>8</v>
      </c>
      <c r="F22" s="65">
        <f>E22+3</f>
        <v>11</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t="s">
        <v>21</v>
      </c>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t="s">
        <v>22</v>
      </c>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t="s">
        <v>23</v>
      </c>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t="s">
        <v>24</v>
      </c>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t="s">
        <v>25</v>
      </c>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t="s">
        <v>21</v>
      </c>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t="s">
        <v>22</v>
      </c>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t="s">
        <v>23</v>
      </c>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t="s">
        <v>24</v>
      </c>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t="s">
        <v>25</v>
      </c>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t="s">
        <v>21</v>
      </c>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t="s">
        <v>22</v>
      </c>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t="s">
        <v>23</v>
      </c>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{C776EECD-23C8-4A03-830B-58820E8226A7}</x14:id>
        </ext>
      </extLst>
    </cfRule>
  </conditionalFormatting>
  <conditionalFormatting sqref="I7:BL40">
    <cfRule type="expression" dxfId="191" priority="1">
      <formula>AND(TODAY()&gt;=I$8, TODAY()&lt;J$8)</formula>
    </cfRule>
  </conditionalFormatting>
  <conditionalFormatting sqref="I12:BL16">
    <cfRule type="expression" dxfId="190" priority="6">
      <formula>AND(task_start&lt;=I$8,ROUNDDOWN((task_end-task_start+1)*task_progress,0)+task_start-1&gt;=I$8)</formula>
    </cfRule>
    <cfRule type="expression" dxfId="189" priority="7" stopIfTrue="1">
      <formula>AND(task_end&gt;=I$8,task_start&lt;J$8)</formula>
    </cfRule>
  </conditionalFormatting>
  <conditionalFormatting sqref="I18:BL22 I24:BL28">
    <cfRule type="expression" dxfId="188" priority="5" stopIfTrue="1">
      <formula>AND(task_end&gt;=I$8,task_start&lt;J$8)</formula>
    </cfRule>
    <cfRule type="expression" dxfId="187" priority="4">
      <formula>AND(task_start&lt;=I$8,ROUNDDOWN((task_end-task_start+1)*task_progress,0)+task_start-1&gt;=I$8)</formula>
    </cfRule>
  </conditionalFormatting>
  <conditionalFormatting sqref="I30:BL34">
    <cfRule type="expression" dxfId="186" priority="3" stopIfTrue="1">
      <formula>AND(task_end&gt;=I$8,task_start&lt;J$8)</formula>
    </cfRule>
    <cfRule type="expression" dxfId="185" priority="2">
      <formula>AND(task_start&lt;=I$8,ROUNDDOWN((task_end-task_start+1)*task_progress,0)+task_start-1&gt;=I$8)</formula>
    </cfRule>
  </conditionalFormatting>
  <conditionalFormatting sqref="I36:BL40">
    <cfRule type="expression" dxfId="184" priority="9">
      <formula>AND(task_start&lt;=I$8,ROUNDDOWN((task_end-task_start+1)*task_progress,0)+task_start-1&gt;=I$8)</formula>
    </cfRule>
    <cfRule type="expression" dxfId="183"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EE1264D1-DAB9-401D-B5C1-7641A09A0632}"/>
    <dataValidation allowBlank="1" showInputMessage="1" showErrorMessage="1" prompt="Phase 4's sample block starts in cell B26." sqref="A35" xr:uid="{94757DA6-D621-4A3A-BB9A-C45FE6EC4DA9}"/>
    <dataValidation allowBlank="1" showInputMessage="1" showErrorMessage="1" prompt="Phase 3's sample block starts in cell B20." sqref="A29" xr:uid="{3E0DC97A-A183-4CC0-8A9E-1B0C21CF7C0F}"/>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3C60D12E-764E-43D9-841C-F828D03B4408}"/>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9A7755C9-89F1-4CC9-A708-DD6F54471913}"/>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AAD33B29-1C1C-46FC-AA13-29CA20851694}"/>
    <dataValidation allowBlank="1" showInputMessage="1" showErrorMessage="1" prompt="Cell B8 contains the Phase 1 sample title. Enter a new title in cell B8._x000a_To delete the phase and work only from tasks, simply delete this row." sqref="A11" xr:uid="{8F4A901E-9B41-48F6-864F-FF63236D6721}"/>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4CA0FED7-4352-45D5-A095-7F085112C306}"/>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3220CA37-8B3B-46FA-BC27-3891E9EFA730}"/>
    <dataValidation allowBlank="1" showInputMessage="1" showErrorMessage="1" prompt="Enter the name of the Project Lead in cell C3. Enter the Project Start date in cell Q1. Project Start: label is in cell I1." sqref="A6" xr:uid="{6480282A-EE57-4EE7-A0D8-3CBDEF4AB937}"/>
    <dataValidation allowBlank="1" showInputMessage="1" showErrorMessage="1" prompt="Enter Company name in cel B2." sqref="A2:A5" xr:uid="{0383AEC5-DE01-4BE4-BCDD-9FDBDE1B9247}"/>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8D78355-1910-4495-88C8-B253FFD0CD94}"/>
    <dataValidation type="whole" operator="greaterThanOrEqual" allowBlank="1" showInputMessage="1" promptTitle="Display Week" prompt="Changing this number will scroll the Gantt Chart view." sqref="Q2:Q5" xr:uid="{2C390C06-61BF-458E-8EA1-D0CB9D3A6BB3}">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776EECD-23C8-4A03-830B-58820E8226A7}">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0DF3F-301E-4CE6-B792-6A23DC6F14FF}">
  <sheetPr>
    <pageSetUpPr fitToPage="1"/>
  </sheetPr>
  <dimension ref="A1:BL45"/>
  <sheetViews>
    <sheetView showGridLines="0" showRuler="0" zoomScale="150"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77" t="s">
        <v>26</v>
      </c>
      <c r="J1" s="178"/>
      <c r="K1" s="178"/>
      <c r="L1" s="178"/>
      <c r="M1" s="178"/>
      <c r="N1" s="178"/>
      <c r="O1" s="178"/>
      <c r="P1" s="24"/>
      <c r="Q1" s="179">
        <v>45639</v>
      </c>
      <c r="R1" s="180"/>
      <c r="S1" s="180"/>
      <c r="T1" s="180"/>
      <c r="U1" s="180"/>
      <c r="V1" s="180"/>
      <c r="W1" s="180"/>
      <c r="X1" s="180"/>
      <c r="Y1" s="180"/>
      <c r="Z1" s="180"/>
    </row>
    <row r="2" spans="1:64" ht="30" customHeight="1" x14ac:dyDescent="0.4">
      <c r="B2" s="96" t="s">
        <v>54</v>
      </c>
      <c r="C2" s="97" t="s">
        <v>20</v>
      </c>
      <c r="D2" s="22"/>
      <c r="E2" s="23"/>
      <c r="F2" s="22"/>
      <c r="I2" s="177" t="s">
        <v>27</v>
      </c>
      <c r="J2" s="178"/>
      <c r="K2" s="178"/>
      <c r="L2" s="178"/>
      <c r="M2" s="178"/>
      <c r="N2" s="178"/>
      <c r="O2" s="178"/>
      <c r="P2" s="24"/>
      <c r="Q2" s="181">
        <v>5</v>
      </c>
      <c r="R2" s="180"/>
      <c r="S2" s="180"/>
      <c r="T2" s="180"/>
      <c r="U2" s="180"/>
      <c r="V2" s="180"/>
      <c r="W2" s="180"/>
      <c r="X2" s="180"/>
      <c r="Y2" s="180"/>
      <c r="Z2" s="180"/>
    </row>
    <row r="3" spans="1:64" ht="26" x14ac:dyDescent="0.4">
      <c r="B3" s="96" t="s">
        <v>55</v>
      </c>
      <c r="C3" s="97" t="s">
        <v>61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t="s">
        <v>64</v>
      </c>
      <c r="D6" s="27"/>
      <c r="E6" s="28"/>
    </row>
    <row r="7" spans="1:64" s="26" customFormat="1" ht="30" customHeight="1" x14ac:dyDescent="0.15">
      <c r="A7" s="14"/>
      <c r="B7" s="29"/>
      <c r="E7" s="30"/>
      <c r="I7" s="182">
        <f>I8</f>
        <v>45663</v>
      </c>
      <c r="J7" s="183"/>
      <c r="K7" s="183"/>
      <c r="L7" s="183"/>
      <c r="M7" s="183"/>
      <c r="N7" s="183"/>
      <c r="O7" s="183"/>
      <c r="P7" s="183">
        <f>P8</f>
        <v>45670</v>
      </c>
      <c r="Q7" s="183"/>
      <c r="R7" s="183"/>
      <c r="S7" s="183"/>
      <c r="T7" s="183"/>
      <c r="U7" s="183"/>
      <c r="V7" s="183"/>
      <c r="W7" s="183">
        <f>W8</f>
        <v>45677</v>
      </c>
      <c r="X7" s="183"/>
      <c r="Y7" s="183"/>
      <c r="Z7" s="183"/>
      <c r="AA7" s="183"/>
      <c r="AB7" s="183"/>
      <c r="AC7" s="183"/>
      <c r="AD7" s="183">
        <f>AD8</f>
        <v>45684</v>
      </c>
      <c r="AE7" s="183"/>
      <c r="AF7" s="183"/>
      <c r="AG7" s="183"/>
      <c r="AH7" s="183"/>
      <c r="AI7" s="183"/>
      <c r="AJ7" s="183"/>
      <c r="AK7" s="183">
        <f>AK8</f>
        <v>45691</v>
      </c>
      <c r="AL7" s="183"/>
      <c r="AM7" s="183"/>
      <c r="AN7" s="183"/>
      <c r="AO7" s="183"/>
      <c r="AP7" s="183"/>
      <c r="AQ7" s="183"/>
      <c r="AR7" s="183">
        <f>AR8</f>
        <v>45698</v>
      </c>
      <c r="AS7" s="183"/>
      <c r="AT7" s="183"/>
      <c r="AU7" s="183"/>
      <c r="AV7" s="183"/>
      <c r="AW7" s="183"/>
      <c r="AX7" s="183"/>
      <c r="AY7" s="183">
        <f>AY8</f>
        <v>45705</v>
      </c>
      <c r="AZ7" s="183"/>
      <c r="BA7" s="183"/>
      <c r="BB7" s="183"/>
      <c r="BC7" s="183"/>
      <c r="BD7" s="183"/>
      <c r="BE7" s="183"/>
      <c r="BF7" s="183">
        <f>BF8</f>
        <v>45712</v>
      </c>
      <c r="BG7" s="183"/>
      <c r="BH7" s="183"/>
      <c r="BI7" s="183"/>
      <c r="BJ7" s="183"/>
      <c r="BK7" s="183"/>
      <c r="BL7" s="184"/>
    </row>
    <row r="8" spans="1:64" s="26" customFormat="1" ht="15" customHeight="1" x14ac:dyDescent="0.15">
      <c r="A8" s="185"/>
      <c r="B8" s="186" t="s">
        <v>5</v>
      </c>
      <c r="C8" s="188" t="s">
        <v>28</v>
      </c>
      <c r="D8" s="190" t="s">
        <v>1</v>
      </c>
      <c r="E8" s="190" t="s">
        <v>3</v>
      </c>
      <c r="F8" s="190" t="s">
        <v>4</v>
      </c>
      <c r="I8" s="31">
        <f>Project_Start-WEEKDAY(Project_Start,1)+2+7*(Display_Week-1)</f>
        <v>45663</v>
      </c>
      <c r="J8" s="31">
        <f>I8+1</f>
        <v>45664</v>
      </c>
      <c r="K8" s="31">
        <f t="shared" ref="K8:AX8" si="0">J8+1</f>
        <v>45665</v>
      </c>
      <c r="L8" s="31">
        <f t="shared" si="0"/>
        <v>45666</v>
      </c>
      <c r="M8" s="31">
        <f t="shared" si="0"/>
        <v>45667</v>
      </c>
      <c r="N8" s="31">
        <f t="shared" si="0"/>
        <v>45668</v>
      </c>
      <c r="O8" s="32">
        <f t="shared" si="0"/>
        <v>45669</v>
      </c>
      <c r="P8" s="33">
        <f>O8+1</f>
        <v>45670</v>
      </c>
      <c r="Q8" s="31">
        <f>P8+1</f>
        <v>45671</v>
      </c>
      <c r="R8" s="31">
        <f t="shared" si="0"/>
        <v>45672</v>
      </c>
      <c r="S8" s="31">
        <f t="shared" si="0"/>
        <v>45673</v>
      </c>
      <c r="T8" s="31">
        <f t="shared" si="0"/>
        <v>45674</v>
      </c>
      <c r="U8" s="31">
        <f t="shared" si="0"/>
        <v>45675</v>
      </c>
      <c r="V8" s="32">
        <f t="shared" si="0"/>
        <v>45676</v>
      </c>
      <c r="W8" s="33">
        <f>V8+1</f>
        <v>45677</v>
      </c>
      <c r="X8" s="31">
        <f>W8+1</f>
        <v>45678</v>
      </c>
      <c r="Y8" s="31">
        <f t="shared" si="0"/>
        <v>45679</v>
      </c>
      <c r="Z8" s="31">
        <f t="shared" si="0"/>
        <v>45680</v>
      </c>
      <c r="AA8" s="31">
        <f t="shared" si="0"/>
        <v>45681</v>
      </c>
      <c r="AB8" s="31">
        <f t="shared" si="0"/>
        <v>45682</v>
      </c>
      <c r="AC8" s="32">
        <f t="shared" si="0"/>
        <v>45683</v>
      </c>
      <c r="AD8" s="33">
        <f>AC8+1</f>
        <v>45684</v>
      </c>
      <c r="AE8" s="31">
        <f>AD8+1</f>
        <v>45685</v>
      </c>
      <c r="AF8" s="31">
        <f t="shared" si="0"/>
        <v>45686</v>
      </c>
      <c r="AG8" s="31">
        <f t="shared" si="0"/>
        <v>45687</v>
      </c>
      <c r="AH8" s="31">
        <f t="shared" si="0"/>
        <v>45688</v>
      </c>
      <c r="AI8" s="31">
        <f t="shared" si="0"/>
        <v>45689</v>
      </c>
      <c r="AJ8" s="32">
        <f t="shared" si="0"/>
        <v>45690</v>
      </c>
      <c r="AK8" s="33">
        <f>AJ8+1</f>
        <v>45691</v>
      </c>
      <c r="AL8" s="31">
        <f>AK8+1</f>
        <v>45692</v>
      </c>
      <c r="AM8" s="31">
        <f t="shared" si="0"/>
        <v>45693</v>
      </c>
      <c r="AN8" s="31">
        <f t="shared" si="0"/>
        <v>45694</v>
      </c>
      <c r="AO8" s="31">
        <f t="shared" si="0"/>
        <v>45695</v>
      </c>
      <c r="AP8" s="31">
        <f t="shared" si="0"/>
        <v>45696</v>
      </c>
      <c r="AQ8" s="32">
        <f t="shared" si="0"/>
        <v>45697</v>
      </c>
      <c r="AR8" s="33">
        <f>AQ8+1</f>
        <v>45698</v>
      </c>
      <c r="AS8" s="31">
        <f>AR8+1</f>
        <v>45699</v>
      </c>
      <c r="AT8" s="31">
        <f t="shared" si="0"/>
        <v>45700</v>
      </c>
      <c r="AU8" s="31">
        <f t="shared" si="0"/>
        <v>45701</v>
      </c>
      <c r="AV8" s="31">
        <f t="shared" si="0"/>
        <v>45702</v>
      </c>
      <c r="AW8" s="31">
        <f t="shared" si="0"/>
        <v>45703</v>
      </c>
      <c r="AX8" s="32">
        <f t="shared" si="0"/>
        <v>45704</v>
      </c>
      <c r="AY8" s="33">
        <f>AX8+1</f>
        <v>45705</v>
      </c>
      <c r="AZ8" s="31">
        <f>AY8+1</f>
        <v>45706</v>
      </c>
      <c r="BA8" s="31">
        <f t="shared" ref="BA8:BE8" si="1">AZ8+1</f>
        <v>45707</v>
      </c>
      <c r="BB8" s="31">
        <f t="shared" si="1"/>
        <v>45708</v>
      </c>
      <c r="BC8" s="31">
        <f t="shared" si="1"/>
        <v>45709</v>
      </c>
      <c r="BD8" s="31">
        <f t="shared" si="1"/>
        <v>45710</v>
      </c>
      <c r="BE8" s="32">
        <f t="shared" si="1"/>
        <v>45711</v>
      </c>
      <c r="BF8" s="33">
        <f>BE8+1</f>
        <v>45712</v>
      </c>
      <c r="BG8" s="31">
        <f>BF8+1</f>
        <v>45713</v>
      </c>
      <c r="BH8" s="31">
        <f t="shared" ref="BH8:BL8" si="2">BG8+1</f>
        <v>45714</v>
      </c>
      <c r="BI8" s="31">
        <f t="shared" si="2"/>
        <v>45715</v>
      </c>
      <c r="BJ8" s="31">
        <f t="shared" si="2"/>
        <v>45716</v>
      </c>
      <c r="BK8" s="31">
        <f t="shared" si="2"/>
        <v>45717</v>
      </c>
      <c r="BL8" s="31">
        <f t="shared" si="2"/>
        <v>45718</v>
      </c>
    </row>
    <row r="9" spans="1:64" s="26" customFormat="1" ht="15" customHeight="1" thickBot="1" x14ac:dyDescent="0.2">
      <c r="A9" s="185"/>
      <c r="B9" s="187"/>
      <c r="C9" s="189"/>
      <c r="D9" s="189"/>
      <c r="E9" s="189"/>
      <c r="F9" s="189"/>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t="s">
        <v>31</v>
      </c>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t="s">
        <v>35</v>
      </c>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t="s">
        <v>36</v>
      </c>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37</v>
      </c>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21</v>
      </c>
      <c r="D18" s="64">
        <v>0.5</v>
      </c>
      <c r="E18" s="65">
        <f>E16+1</f>
        <v>1</v>
      </c>
      <c r="F18" s="65">
        <f>E18+4</f>
        <v>5</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t="s">
        <v>22</v>
      </c>
      <c r="D19" s="64">
        <v>0.5</v>
      </c>
      <c r="E19" s="65">
        <f>E18+2</f>
        <v>3</v>
      </c>
      <c r="F19" s="65">
        <f>E19+5</f>
        <v>8</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40</v>
      </c>
      <c r="C20" s="63" t="s">
        <v>23</v>
      </c>
      <c r="D20" s="64"/>
      <c r="E20" s="65">
        <f>F19</f>
        <v>8</v>
      </c>
      <c r="F20" s="65">
        <f>E20+3</f>
        <v>11</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t="s">
        <v>24</v>
      </c>
      <c r="D21" s="64"/>
      <c r="E21" s="65">
        <f>E20</f>
        <v>8</v>
      </c>
      <c r="F21" s="65">
        <f>E21+2</f>
        <v>10</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t="s">
        <v>25</v>
      </c>
      <c r="D22" s="64"/>
      <c r="E22" s="65">
        <f>E21</f>
        <v>8</v>
      </c>
      <c r="F22" s="65">
        <f>E22+3</f>
        <v>11</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t="s">
        <v>21</v>
      </c>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t="s">
        <v>22</v>
      </c>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t="s">
        <v>23</v>
      </c>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t="s">
        <v>24</v>
      </c>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t="s">
        <v>25</v>
      </c>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t="s">
        <v>21</v>
      </c>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t="s">
        <v>22</v>
      </c>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t="s">
        <v>23</v>
      </c>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t="s">
        <v>24</v>
      </c>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t="s">
        <v>25</v>
      </c>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t="s">
        <v>21</v>
      </c>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t="s">
        <v>22</v>
      </c>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t="s">
        <v>23</v>
      </c>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{B237BEC5-3148-45FF-81FB-614017030B87}</x14:id>
        </ext>
      </extLst>
    </cfRule>
  </conditionalFormatting>
  <conditionalFormatting sqref="I7:BL40">
    <cfRule type="expression" dxfId="182" priority="1">
      <formula>AND(TODAY()&gt;=I$8, TODAY()&lt;J$8)</formula>
    </cfRule>
  </conditionalFormatting>
  <conditionalFormatting sqref="I12:BL16">
    <cfRule type="expression" dxfId="181" priority="6">
      <formula>AND(task_start&lt;=I$8,ROUNDDOWN((task_end-task_start+1)*task_progress,0)+task_start-1&gt;=I$8)</formula>
    </cfRule>
    <cfRule type="expression" dxfId="180" priority="7" stopIfTrue="1">
      <formula>AND(task_end&gt;=I$8,task_start&lt;J$8)</formula>
    </cfRule>
  </conditionalFormatting>
  <conditionalFormatting sqref="I18:BL22 I24:BL28">
    <cfRule type="expression" dxfId="179" priority="5" stopIfTrue="1">
      <formula>AND(task_end&gt;=I$8,task_start&lt;J$8)</formula>
    </cfRule>
    <cfRule type="expression" dxfId="178" priority="4">
      <formula>AND(task_start&lt;=I$8,ROUNDDOWN((task_end-task_start+1)*task_progress,0)+task_start-1&gt;=I$8)</formula>
    </cfRule>
  </conditionalFormatting>
  <conditionalFormatting sqref="I30:BL34">
    <cfRule type="expression" dxfId="177" priority="3" stopIfTrue="1">
      <formula>AND(task_end&gt;=I$8,task_start&lt;J$8)</formula>
    </cfRule>
    <cfRule type="expression" dxfId="176" priority="2">
      <formula>AND(task_start&lt;=I$8,ROUNDDOWN((task_end-task_start+1)*task_progress,0)+task_start-1&gt;=I$8)</formula>
    </cfRule>
  </conditionalFormatting>
  <conditionalFormatting sqref="I36:BL40">
    <cfRule type="expression" dxfId="175" priority="9">
      <formula>AND(task_start&lt;=I$8,ROUNDDOWN((task_end-task_start+1)*task_progress,0)+task_start-1&gt;=I$8)</formula>
    </cfRule>
    <cfRule type="expression" dxfId="174" priority="10"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BA46B9C3-63E6-4CFD-8C69-F3B1D63CA493}">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B52F6C3-8AB0-4627-8ABB-576C67125F76}"/>
    <dataValidation allowBlank="1" showInputMessage="1" showErrorMessage="1" prompt="Enter Company name in cel B2." sqref="A2:A5" xr:uid="{126438A8-1D3F-4452-82D2-D1AB74D9E954}"/>
    <dataValidation allowBlank="1" showInputMessage="1" showErrorMessage="1" prompt="Enter the name of the Project Lead in cell C3. Enter the Project Start date in cell Q1. Project Start: label is in cell I1." sqref="A6" xr:uid="{3AB72D46-9E4B-49A6-8419-B6335FB8CE5E}"/>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7CBE0C0-CA72-4FBF-B8CA-DD468A11BD3B}"/>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9E58D2B4-863B-4988-9F22-317879E15BAE}"/>
    <dataValidation allowBlank="1" showInputMessage="1" showErrorMessage="1" prompt="Cell B8 contains the Phase 1 sample title. Enter a new title in cell B8._x000a_To delete the phase and work only from tasks, simply delete this row." sqref="A11" xr:uid="{B078876F-3E5A-4595-A82B-B281055B5B5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425F0065-94D8-4D45-93C2-EB56EEBF2E1D}"/>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6D905739-D42C-4038-8CB8-C98B5343EB9B}"/>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D24BA5AF-1645-41FD-A3E9-8DD4C8E1D1BB}"/>
    <dataValidation allowBlank="1" showInputMessage="1" showErrorMessage="1" prompt="Phase 3's sample block starts in cell B20." sqref="A29" xr:uid="{2A5AA3AC-45B1-4537-A3F3-3FD542AE5EE0}"/>
    <dataValidation allowBlank="1" showInputMessage="1" showErrorMessage="1" prompt="Phase 4's sample block starts in cell B26." sqref="A35" xr:uid="{D0428189-506F-44DE-B9E7-7B33B1916DCD}"/>
    <dataValidation allowBlank="1" showInputMessage="1" showErrorMessage="1" prompt="This row marks the end of the Project Schedule. DO NOT enter anything in this row. _x000a_Insert new rows ABOVE this one to continue building out your Project Schedule." sqref="A42" xr:uid="{335E558C-F5DB-43D6-88DE-24EF7E7AA980}"/>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237BEC5-3148-45FF-81FB-614017030B87}">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68353-0F9D-428A-8DB4-B3DB11CD73F4}">
  <sheetPr>
    <pageSetUpPr fitToPage="1"/>
  </sheetPr>
  <dimension ref="A1:BL45"/>
  <sheetViews>
    <sheetView showGridLines="0" showRuler="0" topLeftCell="A15" zoomScale="125"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77" t="s">
        <v>26</v>
      </c>
      <c r="J1" s="178"/>
      <c r="K1" s="178"/>
      <c r="L1" s="178"/>
      <c r="M1" s="178"/>
      <c r="N1" s="178"/>
      <c r="O1" s="178"/>
      <c r="P1" s="24"/>
      <c r="Q1" s="179">
        <v>45639</v>
      </c>
      <c r="R1" s="180"/>
      <c r="S1" s="180"/>
      <c r="T1" s="180"/>
      <c r="U1" s="180"/>
      <c r="V1" s="180"/>
      <c r="W1" s="180"/>
      <c r="X1" s="180"/>
      <c r="Y1" s="180"/>
      <c r="Z1" s="180"/>
    </row>
    <row r="2" spans="1:64" ht="30" customHeight="1" x14ac:dyDescent="0.4">
      <c r="B2" s="96" t="s">
        <v>54</v>
      </c>
      <c r="C2" s="97" t="s">
        <v>20</v>
      </c>
      <c r="D2" s="22"/>
      <c r="E2" s="23"/>
      <c r="F2" s="22"/>
      <c r="I2" s="177" t="s">
        <v>27</v>
      </c>
      <c r="J2" s="178"/>
      <c r="K2" s="178"/>
      <c r="L2" s="178"/>
      <c r="M2" s="178"/>
      <c r="N2" s="178"/>
      <c r="O2" s="178"/>
      <c r="P2" s="24"/>
      <c r="Q2" s="181">
        <v>6</v>
      </c>
      <c r="R2" s="180"/>
      <c r="S2" s="180"/>
      <c r="T2" s="180"/>
      <c r="U2" s="180"/>
      <c r="V2" s="180"/>
      <c r="W2" s="180"/>
      <c r="X2" s="180"/>
      <c r="Y2" s="180"/>
      <c r="Z2" s="180"/>
    </row>
    <row r="3" spans="1:64" ht="26" x14ac:dyDescent="0.4">
      <c r="B3" s="96" t="s">
        <v>55</v>
      </c>
      <c r="C3" s="97" t="s">
        <v>61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t="s">
        <v>64</v>
      </c>
      <c r="D6" s="27"/>
      <c r="E6" s="28"/>
    </row>
    <row r="7" spans="1:64" s="26" customFormat="1" ht="30" customHeight="1" x14ac:dyDescent="0.15">
      <c r="A7" s="14"/>
      <c r="B7" s="29"/>
      <c r="E7" s="30"/>
      <c r="I7" s="182">
        <f>I8</f>
        <v>45670</v>
      </c>
      <c r="J7" s="183"/>
      <c r="K7" s="183"/>
      <c r="L7" s="183"/>
      <c r="M7" s="183"/>
      <c r="N7" s="183"/>
      <c r="O7" s="183"/>
      <c r="P7" s="183">
        <f>P8</f>
        <v>45677</v>
      </c>
      <c r="Q7" s="183"/>
      <c r="R7" s="183"/>
      <c r="S7" s="183"/>
      <c r="T7" s="183"/>
      <c r="U7" s="183"/>
      <c r="V7" s="183"/>
      <c r="W7" s="183">
        <f>W8</f>
        <v>45684</v>
      </c>
      <c r="X7" s="183"/>
      <c r="Y7" s="183"/>
      <c r="Z7" s="183"/>
      <c r="AA7" s="183"/>
      <c r="AB7" s="183"/>
      <c r="AC7" s="183"/>
      <c r="AD7" s="183">
        <f>AD8</f>
        <v>45691</v>
      </c>
      <c r="AE7" s="183"/>
      <c r="AF7" s="183"/>
      <c r="AG7" s="183"/>
      <c r="AH7" s="183"/>
      <c r="AI7" s="183"/>
      <c r="AJ7" s="183"/>
      <c r="AK7" s="183">
        <f>AK8</f>
        <v>45698</v>
      </c>
      <c r="AL7" s="183"/>
      <c r="AM7" s="183"/>
      <c r="AN7" s="183"/>
      <c r="AO7" s="183"/>
      <c r="AP7" s="183"/>
      <c r="AQ7" s="183"/>
      <c r="AR7" s="183">
        <f>AR8</f>
        <v>45705</v>
      </c>
      <c r="AS7" s="183"/>
      <c r="AT7" s="183"/>
      <c r="AU7" s="183"/>
      <c r="AV7" s="183"/>
      <c r="AW7" s="183"/>
      <c r="AX7" s="183"/>
      <c r="AY7" s="183">
        <f>AY8</f>
        <v>45712</v>
      </c>
      <c r="AZ7" s="183"/>
      <c r="BA7" s="183"/>
      <c r="BB7" s="183"/>
      <c r="BC7" s="183"/>
      <c r="BD7" s="183"/>
      <c r="BE7" s="183"/>
      <c r="BF7" s="183">
        <f>BF8</f>
        <v>45719</v>
      </c>
      <c r="BG7" s="183"/>
      <c r="BH7" s="183"/>
      <c r="BI7" s="183"/>
      <c r="BJ7" s="183"/>
      <c r="BK7" s="183"/>
      <c r="BL7" s="184"/>
    </row>
    <row r="8" spans="1:64" s="26" customFormat="1" ht="15" customHeight="1" x14ac:dyDescent="0.15">
      <c r="A8" s="185"/>
      <c r="B8" s="186" t="s">
        <v>5</v>
      </c>
      <c r="C8" s="188" t="s">
        <v>28</v>
      </c>
      <c r="D8" s="190" t="s">
        <v>1</v>
      </c>
      <c r="E8" s="190" t="s">
        <v>3</v>
      </c>
      <c r="F8" s="190" t="s">
        <v>4</v>
      </c>
      <c r="I8" s="31">
        <f>Project_Start-WEEKDAY(Project_Start,1)+2+7*(Display_Week-1)</f>
        <v>45670</v>
      </c>
      <c r="J8" s="31">
        <f>I8+1</f>
        <v>45671</v>
      </c>
      <c r="K8" s="31">
        <f t="shared" ref="K8:AX8" si="0">J8+1</f>
        <v>45672</v>
      </c>
      <c r="L8" s="31">
        <f t="shared" si="0"/>
        <v>45673</v>
      </c>
      <c r="M8" s="31">
        <f t="shared" si="0"/>
        <v>45674</v>
      </c>
      <c r="N8" s="31">
        <f t="shared" si="0"/>
        <v>45675</v>
      </c>
      <c r="O8" s="32">
        <f t="shared" si="0"/>
        <v>45676</v>
      </c>
      <c r="P8" s="33">
        <f>O8+1</f>
        <v>45677</v>
      </c>
      <c r="Q8" s="31">
        <f>P8+1</f>
        <v>45678</v>
      </c>
      <c r="R8" s="31">
        <f t="shared" si="0"/>
        <v>45679</v>
      </c>
      <c r="S8" s="31">
        <f t="shared" si="0"/>
        <v>45680</v>
      </c>
      <c r="T8" s="31">
        <f t="shared" si="0"/>
        <v>45681</v>
      </c>
      <c r="U8" s="31">
        <f t="shared" si="0"/>
        <v>45682</v>
      </c>
      <c r="V8" s="32">
        <f t="shared" si="0"/>
        <v>45683</v>
      </c>
      <c r="W8" s="33">
        <f>V8+1</f>
        <v>45684</v>
      </c>
      <c r="X8" s="31">
        <f>W8+1</f>
        <v>45685</v>
      </c>
      <c r="Y8" s="31">
        <f t="shared" si="0"/>
        <v>45686</v>
      </c>
      <c r="Z8" s="31">
        <f t="shared" si="0"/>
        <v>45687</v>
      </c>
      <c r="AA8" s="31">
        <f t="shared" si="0"/>
        <v>45688</v>
      </c>
      <c r="AB8" s="31">
        <f t="shared" si="0"/>
        <v>45689</v>
      </c>
      <c r="AC8" s="32">
        <f t="shared" si="0"/>
        <v>45690</v>
      </c>
      <c r="AD8" s="33">
        <f>AC8+1</f>
        <v>45691</v>
      </c>
      <c r="AE8" s="31">
        <f>AD8+1</f>
        <v>45692</v>
      </c>
      <c r="AF8" s="31">
        <f t="shared" si="0"/>
        <v>45693</v>
      </c>
      <c r="AG8" s="31">
        <f t="shared" si="0"/>
        <v>45694</v>
      </c>
      <c r="AH8" s="31">
        <f t="shared" si="0"/>
        <v>45695</v>
      </c>
      <c r="AI8" s="31">
        <f t="shared" si="0"/>
        <v>45696</v>
      </c>
      <c r="AJ8" s="32">
        <f t="shared" si="0"/>
        <v>45697</v>
      </c>
      <c r="AK8" s="33">
        <f>AJ8+1</f>
        <v>45698</v>
      </c>
      <c r="AL8" s="31">
        <f>AK8+1</f>
        <v>45699</v>
      </c>
      <c r="AM8" s="31">
        <f t="shared" si="0"/>
        <v>45700</v>
      </c>
      <c r="AN8" s="31">
        <f t="shared" si="0"/>
        <v>45701</v>
      </c>
      <c r="AO8" s="31">
        <f t="shared" si="0"/>
        <v>45702</v>
      </c>
      <c r="AP8" s="31">
        <f t="shared" si="0"/>
        <v>45703</v>
      </c>
      <c r="AQ8" s="32">
        <f t="shared" si="0"/>
        <v>45704</v>
      </c>
      <c r="AR8" s="33">
        <f>AQ8+1</f>
        <v>45705</v>
      </c>
      <c r="AS8" s="31">
        <f>AR8+1</f>
        <v>45706</v>
      </c>
      <c r="AT8" s="31">
        <f t="shared" si="0"/>
        <v>45707</v>
      </c>
      <c r="AU8" s="31">
        <f t="shared" si="0"/>
        <v>45708</v>
      </c>
      <c r="AV8" s="31">
        <f t="shared" si="0"/>
        <v>45709</v>
      </c>
      <c r="AW8" s="31">
        <f t="shared" si="0"/>
        <v>45710</v>
      </c>
      <c r="AX8" s="32">
        <f t="shared" si="0"/>
        <v>45711</v>
      </c>
      <c r="AY8" s="33">
        <f>AX8+1</f>
        <v>45712</v>
      </c>
      <c r="AZ8" s="31">
        <f>AY8+1</f>
        <v>45713</v>
      </c>
      <c r="BA8" s="31">
        <f t="shared" ref="BA8:BE8" si="1">AZ8+1</f>
        <v>45714</v>
      </c>
      <c r="BB8" s="31">
        <f t="shared" si="1"/>
        <v>45715</v>
      </c>
      <c r="BC8" s="31">
        <f t="shared" si="1"/>
        <v>45716</v>
      </c>
      <c r="BD8" s="31">
        <f t="shared" si="1"/>
        <v>45717</v>
      </c>
      <c r="BE8" s="32">
        <f t="shared" si="1"/>
        <v>45718</v>
      </c>
      <c r="BF8" s="33">
        <f>BE8+1</f>
        <v>45719</v>
      </c>
      <c r="BG8" s="31">
        <f>BF8+1</f>
        <v>45720</v>
      </c>
      <c r="BH8" s="31">
        <f t="shared" ref="BH8:BL8" si="2">BG8+1</f>
        <v>45721</v>
      </c>
      <c r="BI8" s="31">
        <f t="shared" si="2"/>
        <v>45722</v>
      </c>
      <c r="BJ8" s="31">
        <f t="shared" si="2"/>
        <v>45723</v>
      </c>
      <c r="BK8" s="31">
        <f t="shared" si="2"/>
        <v>45724</v>
      </c>
      <c r="BL8" s="31">
        <f t="shared" si="2"/>
        <v>45725</v>
      </c>
    </row>
    <row r="9" spans="1:64" s="26" customFormat="1" ht="15" customHeight="1" thickBot="1" x14ac:dyDescent="0.2">
      <c r="A9" s="185"/>
      <c r="B9" s="187"/>
      <c r="C9" s="189"/>
      <c r="D9" s="189"/>
      <c r="E9" s="189"/>
      <c r="F9" s="189"/>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t="s">
        <v>31</v>
      </c>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t="s">
        <v>35</v>
      </c>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t="s">
        <v>36</v>
      </c>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37</v>
      </c>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21</v>
      </c>
      <c r="D18" s="64">
        <v>0.5</v>
      </c>
      <c r="E18" s="65">
        <f>E16+1</f>
        <v>1</v>
      </c>
      <c r="F18" s="65">
        <f>E18+4</f>
        <v>5</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t="s">
        <v>22</v>
      </c>
      <c r="D19" s="64">
        <v>0.5</v>
      </c>
      <c r="E19" s="65">
        <f>E18+2</f>
        <v>3</v>
      </c>
      <c r="F19" s="65">
        <f>E19+5</f>
        <v>8</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40</v>
      </c>
      <c r="C20" s="63" t="s">
        <v>23</v>
      </c>
      <c r="D20" s="64"/>
      <c r="E20" s="65">
        <f>F19</f>
        <v>8</v>
      </c>
      <c r="F20" s="65">
        <f>E20+3</f>
        <v>11</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t="s">
        <v>24</v>
      </c>
      <c r="D21" s="64"/>
      <c r="E21" s="65">
        <f>E20</f>
        <v>8</v>
      </c>
      <c r="F21" s="65">
        <f>E21+2</f>
        <v>10</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t="s">
        <v>25</v>
      </c>
      <c r="D22" s="64"/>
      <c r="E22" s="65">
        <f>E21</f>
        <v>8</v>
      </c>
      <c r="F22" s="65">
        <f>E22+3</f>
        <v>11</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t="s">
        <v>21</v>
      </c>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t="s">
        <v>22</v>
      </c>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t="s">
        <v>23</v>
      </c>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t="s">
        <v>24</v>
      </c>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t="s">
        <v>25</v>
      </c>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t="s">
        <v>21</v>
      </c>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t="s">
        <v>22</v>
      </c>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t="s">
        <v>23</v>
      </c>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t="s">
        <v>24</v>
      </c>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t="s">
        <v>25</v>
      </c>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t="s">
        <v>21</v>
      </c>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t="s">
        <v>22</v>
      </c>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t="s">
        <v>23</v>
      </c>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{BCCE73A0-CE07-428D-B030-CBD2C6439D98}</x14:id>
        </ext>
      </extLst>
    </cfRule>
  </conditionalFormatting>
  <conditionalFormatting sqref="I7:BL40">
    <cfRule type="expression" dxfId="173" priority="1">
      <formula>AND(TODAY()&gt;=I$8, TODAY()&lt;J$8)</formula>
    </cfRule>
  </conditionalFormatting>
  <conditionalFormatting sqref="I12:BL16">
    <cfRule type="expression" dxfId="172" priority="6">
      <formula>AND(task_start&lt;=I$8,ROUNDDOWN((task_end-task_start+1)*task_progress,0)+task_start-1&gt;=I$8)</formula>
    </cfRule>
    <cfRule type="expression" dxfId="171" priority="7" stopIfTrue="1">
      <formula>AND(task_end&gt;=I$8,task_start&lt;J$8)</formula>
    </cfRule>
  </conditionalFormatting>
  <conditionalFormatting sqref="I18:BL22 I24:BL28">
    <cfRule type="expression" dxfId="170" priority="5" stopIfTrue="1">
      <formula>AND(task_end&gt;=I$8,task_start&lt;J$8)</formula>
    </cfRule>
    <cfRule type="expression" dxfId="169" priority="4">
      <formula>AND(task_start&lt;=I$8,ROUNDDOWN((task_end-task_start+1)*task_progress,0)+task_start-1&gt;=I$8)</formula>
    </cfRule>
  </conditionalFormatting>
  <conditionalFormatting sqref="I30:BL34">
    <cfRule type="expression" dxfId="168" priority="3" stopIfTrue="1">
      <formula>AND(task_end&gt;=I$8,task_start&lt;J$8)</formula>
    </cfRule>
    <cfRule type="expression" dxfId="167" priority="2">
      <formula>AND(task_start&lt;=I$8,ROUNDDOWN((task_end-task_start+1)*task_progress,0)+task_start-1&gt;=I$8)</formula>
    </cfRule>
  </conditionalFormatting>
  <conditionalFormatting sqref="I36:BL40">
    <cfRule type="expression" dxfId="166" priority="9">
      <formula>AND(task_start&lt;=I$8,ROUNDDOWN((task_end-task_start+1)*task_progress,0)+task_start-1&gt;=I$8)</formula>
    </cfRule>
    <cfRule type="expression" dxfId="165" priority="10"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3DC04BDB-BAD5-4B8A-9FAB-703E81D5071C}">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1ED2C796-F3BA-487E-A83F-499E2A025ACD}"/>
    <dataValidation allowBlank="1" showInputMessage="1" showErrorMessage="1" prompt="Enter Company name in cel B2." sqref="A2:A5" xr:uid="{B65127AB-2B30-4329-861E-C483D14AC83D}"/>
    <dataValidation allowBlank="1" showInputMessage="1" showErrorMessage="1" prompt="Enter the name of the Project Lead in cell C3. Enter the Project Start date in cell Q1. Project Start: label is in cell I1." sqref="A6" xr:uid="{FFD5AA96-4D22-4507-906B-3755ED9B3D9B}"/>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8DB2B364-BB09-4B27-B483-9A8E3851E0BE}"/>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E1010F0F-CA1D-4732-A7E0-149FADFC356B}"/>
    <dataValidation allowBlank="1" showInputMessage="1" showErrorMessage="1" prompt="Cell B8 contains the Phase 1 sample title. Enter a new title in cell B8._x000a_To delete the phase and work only from tasks, simply delete this row." sqref="A11" xr:uid="{C4C5B8C4-E2AF-42ED-A04F-0460AB63BABC}"/>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89AFE747-6EAF-49E5-B431-6C25C9DED194}"/>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20D97526-1202-4D63-AEC7-3CD620665794}"/>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93E70342-79CC-4538-85B6-B749B11C87F5}"/>
    <dataValidation allowBlank="1" showInputMessage="1" showErrorMessage="1" prompt="Phase 3's sample block starts in cell B20." sqref="A29" xr:uid="{51FFC833-31C5-4204-8BAC-F16BF28236E1}"/>
    <dataValidation allowBlank="1" showInputMessage="1" showErrorMessage="1" prompt="Phase 4's sample block starts in cell B26." sqref="A35" xr:uid="{59F4BAAA-42AC-46FB-8C2A-E69DCAB67A69}"/>
    <dataValidation allowBlank="1" showInputMessage="1" showErrorMessage="1" prompt="This row marks the end of the Project Schedule. DO NOT enter anything in this row. _x000a_Insert new rows ABOVE this one to continue building out your Project Schedule." sqref="A42" xr:uid="{9F54D31D-F3FF-4E88-B35B-77F650101059}"/>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CCE73A0-CE07-428D-B030-CBD2C6439D98}">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2E13B-9056-41FB-9A80-B895CAAFFAB3}">
  <sheetPr>
    <pageSetUpPr fitToPage="1"/>
  </sheetPr>
  <dimension ref="A1:BL45"/>
  <sheetViews>
    <sheetView showGridLines="0" showRuler="0" topLeftCell="B1" zoomScale="64"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77" t="s">
        <v>26</v>
      </c>
      <c r="J1" s="178"/>
      <c r="K1" s="178"/>
      <c r="L1" s="178"/>
      <c r="M1" s="178"/>
      <c r="N1" s="178"/>
      <c r="O1" s="178"/>
      <c r="P1" s="24"/>
      <c r="Q1" s="179">
        <v>45639</v>
      </c>
      <c r="R1" s="180"/>
      <c r="S1" s="180"/>
      <c r="T1" s="180"/>
      <c r="U1" s="180"/>
      <c r="V1" s="180"/>
      <c r="W1" s="180"/>
      <c r="X1" s="180"/>
      <c r="Y1" s="180"/>
      <c r="Z1" s="180"/>
    </row>
    <row r="2" spans="1:64" ht="30" customHeight="1" x14ac:dyDescent="0.4">
      <c r="B2" s="96" t="s">
        <v>20</v>
      </c>
      <c r="C2" s="97" t="s">
        <v>61</v>
      </c>
      <c r="D2" s="22"/>
      <c r="E2" s="23"/>
      <c r="F2" s="22"/>
      <c r="I2" s="177" t="s">
        <v>27</v>
      </c>
      <c r="J2" s="178"/>
      <c r="K2" s="178"/>
      <c r="L2" s="178"/>
      <c r="M2" s="178"/>
      <c r="N2" s="178"/>
      <c r="O2" s="178"/>
      <c r="P2" s="24"/>
      <c r="Q2" s="181">
        <v>7</v>
      </c>
      <c r="R2" s="180"/>
      <c r="S2" s="180"/>
      <c r="T2" s="180"/>
      <c r="U2" s="180"/>
      <c r="V2" s="180"/>
      <c r="W2" s="180"/>
      <c r="X2" s="180"/>
      <c r="Y2" s="180"/>
      <c r="Z2" s="180"/>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82">
        <f>I8</f>
        <v>45677</v>
      </c>
      <c r="J7" s="183"/>
      <c r="K7" s="183"/>
      <c r="L7" s="183"/>
      <c r="M7" s="183"/>
      <c r="N7" s="183"/>
      <c r="O7" s="183"/>
      <c r="P7" s="183">
        <f>P8</f>
        <v>45684</v>
      </c>
      <c r="Q7" s="183"/>
      <c r="R7" s="183"/>
      <c r="S7" s="183"/>
      <c r="T7" s="183"/>
      <c r="U7" s="183"/>
      <c r="V7" s="183"/>
      <c r="W7" s="183">
        <f>W8</f>
        <v>45691</v>
      </c>
      <c r="X7" s="183"/>
      <c r="Y7" s="183"/>
      <c r="Z7" s="183"/>
      <c r="AA7" s="183"/>
      <c r="AB7" s="183"/>
      <c r="AC7" s="183"/>
      <c r="AD7" s="183">
        <f>AD8</f>
        <v>45698</v>
      </c>
      <c r="AE7" s="183"/>
      <c r="AF7" s="183"/>
      <c r="AG7" s="183"/>
      <c r="AH7" s="183"/>
      <c r="AI7" s="183"/>
      <c r="AJ7" s="183"/>
      <c r="AK7" s="183">
        <f>AK8</f>
        <v>45705</v>
      </c>
      <c r="AL7" s="183"/>
      <c r="AM7" s="183"/>
      <c r="AN7" s="183"/>
      <c r="AO7" s="183"/>
      <c r="AP7" s="183"/>
      <c r="AQ7" s="183"/>
      <c r="AR7" s="183">
        <f>AR8</f>
        <v>45712</v>
      </c>
      <c r="AS7" s="183"/>
      <c r="AT7" s="183"/>
      <c r="AU7" s="183"/>
      <c r="AV7" s="183"/>
      <c r="AW7" s="183"/>
      <c r="AX7" s="183"/>
      <c r="AY7" s="183">
        <f>AY8</f>
        <v>45719</v>
      </c>
      <c r="AZ7" s="183"/>
      <c r="BA7" s="183"/>
      <c r="BB7" s="183"/>
      <c r="BC7" s="183"/>
      <c r="BD7" s="183"/>
      <c r="BE7" s="183"/>
      <c r="BF7" s="183">
        <f>BF8</f>
        <v>45726</v>
      </c>
      <c r="BG7" s="183"/>
      <c r="BH7" s="183"/>
      <c r="BI7" s="183"/>
      <c r="BJ7" s="183"/>
      <c r="BK7" s="183"/>
      <c r="BL7" s="184"/>
    </row>
    <row r="8" spans="1:64" s="26" customFormat="1" ht="15" customHeight="1" x14ac:dyDescent="0.15">
      <c r="A8" s="185"/>
      <c r="B8" s="186" t="s">
        <v>5</v>
      </c>
      <c r="C8" s="188" t="s">
        <v>28</v>
      </c>
      <c r="D8" s="190" t="s">
        <v>1</v>
      </c>
      <c r="E8" s="190" t="s">
        <v>3</v>
      </c>
      <c r="F8" s="190" t="s">
        <v>4</v>
      </c>
      <c r="I8" s="31">
        <f>Project_Start-WEEKDAY(Project_Start,1)+2+7*(Display_Week-1)</f>
        <v>45677</v>
      </c>
      <c r="J8" s="31">
        <f>I8+1</f>
        <v>45678</v>
      </c>
      <c r="K8" s="31">
        <f t="shared" ref="K8:AX8" si="0">J8+1</f>
        <v>45679</v>
      </c>
      <c r="L8" s="31">
        <f t="shared" si="0"/>
        <v>45680</v>
      </c>
      <c r="M8" s="31">
        <f t="shared" si="0"/>
        <v>45681</v>
      </c>
      <c r="N8" s="31">
        <f t="shared" si="0"/>
        <v>45682</v>
      </c>
      <c r="O8" s="32">
        <f t="shared" si="0"/>
        <v>45683</v>
      </c>
      <c r="P8" s="33">
        <f>O8+1</f>
        <v>45684</v>
      </c>
      <c r="Q8" s="31">
        <f>P8+1</f>
        <v>45685</v>
      </c>
      <c r="R8" s="31">
        <f t="shared" si="0"/>
        <v>45686</v>
      </c>
      <c r="S8" s="31">
        <f t="shared" si="0"/>
        <v>45687</v>
      </c>
      <c r="T8" s="31">
        <f t="shared" si="0"/>
        <v>45688</v>
      </c>
      <c r="U8" s="31">
        <f t="shared" si="0"/>
        <v>45689</v>
      </c>
      <c r="V8" s="32">
        <f t="shared" si="0"/>
        <v>45690</v>
      </c>
      <c r="W8" s="33">
        <f>V8+1</f>
        <v>45691</v>
      </c>
      <c r="X8" s="31">
        <f>W8+1</f>
        <v>45692</v>
      </c>
      <c r="Y8" s="31">
        <f t="shared" si="0"/>
        <v>45693</v>
      </c>
      <c r="Z8" s="31">
        <f t="shared" si="0"/>
        <v>45694</v>
      </c>
      <c r="AA8" s="31">
        <f t="shared" si="0"/>
        <v>45695</v>
      </c>
      <c r="AB8" s="31">
        <f t="shared" si="0"/>
        <v>45696</v>
      </c>
      <c r="AC8" s="32">
        <f t="shared" si="0"/>
        <v>45697</v>
      </c>
      <c r="AD8" s="33">
        <f>AC8+1</f>
        <v>45698</v>
      </c>
      <c r="AE8" s="31">
        <f>AD8+1</f>
        <v>45699</v>
      </c>
      <c r="AF8" s="31">
        <f t="shared" si="0"/>
        <v>45700</v>
      </c>
      <c r="AG8" s="31">
        <f t="shared" si="0"/>
        <v>45701</v>
      </c>
      <c r="AH8" s="31">
        <f t="shared" si="0"/>
        <v>45702</v>
      </c>
      <c r="AI8" s="31">
        <f t="shared" si="0"/>
        <v>45703</v>
      </c>
      <c r="AJ8" s="32">
        <f t="shared" si="0"/>
        <v>45704</v>
      </c>
      <c r="AK8" s="33">
        <f>AJ8+1</f>
        <v>45705</v>
      </c>
      <c r="AL8" s="31">
        <f>AK8+1</f>
        <v>45706</v>
      </c>
      <c r="AM8" s="31">
        <f t="shared" si="0"/>
        <v>45707</v>
      </c>
      <c r="AN8" s="31">
        <f t="shared" si="0"/>
        <v>45708</v>
      </c>
      <c r="AO8" s="31">
        <f t="shared" si="0"/>
        <v>45709</v>
      </c>
      <c r="AP8" s="31">
        <f t="shared" si="0"/>
        <v>45710</v>
      </c>
      <c r="AQ8" s="32">
        <f t="shared" si="0"/>
        <v>45711</v>
      </c>
      <c r="AR8" s="33">
        <f>AQ8+1</f>
        <v>45712</v>
      </c>
      <c r="AS8" s="31">
        <f>AR8+1</f>
        <v>45713</v>
      </c>
      <c r="AT8" s="31">
        <f t="shared" si="0"/>
        <v>45714</v>
      </c>
      <c r="AU8" s="31">
        <f t="shared" si="0"/>
        <v>45715</v>
      </c>
      <c r="AV8" s="31">
        <f t="shared" si="0"/>
        <v>45716</v>
      </c>
      <c r="AW8" s="31">
        <f t="shared" si="0"/>
        <v>45717</v>
      </c>
      <c r="AX8" s="32">
        <f t="shared" si="0"/>
        <v>45718</v>
      </c>
      <c r="AY8" s="33">
        <f>AX8+1</f>
        <v>45719</v>
      </c>
      <c r="AZ8" s="31">
        <f>AY8+1</f>
        <v>45720</v>
      </c>
      <c r="BA8" s="31">
        <f t="shared" ref="BA8:BE8" si="1">AZ8+1</f>
        <v>45721</v>
      </c>
      <c r="BB8" s="31">
        <f t="shared" si="1"/>
        <v>45722</v>
      </c>
      <c r="BC8" s="31">
        <f t="shared" si="1"/>
        <v>45723</v>
      </c>
      <c r="BD8" s="31">
        <f t="shared" si="1"/>
        <v>45724</v>
      </c>
      <c r="BE8" s="32">
        <f t="shared" si="1"/>
        <v>45725</v>
      </c>
      <c r="BF8" s="33">
        <f>BE8+1</f>
        <v>45726</v>
      </c>
      <c r="BG8" s="31">
        <f>BF8+1</f>
        <v>45727</v>
      </c>
      <c r="BH8" s="31">
        <f t="shared" ref="BH8:BL8" si="2">BG8+1</f>
        <v>45728</v>
      </c>
      <c r="BI8" s="31">
        <f t="shared" si="2"/>
        <v>45729</v>
      </c>
      <c r="BJ8" s="31">
        <f t="shared" si="2"/>
        <v>45730</v>
      </c>
      <c r="BK8" s="31">
        <f t="shared" si="2"/>
        <v>45731</v>
      </c>
      <c r="BL8" s="31">
        <f t="shared" si="2"/>
        <v>45732</v>
      </c>
    </row>
    <row r="9" spans="1:64" s="26" customFormat="1" ht="15" customHeight="1" thickBot="1" x14ac:dyDescent="0.2">
      <c r="A9" s="185"/>
      <c r="B9" s="187"/>
      <c r="C9" s="189"/>
      <c r="D9" s="189"/>
      <c r="E9" s="189"/>
      <c r="F9" s="189"/>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{5A2DBF63-6CD1-4670-AD38-314C4C4B10E6}</x14:id>
        </ext>
      </extLst>
    </cfRule>
  </conditionalFormatting>
  <conditionalFormatting sqref="I7:BL40">
    <cfRule type="expression" dxfId="164" priority="1">
      <formula>AND(TODAY()&gt;=I$8, TODAY()&lt;J$8)</formula>
    </cfRule>
  </conditionalFormatting>
  <conditionalFormatting sqref="I12:BL16">
    <cfRule type="expression" dxfId="163" priority="6">
      <formula>AND(task_start&lt;=I$8,ROUNDDOWN((task_end-task_start+1)*task_progress,0)+task_start-1&gt;=I$8)</formula>
    </cfRule>
    <cfRule type="expression" dxfId="162" priority="7" stopIfTrue="1">
      <formula>AND(task_end&gt;=I$8,task_start&lt;J$8)</formula>
    </cfRule>
  </conditionalFormatting>
  <conditionalFormatting sqref="I18:BL22 I24:BL28">
    <cfRule type="expression" dxfId="161" priority="5" stopIfTrue="1">
      <formula>AND(task_end&gt;=I$8,task_start&lt;J$8)</formula>
    </cfRule>
    <cfRule type="expression" dxfId="160" priority="4">
      <formula>AND(task_start&lt;=I$8,ROUNDDOWN((task_end-task_start+1)*task_progress,0)+task_start-1&gt;=I$8)</formula>
    </cfRule>
  </conditionalFormatting>
  <conditionalFormatting sqref="I30:BL34">
    <cfRule type="expression" dxfId="159" priority="3" stopIfTrue="1">
      <formula>AND(task_end&gt;=I$8,task_start&lt;J$8)</formula>
    </cfRule>
    <cfRule type="expression" dxfId="158" priority="2">
      <formula>AND(task_start&lt;=I$8,ROUNDDOWN((task_end-task_start+1)*task_progress,0)+task_start-1&gt;=I$8)</formula>
    </cfRule>
  </conditionalFormatting>
  <conditionalFormatting sqref="I36:BL40">
    <cfRule type="expression" dxfId="157" priority="9">
      <formula>AND(task_start&lt;=I$8,ROUNDDOWN((task_end-task_start+1)*task_progress,0)+task_start-1&gt;=I$8)</formula>
    </cfRule>
    <cfRule type="expression" dxfId="156"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D3C70C29-A457-48CF-BD8B-D826CDE33791}"/>
    <dataValidation allowBlank="1" showInputMessage="1" showErrorMessage="1" prompt="Phase 4's sample block starts in cell B26." sqref="A35" xr:uid="{B74B7A76-5B4F-486A-B737-418CFAFB2AC9}"/>
    <dataValidation allowBlank="1" showInputMessage="1" showErrorMessage="1" prompt="Phase 3's sample block starts in cell B20." sqref="A29" xr:uid="{04C181C4-F05F-4C7C-951D-4312F8C66EB3}"/>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AE828FA2-B67D-4221-AE88-E6D08EF214A2}"/>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F0CD5C9-1613-4CC7-9A3C-68F939B13F0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CA7EB9C2-655E-4221-8D9E-EE1AB2135DE0}"/>
    <dataValidation allowBlank="1" showInputMessage="1" showErrorMessage="1" prompt="Cell B8 contains the Phase 1 sample title. Enter a new title in cell B8._x000a_To delete the phase and work only from tasks, simply delete this row." sqref="A11" xr:uid="{FB0D312C-B48C-4E76-ADB7-242518FC8B5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2E4F459F-879A-4308-83B0-0464F3D7031C}"/>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E027B155-427E-475C-BEDF-8CF087ADC93B}"/>
    <dataValidation allowBlank="1" showInputMessage="1" showErrorMessage="1" prompt="Enter the name of the Project Lead in cell C3. Enter the Project Start date in cell Q1. Project Start: label is in cell I1." sqref="A6" xr:uid="{F8A129B8-D66E-4370-B7B6-DC717278F39F}"/>
    <dataValidation allowBlank="1" showInputMessage="1" showErrorMessage="1" prompt="Enter Company name in cel B2." sqref="A2:A5" xr:uid="{FFDE33F4-B2EE-4EA2-A8D0-E3947F405C0C}"/>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1F0E7143-5342-4A23-B55F-9CDDD7AFFE9F}"/>
    <dataValidation type="whole" operator="greaterThanOrEqual" allowBlank="1" showInputMessage="1" promptTitle="Display Week" prompt="Changing this number will scroll the Gantt Chart view." sqref="Q2:Q5" xr:uid="{325D4A59-CD0D-4B04-BBEE-EC33356FA0E6}">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5A2DBF63-6CD1-4670-AD38-314C4C4B10E6}">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0BB85-FB58-43A6-A19F-B217A42EFFFF}">
  <sheetPr>
    <pageSetUpPr fitToPage="1"/>
  </sheetPr>
  <dimension ref="A1:BL45"/>
  <sheetViews>
    <sheetView showGridLines="0" showRuler="0" topLeftCell="B1" zoomScale="64"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77" t="s">
        <v>26</v>
      </c>
      <c r="J1" s="178"/>
      <c r="K1" s="178"/>
      <c r="L1" s="178"/>
      <c r="M1" s="178"/>
      <c r="N1" s="178"/>
      <c r="O1" s="178"/>
      <c r="P1" s="24"/>
      <c r="Q1" s="179">
        <v>45639</v>
      </c>
      <c r="R1" s="180"/>
      <c r="S1" s="180"/>
      <c r="T1" s="180"/>
      <c r="U1" s="180"/>
      <c r="V1" s="180"/>
      <c r="W1" s="180"/>
      <c r="X1" s="180"/>
      <c r="Y1" s="180"/>
      <c r="Z1" s="180"/>
    </row>
    <row r="2" spans="1:64" ht="30" customHeight="1" x14ac:dyDescent="0.4">
      <c r="B2" s="96" t="s">
        <v>20</v>
      </c>
      <c r="C2" s="97" t="s">
        <v>61</v>
      </c>
      <c r="D2" s="22"/>
      <c r="E2" s="23"/>
      <c r="F2" s="22"/>
      <c r="I2" s="177" t="s">
        <v>27</v>
      </c>
      <c r="J2" s="178"/>
      <c r="K2" s="178"/>
      <c r="L2" s="178"/>
      <c r="M2" s="178"/>
      <c r="N2" s="178"/>
      <c r="O2" s="178"/>
      <c r="P2" s="24"/>
      <c r="Q2" s="181">
        <v>8</v>
      </c>
      <c r="R2" s="180"/>
      <c r="S2" s="180"/>
      <c r="T2" s="180"/>
      <c r="U2" s="180"/>
      <c r="V2" s="180"/>
      <c r="W2" s="180"/>
      <c r="X2" s="180"/>
      <c r="Y2" s="180"/>
      <c r="Z2" s="180"/>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82">
        <f>I8</f>
        <v>45684</v>
      </c>
      <c r="J7" s="183"/>
      <c r="K7" s="183"/>
      <c r="L7" s="183"/>
      <c r="M7" s="183"/>
      <c r="N7" s="183"/>
      <c r="O7" s="183"/>
      <c r="P7" s="183">
        <f>P8</f>
        <v>45691</v>
      </c>
      <c r="Q7" s="183"/>
      <c r="R7" s="183"/>
      <c r="S7" s="183"/>
      <c r="T7" s="183"/>
      <c r="U7" s="183"/>
      <c r="V7" s="183"/>
      <c r="W7" s="183">
        <f>W8</f>
        <v>45698</v>
      </c>
      <c r="X7" s="183"/>
      <c r="Y7" s="183"/>
      <c r="Z7" s="183"/>
      <c r="AA7" s="183"/>
      <c r="AB7" s="183"/>
      <c r="AC7" s="183"/>
      <c r="AD7" s="183">
        <f>AD8</f>
        <v>45705</v>
      </c>
      <c r="AE7" s="183"/>
      <c r="AF7" s="183"/>
      <c r="AG7" s="183"/>
      <c r="AH7" s="183"/>
      <c r="AI7" s="183"/>
      <c r="AJ7" s="183"/>
      <c r="AK7" s="183">
        <f>AK8</f>
        <v>45712</v>
      </c>
      <c r="AL7" s="183"/>
      <c r="AM7" s="183"/>
      <c r="AN7" s="183"/>
      <c r="AO7" s="183"/>
      <c r="AP7" s="183"/>
      <c r="AQ7" s="183"/>
      <c r="AR7" s="183">
        <f>AR8</f>
        <v>45719</v>
      </c>
      <c r="AS7" s="183"/>
      <c r="AT7" s="183"/>
      <c r="AU7" s="183"/>
      <c r="AV7" s="183"/>
      <c r="AW7" s="183"/>
      <c r="AX7" s="183"/>
      <c r="AY7" s="183">
        <f>AY8</f>
        <v>45726</v>
      </c>
      <c r="AZ7" s="183"/>
      <c r="BA7" s="183"/>
      <c r="BB7" s="183"/>
      <c r="BC7" s="183"/>
      <c r="BD7" s="183"/>
      <c r="BE7" s="183"/>
      <c r="BF7" s="183">
        <f>BF8</f>
        <v>45733</v>
      </c>
      <c r="BG7" s="183"/>
      <c r="BH7" s="183"/>
      <c r="BI7" s="183"/>
      <c r="BJ7" s="183"/>
      <c r="BK7" s="183"/>
      <c r="BL7" s="184"/>
    </row>
    <row r="8" spans="1:64" s="26" customFormat="1" ht="15" customHeight="1" x14ac:dyDescent="0.15">
      <c r="A8" s="185"/>
      <c r="B8" s="186" t="s">
        <v>5</v>
      </c>
      <c r="C8" s="188" t="s">
        <v>28</v>
      </c>
      <c r="D8" s="190" t="s">
        <v>1</v>
      </c>
      <c r="E8" s="190" t="s">
        <v>3</v>
      </c>
      <c r="F8" s="190" t="s">
        <v>4</v>
      </c>
      <c r="I8" s="31">
        <f>Project_Start-WEEKDAY(Project_Start,1)+2+7*(Display_Week-1)</f>
        <v>45684</v>
      </c>
      <c r="J8" s="31">
        <f>I8+1</f>
        <v>45685</v>
      </c>
      <c r="K8" s="31">
        <f t="shared" ref="K8:AX8" si="0">J8+1</f>
        <v>45686</v>
      </c>
      <c r="L8" s="31">
        <f t="shared" si="0"/>
        <v>45687</v>
      </c>
      <c r="M8" s="31">
        <f t="shared" si="0"/>
        <v>45688</v>
      </c>
      <c r="N8" s="31">
        <f t="shared" si="0"/>
        <v>45689</v>
      </c>
      <c r="O8" s="32">
        <f t="shared" si="0"/>
        <v>45690</v>
      </c>
      <c r="P8" s="33">
        <f>O8+1</f>
        <v>45691</v>
      </c>
      <c r="Q8" s="31">
        <f>P8+1</f>
        <v>45692</v>
      </c>
      <c r="R8" s="31">
        <f t="shared" si="0"/>
        <v>45693</v>
      </c>
      <c r="S8" s="31">
        <f t="shared" si="0"/>
        <v>45694</v>
      </c>
      <c r="T8" s="31">
        <f t="shared" si="0"/>
        <v>45695</v>
      </c>
      <c r="U8" s="31">
        <f t="shared" si="0"/>
        <v>45696</v>
      </c>
      <c r="V8" s="32">
        <f t="shared" si="0"/>
        <v>45697</v>
      </c>
      <c r="W8" s="33">
        <f>V8+1</f>
        <v>45698</v>
      </c>
      <c r="X8" s="31">
        <f>W8+1</f>
        <v>45699</v>
      </c>
      <c r="Y8" s="31">
        <f t="shared" si="0"/>
        <v>45700</v>
      </c>
      <c r="Z8" s="31">
        <f t="shared" si="0"/>
        <v>45701</v>
      </c>
      <c r="AA8" s="31">
        <f t="shared" si="0"/>
        <v>45702</v>
      </c>
      <c r="AB8" s="31">
        <f t="shared" si="0"/>
        <v>45703</v>
      </c>
      <c r="AC8" s="32">
        <f t="shared" si="0"/>
        <v>45704</v>
      </c>
      <c r="AD8" s="33">
        <f>AC8+1</f>
        <v>45705</v>
      </c>
      <c r="AE8" s="31">
        <f>AD8+1</f>
        <v>45706</v>
      </c>
      <c r="AF8" s="31">
        <f t="shared" si="0"/>
        <v>45707</v>
      </c>
      <c r="AG8" s="31">
        <f t="shared" si="0"/>
        <v>45708</v>
      </c>
      <c r="AH8" s="31">
        <f t="shared" si="0"/>
        <v>45709</v>
      </c>
      <c r="AI8" s="31">
        <f t="shared" si="0"/>
        <v>45710</v>
      </c>
      <c r="AJ8" s="32">
        <f t="shared" si="0"/>
        <v>45711</v>
      </c>
      <c r="AK8" s="33">
        <f>AJ8+1</f>
        <v>45712</v>
      </c>
      <c r="AL8" s="31">
        <f>AK8+1</f>
        <v>45713</v>
      </c>
      <c r="AM8" s="31">
        <f t="shared" si="0"/>
        <v>45714</v>
      </c>
      <c r="AN8" s="31">
        <f t="shared" si="0"/>
        <v>45715</v>
      </c>
      <c r="AO8" s="31">
        <f t="shared" si="0"/>
        <v>45716</v>
      </c>
      <c r="AP8" s="31">
        <f t="shared" si="0"/>
        <v>45717</v>
      </c>
      <c r="AQ8" s="32">
        <f t="shared" si="0"/>
        <v>45718</v>
      </c>
      <c r="AR8" s="33">
        <f>AQ8+1</f>
        <v>45719</v>
      </c>
      <c r="AS8" s="31">
        <f>AR8+1</f>
        <v>45720</v>
      </c>
      <c r="AT8" s="31">
        <f t="shared" si="0"/>
        <v>45721</v>
      </c>
      <c r="AU8" s="31">
        <f t="shared" si="0"/>
        <v>45722</v>
      </c>
      <c r="AV8" s="31">
        <f t="shared" si="0"/>
        <v>45723</v>
      </c>
      <c r="AW8" s="31">
        <f t="shared" si="0"/>
        <v>45724</v>
      </c>
      <c r="AX8" s="32">
        <f t="shared" si="0"/>
        <v>45725</v>
      </c>
      <c r="AY8" s="33">
        <f>AX8+1</f>
        <v>45726</v>
      </c>
      <c r="AZ8" s="31">
        <f>AY8+1</f>
        <v>45727</v>
      </c>
      <c r="BA8" s="31">
        <f t="shared" ref="BA8:BE8" si="1">AZ8+1</f>
        <v>45728</v>
      </c>
      <c r="BB8" s="31">
        <f t="shared" si="1"/>
        <v>45729</v>
      </c>
      <c r="BC8" s="31">
        <f t="shared" si="1"/>
        <v>45730</v>
      </c>
      <c r="BD8" s="31">
        <f t="shared" si="1"/>
        <v>45731</v>
      </c>
      <c r="BE8" s="32">
        <f t="shared" si="1"/>
        <v>45732</v>
      </c>
      <c r="BF8" s="33">
        <f>BE8+1</f>
        <v>45733</v>
      </c>
      <c r="BG8" s="31">
        <f>BF8+1</f>
        <v>45734</v>
      </c>
      <c r="BH8" s="31">
        <f t="shared" ref="BH8:BL8" si="2">BG8+1</f>
        <v>45735</v>
      </c>
      <c r="BI8" s="31">
        <f t="shared" si="2"/>
        <v>45736</v>
      </c>
      <c r="BJ8" s="31">
        <f t="shared" si="2"/>
        <v>45737</v>
      </c>
      <c r="BK8" s="31">
        <f t="shared" si="2"/>
        <v>45738</v>
      </c>
      <c r="BL8" s="31">
        <f t="shared" si="2"/>
        <v>45739</v>
      </c>
    </row>
    <row r="9" spans="1:64" s="26" customFormat="1" ht="15" customHeight="1" thickBot="1" x14ac:dyDescent="0.2">
      <c r="A9" s="185"/>
      <c r="B9" s="187"/>
      <c r="C9" s="189"/>
      <c r="D9" s="189"/>
      <c r="E9" s="189"/>
      <c r="F9" s="189"/>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{C03EE0AD-2149-4D68-BDB1-3FAEEE3E8B83}</x14:id>
        </ext>
      </extLst>
    </cfRule>
  </conditionalFormatting>
  <conditionalFormatting sqref="I7:BL40">
    <cfRule type="expression" dxfId="155" priority="1">
      <formula>AND(TODAY()&gt;=I$8, TODAY()&lt;J$8)</formula>
    </cfRule>
  </conditionalFormatting>
  <conditionalFormatting sqref="I12:BL16">
    <cfRule type="expression" dxfId="154" priority="6">
      <formula>AND(task_start&lt;=I$8,ROUNDDOWN((task_end-task_start+1)*task_progress,0)+task_start-1&gt;=I$8)</formula>
    </cfRule>
    <cfRule type="expression" dxfId="153" priority="7" stopIfTrue="1">
      <formula>AND(task_end&gt;=I$8,task_start&lt;J$8)</formula>
    </cfRule>
  </conditionalFormatting>
  <conditionalFormatting sqref="I18:BL22 I24:BL28">
    <cfRule type="expression" dxfId="152" priority="5" stopIfTrue="1">
      <formula>AND(task_end&gt;=I$8,task_start&lt;J$8)</formula>
    </cfRule>
    <cfRule type="expression" dxfId="151" priority="4">
      <formula>AND(task_start&lt;=I$8,ROUNDDOWN((task_end-task_start+1)*task_progress,0)+task_start-1&gt;=I$8)</formula>
    </cfRule>
  </conditionalFormatting>
  <conditionalFormatting sqref="I30:BL34">
    <cfRule type="expression" dxfId="150" priority="3" stopIfTrue="1">
      <formula>AND(task_end&gt;=I$8,task_start&lt;J$8)</formula>
    </cfRule>
    <cfRule type="expression" dxfId="149" priority="2">
      <formula>AND(task_start&lt;=I$8,ROUNDDOWN((task_end-task_start+1)*task_progress,0)+task_start-1&gt;=I$8)</formula>
    </cfRule>
  </conditionalFormatting>
  <conditionalFormatting sqref="I36:BL40">
    <cfRule type="expression" dxfId="148" priority="9">
      <formula>AND(task_start&lt;=I$8,ROUNDDOWN((task_end-task_start+1)*task_progress,0)+task_start-1&gt;=I$8)</formula>
    </cfRule>
    <cfRule type="expression" dxfId="147"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BA711D81-02F7-420A-AD9A-6F4D976989F3}"/>
    <dataValidation allowBlank="1" showInputMessage="1" showErrorMessage="1" prompt="Phase 4's sample block starts in cell B26." sqref="A35" xr:uid="{A04AA71B-499C-4892-9278-FF23E71CF6AC}"/>
    <dataValidation allowBlank="1" showInputMessage="1" showErrorMessage="1" prompt="Phase 3's sample block starts in cell B20." sqref="A29" xr:uid="{4CDE4C97-B85B-433B-A23A-DAC9B06E86F1}"/>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3C33B1F-7BBD-4ECC-81F7-1D2FD27E3B0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9CEE880F-5BFB-48D7-9150-DBE8195948A4}"/>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EF1108D2-F78C-4CE0-9563-F70042AF6EF4}"/>
    <dataValidation allowBlank="1" showInputMessage="1" showErrorMessage="1" prompt="Cell B8 contains the Phase 1 sample title. Enter a new title in cell B8._x000a_To delete the phase and work only from tasks, simply delete this row." sqref="A11" xr:uid="{B83BC9BE-318D-469C-8BF8-F3B209D39AE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150D8FCA-6A5E-499F-9B61-B78EE7EB137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4EBA62A-447D-41CD-B155-B6127B429A1F}"/>
    <dataValidation allowBlank="1" showInputMessage="1" showErrorMessage="1" prompt="Enter the name of the Project Lead in cell C3. Enter the Project Start date in cell Q1. Project Start: label is in cell I1." sqref="A6" xr:uid="{4C481014-5B97-455B-AE8A-4C188AD4A0B1}"/>
    <dataValidation allowBlank="1" showInputMessage="1" showErrorMessage="1" prompt="Enter Company name in cel B2." sqref="A2:A5" xr:uid="{5EA8BA9F-E868-4233-B478-39A41F4F5751}"/>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78220B1-F4D0-4303-B161-9BFDE68DD07C}"/>
    <dataValidation type="whole" operator="greaterThanOrEqual" allowBlank="1" showInputMessage="1" promptTitle="Display Week" prompt="Changing this number will scroll the Gantt Chart view." sqref="Q2:Q5" xr:uid="{107074B4-F555-4CD4-B731-6ADE9A0824E3}">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03EE0AD-2149-4D68-BDB1-3FAEEE3E8B8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3BBD1-5995-4413-A0A8-F9AC971D4C77}">
  <sheetPr>
    <pageSetUpPr fitToPage="1"/>
  </sheetPr>
  <dimension ref="A1:BL45"/>
  <sheetViews>
    <sheetView showGridLines="0" showRuler="0" zoomScale="64"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77" t="s">
        <v>26</v>
      </c>
      <c r="J1" s="178"/>
      <c r="K1" s="178"/>
      <c r="L1" s="178"/>
      <c r="M1" s="178"/>
      <c r="N1" s="178"/>
      <c r="O1" s="178"/>
      <c r="P1" s="24"/>
      <c r="Q1" s="179">
        <v>45639</v>
      </c>
      <c r="R1" s="180"/>
      <c r="S1" s="180"/>
      <c r="T1" s="180"/>
      <c r="U1" s="180"/>
      <c r="V1" s="180"/>
      <c r="W1" s="180"/>
      <c r="X1" s="180"/>
      <c r="Y1" s="180"/>
      <c r="Z1" s="180"/>
    </row>
    <row r="2" spans="1:64" ht="30" customHeight="1" x14ac:dyDescent="0.4">
      <c r="B2" s="96" t="s">
        <v>20</v>
      </c>
      <c r="C2" s="97" t="s">
        <v>61</v>
      </c>
      <c r="D2" s="22"/>
      <c r="E2" s="23"/>
      <c r="F2" s="22"/>
      <c r="I2" s="177" t="s">
        <v>27</v>
      </c>
      <c r="J2" s="178"/>
      <c r="K2" s="178"/>
      <c r="L2" s="178"/>
      <c r="M2" s="178"/>
      <c r="N2" s="178"/>
      <c r="O2" s="178"/>
      <c r="P2" s="24"/>
      <c r="Q2" s="181">
        <v>9</v>
      </c>
      <c r="R2" s="180"/>
      <c r="S2" s="180"/>
      <c r="T2" s="180"/>
      <c r="U2" s="180"/>
      <c r="V2" s="180"/>
      <c r="W2" s="180"/>
      <c r="X2" s="180"/>
      <c r="Y2" s="180"/>
      <c r="Z2" s="180"/>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82">
        <f>I8</f>
        <v>45691</v>
      </c>
      <c r="J7" s="183"/>
      <c r="K7" s="183"/>
      <c r="L7" s="183"/>
      <c r="M7" s="183"/>
      <c r="N7" s="183"/>
      <c r="O7" s="183"/>
      <c r="P7" s="183">
        <f>P8</f>
        <v>45698</v>
      </c>
      <c r="Q7" s="183"/>
      <c r="R7" s="183"/>
      <c r="S7" s="183"/>
      <c r="T7" s="183"/>
      <c r="U7" s="183"/>
      <c r="V7" s="183"/>
      <c r="W7" s="183">
        <f>W8</f>
        <v>45705</v>
      </c>
      <c r="X7" s="183"/>
      <c r="Y7" s="183"/>
      <c r="Z7" s="183"/>
      <c r="AA7" s="183"/>
      <c r="AB7" s="183"/>
      <c r="AC7" s="183"/>
      <c r="AD7" s="183">
        <f>AD8</f>
        <v>45712</v>
      </c>
      <c r="AE7" s="183"/>
      <c r="AF7" s="183"/>
      <c r="AG7" s="183"/>
      <c r="AH7" s="183"/>
      <c r="AI7" s="183"/>
      <c r="AJ7" s="183"/>
      <c r="AK7" s="183">
        <f>AK8</f>
        <v>45719</v>
      </c>
      <c r="AL7" s="183"/>
      <c r="AM7" s="183"/>
      <c r="AN7" s="183"/>
      <c r="AO7" s="183"/>
      <c r="AP7" s="183"/>
      <c r="AQ7" s="183"/>
      <c r="AR7" s="183">
        <f>AR8</f>
        <v>45726</v>
      </c>
      <c r="AS7" s="183"/>
      <c r="AT7" s="183"/>
      <c r="AU7" s="183"/>
      <c r="AV7" s="183"/>
      <c r="AW7" s="183"/>
      <c r="AX7" s="183"/>
      <c r="AY7" s="183">
        <f>AY8</f>
        <v>45733</v>
      </c>
      <c r="AZ7" s="183"/>
      <c r="BA7" s="183"/>
      <c r="BB7" s="183"/>
      <c r="BC7" s="183"/>
      <c r="BD7" s="183"/>
      <c r="BE7" s="183"/>
      <c r="BF7" s="183">
        <f>BF8</f>
        <v>45740</v>
      </c>
      <c r="BG7" s="183"/>
      <c r="BH7" s="183"/>
      <c r="BI7" s="183"/>
      <c r="BJ7" s="183"/>
      <c r="BK7" s="183"/>
      <c r="BL7" s="184"/>
    </row>
    <row r="8" spans="1:64" s="26" customFormat="1" ht="15" customHeight="1" x14ac:dyDescent="0.15">
      <c r="A8" s="185"/>
      <c r="B8" s="186" t="s">
        <v>5</v>
      </c>
      <c r="C8" s="188" t="s">
        <v>28</v>
      </c>
      <c r="D8" s="190" t="s">
        <v>1</v>
      </c>
      <c r="E8" s="190" t="s">
        <v>3</v>
      </c>
      <c r="F8" s="190" t="s">
        <v>4</v>
      </c>
      <c r="I8" s="31">
        <f>Project_Start-WEEKDAY(Project_Start,1)+2+7*(Display_Week-1)</f>
        <v>45691</v>
      </c>
      <c r="J8" s="31">
        <f>I8+1</f>
        <v>45692</v>
      </c>
      <c r="K8" s="31">
        <f t="shared" ref="K8:AX8" si="0">J8+1</f>
        <v>45693</v>
      </c>
      <c r="L8" s="31">
        <f t="shared" si="0"/>
        <v>45694</v>
      </c>
      <c r="M8" s="31">
        <f t="shared" si="0"/>
        <v>45695</v>
      </c>
      <c r="N8" s="31">
        <f t="shared" si="0"/>
        <v>45696</v>
      </c>
      <c r="O8" s="32">
        <f t="shared" si="0"/>
        <v>45697</v>
      </c>
      <c r="P8" s="33">
        <f>O8+1</f>
        <v>45698</v>
      </c>
      <c r="Q8" s="31">
        <f>P8+1</f>
        <v>45699</v>
      </c>
      <c r="R8" s="31">
        <f t="shared" si="0"/>
        <v>45700</v>
      </c>
      <c r="S8" s="31">
        <f t="shared" si="0"/>
        <v>45701</v>
      </c>
      <c r="T8" s="31">
        <f t="shared" si="0"/>
        <v>45702</v>
      </c>
      <c r="U8" s="31">
        <f t="shared" si="0"/>
        <v>45703</v>
      </c>
      <c r="V8" s="32">
        <f t="shared" si="0"/>
        <v>45704</v>
      </c>
      <c r="W8" s="33">
        <f>V8+1</f>
        <v>45705</v>
      </c>
      <c r="X8" s="31">
        <f>W8+1</f>
        <v>45706</v>
      </c>
      <c r="Y8" s="31">
        <f t="shared" si="0"/>
        <v>45707</v>
      </c>
      <c r="Z8" s="31">
        <f t="shared" si="0"/>
        <v>45708</v>
      </c>
      <c r="AA8" s="31">
        <f t="shared" si="0"/>
        <v>45709</v>
      </c>
      <c r="AB8" s="31">
        <f t="shared" si="0"/>
        <v>45710</v>
      </c>
      <c r="AC8" s="32">
        <f t="shared" si="0"/>
        <v>45711</v>
      </c>
      <c r="AD8" s="33">
        <f>AC8+1</f>
        <v>45712</v>
      </c>
      <c r="AE8" s="31">
        <f>AD8+1</f>
        <v>45713</v>
      </c>
      <c r="AF8" s="31">
        <f t="shared" si="0"/>
        <v>45714</v>
      </c>
      <c r="AG8" s="31">
        <f t="shared" si="0"/>
        <v>45715</v>
      </c>
      <c r="AH8" s="31">
        <f t="shared" si="0"/>
        <v>45716</v>
      </c>
      <c r="AI8" s="31">
        <f t="shared" si="0"/>
        <v>45717</v>
      </c>
      <c r="AJ8" s="32">
        <f t="shared" si="0"/>
        <v>45718</v>
      </c>
      <c r="AK8" s="33">
        <f>AJ8+1</f>
        <v>45719</v>
      </c>
      <c r="AL8" s="31">
        <f>AK8+1</f>
        <v>45720</v>
      </c>
      <c r="AM8" s="31">
        <f t="shared" si="0"/>
        <v>45721</v>
      </c>
      <c r="AN8" s="31">
        <f t="shared" si="0"/>
        <v>45722</v>
      </c>
      <c r="AO8" s="31">
        <f t="shared" si="0"/>
        <v>45723</v>
      </c>
      <c r="AP8" s="31">
        <f t="shared" si="0"/>
        <v>45724</v>
      </c>
      <c r="AQ8" s="32">
        <f t="shared" si="0"/>
        <v>45725</v>
      </c>
      <c r="AR8" s="33">
        <f>AQ8+1</f>
        <v>45726</v>
      </c>
      <c r="AS8" s="31">
        <f>AR8+1</f>
        <v>45727</v>
      </c>
      <c r="AT8" s="31">
        <f t="shared" si="0"/>
        <v>45728</v>
      </c>
      <c r="AU8" s="31">
        <f t="shared" si="0"/>
        <v>45729</v>
      </c>
      <c r="AV8" s="31">
        <f t="shared" si="0"/>
        <v>45730</v>
      </c>
      <c r="AW8" s="31">
        <f t="shared" si="0"/>
        <v>45731</v>
      </c>
      <c r="AX8" s="32">
        <f t="shared" si="0"/>
        <v>45732</v>
      </c>
      <c r="AY8" s="33">
        <f>AX8+1</f>
        <v>45733</v>
      </c>
      <c r="AZ8" s="31">
        <f>AY8+1</f>
        <v>45734</v>
      </c>
      <c r="BA8" s="31">
        <f t="shared" ref="BA8:BE8" si="1">AZ8+1</f>
        <v>45735</v>
      </c>
      <c r="BB8" s="31">
        <f t="shared" si="1"/>
        <v>45736</v>
      </c>
      <c r="BC8" s="31">
        <f t="shared" si="1"/>
        <v>45737</v>
      </c>
      <c r="BD8" s="31">
        <f t="shared" si="1"/>
        <v>45738</v>
      </c>
      <c r="BE8" s="32">
        <f t="shared" si="1"/>
        <v>45739</v>
      </c>
      <c r="BF8" s="33">
        <f>BE8+1</f>
        <v>45740</v>
      </c>
      <c r="BG8" s="31">
        <f>BF8+1</f>
        <v>45741</v>
      </c>
      <c r="BH8" s="31">
        <f t="shared" ref="BH8:BL8" si="2">BG8+1</f>
        <v>45742</v>
      </c>
      <c r="BI8" s="31">
        <f t="shared" si="2"/>
        <v>45743</v>
      </c>
      <c r="BJ8" s="31">
        <f t="shared" si="2"/>
        <v>45744</v>
      </c>
      <c r="BK8" s="31">
        <f t="shared" si="2"/>
        <v>45745</v>
      </c>
      <c r="BL8" s="31">
        <f t="shared" si="2"/>
        <v>45746</v>
      </c>
    </row>
    <row r="9" spans="1:64" s="26" customFormat="1" ht="15" customHeight="1" thickBot="1" x14ac:dyDescent="0.2">
      <c r="A9" s="185"/>
      <c r="B9" s="187"/>
      <c r="C9" s="189"/>
      <c r="D9" s="189"/>
      <c r="E9" s="189"/>
      <c r="F9" s="189"/>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{D4355920-BD0C-4509-94BE-E9CA909698DE}</x14:id>
        </ext>
      </extLst>
    </cfRule>
  </conditionalFormatting>
  <conditionalFormatting sqref="I7:BL40">
    <cfRule type="expression" dxfId="146" priority="1">
      <formula>AND(TODAY()&gt;=I$8, TODAY()&lt;J$8)</formula>
    </cfRule>
  </conditionalFormatting>
  <conditionalFormatting sqref="I12:BL16">
    <cfRule type="expression" dxfId="145" priority="6">
      <formula>AND(task_start&lt;=I$8,ROUNDDOWN((task_end-task_start+1)*task_progress,0)+task_start-1&gt;=I$8)</formula>
    </cfRule>
    <cfRule type="expression" dxfId="144" priority="7" stopIfTrue="1">
      <formula>AND(task_end&gt;=I$8,task_start&lt;J$8)</formula>
    </cfRule>
  </conditionalFormatting>
  <conditionalFormatting sqref="I18:BL22 I24:BL28">
    <cfRule type="expression" dxfId="143" priority="5" stopIfTrue="1">
      <formula>AND(task_end&gt;=I$8,task_start&lt;J$8)</formula>
    </cfRule>
    <cfRule type="expression" dxfId="142" priority="4">
      <formula>AND(task_start&lt;=I$8,ROUNDDOWN((task_end-task_start+1)*task_progress,0)+task_start-1&gt;=I$8)</formula>
    </cfRule>
  </conditionalFormatting>
  <conditionalFormatting sqref="I30:BL34">
    <cfRule type="expression" dxfId="141" priority="3" stopIfTrue="1">
      <formula>AND(task_end&gt;=I$8,task_start&lt;J$8)</formula>
    </cfRule>
    <cfRule type="expression" dxfId="140" priority="2">
      <formula>AND(task_start&lt;=I$8,ROUNDDOWN((task_end-task_start+1)*task_progress,0)+task_start-1&gt;=I$8)</formula>
    </cfRule>
  </conditionalFormatting>
  <conditionalFormatting sqref="I36:BL40">
    <cfRule type="expression" dxfId="139" priority="9">
      <formula>AND(task_start&lt;=I$8,ROUNDDOWN((task_end-task_start+1)*task_progress,0)+task_start-1&gt;=I$8)</formula>
    </cfRule>
    <cfRule type="expression" dxfId="138"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CF3F497E-6881-4F31-9909-02469AB006CB}"/>
    <dataValidation allowBlank="1" showInputMessage="1" showErrorMessage="1" prompt="Phase 4's sample block starts in cell B26." sqref="A35" xr:uid="{F3972DC3-678D-43EF-9DFE-2AC07D0F3922}"/>
    <dataValidation allowBlank="1" showInputMessage="1" showErrorMessage="1" prompt="Phase 3's sample block starts in cell B20." sqref="A29" xr:uid="{308AE268-FE4F-4141-A4C3-720CE82B33EE}"/>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9EF6497A-80E8-4BAB-B52C-7408AA18AC5D}"/>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111BAD9-F207-49CF-8911-50117A187E79}"/>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959A30FB-A179-46CF-91A7-4343F8D4B888}"/>
    <dataValidation allowBlank="1" showInputMessage="1" showErrorMessage="1" prompt="Cell B8 contains the Phase 1 sample title. Enter a new title in cell B8._x000a_To delete the phase and work only from tasks, simply delete this row." sqref="A11" xr:uid="{B88A9133-6A3A-4204-84E0-D2F7468FD36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FF6AF97E-E6CC-49B4-A4EF-0A93252C235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B345F441-FDE6-4AD8-A159-17D2A62B206D}"/>
    <dataValidation allowBlank="1" showInputMessage="1" showErrorMessage="1" prompt="Enter the name of the Project Lead in cell C3. Enter the Project Start date in cell Q1. Project Start: label is in cell I1." sqref="A6" xr:uid="{9ABFD8F2-CB4F-4B2C-B1D9-F28C50841AE3}"/>
    <dataValidation allowBlank="1" showInputMessage="1" showErrorMessage="1" prompt="Enter Company name in cel B2." sqref="A2:A5" xr:uid="{7B130C56-3476-43F4-9231-B3ED777B4288}"/>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C095645-EEFF-40CD-AAE1-4466C9F26692}"/>
    <dataValidation type="whole" operator="greaterThanOrEqual" allowBlank="1" showInputMessage="1" promptTitle="Display Week" prompt="Changing this number will scroll the Gantt Chart view." sqref="Q2:Q5" xr:uid="{10C42E09-2F28-4D4C-9300-3A0BBA49179B}">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4355920-BD0C-4509-94BE-E9CA909698DE}">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11</vt:i4>
      </vt:variant>
      <vt:variant>
        <vt:lpstr>Named Ranges</vt:lpstr>
      </vt:variant>
      <vt:variant>
        <vt:i4>60</vt:i4>
      </vt:variant>
    </vt:vector>
  </HeadingPairs>
  <TitlesOfParts>
    <vt:vector size="71" baseType="lpstr">
      <vt:lpstr>Tuần 1</vt:lpstr>
      <vt:lpstr>Tuần 2</vt:lpstr>
      <vt:lpstr>Tuần 3</vt:lpstr>
      <vt:lpstr>Tuần 4</vt:lpstr>
      <vt:lpstr>Tuần 5</vt:lpstr>
      <vt:lpstr>Tuần 6</vt:lpstr>
      <vt:lpstr>Tuần 7</vt:lpstr>
      <vt:lpstr>Tuần 8</vt:lpstr>
      <vt:lpstr>Tuần 9</vt:lpstr>
      <vt:lpstr>Tuần 10</vt:lpstr>
      <vt:lpstr>About</vt:lpstr>
      <vt:lpstr>'Tuần 1'!Display_Week</vt:lpstr>
      <vt:lpstr>'Tuần 10'!Display_Week</vt:lpstr>
      <vt:lpstr>'Tuần 2'!Display_Week</vt:lpstr>
      <vt:lpstr>'Tuần 3'!Display_Week</vt:lpstr>
      <vt:lpstr>'Tuần 4'!Display_Week</vt:lpstr>
      <vt:lpstr>'Tuần 5'!Display_Week</vt:lpstr>
      <vt:lpstr>'Tuần 6'!Display_Week</vt:lpstr>
      <vt:lpstr>'Tuần 7'!Display_Week</vt:lpstr>
      <vt:lpstr>'Tuần 8'!Display_Week</vt:lpstr>
      <vt:lpstr>'Tuần 9'!Display_Week</vt:lpstr>
      <vt:lpstr>'Tuần 1'!Print_Titles</vt:lpstr>
      <vt:lpstr>'Tuần 10'!Print_Titles</vt:lpstr>
      <vt:lpstr>'Tuần 2'!Print_Titles</vt:lpstr>
      <vt:lpstr>'Tuần 3'!Print_Titles</vt:lpstr>
      <vt:lpstr>'Tuần 4'!Print_Titles</vt:lpstr>
      <vt:lpstr>'Tuần 5'!Print_Titles</vt:lpstr>
      <vt:lpstr>'Tuần 6'!Print_Titles</vt:lpstr>
      <vt:lpstr>'Tuần 7'!Print_Titles</vt:lpstr>
      <vt:lpstr>'Tuần 8'!Print_Titles</vt:lpstr>
      <vt:lpstr>'Tuần 9'!Print_Titles</vt:lpstr>
      <vt:lpstr>'Tuần 1'!Project_Start</vt:lpstr>
      <vt:lpstr>'Tuần 10'!Project_Start</vt:lpstr>
      <vt:lpstr>'Tuần 2'!Project_Start</vt:lpstr>
      <vt:lpstr>'Tuần 3'!Project_Start</vt:lpstr>
      <vt:lpstr>'Tuần 4'!Project_Start</vt:lpstr>
      <vt:lpstr>'Tuần 5'!Project_Start</vt:lpstr>
      <vt:lpstr>'Tuần 6'!Project_Start</vt:lpstr>
      <vt:lpstr>'Tuần 7'!Project_Start</vt:lpstr>
      <vt:lpstr>'Tuần 8'!Project_Start</vt:lpstr>
      <vt:lpstr>'Tuần 9'!Project_Start</vt:lpstr>
      <vt:lpstr>'Tuần 1'!task_end</vt:lpstr>
      <vt:lpstr>'Tuần 10'!task_end</vt:lpstr>
      <vt:lpstr>'Tuần 2'!task_end</vt:lpstr>
      <vt:lpstr>'Tuần 3'!task_end</vt:lpstr>
      <vt:lpstr>'Tuần 4'!task_end</vt:lpstr>
      <vt:lpstr>'Tuần 5'!task_end</vt:lpstr>
      <vt:lpstr>'Tuần 6'!task_end</vt:lpstr>
      <vt:lpstr>'Tuần 7'!task_end</vt:lpstr>
      <vt:lpstr>'Tuần 8'!task_end</vt:lpstr>
      <vt:lpstr>'Tuần 9'!task_end</vt:lpstr>
      <vt:lpstr>'Tuần 1'!task_progress</vt:lpstr>
      <vt:lpstr>'Tuần 10'!task_progress</vt:lpstr>
      <vt:lpstr>'Tuần 2'!task_progress</vt:lpstr>
      <vt:lpstr>'Tuần 3'!task_progress</vt:lpstr>
      <vt:lpstr>'Tuần 4'!task_progress</vt:lpstr>
      <vt:lpstr>'Tuần 5'!task_progress</vt:lpstr>
      <vt:lpstr>'Tuần 6'!task_progress</vt:lpstr>
      <vt:lpstr>'Tuần 7'!task_progress</vt:lpstr>
      <vt:lpstr>'Tuần 8'!task_progress</vt:lpstr>
      <vt:lpstr>'Tuần 9'!task_progress</vt:lpstr>
      <vt:lpstr>'Tuần 1'!task_start</vt:lpstr>
      <vt:lpstr>'Tuần 10'!task_start</vt:lpstr>
      <vt:lpstr>'Tuần 2'!task_start</vt:lpstr>
      <vt:lpstr>'Tuần 3'!task_start</vt:lpstr>
      <vt:lpstr>'Tuần 4'!task_start</vt:lpstr>
      <vt:lpstr>'Tuần 5'!task_start</vt:lpstr>
      <vt:lpstr>'Tuần 6'!task_start</vt:lpstr>
      <vt:lpstr>'Tuần 7'!task_start</vt:lpstr>
      <vt:lpstr>'Tuần 8'!task_start</vt:lpstr>
      <vt:lpstr>'Tuần 9'!task_start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Vu Dang Khoa</cp:lastModifiedBy>
  <dcterms:created xsi:type="dcterms:W3CDTF">2022-03-11T22:41:12Z</dcterms:created>
  <dcterms:modified xsi:type="dcterms:W3CDTF">2024-12-20T10:13:15Z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