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/Desktop/PhD/My Papers/FBDD review 2020/Fig3/venetoclax/venetoclax_Smiles/"/>
    </mc:Choice>
  </mc:AlternateContent>
  <xr:revisionPtr revIDLastSave="0" documentId="13_ncr:1_{44216660-5E96-E247-9DE5-EFF06E48C22A}" xr6:coauthVersionLast="45" xr6:coauthVersionMax="45" xr10:uidLastSave="{00000000-0000-0000-0000-000000000000}"/>
  <bookViews>
    <workbookView xWindow="38880" yWindow="8440" windowWidth="27480" windowHeight="18480" xr2:uid="{C9042247-1FFF-2F45-A58B-91FB7288E0BF}"/>
  </bookViews>
  <sheets>
    <sheet name="Sheet1" sheetId="1" r:id="rId1"/>
  </sheets>
  <definedNames>
    <definedName name="_xlchart.v1.0" hidden="1">Sheet1!$C$2:$C$6</definedName>
    <definedName name="_xlchart.v1.1" hidden="1">Sheet1!$E$2:$E$6</definedName>
    <definedName name="_xlchart.v1.2" hidden="1">Sheet1!$J$2:$J$6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L2" i="1"/>
  <c r="L3" i="1"/>
  <c r="L4" i="1"/>
  <c r="L5" i="1"/>
  <c r="L6" i="1"/>
  <c r="E2" i="1" l="1"/>
  <c r="E3" i="1"/>
  <c r="E4" i="1"/>
  <c r="E5" i="1"/>
  <c r="E6" i="1"/>
</calcChain>
</file>

<file path=xl/sharedStrings.xml><?xml version="1.0" encoding="utf-8"?>
<sst xmlns="http://schemas.openxmlformats.org/spreadsheetml/2006/main" count="22" uniqueCount="22">
  <si>
    <t>num</t>
  </si>
  <si>
    <t>smiles</t>
  </si>
  <si>
    <t>mw</t>
  </si>
  <si>
    <t>MF</t>
  </si>
  <si>
    <t>logP</t>
  </si>
  <si>
    <t>logS</t>
  </si>
  <si>
    <t>Polar surface area</t>
  </si>
  <si>
    <t>similarities</t>
  </si>
  <si>
    <t>scaled_MW</t>
  </si>
  <si>
    <t>Fc1ccc(cc1)c1ccc(c(c1)/C=C/c1cccc(c1)c1ccccc1)C(=O)O</t>
  </si>
  <si>
    <t>ON([C@@H]1C[C@H](CC[C@H]1NCSC1CCCCC1)S(=O)(=O)NC(=O)[C@@H]1CC[C@@H](CC1)c1ccc(cc1)F)O</t>
  </si>
  <si>
    <t>CN(CC[C@H](Nc1ccc(cc1N(O)O)S(=O)(=O)NC(=O)c1ccc(cc1)N1CCN(CC1)CC1=C(CCCC1)c1ccc(cc1)Cl)CSc1ccccc1)C</t>
  </si>
  <si>
    <t>Clc1ccc(cc1)C1=C(CN2CCN(CC2)c2ccc(cc2)C(=O)NS(=O)(=O)c2ccc(c(c2)S(=O)(=O)C(F)(F)F)N[C@H](CSc2ccccc2)CCN2CCOCC2)CC(CC1)(C)C</t>
  </si>
  <si>
    <t>C27H19O2F</t>
  </si>
  <si>
    <t>C26H40N3O5FS2</t>
  </si>
  <si>
    <t>C42H51N6O5ClS2</t>
  </si>
  <si>
    <t>C47H55N5O6ClF3S3</t>
  </si>
  <si>
    <t>Clc1ccc(cc1)C1=C(CCC(C1)(C)C)CN1CCN(CC1)c1ccc(c(c1)Oc1cnc2c(c1)cc[nH]2)C(=O)NS(=O)(=O)c1ccc(c(c1)[N](=O)O)NCC1CCOCC1</t>
  </si>
  <si>
    <t>C45H53N7O7ClS</t>
  </si>
  <si>
    <t>Max_MW</t>
  </si>
  <si>
    <t>Max_PS</t>
  </si>
  <si>
    <t>Scaled_PSA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</si>
</sst>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Font="1" applyBorder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394.44385999999997</c:v>
                </c:pt>
                <c:pt idx="1">
                  <c:v>557.74959999999999</c:v>
                </c:pt>
                <c:pt idx="2">
                  <c:v>819.48893999999996</c:v>
                </c:pt>
                <c:pt idx="3">
                  <c:v>974.62769999999898</c:v>
                </c:pt>
                <c:pt idx="4">
                  <c:v>871.47681999999998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0.14689265536723201</c:v>
                </c:pt>
                <c:pt idx="2">
                  <c:v>0.14754098360655701</c:v>
                </c:pt>
                <c:pt idx="3">
                  <c:v>0.15830115830115801</c:v>
                </c:pt>
                <c:pt idx="4">
                  <c:v>0.125748502994012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3-E747-AFD3-6010B234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300495"/>
        <c:axId val="1176642351"/>
      </c:scatterChart>
      <c:valAx>
        <c:axId val="1136300495"/>
        <c:scaling>
          <c:orientation val="minMax"/>
          <c:min val="1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42351"/>
        <c:crosses val="autoZero"/>
        <c:crossBetween val="midCat"/>
      </c:valAx>
      <c:valAx>
        <c:axId val="1176642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0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0.14689265536723201</c:v>
                </c:pt>
                <c:pt idx="2">
                  <c:v>0.14754098360655701</c:v>
                </c:pt>
                <c:pt idx="3">
                  <c:v>0.15830115830115801</c:v>
                </c:pt>
                <c:pt idx="4">
                  <c:v>0.125748502994012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3-A248-99D5-B0CA0278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064047"/>
        <c:axId val="1008059663"/>
      </c:lineChart>
      <c:lineChart>
        <c:grouping val="standard"/>
        <c:varyColors val="0"/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Sheet1!$E$2:$E$6</c:f>
              <c:numCache>
                <c:formatCode>General</c:formatCode>
                <c:ptCount val="5"/>
                <c:pt idx="0">
                  <c:v>0.40471234297978642</c:v>
                </c:pt>
                <c:pt idx="1">
                  <c:v>0.57226939066066007</c:v>
                </c:pt>
                <c:pt idx="2">
                  <c:v>0.84082254177672233</c:v>
                </c:pt>
                <c:pt idx="3">
                  <c:v>1</c:v>
                </c:pt>
                <c:pt idx="4">
                  <c:v>0.89416381249989185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3-A248-99D5-B0CA02789BD6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val>
            <c:numRef>
              <c:f>Sheet1!$J$2:$J$6</c:f>
              <c:numCache>
                <c:formatCode>General</c:formatCode>
                <c:ptCount val="5"/>
                <c:pt idx="0">
                  <c:v>0.19510408851701982</c:v>
                </c:pt>
                <c:pt idx="1">
                  <c:v>0.79846217520627605</c:v>
                </c:pt>
                <c:pt idx="2">
                  <c:v>0.84930431420780506</c:v>
                </c:pt>
                <c:pt idx="3">
                  <c:v>0.89141122936554484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C-A347-B7D5-EF1B2F38E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735647"/>
        <c:axId val="1027648543"/>
      </c:lineChart>
      <c:catAx>
        <c:axId val="99106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59663"/>
        <c:crosses val="autoZero"/>
        <c:auto val="1"/>
        <c:lblAlgn val="ctr"/>
        <c:lblOffset val="100"/>
        <c:noMultiLvlLbl val="0"/>
      </c:catAx>
      <c:valAx>
        <c:axId val="1008059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64047"/>
        <c:crosses val="autoZero"/>
        <c:crossBetween val="between"/>
        <c:majorUnit val="0.1"/>
      </c:valAx>
      <c:valAx>
        <c:axId val="1027648543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35647"/>
        <c:crosses val="max"/>
        <c:crossBetween val="between"/>
      </c:valAx>
      <c:catAx>
        <c:axId val="1029735647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648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7</xdr:row>
      <xdr:rowOff>196850</xdr:rowOff>
    </xdr:from>
    <xdr:to>
      <xdr:col>2</xdr:col>
      <xdr:colOff>508000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652FE-38FD-C340-8ABF-5D637C1BC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764918</xdr:colOff>
      <xdr:row>8</xdr:row>
      <xdr:rowOff>15181</xdr:rowOff>
    </xdr:from>
    <xdr:to>
      <xdr:col>10</xdr:col>
      <xdr:colOff>510919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058AED-F15D-FE42-83B9-81528209D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F74DC1-59B2-1943-B676-88751BBFA5AE}" name="Table1" displayName="Table1" ref="A1:L6" totalsRowShown="0">
  <autoFilter ref="A1:L6" xr:uid="{CA434B52-59FA-514F-A2E0-7C45B81D29B5}"/>
  <sortState xmlns:xlrd2="http://schemas.microsoft.com/office/spreadsheetml/2017/richdata2" ref="A2:K6">
    <sortCondition ref="A1:A6"/>
  </sortState>
  <tableColumns count="12">
    <tableColumn id="1" xr3:uid="{AD6C1927-0F19-F74F-BE07-0302C54C01CC}" name="num"/>
    <tableColumn id="2" xr3:uid="{18AF03E3-03C4-C146-9DF5-0DE228E6CC03}" name="smiles"/>
    <tableColumn id="3" xr3:uid="{CD82AD57-A426-9048-B156-307ADE9A4A17}" name="similarities"/>
    <tableColumn id="4" xr3:uid="{B91EB53A-A2F8-574F-8DEA-ACFD8A2BA30A}" name="mw"/>
    <tableColumn id="5" xr3:uid="{4A5AE452-BA09-2E4A-ACC5-6600F0C72A6C}" name="scaled_MW" dataDxfId="2">
      <calculatedColumnFormula>Table1[[#This Row],[mw]]/Table1[[#This Row],[Max_MW]]</calculatedColumnFormula>
    </tableColumn>
    <tableColumn id="6" xr3:uid="{2A51019C-97E9-A846-B8B9-3491299B2705}" name="MF"/>
    <tableColumn id="7" xr3:uid="{A9F65D76-1A9D-A74E-87E4-3CC5A7038AE0}" name="logP"/>
    <tableColumn id="8" xr3:uid="{E007B8E6-448A-474F-9ADD-1B29044F7A2F}" name="logS"/>
    <tableColumn id="9" xr3:uid="{E71A83D7-5BC6-3F4D-9C94-4EE66E77BEA7}" name="Polar surface area"/>
    <tableColumn id="12" xr3:uid="{7B05913E-82BB-CB43-9888-7B8951CD0D6C}" name="Scaled_PSA" dataDxfId="1">
      <calculatedColumnFormula>Table1[[#This Row],[Polar surface area]]/Table1[[#This Row],[Max_PS]]</calculatedColumnFormula>
    </tableColumn>
    <tableColumn id="10" xr3:uid="{FA89256C-18C9-9D45-800D-24F04826FCE1}" name="Max_MW"/>
    <tableColumn id="11" xr3:uid="{2580F2CA-3FEE-E445-A1B0-8686D7CDCAF2}" name="Max_PS" dataDxfId="0">
      <calculatedColumnFormula>MAX(Table1[Polar surface area])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75DD-8848-FD49-9DD4-51417F386CF7}">
  <dimension ref="A1:L6"/>
  <sheetViews>
    <sheetView tabSelected="1" zoomScale="87" zoomScaleNormal="87" workbookViewId="0">
      <selection activeCell="M17" sqref="M17"/>
    </sheetView>
  </sheetViews>
  <sheetFormatPr baseColWidth="10" defaultRowHeight="16" x14ac:dyDescent="0.2"/>
  <cols>
    <col min="2" max="2" width="106.33203125" customWidth="1"/>
    <col min="3" max="3" width="12.83203125" customWidth="1"/>
    <col min="5" max="5" width="12.83203125" customWidth="1"/>
    <col min="9" max="9" width="17.83203125" customWidth="1"/>
  </cols>
  <sheetData>
    <row r="1" spans="1:12" x14ac:dyDescent="0.2">
      <c r="A1" t="s">
        <v>0</v>
      </c>
      <c r="B1" t="s">
        <v>1</v>
      </c>
      <c r="C1" s="1" t="s">
        <v>7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21</v>
      </c>
      <c r="K1" t="s">
        <v>19</v>
      </c>
      <c r="L1" t="s">
        <v>20</v>
      </c>
    </row>
    <row r="2" spans="1:12" x14ac:dyDescent="0.2">
      <c r="A2">
        <v>1</v>
      </c>
      <c r="B2" t="s">
        <v>9</v>
      </c>
      <c r="C2">
        <v>1</v>
      </c>
      <c r="D2">
        <v>394.44385999999997</v>
      </c>
      <c r="E2" s="3">
        <f>Table1[[#This Row],[mw]]/Table1[[#This Row],[Max_MW]]</f>
        <v>0.40471234297978642</v>
      </c>
      <c r="F2" t="s">
        <v>13</v>
      </c>
      <c r="G2">
        <v>6.7709000445902303</v>
      </c>
      <c r="H2">
        <v>-8.2509998939931393</v>
      </c>
      <c r="I2">
        <v>37.299999237060497</v>
      </c>
      <c r="J2">
        <f>Table1[[#This Row],[Polar surface area]]/Table1[[#This Row],[Max_PS]]</f>
        <v>0.19510408851701982</v>
      </c>
      <c r="K2">
        <v>974.62769999999898</v>
      </c>
      <c r="L2" s="2">
        <f>MAX(Table1[Polar surface area])</f>
        <v>191.17999792098999</v>
      </c>
    </row>
    <row r="3" spans="1:12" x14ac:dyDescent="0.2">
      <c r="A3">
        <v>2</v>
      </c>
      <c r="B3" t="s">
        <v>10</v>
      </c>
      <c r="C3">
        <v>0.14689265536723201</v>
      </c>
      <c r="D3">
        <v>557.74959999999999</v>
      </c>
      <c r="E3" s="3">
        <f>Table1[[#This Row],[mw]]/Table1[[#This Row],[Max_MW]]</f>
        <v>0.57226939066066007</v>
      </c>
      <c r="F3" t="s">
        <v>14</v>
      </c>
      <c r="G3">
        <v>3.6688001416623499</v>
      </c>
      <c r="H3">
        <v>-6.6830000691115803</v>
      </c>
      <c r="I3">
        <v>152.64999699592499</v>
      </c>
      <c r="J3">
        <f>Table1[[#This Row],[Polar surface area]]/Table1[[#This Row],[Max_PS]]</f>
        <v>0.79846217520627605</v>
      </c>
      <c r="K3">
        <v>974.62769999999898</v>
      </c>
      <c r="L3">
        <f>MAX(Table1[Polar surface area])</f>
        <v>191.17999792098999</v>
      </c>
    </row>
    <row r="4" spans="1:12" x14ac:dyDescent="0.2">
      <c r="A4">
        <v>3</v>
      </c>
      <c r="B4" t="s">
        <v>11</v>
      </c>
      <c r="C4">
        <v>0.14754098360655701</v>
      </c>
      <c r="D4">
        <v>819.48893999999996</v>
      </c>
      <c r="E4" s="3">
        <f>Table1[[#This Row],[mw]]/Table1[[#This Row],[Max_MW]]</f>
        <v>0.84082254177672233</v>
      </c>
      <c r="F4" t="s">
        <v>15</v>
      </c>
      <c r="G4">
        <v>6.7895001024007797</v>
      </c>
      <c r="H4">
        <v>-7.7600000062957397</v>
      </c>
      <c r="I4">
        <v>162.36999702453599</v>
      </c>
      <c r="J4">
        <f>Table1[[#This Row],[Polar surface area]]/Table1[[#This Row],[Max_PS]]</f>
        <v>0.84930431420780506</v>
      </c>
      <c r="K4">
        <v>974.62769999999898</v>
      </c>
      <c r="L4">
        <f>MAX(Table1[Polar surface area])</f>
        <v>191.17999792098999</v>
      </c>
    </row>
    <row r="5" spans="1:12" x14ac:dyDescent="0.2">
      <c r="A5">
        <v>4</v>
      </c>
      <c r="B5" t="s">
        <v>12</v>
      </c>
      <c r="C5">
        <v>0.15830115830115801</v>
      </c>
      <c r="D5">
        <v>974.62769999999898</v>
      </c>
      <c r="E5" s="3">
        <f>Table1[[#This Row],[mw]]/Table1[[#This Row],[Max_MW]]</f>
        <v>1</v>
      </c>
      <c r="F5" t="s">
        <v>16</v>
      </c>
      <c r="G5">
        <v>9.0239002145826799</v>
      </c>
      <c r="H5">
        <v>-8.8040000619366694</v>
      </c>
      <c r="I5">
        <v>170.41999697685199</v>
      </c>
      <c r="J5">
        <f>Table1[[#This Row],[Polar surface area]]/Table1[[#This Row],[Max_PS]]</f>
        <v>0.89141122936554484</v>
      </c>
      <c r="K5">
        <v>974.62769999999898</v>
      </c>
      <c r="L5">
        <f>MAX(Table1[Polar surface area])</f>
        <v>191.17999792098999</v>
      </c>
    </row>
    <row r="6" spans="1:12" x14ac:dyDescent="0.2">
      <c r="A6">
        <v>5</v>
      </c>
      <c r="B6" t="s">
        <v>17</v>
      </c>
      <c r="C6">
        <v>0.125748502994012</v>
      </c>
      <c r="D6">
        <v>871.47681999999998</v>
      </c>
      <c r="E6">
        <f>Table1[[#This Row],[mw]]/Table1[[#This Row],[Max_MW]]</f>
        <v>0.89416381249989185</v>
      </c>
      <c r="F6" t="s">
        <v>18</v>
      </c>
      <c r="G6">
        <v>5.5971000939607602</v>
      </c>
      <c r="H6">
        <v>-9.9229997508227807</v>
      </c>
      <c r="I6">
        <v>191.17999792098999</v>
      </c>
      <c r="J6">
        <f>Table1[[#This Row],[Polar surface area]]/Table1[[#This Row],[Max_PS]]</f>
        <v>1</v>
      </c>
      <c r="K6">
        <v>974.62769999999898</v>
      </c>
      <c r="L6">
        <f>MAX(Table1[Polar surface area])</f>
        <v>191.17999792098999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</dc:creator>
  <cp:lastModifiedBy>Luca M</cp:lastModifiedBy>
  <dcterms:created xsi:type="dcterms:W3CDTF">2020-01-08T14:42:46Z</dcterms:created>
  <dcterms:modified xsi:type="dcterms:W3CDTF">2020-01-11T21:28:49Z</dcterms:modified>
</cp:coreProperties>
</file>