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mpu\Desktop\"/>
    </mc:Choice>
  </mc:AlternateContent>
  <xr:revisionPtr revIDLastSave="0" documentId="13_ncr:1_{C77A29CE-9FB8-4C90-9AFD-E927C17225FC}" xr6:coauthVersionLast="47" xr6:coauthVersionMax="47" xr10:uidLastSave="{00000000-0000-0000-0000-000000000000}"/>
  <bookViews>
    <workbookView xWindow="4680" yWindow="370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I6" i="1"/>
  <c r="H2" i="1"/>
  <c r="K2" i="1" s="1"/>
  <c r="H4" i="1"/>
  <c r="K4" i="1" s="1"/>
  <c r="H6" i="1"/>
  <c r="K6" i="1" s="1"/>
  <c r="G6" i="1"/>
  <c r="G4" i="1"/>
  <c r="I4" i="1" s="1"/>
  <c r="G3" i="1"/>
  <c r="I3" i="1" s="1"/>
  <c r="G2" i="1"/>
  <c r="I2" i="1" s="1"/>
  <c r="G5" i="1"/>
  <c r="I5" i="1" s="1"/>
  <c r="H3" i="1" l="1"/>
  <c r="K3" i="1" s="1"/>
  <c r="J3" i="1"/>
  <c r="J2" i="1"/>
  <c r="J4" i="1"/>
  <c r="J6" i="1"/>
  <c r="J5" i="1"/>
  <c r="H5" i="1"/>
  <c r="K5" i="1" s="1"/>
</calcChain>
</file>

<file path=xl/sharedStrings.xml><?xml version="1.0" encoding="utf-8"?>
<sst xmlns="http://schemas.openxmlformats.org/spreadsheetml/2006/main" count="23" uniqueCount="19">
  <si>
    <t>home</t>
  </si>
  <si>
    <t>training</t>
  </si>
  <si>
    <t>dumbells</t>
  </si>
  <si>
    <t>brabells</t>
  </si>
  <si>
    <t>bench: standard</t>
  </si>
  <si>
    <t>Date</t>
  </si>
  <si>
    <t>Place</t>
  </si>
  <si>
    <t>Exercise</t>
  </si>
  <si>
    <t>Reps</t>
  </si>
  <si>
    <t>Series</t>
  </si>
  <si>
    <t>Weight</t>
  </si>
  <si>
    <t>twsr</t>
  </si>
  <si>
    <t>squats</t>
  </si>
  <si>
    <t>twsrd</t>
  </si>
  <si>
    <t>max-twsr</t>
  </si>
  <si>
    <t>max-twsr-ratio</t>
  </si>
  <si>
    <t>max-twsrd</t>
  </si>
  <si>
    <t>Week</t>
  </si>
  <si>
    <t>Is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</si>
</sst>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E0F18-B049-407A-BA68-6949D4708C7F}" name="Table1" displayName="Table1" ref="A1:M6" totalsRowShown="0">
  <autoFilter ref="A1:M6" xr:uid="{1F1E0F18-B049-407A-BA68-6949D4708C7F}"/>
  <tableColumns count="13">
    <tableColumn id="1" xr3:uid="{CE414978-AAE4-4BA0-B3D4-63AE0C9D48DB}" name="Date" dataDxfId="6"/>
    <tableColumn id="2" xr3:uid="{50D39F84-8A0D-40AE-B95C-242A0376B991}" name="Place"/>
    <tableColumn id="3" xr3:uid="{01F9BAAA-2B2E-4599-B933-9BE4E5410A80}" name="Exercise"/>
    <tableColumn id="4" xr3:uid="{CDEE49B0-CCD5-4C23-AC8B-90ED9A269AA8}" name="Reps"/>
    <tableColumn id="5" xr3:uid="{7367975C-2094-4E88-92F9-7E20F66C0B8C}" name="Series"/>
    <tableColumn id="6" xr3:uid="{07C42E14-DA1E-4346-9A5B-D6743343B510}" name="Weight"/>
    <tableColumn id="7" xr3:uid="{AF5A6548-D4D6-4411-9D21-D10C91562CE7}" name="twsr" dataDxfId="5">
      <calculatedColumnFormula>Table1[[#This Row],[Reps]]*Table1[[#This Row],[Series]]*Table1[[#This Row],[Weight]]</calculatedColumnFormula>
    </tableColumn>
    <tableColumn id="8" xr3:uid="{323CE3AF-865F-4032-9C93-E901A57D558E}" name="twsrd" dataDxfId="4">
      <calculatedColumnFormula>SUMIFS(Table1[twsr],Table1[Date],Table1[[#This Row],[Date]],Table1[Exercise],Table1[[#This Row],[Exercise]])</calculatedColumnFormula>
    </tableColumn>
    <tableColumn id="9" xr3:uid="{818FB435-0844-4301-B57C-502D02C92D12}" name="max-twsr" dataDxfId="3">
      <calculatedColumnFormula>_xlfn.MAXIFS(Table1[twsr],Table1[Exercise],Table1[[#This Row],[Exercise]])</calculatedColumnFormula>
    </tableColumn>
    <tableColumn id="10" xr3:uid="{012F28CF-2C75-4B7A-8F96-24E949D10D6F}" name="max-twsr-ratio" dataCellStyle="Percent">
      <calculatedColumnFormula>Table1[[#This Row],[twsr]]/Table1[[#This Row],[max-twsr]]</calculatedColumnFormula>
    </tableColumn>
    <tableColumn id="11" xr3:uid="{7D4ACF94-D9DA-433E-9F49-DA1033426B8E}" name="max-twsrd" dataDxfId="2">
      <calculatedColumnFormula>_xlfn.MAXIFS(Table1[twsrd],Table1[Exercise],Table1[[#This Row],[Exercise]])</calculatedColumnFormula>
    </tableColumn>
    <tableColumn id="12" xr3:uid="{0A5D2DFA-24D3-48F3-ADE9-64928E8A72FA}" name="Week" dataDxfId="1">
      <calculatedColumnFormula>WEEKNUM(Table1[[#This Row],[Date]],13)+(100*YEAR(Table1[[#This Row],[Date]]))</calculatedColumnFormula>
    </tableColumn>
    <tableColumn id="13" xr3:uid="{E58FD826-BF4C-452C-BFAD-80236C7EA28E}" name="Is new" dataDxfId="0">
      <calculatedColumnFormula>IF(_xlfn.MINIFS(Table1[Date],Table1[Exercise],Table1[[#This Row],[Exercise]])=Table1[[#This Row],[Date]],1,0)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P4" sqref="P4"/>
    </sheetView>
  </sheetViews>
  <sheetFormatPr defaultRowHeight="15" x14ac:dyDescent="0.25"/>
  <cols>
    <col min="1" max="1" width="10.140625" bestFit="1" customWidth="1"/>
    <col min="3" max="3" width="15.28515625" bestFit="1" customWidth="1"/>
    <col min="5" max="5" width="9.7109375" customWidth="1"/>
    <col min="6" max="6" width="9.85546875" bestFit="1" customWidth="1"/>
    <col min="9" max="9" width="11.5703125" bestFit="1" customWidth="1"/>
    <col min="10" max="10" width="16.5703125" style="3" bestFit="1" customWidth="1"/>
    <col min="11" max="11" width="12.7109375" bestFit="1" customWidth="1"/>
    <col min="12" max="12" width="12.7109375" customWidth="1"/>
    <col min="13" max="13" width="10.140625" style="4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  <c r="J1" s="3" t="s">
        <v>15</v>
      </c>
      <c r="K1" t="s">
        <v>16</v>
      </c>
      <c r="L1" t="s">
        <v>17</v>
      </c>
      <c r="M1" s="4" t="s">
        <v>18</v>
      </c>
    </row>
    <row r="2" spans="1:13" x14ac:dyDescent="0.25">
      <c r="A2" s="1">
        <v>44868</v>
      </c>
      <c r="B2" t="s">
        <v>0</v>
      </c>
      <c r="C2" t="s">
        <v>1</v>
      </c>
      <c r="D2">
        <v>1</v>
      </c>
      <c r="E2">
        <v>1</v>
      </c>
      <c r="F2">
        <v>1</v>
      </c>
      <c r="G2">
        <f>Table1[[#This Row],[Reps]]*Table1[[#This Row],[Series]]*Table1[[#This Row],[Weight]]</f>
        <v>1</v>
      </c>
      <c r="H2">
        <f>SUMIFS(Table1[twsr],Table1[Date],Table1[[#This Row],[Date]],Table1[Exercise],Table1[[#This Row],[Exercise]])</f>
        <v>1</v>
      </c>
      <c r="I2">
        <f>_xlfn.MAXIFS(Table1[twsr],Table1[Exercise],Table1[[#This Row],[Exercise]])</f>
        <v>1</v>
      </c>
      <c r="J2" s="3">
        <f>Table1[[#This Row],[twsr]]/Table1[[#This Row],[max-twsr]]</f>
        <v>1</v>
      </c>
      <c r="K2" s="2">
        <f>_xlfn.MAXIFS(Table1[twsrd],Table1[Exercise],Table1[[#This Row],[Exercise]])</f>
        <v>1</v>
      </c>
      <c r="L2" s="2">
        <f>WEEKNUM(Table1[[#This Row],[Date]],13)+(100*YEAR(Table1[[#This Row],[Date]]))</f>
        <v>202245</v>
      </c>
      <c r="M2" s="4">
        <f>IF(_xlfn.MINIFS(Table1[Date],Table1[Exercise],Table1[[#This Row],[Exercise]])=Table1[[#This Row],[Date]],1,0)</f>
        <v>1</v>
      </c>
    </row>
    <row r="3" spans="1:13" x14ac:dyDescent="0.25">
      <c r="A3" s="1">
        <v>44868</v>
      </c>
      <c r="B3" t="s">
        <v>0</v>
      </c>
      <c r="C3" t="s">
        <v>2</v>
      </c>
      <c r="D3">
        <v>20</v>
      </c>
      <c r="E3">
        <v>2</v>
      </c>
      <c r="F3">
        <v>20</v>
      </c>
      <c r="G3">
        <f>Table1[[#This Row],[Reps]]*Table1[[#This Row],[Series]]*Table1[[#This Row],[Weight]]</f>
        <v>800</v>
      </c>
      <c r="H3">
        <f>SUMIFS(Table1[twsr],Table1[Date],Table1[[#This Row],[Date]],Table1[Exercise],Table1[[#This Row],[Exercise]])</f>
        <v>800</v>
      </c>
      <c r="I3">
        <f>_xlfn.MAXIFS(Table1[twsr],Table1[Exercise],Table1[[#This Row],[Exercise]])</f>
        <v>800</v>
      </c>
      <c r="J3" s="3">
        <f>Table1[[#This Row],[twsr]]/Table1[[#This Row],[max-twsr]]</f>
        <v>1</v>
      </c>
      <c r="K3" s="2">
        <f>_xlfn.MAXIFS(Table1[twsrd],Table1[Exercise],Table1[[#This Row],[Exercise]])</f>
        <v>800</v>
      </c>
      <c r="L3" s="2">
        <f>WEEKNUM(Table1[[#This Row],[Date]],13)+(100*YEAR(Table1[[#This Row],[Date]]))</f>
        <v>202245</v>
      </c>
      <c r="M3" s="4">
        <f>IF(_xlfn.MINIFS(Table1[Date],Table1[Exercise],Table1[[#This Row],[Exercise]])=Table1[[#This Row],[Date]],1,0)</f>
        <v>1</v>
      </c>
    </row>
    <row r="4" spans="1:13" x14ac:dyDescent="0.25">
      <c r="A4" s="1">
        <v>44868</v>
      </c>
      <c r="B4" t="s">
        <v>0</v>
      </c>
      <c r="C4" t="s">
        <v>3</v>
      </c>
      <c r="D4">
        <v>10</v>
      </c>
      <c r="E4">
        <v>2</v>
      </c>
      <c r="F4">
        <v>25</v>
      </c>
      <c r="G4">
        <f>Table1[[#This Row],[Reps]]*Table1[[#This Row],[Series]]*Table1[[#This Row],[Weight]]</f>
        <v>500</v>
      </c>
      <c r="H4">
        <f>SUMIFS(Table1[twsr],Table1[Date],Table1[[#This Row],[Date]],Table1[Exercise],Table1[[#This Row],[Exercise]])</f>
        <v>500</v>
      </c>
      <c r="I4">
        <f>_xlfn.MAXIFS(Table1[twsr],Table1[Exercise],Table1[[#This Row],[Exercise]])</f>
        <v>500</v>
      </c>
      <c r="J4" s="3">
        <f>Table1[[#This Row],[twsr]]/Table1[[#This Row],[max-twsr]]</f>
        <v>1</v>
      </c>
      <c r="K4" s="2">
        <f>_xlfn.MAXIFS(Table1[twsrd],Table1[Exercise],Table1[[#This Row],[Exercise]])</f>
        <v>500</v>
      </c>
      <c r="L4" s="2">
        <f>WEEKNUM(Table1[[#This Row],[Date]],13)+(100*YEAR(Table1[[#This Row],[Date]]))</f>
        <v>202245</v>
      </c>
      <c r="M4" s="4">
        <f>IF(_xlfn.MINIFS(Table1[Date],Table1[Exercise],Table1[[#This Row],[Exercise]])=Table1[[#This Row],[Date]],1,0)</f>
        <v>1</v>
      </c>
    </row>
    <row r="5" spans="1:13" x14ac:dyDescent="0.25">
      <c r="A5" s="1">
        <v>44868</v>
      </c>
      <c r="B5" t="s">
        <v>0</v>
      </c>
      <c r="C5" t="s">
        <v>4</v>
      </c>
      <c r="D5">
        <v>10</v>
      </c>
      <c r="E5">
        <v>2</v>
      </c>
      <c r="F5">
        <v>50</v>
      </c>
      <c r="G5">
        <f>Table1[[#This Row],[Reps]]*Table1[[#This Row],[Series]]*Table1[[#This Row],[Weight]]</f>
        <v>1000</v>
      </c>
      <c r="H5">
        <f>SUMIFS(Table1[twsr],Table1[Date],Table1[[#This Row],[Date]],Table1[Exercise],Table1[[#This Row],[Exercise]])</f>
        <v>1000</v>
      </c>
      <c r="I5">
        <f>_xlfn.MAXIFS(Table1[twsr],Table1[Exercise],Table1[[#This Row],[Exercise]])</f>
        <v>1000</v>
      </c>
      <c r="J5" s="3">
        <f>Table1[[#This Row],[twsr]]/Table1[[#This Row],[max-twsr]]</f>
        <v>1</v>
      </c>
      <c r="K5" s="2">
        <f>_xlfn.MAXIFS(Table1[twsrd],Table1[Exercise],Table1[[#This Row],[Exercise]])</f>
        <v>1000</v>
      </c>
      <c r="L5" s="2">
        <f>WEEKNUM(Table1[[#This Row],[Date]],13)+(100*YEAR(Table1[[#This Row],[Date]]))</f>
        <v>202245</v>
      </c>
      <c r="M5" s="4">
        <f>IF(_xlfn.MINIFS(Table1[Date],Table1[Exercise],Table1[[#This Row],[Exercise]])=Table1[[#This Row],[Date]],1,0)</f>
        <v>1</v>
      </c>
    </row>
    <row r="6" spans="1:13" x14ac:dyDescent="0.25">
      <c r="A6" s="1">
        <v>44868</v>
      </c>
      <c r="B6" t="s">
        <v>0</v>
      </c>
      <c r="C6" t="s">
        <v>12</v>
      </c>
      <c r="D6">
        <v>20</v>
      </c>
      <c r="E6">
        <v>2</v>
      </c>
      <c r="F6">
        <v>1</v>
      </c>
      <c r="G6" s="2">
        <f>Table1[[#This Row],[Reps]]*Table1[[#This Row],[Series]]*Table1[[#This Row],[Weight]]</f>
        <v>40</v>
      </c>
      <c r="H6">
        <f>SUMIFS(Table1[twsr],Table1[Date],Table1[[#This Row],[Date]],Table1[Exercise],Table1[[#This Row],[Exercise]])</f>
        <v>40</v>
      </c>
      <c r="I6">
        <f>_xlfn.MAXIFS(Table1[twsr],Table1[Exercise],Table1[[#This Row],[Exercise]])</f>
        <v>40</v>
      </c>
      <c r="J6" s="3">
        <f>Table1[[#This Row],[twsr]]/Table1[[#This Row],[max-twsr]]</f>
        <v>1</v>
      </c>
      <c r="K6" s="2">
        <f>_xlfn.MAXIFS(Table1[twsrd],Table1[Exercise],Table1[[#This Row],[Exercise]])</f>
        <v>40</v>
      </c>
      <c r="L6" s="2">
        <f>WEEKNUM(Table1[[#This Row],[Date]],13)+(100*YEAR(Table1[[#This Row],[Date]]))</f>
        <v>202245</v>
      </c>
      <c r="M6" s="4">
        <f>IF(_xlfn.MINIFS(Table1[Date],Table1[Exercise],Table1[[#This Row],[Exercise]])=Table1[[#This Row],[Date]],1,0)</f>
        <v>1</v>
      </c>
    </row>
  </sheetData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{7CDA6BE7-34DA-4A05-BDCC-A5970007D847}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A6BE7-34DA-4A05-BDCC-A5970007D8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Komputronik</dc:creator>
  <cp:lastModifiedBy>Komputronik</cp:lastModifiedBy>
  <dcterms:created xsi:type="dcterms:W3CDTF">2015-06-05T18:17:20Z</dcterms:created>
  <dcterms:modified xsi:type="dcterms:W3CDTF">2022-11-03T07:58:30Z</dcterms:modified>
</cp:coreProperties>
</file>