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605"/>
  </bookViews>
  <sheets>
    <sheet name="covid19_provinces_vn" sheetId="1" r:id="rId1"/>
    <sheet name="Sheet1" sheetId="3" r:id="rId2"/>
    <sheet name="Sheet2" sheetId="4" r:id="rId3"/>
  </sheets>
  <definedNames>
    <definedName name="_xlnm._FilterDatabase" localSheetId="1" hidden="1">Sheet1!$A$1:$J$64</definedName>
    <definedName name="_xlnm._FilterDatabase" localSheetId="2" hidden="1">Sheet2!$A$1:$D$64</definedName>
  </definedNames>
  <calcPr calcId="152511"/>
</workbook>
</file>

<file path=xl/calcChain.xml><?xml version="1.0" encoding="utf-8"?>
<calcChain xmlns="http://schemas.openxmlformats.org/spreadsheetml/2006/main">
  <c r="C11" i="1" l="1"/>
  <c r="G11" i="1"/>
  <c r="I11" i="1" s="1"/>
  <c r="H11" i="1"/>
  <c r="J11" i="1" s="1"/>
  <c r="P11" i="1"/>
  <c r="Q11" i="1"/>
  <c r="W11" i="1"/>
  <c r="C12" i="1"/>
  <c r="G12" i="1"/>
  <c r="I12" i="1" s="1"/>
  <c r="H12" i="1"/>
  <c r="J12" i="1" s="1"/>
  <c r="P12" i="1"/>
  <c r="Q12" i="1"/>
  <c r="W12" i="1"/>
  <c r="C13" i="1"/>
  <c r="G13" i="1"/>
  <c r="I13" i="1" s="1"/>
  <c r="H13" i="1"/>
  <c r="J13" i="1" s="1"/>
  <c r="P13" i="1"/>
  <c r="Q13" i="1"/>
  <c r="W13" i="1"/>
  <c r="C14" i="1"/>
  <c r="G14" i="1"/>
  <c r="I14" i="1" s="1"/>
  <c r="H14" i="1"/>
  <c r="J14" i="1" s="1"/>
  <c r="P14" i="1"/>
  <c r="Q14" i="1"/>
  <c r="W14" i="1"/>
  <c r="C15" i="1"/>
  <c r="G15" i="1"/>
  <c r="I15" i="1" s="1"/>
  <c r="H15" i="1"/>
  <c r="J15" i="1" s="1"/>
  <c r="P15" i="1"/>
  <c r="Q15" i="1"/>
  <c r="W15" i="1"/>
  <c r="C16" i="1"/>
  <c r="G16" i="1"/>
  <c r="I16" i="1" s="1"/>
  <c r="H16" i="1"/>
  <c r="J16" i="1" s="1"/>
  <c r="P16" i="1"/>
  <c r="Q16" i="1"/>
  <c r="W16" i="1"/>
  <c r="C17" i="1"/>
  <c r="G17" i="1"/>
  <c r="I17" i="1" s="1"/>
  <c r="H17" i="1"/>
  <c r="J17" i="1" s="1"/>
  <c r="P17" i="1"/>
  <c r="Q17" i="1"/>
  <c r="W17" i="1"/>
  <c r="C18" i="1"/>
  <c r="G18" i="1"/>
  <c r="I18" i="1" s="1"/>
  <c r="H18" i="1"/>
  <c r="J18" i="1" s="1"/>
  <c r="P18" i="1"/>
  <c r="Q18" i="1"/>
  <c r="W18" i="1"/>
  <c r="C19" i="1"/>
  <c r="G19" i="1"/>
  <c r="I19" i="1" s="1"/>
  <c r="H19" i="1"/>
  <c r="J19" i="1" s="1"/>
  <c r="P19" i="1"/>
  <c r="Q19" i="1"/>
  <c r="W19" i="1"/>
  <c r="C20" i="1"/>
  <c r="G20" i="1"/>
  <c r="I20" i="1" s="1"/>
  <c r="H20" i="1"/>
  <c r="J20" i="1" s="1"/>
  <c r="P20" i="1"/>
  <c r="Q20" i="1"/>
  <c r="W20" i="1"/>
  <c r="C21" i="1"/>
  <c r="G21" i="1"/>
  <c r="I21" i="1" s="1"/>
  <c r="H21" i="1"/>
  <c r="J21" i="1" s="1"/>
  <c r="P21" i="1"/>
  <c r="Q21" i="1"/>
  <c r="W21" i="1"/>
  <c r="C22" i="1"/>
  <c r="G22" i="1"/>
  <c r="I22" i="1" s="1"/>
  <c r="H22" i="1"/>
  <c r="J22" i="1" s="1"/>
  <c r="P22" i="1"/>
  <c r="Q22" i="1"/>
  <c r="W22" i="1"/>
  <c r="C23" i="1"/>
  <c r="G23" i="1"/>
  <c r="I23" i="1" s="1"/>
  <c r="H23" i="1"/>
  <c r="J23" i="1" s="1"/>
  <c r="P23" i="1"/>
  <c r="Q23" i="1"/>
  <c r="W23" i="1"/>
  <c r="C24" i="1"/>
  <c r="G24" i="1"/>
  <c r="I24" i="1" s="1"/>
  <c r="H24" i="1"/>
  <c r="J24" i="1" s="1"/>
  <c r="P24" i="1"/>
  <c r="Q24" i="1"/>
  <c r="W24" i="1"/>
  <c r="C25" i="1"/>
  <c r="G25" i="1"/>
  <c r="I25" i="1" s="1"/>
  <c r="H25" i="1"/>
  <c r="J25" i="1" s="1"/>
  <c r="P25" i="1"/>
  <c r="Q25" i="1"/>
  <c r="W25" i="1"/>
  <c r="C26" i="1"/>
  <c r="G26" i="1"/>
  <c r="I26" i="1" s="1"/>
  <c r="H26" i="1"/>
  <c r="J26" i="1" s="1"/>
  <c r="P26" i="1"/>
  <c r="Q26" i="1"/>
  <c r="W26" i="1"/>
  <c r="C27" i="1"/>
  <c r="G27" i="1"/>
  <c r="I27" i="1" s="1"/>
  <c r="H27" i="1"/>
  <c r="J27" i="1" s="1"/>
  <c r="P27" i="1"/>
  <c r="Q27" i="1"/>
  <c r="W27" i="1"/>
  <c r="C28" i="1"/>
  <c r="G28" i="1"/>
  <c r="I28" i="1" s="1"/>
  <c r="H28" i="1"/>
  <c r="J28" i="1" s="1"/>
  <c r="P28" i="1"/>
  <c r="Q28" i="1"/>
  <c r="W28" i="1"/>
  <c r="C29" i="1"/>
  <c r="G29" i="1"/>
  <c r="I29" i="1" s="1"/>
  <c r="H29" i="1"/>
  <c r="J29" i="1" s="1"/>
  <c r="P29" i="1"/>
  <c r="Q29" i="1"/>
  <c r="W29" i="1"/>
  <c r="C30" i="1"/>
  <c r="G30" i="1"/>
  <c r="I30" i="1" s="1"/>
  <c r="H30" i="1"/>
  <c r="J30" i="1" s="1"/>
  <c r="P30" i="1"/>
  <c r="Q30" i="1"/>
  <c r="W30" i="1"/>
  <c r="C31" i="1"/>
  <c r="G31" i="1"/>
  <c r="I31" i="1" s="1"/>
  <c r="H31" i="1"/>
  <c r="J31" i="1" s="1"/>
  <c r="P31" i="1"/>
  <c r="Q31" i="1"/>
  <c r="W31" i="1"/>
  <c r="C32" i="1"/>
  <c r="G32" i="1"/>
  <c r="I32" i="1" s="1"/>
  <c r="H32" i="1"/>
  <c r="J32" i="1" s="1"/>
  <c r="P32" i="1"/>
  <c r="Q32" i="1"/>
  <c r="W32" i="1"/>
  <c r="C33" i="1"/>
  <c r="G33" i="1"/>
  <c r="I33" i="1" s="1"/>
  <c r="H33" i="1"/>
  <c r="J33" i="1" s="1"/>
  <c r="P33" i="1"/>
  <c r="Q33" i="1"/>
  <c r="W33" i="1"/>
  <c r="C34" i="1"/>
  <c r="G34" i="1"/>
  <c r="I34" i="1" s="1"/>
  <c r="H34" i="1"/>
  <c r="J34" i="1" s="1"/>
  <c r="P34" i="1"/>
  <c r="Q34" i="1"/>
  <c r="W34" i="1"/>
  <c r="C35" i="1"/>
  <c r="G35" i="1"/>
  <c r="I35" i="1" s="1"/>
  <c r="H35" i="1"/>
  <c r="J35" i="1" s="1"/>
  <c r="P35" i="1"/>
  <c r="Q35" i="1"/>
  <c r="W35" i="1"/>
  <c r="C36" i="1"/>
  <c r="G36" i="1"/>
  <c r="I36" i="1" s="1"/>
  <c r="H36" i="1"/>
  <c r="J36" i="1" s="1"/>
  <c r="P36" i="1"/>
  <c r="Q36" i="1"/>
  <c r="W36" i="1"/>
  <c r="C37" i="1"/>
  <c r="G37" i="1"/>
  <c r="I37" i="1" s="1"/>
  <c r="H37" i="1"/>
  <c r="J37" i="1" s="1"/>
  <c r="P37" i="1"/>
  <c r="Q37" i="1"/>
  <c r="W37" i="1"/>
  <c r="C38" i="1"/>
  <c r="G38" i="1"/>
  <c r="I38" i="1" s="1"/>
  <c r="H38" i="1"/>
  <c r="J38" i="1" s="1"/>
  <c r="P38" i="1"/>
  <c r="Q38" i="1"/>
  <c r="W38" i="1"/>
  <c r="C39" i="1"/>
  <c r="G39" i="1"/>
  <c r="I39" i="1" s="1"/>
  <c r="H39" i="1"/>
  <c r="J39" i="1" s="1"/>
  <c r="P39" i="1"/>
  <c r="Q39" i="1"/>
  <c r="W39" i="1"/>
  <c r="C40" i="1"/>
  <c r="G40" i="1"/>
  <c r="I40" i="1" s="1"/>
  <c r="H40" i="1"/>
  <c r="J40" i="1" s="1"/>
  <c r="P40" i="1"/>
  <c r="Q40" i="1"/>
  <c r="W40" i="1"/>
  <c r="C41" i="1"/>
  <c r="G41" i="1"/>
  <c r="I41" i="1" s="1"/>
  <c r="H41" i="1"/>
  <c r="J41" i="1" s="1"/>
  <c r="P41" i="1"/>
  <c r="Q41" i="1"/>
  <c r="W41" i="1"/>
  <c r="C42" i="1"/>
  <c r="G42" i="1"/>
  <c r="I42" i="1" s="1"/>
  <c r="H42" i="1"/>
  <c r="J42" i="1" s="1"/>
  <c r="P42" i="1"/>
  <c r="Q42" i="1"/>
  <c r="W42" i="1"/>
  <c r="C43" i="1"/>
  <c r="G43" i="1"/>
  <c r="I43" i="1" s="1"/>
  <c r="H43" i="1"/>
  <c r="J43" i="1" s="1"/>
  <c r="P43" i="1"/>
  <c r="Q43" i="1"/>
  <c r="W43" i="1"/>
  <c r="C44" i="1"/>
  <c r="G44" i="1"/>
  <c r="I44" i="1" s="1"/>
  <c r="H44" i="1"/>
  <c r="J44" i="1" s="1"/>
  <c r="P44" i="1"/>
  <c r="Q44" i="1"/>
  <c r="W44" i="1"/>
  <c r="C45" i="1"/>
  <c r="G45" i="1"/>
  <c r="I45" i="1" s="1"/>
  <c r="H45" i="1"/>
  <c r="J45" i="1" s="1"/>
  <c r="P45" i="1"/>
  <c r="Q45" i="1"/>
  <c r="W45" i="1"/>
  <c r="C46" i="1"/>
  <c r="G46" i="1"/>
  <c r="I46" i="1" s="1"/>
  <c r="H46" i="1"/>
  <c r="J46" i="1" s="1"/>
  <c r="P46" i="1"/>
  <c r="Q46" i="1"/>
  <c r="W46" i="1"/>
  <c r="C47" i="1"/>
  <c r="G47" i="1"/>
  <c r="I47" i="1" s="1"/>
  <c r="H47" i="1"/>
  <c r="J47" i="1" s="1"/>
  <c r="P47" i="1"/>
  <c r="Q47" i="1"/>
  <c r="W47" i="1"/>
  <c r="C48" i="1"/>
  <c r="G48" i="1"/>
  <c r="I48" i="1" s="1"/>
  <c r="H48" i="1"/>
  <c r="J48" i="1" s="1"/>
  <c r="P48" i="1"/>
  <c r="Q48" i="1"/>
  <c r="W48" i="1"/>
  <c r="C49" i="1"/>
  <c r="G49" i="1"/>
  <c r="I49" i="1" s="1"/>
  <c r="H49" i="1"/>
  <c r="J49" i="1" s="1"/>
  <c r="P49" i="1"/>
  <c r="Q49" i="1"/>
  <c r="W49" i="1"/>
  <c r="C50" i="1"/>
  <c r="G50" i="1"/>
  <c r="I50" i="1" s="1"/>
  <c r="H50" i="1"/>
  <c r="J50" i="1" s="1"/>
  <c r="P50" i="1"/>
  <c r="Q50" i="1"/>
  <c r="W50" i="1"/>
  <c r="C51" i="1"/>
  <c r="G51" i="1"/>
  <c r="I51" i="1" s="1"/>
  <c r="H51" i="1"/>
  <c r="J51" i="1" s="1"/>
  <c r="P51" i="1"/>
  <c r="Q51" i="1"/>
  <c r="W51" i="1"/>
  <c r="C52" i="1"/>
  <c r="G52" i="1"/>
  <c r="I52" i="1" s="1"/>
  <c r="H52" i="1"/>
  <c r="J52" i="1" s="1"/>
  <c r="P52" i="1"/>
  <c r="Q52" i="1"/>
  <c r="W52" i="1"/>
  <c r="C53" i="1"/>
  <c r="G53" i="1"/>
  <c r="I53" i="1" s="1"/>
  <c r="H53" i="1"/>
  <c r="J53" i="1" s="1"/>
  <c r="P53" i="1"/>
  <c r="Q53" i="1"/>
  <c r="W53" i="1"/>
  <c r="C54" i="1"/>
  <c r="G54" i="1"/>
  <c r="I54" i="1" s="1"/>
  <c r="H54" i="1"/>
  <c r="J54" i="1" s="1"/>
  <c r="P54" i="1"/>
  <c r="Q54" i="1"/>
  <c r="W54" i="1"/>
  <c r="C55" i="1"/>
  <c r="G55" i="1"/>
  <c r="I55" i="1" s="1"/>
  <c r="H55" i="1"/>
  <c r="J55" i="1" s="1"/>
  <c r="P55" i="1"/>
  <c r="Q55" i="1"/>
  <c r="W55" i="1"/>
  <c r="C56" i="1"/>
  <c r="G56" i="1"/>
  <c r="I56" i="1" s="1"/>
  <c r="H56" i="1"/>
  <c r="J56" i="1" s="1"/>
  <c r="P56" i="1"/>
  <c r="Q56" i="1"/>
  <c r="W56" i="1"/>
  <c r="C57" i="1"/>
  <c r="G57" i="1"/>
  <c r="I57" i="1" s="1"/>
  <c r="H57" i="1"/>
  <c r="J57" i="1" s="1"/>
  <c r="P57" i="1"/>
  <c r="Q57" i="1"/>
  <c r="W57" i="1"/>
  <c r="C58" i="1"/>
  <c r="G58" i="1"/>
  <c r="I58" i="1" s="1"/>
  <c r="H58" i="1"/>
  <c r="J58" i="1" s="1"/>
  <c r="P58" i="1"/>
  <c r="Q58" i="1"/>
  <c r="W58" i="1"/>
  <c r="C59" i="1"/>
  <c r="G59" i="1"/>
  <c r="I59" i="1" s="1"/>
  <c r="H59" i="1"/>
  <c r="J59" i="1" s="1"/>
  <c r="P59" i="1"/>
  <c r="Q59" i="1"/>
  <c r="W59" i="1"/>
  <c r="C60" i="1"/>
  <c r="G60" i="1"/>
  <c r="I60" i="1" s="1"/>
  <c r="H60" i="1"/>
  <c r="J60" i="1" s="1"/>
  <c r="P60" i="1"/>
  <c r="Q60" i="1"/>
  <c r="W60" i="1"/>
  <c r="C61" i="1"/>
  <c r="G61" i="1"/>
  <c r="I61" i="1" s="1"/>
  <c r="H61" i="1"/>
  <c r="J61" i="1" s="1"/>
  <c r="P61" i="1"/>
  <c r="Q61" i="1"/>
  <c r="W61" i="1"/>
  <c r="C62" i="1"/>
  <c r="G62" i="1"/>
  <c r="I62" i="1" s="1"/>
  <c r="H62" i="1"/>
  <c r="J62" i="1" s="1"/>
  <c r="P62" i="1"/>
  <c r="Q62" i="1"/>
  <c r="W62" i="1"/>
  <c r="C63" i="1"/>
  <c r="G63" i="1"/>
  <c r="I63" i="1" s="1"/>
  <c r="H63" i="1"/>
  <c r="J63" i="1" s="1"/>
  <c r="P63" i="1"/>
  <c r="Q63" i="1"/>
  <c r="W63" i="1"/>
  <c r="C64" i="1"/>
  <c r="G64" i="1"/>
  <c r="I64" i="1" s="1"/>
  <c r="H64" i="1"/>
  <c r="J64" i="1" s="1"/>
  <c r="P64" i="1"/>
  <c r="Q64" i="1"/>
  <c r="W64" i="1"/>
  <c r="W2" i="1"/>
  <c r="W3" i="1"/>
  <c r="W4" i="1"/>
  <c r="W5" i="1"/>
  <c r="W6" i="1"/>
  <c r="W7" i="1"/>
  <c r="W8" i="1"/>
  <c r="W9" i="1"/>
  <c r="W10" i="1"/>
  <c r="C2" i="1"/>
  <c r="L26" i="1" l="1"/>
  <c r="L62" i="1"/>
  <c r="L58" i="1"/>
  <c r="L54" i="1"/>
  <c r="L50" i="1"/>
  <c r="L17" i="1"/>
  <c r="L13" i="1"/>
  <c r="L46" i="1"/>
  <c r="L42" i="1"/>
  <c r="L14" i="1"/>
  <c r="L11" i="1"/>
  <c r="L34" i="1"/>
  <c r="L63" i="1"/>
  <c r="L59" i="1"/>
  <c r="L55" i="1"/>
  <c r="L51" i="1"/>
  <c r="L47" i="1"/>
  <c r="L43" i="1"/>
  <c r="L30" i="1"/>
  <c r="L53" i="1"/>
  <c r="L31" i="1"/>
  <c r="L27" i="1"/>
  <c r="L64" i="1"/>
  <c r="L60" i="1"/>
  <c r="L56" i="1"/>
  <c r="L52" i="1"/>
  <c r="L48" i="1"/>
  <c r="L44" i="1"/>
  <c r="L40" i="1"/>
  <c r="L39" i="1"/>
  <c r="L38" i="1"/>
  <c r="L61" i="1"/>
  <c r="L57" i="1"/>
  <c r="L49" i="1"/>
  <c r="L45" i="1"/>
  <c r="L41" i="1"/>
  <c r="L35" i="1"/>
  <c r="L23" i="1"/>
  <c r="L22" i="1"/>
  <c r="L19" i="1"/>
  <c r="L18" i="1"/>
  <c r="L15" i="1"/>
  <c r="L33" i="1"/>
  <c r="L29" i="1"/>
  <c r="L25" i="1"/>
  <c r="L21" i="1"/>
  <c r="L36" i="1"/>
  <c r="L32" i="1"/>
  <c r="L28" i="1"/>
  <c r="L24" i="1"/>
  <c r="L20" i="1"/>
  <c r="L16" i="1"/>
  <c r="L12" i="1"/>
  <c r="L37" i="1"/>
  <c r="C7" i="1"/>
  <c r="G7" i="1"/>
  <c r="I7" i="1" s="1"/>
  <c r="H7" i="1"/>
  <c r="J7" i="1" s="1"/>
  <c r="P7" i="1"/>
  <c r="Q7" i="1"/>
  <c r="C8" i="1"/>
  <c r="G8" i="1"/>
  <c r="I8" i="1" s="1"/>
  <c r="H8" i="1"/>
  <c r="J8" i="1" s="1"/>
  <c r="P8" i="1"/>
  <c r="Q8" i="1"/>
  <c r="C9" i="1"/>
  <c r="G9" i="1"/>
  <c r="I9" i="1" s="1"/>
  <c r="H9" i="1"/>
  <c r="J9" i="1" s="1"/>
  <c r="P9" i="1"/>
  <c r="Q9" i="1"/>
  <c r="C10" i="1"/>
  <c r="G10" i="1"/>
  <c r="I10" i="1" s="1"/>
  <c r="H10" i="1"/>
  <c r="J10" i="1" s="1"/>
  <c r="P10" i="1"/>
  <c r="Q10" i="1"/>
  <c r="G2" i="1"/>
  <c r="I2" i="1" s="1"/>
  <c r="H2" i="1"/>
  <c r="J2" i="1" s="1"/>
  <c r="P2" i="1"/>
  <c r="Q2" i="1"/>
  <c r="C3" i="1"/>
  <c r="G3" i="1"/>
  <c r="I3" i="1" s="1"/>
  <c r="H3" i="1"/>
  <c r="J3" i="1" s="1"/>
  <c r="P3" i="1"/>
  <c r="Q3" i="1"/>
  <c r="C4" i="1"/>
  <c r="G4" i="1"/>
  <c r="I4" i="1" s="1"/>
  <c r="H4" i="1"/>
  <c r="J4" i="1" s="1"/>
  <c r="P4" i="1"/>
  <c r="Q4" i="1"/>
  <c r="C5" i="1"/>
  <c r="G5" i="1"/>
  <c r="I5" i="1" s="1"/>
  <c r="H5" i="1"/>
  <c r="J5" i="1" s="1"/>
  <c r="P5" i="1"/>
  <c r="Q5" i="1"/>
  <c r="C6" i="1"/>
  <c r="G6" i="1"/>
  <c r="I6" i="1" s="1"/>
  <c r="H6" i="1"/>
  <c r="J6" i="1" s="1"/>
  <c r="P6" i="1"/>
  <c r="Q6" i="1"/>
  <c r="L10" i="1" l="1"/>
  <c r="L7" i="1"/>
  <c r="L9" i="1"/>
  <c r="L8" i="1"/>
  <c r="L6" i="1"/>
  <c r="L2" i="1"/>
  <c r="L5" i="1"/>
  <c r="L3" i="1"/>
  <c r="L4" i="1"/>
</calcChain>
</file>

<file path=xl/sharedStrings.xml><?xml version="1.0" encoding="utf-8"?>
<sst xmlns="http://schemas.openxmlformats.org/spreadsheetml/2006/main" count="415" uniqueCount="313">
  <si>
    <t>Province</t>
  </si>
  <si>
    <t>Date</t>
  </si>
  <si>
    <t>Ho Chi Minh</t>
  </si>
  <si>
    <t>Binh Duong</t>
  </si>
  <si>
    <t>Long An</t>
  </si>
  <si>
    <t>Dong Nai</t>
  </si>
  <si>
    <t>Bac Giang</t>
  </si>
  <si>
    <t>Khanh Hoa</t>
  </si>
  <si>
    <t>Dong Thap</t>
  </si>
  <si>
    <t>Tien Giang</t>
  </si>
  <si>
    <t>Tay Ninh</t>
  </si>
  <si>
    <t>Ha Noi</t>
  </si>
  <si>
    <t>Ba Ria - Vung Tau</t>
  </si>
  <si>
    <t>Da Nang</t>
  </si>
  <si>
    <t>Can Tho</t>
  </si>
  <si>
    <t>Phu Yen</t>
  </si>
  <si>
    <t>Bac Ninh</t>
  </si>
  <si>
    <t>Vinh Long</t>
  </si>
  <si>
    <t>Binh Thuan</t>
  </si>
  <si>
    <t>Ben Tre</t>
  </si>
  <si>
    <t>Hai Duong</t>
  </si>
  <si>
    <t>An Giang</t>
  </si>
  <si>
    <t>Tra Vinh</t>
  </si>
  <si>
    <t>Kien Giang</t>
  </si>
  <si>
    <t>Ninh Thuan</t>
  </si>
  <si>
    <t>Soc Trang</t>
  </si>
  <si>
    <t>Quang Ngai</t>
  </si>
  <si>
    <t>Binh Dinh</t>
  </si>
  <si>
    <t>Quang Nam</t>
  </si>
  <si>
    <t>Dak Lak</t>
  </si>
  <si>
    <t>Hau Giang</t>
  </si>
  <si>
    <t>Hung Yen</t>
  </si>
  <si>
    <t>Nghe An</t>
  </si>
  <si>
    <t>Binh Phuoc</t>
  </si>
  <si>
    <t>Vinh Phuc</t>
  </si>
  <si>
    <t>Gia Lai</t>
  </si>
  <si>
    <t>Ha Tinh</t>
  </si>
  <si>
    <t>Thanh Hoa</t>
  </si>
  <si>
    <t>Thua Thien Hue</t>
  </si>
  <si>
    <t>Dak Nong</t>
  </si>
  <si>
    <t>Lang Son</t>
  </si>
  <si>
    <t>Bac Lieu</t>
  </si>
  <si>
    <t>Quang Ninh</t>
  </si>
  <si>
    <t>Thai Binh</t>
  </si>
  <si>
    <t>Lam Dong</t>
  </si>
  <si>
    <t>Ninh Binh</t>
  </si>
  <si>
    <t>Ha Nam</t>
  </si>
  <si>
    <t>Quang Binh</t>
  </si>
  <si>
    <t>Dien Bien</t>
  </si>
  <si>
    <t>Ca Mau</t>
  </si>
  <si>
    <t>Son La</t>
  </si>
  <si>
    <t>Lao Cai</t>
  </si>
  <si>
    <t>Hoa Binh</t>
  </si>
  <si>
    <t>Hai Phong</t>
  </si>
  <si>
    <t>Quang Tri</t>
  </si>
  <si>
    <t>Nam Dinh</t>
  </si>
  <si>
    <t>Ha Giang</t>
  </si>
  <si>
    <t>Kon Tum</t>
  </si>
  <si>
    <t>Thai Nguyen</t>
  </si>
  <si>
    <t>Phu Tho</t>
  </si>
  <si>
    <t>Yen Bai</t>
  </si>
  <si>
    <t>Bac Kan</t>
  </si>
  <si>
    <t>Lai Chau</t>
  </si>
  <si>
    <t>Tuyen Quang</t>
  </si>
  <si>
    <t>N</t>
  </si>
  <si>
    <t>I</t>
  </si>
  <si>
    <t>E</t>
  </si>
  <si>
    <t>R</t>
  </si>
  <si>
    <t>S</t>
  </si>
  <si>
    <t>Cao Bang</t>
  </si>
  <si>
    <t>Tỷ suất sinh thô</t>
  </si>
  <si>
    <t>Bình Dương</t>
  </si>
  <si>
    <t>Bình Phước</t>
  </si>
  <si>
    <t>Bình Thuận</t>
  </si>
  <si>
    <t>Bình Định</t>
  </si>
  <si>
    <t>Bạc Liêu</t>
  </si>
  <si>
    <t>Bắc Giang</t>
  </si>
  <si>
    <t>Bắc Kạn</t>
  </si>
  <si>
    <t>Bắc Ninh</t>
  </si>
  <si>
    <t>Bến Tre</t>
  </si>
  <si>
    <t>Cao Bằng</t>
  </si>
  <si>
    <t>Cà Mau</t>
  </si>
  <si>
    <t>Cần Thơ</t>
  </si>
  <si>
    <t>Hà Giang</t>
  </si>
  <si>
    <t>Hà Nam</t>
  </si>
  <si>
    <t>Hà Nội</t>
  </si>
  <si>
    <t>Hà Tĩnh</t>
  </si>
  <si>
    <t>Hưng Yên</t>
  </si>
  <si>
    <t>Hải Dương</t>
  </si>
  <si>
    <t>Hải Phòng</t>
  </si>
  <si>
    <t>Hậu Giang</t>
  </si>
  <si>
    <t>Kiên Giang</t>
  </si>
  <si>
    <t>Lai Châu</t>
  </si>
  <si>
    <t>Lào Cai</t>
  </si>
  <si>
    <t>Lâm Đồng</t>
  </si>
  <si>
    <t>Lạng Sơn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</si>
  <si>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</si>
  <si>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</si>
  <si>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</si>
  <si>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</si>
  <si>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</si>
  <si>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</si>
  <si>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</si>
  <si>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</si>
  <si>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</si>
  <si>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</si>
  <si>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</si>
  <si>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</si>
  <si>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</si>
  <si>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Thái Bình</t>
  </si>
  <si>
    <t>Thái Nguyên</t>
  </si>
  <si>
    <t>Tiền Giang</t>
  </si>
  <si>
    <t>Trà Vinh</t>
  </si>
  <si>
    <t>Tuyên Quang</t>
  </si>
  <si>
    <t>Tây Ninh</t>
  </si>
  <si>
    <t>Vĩnh Long</t>
  </si>
  <si>
    <t>Vĩnh Phúc</t>
  </si>
  <si>
    <t>Yên Bái</t>
  </si>
  <si>
    <t>Điện Biên</t>
  </si>
  <si>
    <t>Đà Nẵng</t>
  </si>
  <si>
    <t>Đắk Lắk</t>
  </si>
  <si>
    <t>Đắk Nông</t>
  </si>
  <si>
    <t>Đồng Nai</t>
  </si>
  <si>
    <t>Đồng Tháp</t>
  </si>
  <si>
    <t>Tỷ suất tử thô</t>
  </si>
  <si>
    <t>R_0</t>
  </si>
  <si>
    <t>Average recovery time (day)</t>
  </si>
  <si>
    <t>Average incubation time (day)</t>
  </si>
  <si>
    <t>Gamma</t>
  </si>
  <si>
    <t>Alpha</t>
  </si>
  <si>
    <t>Beta</t>
  </si>
  <si>
    <t>Nu</t>
  </si>
  <si>
    <t>Mu</t>
  </si>
  <si>
    <r>
      <t xml:space="preserve">Bệnh viện 
</t>
    </r>
    <r>
      <rPr>
        <b/>
        <i/>
        <sz val="8"/>
        <color theme="1"/>
        <rFont val="Arial"/>
        <family val="2"/>
      </rPr>
      <t>Provincial Hospital</t>
    </r>
  </si>
  <si>
    <r>
      <t xml:space="preserve">BV Da liễu
</t>
    </r>
    <r>
      <rPr>
        <b/>
        <i/>
        <sz val="8"/>
        <color theme="1"/>
        <rFont val="Arial"/>
        <family val="2"/>
      </rPr>
      <t>Leprosariums</t>
    </r>
  </si>
  <si>
    <r>
      <t xml:space="preserve">Điều dưỡng
</t>
    </r>
    <r>
      <rPr>
        <b/>
        <i/>
        <sz val="8"/>
        <color theme="1"/>
        <rFont val="Arial"/>
        <family val="2"/>
      </rPr>
      <t>Sanatoriums</t>
    </r>
  </si>
  <si>
    <r>
      <t xml:space="preserve">Cơ sở khác 
</t>
    </r>
    <r>
      <rPr>
        <b/>
        <i/>
        <sz val="8"/>
        <color theme="1"/>
        <rFont val="Arial"/>
        <family val="2"/>
      </rPr>
      <t>Others facilities</t>
    </r>
  </si>
  <si>
    <t>Hoà Bình</t>
  </si>
  <si>
    <t>Thanh Hoá</t>
  </si>
  <si>
    <t>Thừa Thiên Huế</t>
  </si>
  <si>
    <t>Khánh Hoà</t>
  </si>
  <si>
    <t>Bà Rịa Vũng Tàu</t>
  </si>
  <si>
    <r>
      <t xml:space="preserve">Bệnh viện
</t>
    </r>
    <r>
      <rPr>
        <b/>
        <i/>
        <sz val="9"/>
        <color theme="1"/>
        <rFont val="Arial"/>
        <family val="2"/>
      </rPr>
      <t>Dis. Hospital</t>
    </r>
  </si>
  <si>
    <r>
      <t xml:space="preserve">PKĐKKV
</t>
    </r>
    <r>
      <rPr>
        <b/>
        <i/>
        <sz val="9"/>
        <color theme="1"/>
        <rFont val="Arial"/>
        <family val="2"/>
      </rPr>
      <t>P+ICP</t>
    </r>
  </si>
  <si>
    <r>
      <t xml:space="preserve">NHSKV
</t>
    </r>
    <r>
      <rPr>
        <b/>
        <i/>
        <sz val="9"/>
        <color theme="1"/>
        <rFont val="Arial"/>
        <family val="2"/>
      </rPr>
      <t>Maternity home</t>
    </r>
  </si>
  <si>
    <r>
      <t xml:space="preserve">Trạm y tế xã
</t>
    </r>
    <r>
      <rPr>
        <b/>
        <i/>
        <sz val="9"/>
        <color theme="1"/>
        <rFont val="Arial"/>
        <family val="2"/>
      </rPr>
      <t>C.H.C</t>
    </r>
  </si>
  <si>
    <t>P+ICP</t>
  </si>
  <si>
    <t>Maternity_home</t>
  </si>
  <si>
    <t>Provincial_Hospital</t>
  </si>
  <si>
    <t>C.H.C</t>
  </si>
  <si>
    <t>17,40</t>
  </si>
  <si>
    <t>7,60</t>
  </si>
  <si>
    <t>9,78</t>
  </si>
  <si>
    <t>16,80</t>
  </si>
  <si>
    <t>6,80</t>
  </si>
  <si>
    <t>10,00</t>
  </si>
  <si>
    <t>23,40</t>
  </si>
  <si>
    <t>5,40</t>
  </si>
  <si>
    <t>17,95</t>
  </si>
  <si>
    <t>14,40</t>
  </si>
  <si>
    <t>4,00</t>
  </si>
  <si>
    <t>10,41</t>
  </si>
  <si>
    <t>16,70</t>
  </si>
  <si>
    <t>5,20</t>
  </si>
  <si>
    <t>11,50</t>
  </si>
  <si>
    <t>17,90</t>
  </si>
  <si>
    <t>6,70</t>
  </si>
  <si>
    <t>11,18</t>
  </si>
  <si>
    <t>5,90</t>
  </si>
  <si>
    <t>10,77</t>
  </si>
  <si>
    <t>14,60</t>
  </si>
  <si>
    <t>6,00</t>
  </si>
  <si>
    <t>8,63</t>
  </si>
  <si>
    <t>14,80</t>
  </si>
  <si>
    <t>4,50</t>
  </si>
  <si>
    <t>10,33</t>
  </si>
  <si>
    <t>15,30</t>
  </si>
  <si>
    <t>7,30</t>
  </si>
  <si>
    <t>8,02</t>
  </si>
  <si>
    <t>6,20</t>
  </si>
  <si>
    <t>9,16</t>
  </si>
  <si>
    <t>17,00</t>
  </si>
  <si>
    <t>19,00</t>
  </si>
  <si>
    <t>7,50</t>
  </si>
  <si>
    <t>11,43</t>
  </si>
  <si>
    <t>16,40</t>
  </si>
  <si>
    <t>7,20</t>
  </si>
  <si>
    <t>9,24</t>
  </si>
  <si>
    <t>13,80</t>
  </si>
  <si>
    <t>9,10</t>
  </si>
  <si>
    <t>4,63</t>
  </si>
  <si>
    <t>8,40</t>
  </si>
  <si>
    <t>18,80</t>
  </si>
  <si>
    <t>4,80</t>
  </si>
  <si>
    <t>14,01</t>
  </si>
  <si>
    <t>19,10</t>
  </si>
  <si>
    <t>8,00</t>
  </si>
  <si>
    <t>11,11</t>
  </si>
  <si>
    <t>14,70</t>
  </si>
  <si>
    <t>9,50</t>
  </si>
  <si>
    <t>7,36</t>
  </si>
  <si>
    <t>17,60</t>
  </si>
  <si>
    <t>13,56</t>
  </si>
  <si>
    <t>15,00</t>
  </si>
  <si>
    <t>8,10</t>
  </si>
  <si>
    <t>6,88</t>
  </si>
  <si>
    <t>21,40</t>
  </si>
  <si>
    <t>7,10</t>
  </si>
  <si>
    <t>14,32</t>
  </si>
  <si>
    <t>22,50</t>
  </si>
  <si>
    <t>14,46</t>
  </si>
  <si>
    <t>17,80</t>
  </si>
  <si>
    <t>6,40</t>
  </si>
  <si>
    <t>11,44</t>
  </si>
  <si>
    <t>Hòa Bình</t>
  </si>
  <si>
    <t>13,70</t>
  </si>
  <si>
    <t>7,01</t>
  </si>
  <si>
    <t>Thanh Hóa</t>
  </si>
  <si>
    <t>14,10</t>
  </si>
  <si>
    <t>7,35</t>
  </si>
  <si>
    <t>18,20</t>
  </si>
  <si>
    <t>8,60</t>
  </si>
  <si>
    <t>9,60</t>
  </si>
  <si>
    <t>18,30</t>
  </si>
  <si>
    <t>7,80</t>
  </si>
  <si>
    <t>10,55</t>
  </si>
  <si>
    <t>17,70</t>
  </si>
  <si>
    <t>6,90</t>
  </si>
  <si>
    <t>10,81</t>
  </si>
  <si>
    <t>15,60</t>
  </si>
  <si>
    <t>7,40</t>
  </si>
  <si>
    <t>8,22</t>
  </si>
  <si>
    <t>Thừa Thiên - Huế</t>
  </si>
  <si>
    <t>9,49</t>
  </si>
  <si>
    <t>18,70</t>
  </si>
  <si>
    <t>14,22</t>
  </si>
  <si>
    <t>4,90</t>
  </si>
  <si>
    <t>11,98</t>
  </si>
  <si>
    <t>13,60</t>
  </si>
  <si>
    <t>6,19</t>
  </si>
  <si>
    <t>14,50</t>
  </si>
  <si>
    <t>7,14</t>
  </si>
  <si>
    <t>7,15</t>
  </si>
  <si>
    <t>Khánh Hòa</t>
  </si>
  <si>
    <t>14,30</t>
  </si>
  <si>
    <t>6,98</t>
  </si>
  <si>
    <t>4,30</t>
  </si>
  <si>
    <t>13,28</t>
  </si>
  <si>
    <t>16,10</t>
  </si>
  <si>
    <t>6,30</t>
  </si>
  <si>
    <t>9,72</t>
  </si>
  <si>
    <t>5,10</t>
  </si>
  <si>
    <t>20,50</t>
  </si>
  <si>
    <t>5,60</t>
  </si>
  <si>
    <t>14,98</t>
  </si>
  <si>
    <t>4,60</t>
  </si>
  <si>
    <t>14,24</t>
  </si>
  <si>
    <t>15,20</t>
  </si>
  <si>
    <t>9,91</t>
  </si>
  <si>
    <t>19,40</t>
  </si>
  <si>
    <t>14,04</t>
  </si>
  <si>
    <t>16,30</t>
  </si>
  <si>
    <t>11,07</t>
  </si>
  <si>
    <t>5,30</t>
  </si>
  <si>
    <t>16,90</t>
  </si>
  <si>
    <t>10,21</t>
  </si>
  <si>
    <t>12,30</t>
  </si>
  <si>
    <t>8,50</t>
  </si>
  <si>
    <t>3,72</t>
  </si>
  <si>
    <t>3,60</t>
  </si>
  <si>
    <t>14,63</t>
  </si>
  <si>
    <t>18,40</t>
  </si>
  <si>
    <t>12,06</t>
  </si>
  <si>
    <t>Bà Rịa - Vũng Tàu</t>
  </si>
  <si>
    <t>13,90</t>
  </si>
  <si>
    <t>8,48</t>
  </si>
  <si>
    <t>Hồ Chí Minh</t>
  </si>
  <si>
    <t>9,77</t>
  </si>
  <si>
    <t>12,40</t>
  </si>
  <si>
    <t>12,90</t>
  </si>
  <si>
    <t>6,47</t>
  </si>
  <si>
    <t>12,20</t>
  </si>
  <si>
    <t>4,87</t>
  </si>
  <si>
    <t>10,10</t>
  </si>
  <si>
    <t>3,71</t>
  </si>
  <si>
    <t>13,50</t>
  </si>
  <si>
    <t>8,80</t>
  </si>
  <si>
    <t>4,70</t>
  </si>
  <si>
    <t>10,90</t>
  </si>
  <si>
    <t>8,90</t>
  </si>
  <si>
    <t>2,01</t>
  </si>
  <si>
    <t>4,72</t>
  </si>
  <si>
    <t>12,10</t>
  </si>
  <si>
    <t>3,99</t>
  </si>
  <si>
    <t>13,10</t>
  </si>
  <si>
    <t>7,78</t>
  </si>
  <si>
    <t>13,20</t>
  </si>
  <si>
    <t>6,05</t>
  </si>
  <si>
    <t>4,76</t>
  </si>
  <si>
    <t>11,00</t>
  </si>
  <si>
    <t>5,70</t>
  </si>
  <si>
    <t>5,32</t>
  </si>
  <si>
    <t>12,60</t>
  </si>
  <si>
    <t>7,46</t>
  </si>
  <si>
    <t>12,80</t>
  </si>
  <si>
    <t>7,37</t>
  </si>
  <si>
    <t>TỈnh thành</t>
  </si>
  <si>
    <t>a</t>
  </si>
  <si>
    <t>b</t>
  </si>
  <si>
    <t>c</t>
  </si>
  <si>
    <t>Vaccine_min</t>
  </si>
  <si>
    <t>Rato_vaccine</t>
  </si>
  <si>
    <t>Tỷ lệ tăng tự nhiên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</si>
</sst>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12"/>
      <color rgb="FF3D3D3D"/>
      <name val="Inherit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/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applyAlignment="1">
      <alignment horizontal="left" vertical="top"/>
    </xf>
    <xf numFmtId="0" fontId="18" fillId="0" borderId="0" xfId="0" applyFont="1"/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top"/>
    </xf>
    <xf numFmtId="0" fontId="0" fillId="0" borderId="0" xfId="0" applyAlignment="1">
      <alignment horizontal="right"/>
    </xf>
    <xf numFmtId="0" fontId="19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2" xfId="0" applyFont="1" applyBorder="1" applyAlignment="1">
      <alignment vertical="center" wrapText="1"/>
    </xf>
    <xf numFmtId="0" fontId="21" fillId="0" borderId="12" xfId="0" applyFont="1" applyBorder="1" applyAlignment="1">
      <alignment horizontal="right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3" xfId="0" applyFont="1" applyBorder="1" applyAlignment="1">
      <alignment vertical="center" wrapText="1"/>
    </xf>
    <xf numFmtId="0" fontId="21" fillId="0" borderId="13" xfId="0" applyFont="1" applyBorder="1" applyAlignment="1">
      <alignment horizontal="right" vertical="center" wrapText="1"/>
    </xf>
    <xf numFmtId="0" fontId="22" fillId="0" borderId="11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vertical="top"/>
    </xf>
    <xf numFmtId="0" fontId="18" fillId="0" borderId="0" xfId="0" applyFont="1" applyAlignment="1"/>
    <xf numFmtId="0" fontId="24" fillId="33" borderId="14" xfId="0" applyFont="1" applyFill="1" applyBorder="1" applyAlignment="1">
      <alignment horizontal="left" vertical="top"/>
    </xf>
    <xf numFmtId="0" fontId="0" fillId="0" borderId="14" xfId="0" applyBorder="1"/>
    <xf numFmtId="0" fontId="0" fillId="0" borderId="0" xfId="0" applyAlignment="1">
      <alignment horizontal="right" vertical="top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0">
    <dxf>
      <numFmt numFmtId="19" formatCode="dd/mm/yy"/>
    </dxf>
    <dxf>
      <numFmt numFmtId="19" formatCode="dd/mm/yy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textRotation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textRotation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textRotation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textRotation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textRotation="0" indent="0" justifyLastLine="0" shrinkToFit="0" readingOrder="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e5" displayName="Table5" ref="A1:X64" totalsRowShown="0" headerRowDxfId="49" dataDxfId="48">
  <sortState ref="A2:Z64">
    <sortCondition descending="1" ref="D1:D64"/>
  </sortState>
  <tableColumns count="24">
    <tableColumn id="1" name="Province" dataDxfId="47" totalsRowDxfId="46"/>
    <tableColumn id="2" name="N" dataDxfId="45" totalsRowDxfId="44"/>
    <tableColumn id="8" name="S" dataDxfId="43" totalsRowDxfId="42">
      <calculatedColumnFormula>Table5[[#This Row],[N]]-Table5[[#This Row],[I]]-Table5[[#This Row],[E]]-Table5[[#This Row],[R]]</calculatedColumnFormula>
    </tableColumn>
    <tableColumn id="4" name="I" dataDxfId="41" totalsRowDxfId="40"/>
    <tableColumn id="5" name="E" dataDxfId="39" totalsRowDxfId="38"/>
    <tableColumn id="6" name="R" dataDxfId="37" totalsRowDxfId="36"/>
    <tableColumn id="17" name="Average recovery time (day)" dataDxfId="35" totalsRowDxfId="34">
      <calculatedColumnFormula>RANDBETWEEN(10,14)</calculatedColumnFormula>
    </tableColumn>
    <tableColumn id="16" name="Average incubation time (day)" dataDxfId="33" totalsRowDxfId="32">
      <calculatedColumnFormula>RANDBETWEEN(5,7)</calculatedColumnFormula>
    </tableColumn>
    <tableColumn id="15" name="Gamma" dataDxfId="31" totalsRowDxfId="30">
      <calculatedColumnFormula>1/Table5[[#This Row],[Average recovery time (day)]]</calculatedColumnFormula>
    </tableColumn>
    <tableColumn id="3" name="Alpha" dataDxfId="29" totalsRowDxfId="28">
      <calculatedColumnFormula>1/Table5[[#This Row],[Average incubation time (day)]]</calculatedColumnFormula>
    </tableColumn>
    <tableColumn id="12" name="R_0" dataDxfId="27" totalsRowDxfId="26">
      <calculatedColumnFormula>4+RAND()</calculatedColumnFormula>
    </tableColumn>
    <tableColumn id="14" name="Beta" dataDxfId="25" totalsRowDxfId="24">
      <calculatedColumnFormula>(Table5[[#This Row],[R_0]]*(Table5[[#This Row],[Mu]]+Table5[[#This Row],[Alpha]])*(Table5[[#This Row],[Mu]]+Table5[[#This Row],[Gamma]]))/Table5[[#This Row],[Alpha]]</calculatedColumnFormula>
    </tableColumn>
    <tableColumn id="11" name="Tỷ suất sinh thô" dataDxfId="23" totalsRowDxfId="22"/>
    <tableColumn id="10" name="Tỷ suất tử thô" dataDxfId="21" totalsRowDxfId="20"/>
    <tableColumn id="9" name="Tỷ lệ tăng tự nhiên" dataDxfId="19" totalsRowDxfId="18"/>
    <tableColumn id="19" name="Nu" dataDxfId="17" totalsRowDxfId="16">
      <calculatedColumnFormula>Table5[[#This Row],[Tỷ suất sinh thô]]/(1000*12)</calculatedColumnFormula>
    </tableColumn>
    <tableColumn id="18" name="Mu" dataDxfId="15" totalsRowDxfId="14">
      <calculatedColumnFormula>Table5[[#This Row],[Tỷ suất tử thô]]/(1000*12)</calculatedColumnFormula>
    </tableColumn>
    <tableColumn id="27" name="Provincial_Hospital" dataDxfId="13" totalsRowDxfId="12"/>
    <tableColumn id="22" name="P+ICP" dataDxfId="11" totalsRowDxfId="10"/>
    <tableColumn id="29" name="Maternity_home" dataDxfId="9" totalsRowDxfId="8"/>
    <tableColumn id="28" name="C.H.C" dataDxfId="7" totalsRowDxfId="6"/>
    <tableColumn id="20" name="Rato_vaccine" dataDxfId="5" totalsRowDxfId="4"/>
    <tableColumn id="13" name="Vaccine_min" dataDxfId="3" totalsRowDxfId="2">
      <calculatedColumnFormula>Table5[[#This Row],[Rato_vaccine]]*Table5[[#This Row],[N]]</calculatedColumnFormula>
    </tableColumn>
    <tableColumn id="7" name="Date" dataDxfId="1" totalsRow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abSelected="1" zoomScale="105" workbookViewId="0">
      <selection activeCell="B2" sqref="B2"/>
    </sheetView>
  </sheetViews>
  <sheetFormatPr defaultRowHeight="14.25"/>
  <cols>
    <col min="1" max="1" width="15.875" bestFit="1" customWidth="1"/>
    <col min="2" max="3" width="15.375" customWidth="1"/>
    <col min="4" max="4" width="21.625" bestFit="1" customWidth="1"/>
    <col min="5" max="5" width="23.625" bestFit="1" customWidth="1"/>
    <col min="6" max="6" width="10.125" customWidth="1"/>
    <col min="7" max="7" width="16.625" customWidth="1"/>
    <col min="8" max="8" width="17.25" customWidth="1"/>
    <col min="9" max="11" width="10.125" customWidth="1"/>
    <col min="12" max="12" width="5.375" bestFit="1" customWidth="1"/>
    <col min="13" max="13" width="15" bestFit="1" customWidth="1"/>
    <col min="14" max="14" width="13.25" style="15" bestFit="1" customWidth="1"/>
    <col min="15" max="15" width="17.75" style="15" bestFit="1" customWidth="1"/>
    <col min="16" max="17" width="11.875" bestFit="1" customWidth="1"/>
    <col min="18" max="18" width="17.875" customWidth="1"/>
    <col min="19" max="19" width="8.375" bestFit="1" customWidth="1"/>
    <col min="20" max="20" width="17.125" bestFit="1" customWidth="1"/>
    <col min="21" max="21" width="8" bestFit="1" customWidth="1"/>
    <col min="22" max="22" width="13" bestFit="1" customWidth="1"/>
    <col min="23" max="23" width="13.875" style="1" bestFit="1" customWidth="1"/>
  </cols>
  <sheetData>
    <row r="1" spans="1:24" s="9" customFormat="1" ht="28.5" customHeight="1">
      <c r="A1" s="9" t="s">
        <v>0</v>
      </c>
      <c r="B1" s="9" t="s">
        <v>64</v>
      </c>
      <c r="C1" s="9" t="s">
        <v>68</v>
      </c>
      <c r="D1" s="9" t="s">
        <v>65</v>
      </c>
      <c r="E1" s="9" t="s">
        <v>66</v>
      </c>
      <c r="F1" s="9" t="s">
        <v>67</v>
      </c>
      <c r="G1" s="9" t="s">
        <v>126</v>
      </c>
      <c r="H1" s="9" t="s">
        <v>127</v>
      </c>
      <c r="I1" s="9" t="s">
        <v>128</v>
      </c>
      <c r="J1" s="9" t="s">
        <v>129</v>
      </c>
      <c r="K1" s="9" t="s">
        <v>125</v>
      </c>
      <c r="L1" s="9" t="s">
        <v>130</v>
      </c>
      <c r="M1" s="10" t="s">
        <v>70</v>
      </c>
      <c r="N1" s="10" t="s">
        <v>124</v>
      </c>
      <c r="O1" s="10" t="s">
        <v>312</v>
      </c>
      <c r="P1" s="12" t="s">
        <v>131</v>
      </c>
      <c r="Q1" s="12" t="s">
        <v>132</v>
      </c>
      <c r="R1" s="8" t="s">
        <v>148</v>
      </c>
      <c r="S1" s="8" t="s">
        <v>146</v>
      </c>
      <c r="T1" s="8" t="s">
        <v>147</v>
      </c>
      <c r="U1" s="8" t="s">
        <v>149</v>
      </c>
      <c r="V1" s="8" t="s">
        <v>311</v>
      </c>
      <c r="W1" s="8" t="s">
        <v>310</v>
      </c>
      <c r="X1" s="11" t="s">
        <v>1</v>
      </c>
    </row>
    <row r="2" spans="1:24">
      <c r="A2" s="3" t="s">
        <v>2</v>
      </c>
      <c r="B2" s="3">
        <v>9411805</v>
      </c>
      <c r="C2" s="3">
        <f>Table5[[#This Row],[N]]-Table5[[#This Row],[I]]-Table5[[#This Row],[E]]-Table5[[#This Row],[R]]</f>
        <v>9286249</v>
      </c>
      <c r="D2" s="3">
        <v>112215</v>
      </c>
      <c r="E2" s="3">
        <v>11236</v>
      </c>
      <c r="F2" s="3">
        <v>2105</v>
      </c>
      <c r="G2" s="3">
        <f t="shared" ref="G2:G33" ca="1" si="0">RANDBETWEEN(10,14)</f>
        <v>10</v>
      </c>
      <c r="H2" s="3">
        <f t="shared" ref="H2:H33" ca="1" si="1">RANDBETWEEN(5,7)</f>
        <v>6</v>
      </c>
      <c r="I2" s="7">
        <f ca="1">1/Table5[[#This Row],[Average recovery time (day)]]</f>
        <v>0.1</v>
      </c>
      <c r="J2" s="2">
        <f ca="1">1/Table5[[#This Row],[Average incubation time (day)]]</f>
        <v>0.16666666666666666</v>
      </c>
      <c r="K2" s="2">
        <v>5</v>
      </c>
      <c r="L2" s="7">
        <f ca="1">(Table5[[#This Row],[R_0]]*(Table5[[#This Row],[Mu]]+Table5[[#This Row],[Alpha]])*(Table5[[#This Row],[Mu]]+Table5[[#This Row],[Gamma]]))/Table5[[#This Row],[Alpha]]</f>
        <v>0.50340541875</v>
      </c>
      <c r="M2" s="2">
        <v>14.8</v>
      </c>
      <c r="N2" s="13">
        <v>5.0999999999999996</v>
      </c>
      <c r="O2" s="15">
        <v>9.77</v>
      </c>
      <c r="P2">
        <f>Table5[[#This Row],[Tỷ suất sinh thô]]/(1000*12)</f>
        <v>1.2333333333333335E-3</v>
      </c>
      <c r="Q2">
        <f>Table5[[#This Row],[Tỷ suất tử thô]]/(1000*12)</f>
        <v>4.2499999999999998E-4</v>
      </c>
      <c r="R2" s="24">
        <v>32</v>
      </c>
      <c r="S2" s="24">
        <v>24</v>
      </c>
      <c r="T2" s="24">
        <v>0</v>
      </c>
      <c r="U2" s="24">
        <v>319</v>
      </c>
      <c r="V2" s="24">
        <v>0.3</v>
      </c>
      <c r="W2" s="24">
        <f>Table5[[#This Row],[Rato_vaccine]]*Table5[[#This Row],[N]]</f>
        <v>2823541.5</v>
      </c>
      <c r="X2" s="1">
        <v>44414</v>
      </c>
    </row>
    <row r="3" spans="1:24">
      <c r="A3" s="3" t="s">
        <v>3</v>
      </c>
      <c r="B3" s="3">
        <v>1487009</v>
      </c>
      <c r="C3" s="3">
        <f>Table5[[#This Row],[N]]-Table5[[#This Row],[I]]-Table5[[#This Row],[E]]-Table5[[#This Row],[R]]</f>
        <v>1459614</v>
      </c>
      <c r="D3" s="3">
        <v>22689</v>
      </c>
      <c r="E3" s="3">
        <v>4562</v>
      </c>
      <c r="F3" s="3">
        <v>144</v>
      </c>
      <c r="G3" s="3">
        <f t="shared" ca="1" si="0"/>
        <v>12</v>
      </c>
      <c r="H3" s="3">
        <f t="shared" ca="1" si="1"/>
        <v>7</v>
      </c>
      <c r="I3" s="7">
        <f ca="1">1/Table5[[#This Row],[Average recovery time (day)]]</f>
        <v>8.3333333333333329E-2</v>
      </c>
      <c r="J3" s="2">
        <f ca="1">1/Table5[[#This Row],[Average incubation time (day)]]</f>
        <v>0.14285714285714285</v>
      </c>
      <c r="K3" s="2">
        <v>5</v>
      </c>
      <c r="L3" s="7">
        <f ca="1">(Table5[[#This Row],[R_0]]*(Table5[[#This Row],[Mu]]+Table5[[#This Row],[Alpha]])*(Table5[[#This Row],[Mu]]+Table5[[#This Row],[Gamma]]))/Table5[[#This Row],[Alpha]]</f>
        <v>0.4190448166666666</v>
      </c>
      <c r="M3" s="2">
        <v>18.2</v>
      </c>
      <c r="N3" s="13">
        <v>3.6</v>
      </c>
      <c r="O3" s="15">
        <v>14.63</v>
      </c>
      <c r="P3">
        <f>Table5[[#This Row],[Tỷ suất sinh thô]]/(1000*12)</f>
        <v>1.5166666666666666E-3</v>
      </c>
      <c r="Q3">
        <f>Table5[[#This Row],[Tỷ suất tử thô]]/(1000*12)</f>
        <v>3.0000000000000003E-4</v>
      </c>
      <c r="R3" s="24">
        <v>3</v>
      </c>
      <c r="S3" s="24">
        <v>18</v>
      </c>
      <c r="T3" s="24">
        <v>2</v>
      </c>
      <c r="U3" s="24">
        <v>91</v>
      </c>
      <c r="V3" s="24">
        <v>0.3</v>
      </c>
      <c r="W3" s="24">
        <f>Table5[[#This Row],[Rato_vaccine]]*Table5[[#This Row],[N]]</f>
        <v>446102.7</v>
      </c>
      <c r="X3" s="1">
        <v>44414</v>
      </c>
    </row>
    <row r="4" spans="1:24">
      <c r="A4" s="3" t="s">
        <v>4</v>
      </c>
      <c r="B4" s="3">
        <v>1744138</v>
      </c>
      <c r="C4" s="3">
        <f>Table5[[#This Row],[N]]-Table5[[#This Row],[I]]-Table5[[#This Row],[E]]-Table5[[#This Row],[R]]</f>
        <v>1734350</v>
      </c>
      <c r="D4" s="3">
        <v>8451</v>
      </c>
      <c r="E4" s="3">
        <v>1253</v>
      </c>
      <c r="F4" s="3">
        <v>84</v>
      </c>
      <c r="G4" s="3">
        <f t="shared" ca="1" si="0"/>
        <v>12</v>
      </c>
      <c r="H4" s="3">
        <f t="shared" ca="1" si="1"/>
        <v>5</v>
      </c>
      <c r="I4" s="7">
        <f ca="1">1/Table5[[#This Row],[Average recovery time (day)]]</f>
        <v>8.3333333333333329E-2</v>
      </c>
      <c r="J4" s="2">
        <f ca="1">1/Table5[[#This Row],[Average incubation time (day)]]</f>
        <v>0.2</v>
      </c>
      <c r="K4" s="2">
        <v>5</v>
      </c>
      <c r="L4" s="7">
        <f ca="1">(Table5[[#This Row],[R_0]]*(Table5[[#This Row],[Mu]]+Table5[[#This Row],[Alpha]])*(Table5[[#This Row],[Mu]]+Table5[[#This Row],[Gamma]]))/Table5[[#This Row],[Alpha]]</f>
        <v>0.42045155555555558</v>
      </c>
      <c r="M4" s="2">
        <v>12.9</v>
      </c>
      <c r="N4" s="13">
        <v>6.4</v>
      </c>
      <c r="O4" s="15">
        <v>6.47</v>
      </c>
      <c r="P4">
        <f>Table5[[#This Row],[Tỷ suất sinh thô]]/(1000*12)</f>
        <v>1.075E-3</v>
      </c>
      <c r="Q4">
        <f>Table5[[#This Row],[Tỷ suất tử thô]]/(1000*12)</f>
        <v>5.3333333333333336E-4</v>
      </c>
      <c r="R4" s="24">
        <v>7</v>
      </c>
      <c r="S4" s="24">
        <v>3</v>
      </c>
      <c r="T4" s="24">
        <v>0</v>
      </c>
      <c r="U4" s="24">
        <v>192</v>
      </c>
      <c r="V4" s="24">
        <v>0.2</v>
      </c>
      <c r="W4" s="24">
        <f>Table5[[#This Row],[Rato_vaccine]]*Table5[[#This Row],[N]]</f>
        <v>348827.60000000003</v>
      </c>
      <c r="X4" s="1">
        <v>44414</v>
      </c>
    </row>
    <row r="5" spans="1:24">
      <c r="A5" s="3" t="s">
        <v>5</v>
      </c>
      <c r="B5" s="3">
        <v>3236248</v>
      </c>
      <c r="C5" s="3">
        <f>Table5[[#This Row],[N]]-Table5[[#This Row],[I]]-Table5[[#This Row],[E]]-Table5[[#This Row],[R]]</f>
        <v>3227294</v>
      </c>
      <c r="D5" s="3">
        <v>6347</v>
      </c>
      <c r="E5" s="3">
        <v>2568</v>
      </c>
      <c r="F5" s="3">
        <v>39</v>
      </c>
      <c r="G5" s="3">
        <f t="shared" ca="1" si="0"/>
        <v>14</v>
      </c>
      <c r="H5" s="3">
        <f t="shared" ca="1" si="1"/>
        <v>5</v>
      </c>
      <c r="I5" s="7">
        <f ca="1">1/Table5[[#This Row],[Average recovery time (day)]]</f>
        <v>7.1428571428571425E-2</v>
      </c>
      <c r="J5" s="2">
        <f ca="1">1/Table5[[#This Row],[Average incubation time (day)]]</f>
        <v>0.2</v>
      </c>
      <c r="K5" s="2">
        <v>5</v>
      </c>
      <c r="L5" s="7">
        <f ca="1">(Table5[[#This Row],[R_0]]*(Table5[[#This Row],[Mu]]+Table5[[#This Row],[Alpha]])*(Table5[[#This Row],[Mu]]+Table5[[#This Row],[Gamma]]))/Table5[[#This Row],[Alpha]]</f>
        <v>0.36076901587301591</v>
      </c>
      <c r="M5" s="2">
        <v>18.399999999999999</v>
      </c>
      <c r="N5" s="13">
        <v>6.4</v>
      </c>
      <c r="O5" s="15">
        <v>12.06</v>
      </c>
      <c r="P5">
        <f>Table5[[#This Row],[Tỷ suất sinh thô]]/(1000*12)</f>
        <v>1.5333333333333332E-3</v>
      </c>
      <c r="Q5">
        <f>Table5[[#This Row],[Tỷ suất tử thô]]/(1000*12)</f>
        <v>5.3333333333333336E-4</v>
      </c>
      <c r="R5" s="24">
        <v>8</v>
      </c>
      <c r="S5" s="24">
        <v>0</v>
      </c>
      <c r="T5" s="24">
        <v>0</v>
      </c>
      <c r="U5" s="24">
        <v>171</v>
      </c>
      <c r="V5" s="24">
        <v>0.2</v>
      </c>
      <c r="W5" s="24">
        <f>Table5[[#This Row],[Rato_vaccine]]*Table5[[#This Row],[N]]</f>
        <v>647249.60000000009</v>
      </c>
      <c r="X5" s="1">
        <v>44414</v>
      </c>
    </row>
    <row r="6" spans="1:24">
      <c r="A6" s="3" t="s">
        <v>6</v>
      </c>
      <c r="B6" s="3">
        <v>917734</v>
      </c>
      <c r="C6" s="3">
        <f>Table5[[#This Row],[N]]-Table5[[#This Row],[I]]-Table5[[#This Row],[E]]-Table5[[#This Row],[R]]</f>
        <v>911842</v>
      </c>
      <c r="D6" s="3">
        <v>5820</v>
      </c>
      <c r="E6" s="3">
        <v>59</v>
      </c>
      <c r="F6" s="3">
        <v>13</v>
      </c>
      <c r="G6" s="3">
        <f t="shared" ca="1" si="0"/>
        <v>12</v>
      </c>
      <c r="H6" s="3">
        <f t="shared" ca="1" si="1"/>
        <v>7</v>
      </c>
      <c r="I6" s="7">
        <f ca="1">1/Table5[[#This Row],[Average recovery time (day)]]</f>
        <v>8.3333333333333329E-2</v>
      </c>
      <c r="J6" s="2">
        <f ca="1">1/Table5[[#This Row],[Average incubation time (day)]]</f>
        <v>0.14285714285714285</v>
      </c>
      <c r="K6" s="2">
        <v>5</v>
      </c>
      <c r="L6" s="7">
        <f ca="1">(Table5[[#This Row],[R_0]]*(Table5[[#This Row],[Mu]]+Table5[[#This Row],[Alpha]])*(Table5[[#This Row],[Mu]]+Table5[[#This Row],[Gamma]]))/Table5[[#This Row],[Alpha]]</f>
        <v>0.41930944444444446</v>
      </c>
      <c r="M6" s="2">
        <v>17.600000000000001</v>
      </c>
      <c r="N6" s="13">
        <v>4</v>
      </c>
      <c r="O6" s="15">
        <v>13.56</v>
      </c>
      <c r="P6">
        <f>Table5[[#This Row],[Tỷ suất sinh thô]]/(1000*12)</f>
        <v>1.4666666666666667E-3</v>
      </c>
      <c r="Q6">
        <f>Table5[[#This Row],[Tỷ suất tử thô]]/(1000*12)</f>
        <v>3.3333333333333332E-4</v>
      </c>
      <c r="R6" s="24">
        <v>7</v>
      </c>
      <c r="S6" s="24">
        <v>0</v>
      </c>
      <c r="T6" s="24">
        <v>0</v>
      </c>
      <c r="U6" s="24">
        <v>230</v>
      </c>
      <c r="V6" s="24">
        <v>0.2</v>
      </c>
      <c r="W6" s="24">
        <f>Table5[[#This Row],[Rato_vaccine]]*Table5[[#This Row],[N]]</f>
        <v>183546.80000000002</v>
      </c>
      <c r="X6" s="1">
        <v>44414</v>
      </c>
    </row>
    <row r="7" spans="1:24">
      <c r="A7" s="3" t="s">
        <v>7</v>
      </c>
      <c r="B7" s="3">
        <v>1246358</v>
      </c>
      <c r="C7" s="3">
        <f>Table5[[#This Row],[N]]-Table5[[#This Row],[I]]-Table5[[#This Row],[E]]-Table5[[#This Row],[R]]</f>
        <v>1242907</v>
      </c>
      <c r="D7" s="3">
        <v>3214</v>
      </c>
      <c r="E7" s="3">
        <v>156</v>
      </c>
      <c r="F7" s="3">
        <v>81</v>
      </c>
      <c r="G7" s="3">
        <f t="shared" ca="1" si="0"/>
        <v>14</v>
      </c>
      <c r="H7" s="3">
        <f t="shared" ca="1" si="1"/>
        <v>7</v>
      </c>
      <c r="I7" s="7">
        <f ca="1">1/Table5[[#This Row],[Average recovery time (day)]]</f>
        <v>7.1428571428571425E-2</v>
      </c>
      <c r="J7" s="2">
        <f ca="1">1/Table5[[#This Row],[Average incubation time (day)]]</f>
        <v>0.14285714285714285</v>
      </c>
      <c r="K7" s="2">
        <v>5</v>
      </c>
      <c r="L7" s="7">
        <f ca="1">(Table5[[#This Row],[R_0]]*(Table5[[#This Row],[Mu]]+Table5[[#This Row],[Alpha]])*(Table5[[#This Row],[Mu]]+Table5[[#This Row],[Gamma]]))/Table5[[#This Row],[Alpha]]</f>
        <v>0.36171830957341261</v>
      </c>
      <c r="M7" s="2">
        <v>14.3</v>
      </c>
      <c r="N7" s="13">
        <v>7.3</v>
      </c>
      <c r="O7" s="15">
        <v>6.98</v>
      </c>
      <c r="P7">
        <f>Table5[[#This Row],[Tỷ suất sinh thô]]/(1000*12)</f>
        <v>1.1916666666666668E-3</v>
      </c>
      <c r="Q7">
        <f>Table5[[#This Row],[Tỷ suất tử thô]]/(1000*12)</f>
        <v>6.0833333333333334E-4</v>
      </c>
      <c r="R7" s="24">
        <v>7</v>
      </c>
      <c r="S7" s="24">
        <v>0</v>
      </c>
      <c r="T7" s="24">
        <v>0</v>
      </c>
      <c r="U7" s="24">
        <v>137</v>
      </c>
      <c r="V7" s="24">
        <v>0.2</v>
      </c>
      <c r="W7" s="24">
        <f>Table5[[#This Row],[Rato_vaccine]]*Table5[[#This Row],[N]]</f>
        <v>249271.6</v>
      </c>
      <c r="X7" s="1">
        <v>44414</v>
      </c>
    </row>
    <row r="8" spans="1:24">
      <c r="A8" s="3" t="s">
        <v>9</v>
      </c>
      <c r="B8" s="3">
        <v>1783165</v>
      </c>
      <c r="C8" s="3">
        <f>Table5[[#This Row],[N]]-Table5[[#This Row],[I]]-Table5[[#This Row],[E]]-Table5[[#This Row],[R]]</f>
        <v>1779334</v>
      </c>
      <c r="D8" s="3">
        <v>2770</v>
      </c>
      <c r="E8" s="3">
        <v>986</v>
      </c>
      <c r="F8" s="3">
        <v>75</v>
      </c>
      <c r="G8" s="3">
        <f t="shared" ca="1" si="0"/>
        <v>10</v>
      </c>
      <c r="H8" s="3">
        <f t="shared" ca="1" si="1"/>
        <v>7</v>
      </c>
      <c r="I8" s="7">
        <f ca="1">1/Table5[[#This Row],[Average recovery time (day)]]</f>
        <v>0.1</v>
      </c>
      <c r="J8" s="2">
        <f ca="1">1/Table5[[#This Row],[Average incubation time (day)]]</f>
        <v>0.14285714285714285</v>
      </c>
      <c r="K8" s="2">
        <v>5</v>
      </c>
      <c r="L8" s="7">
        <f ca="1">(Table5[[#This Row],[R_0]]*(Table5[[#This Row],[Mu]]+Table5[[#This Row],[Alpha]])*(Table5[[#This Row],[Mu]]+Table5[[#This Row],[Gamma]]))/Table5[[#This Row],[Alpha]]</f>
        <v>0.50518378576388889</v>
      </c>
      <c r="M8" s="2">
        <v>12.2</v>
      </c>
      <c r="N8" s="13">
        <v>7.3</v>
      </c>
      <c r="O8" s="15">
        <v>4.87</v>
      </c>
      <c r="P8">
        <f>Table5[[#This Row],[Tỷ suất sinh thô]]/(1000*12)</f>
        <v>1.0166666666666666E-3</v>
      </c>
      <c r="Q8">
        <f>Table5[[#This Row],[Tỷ suất tử thô]]/(1000*12)</f>
        <v>6.0833333333333334E-4</v>
      </c>
      <c r="R8" s="24">
        <v>8</v>
      </c>
      <c r="S8" s="24">
        <v>9</v>
      </c>
      <c r="T8" s="24">
        <v>0</v>
      </c>
      <c r="U8" s="24">
        <v>173</v>
      </c>
      <c r="V8" s="24">
        <v>0.2</v>
      </c>
      <c r="W8" s="24">
        <f>Table5[[#This Row],[Rato_vaccine]]*Table5[[#This Row],[N]]</f>
        <v>356633</v>
      </c>
      <c r="X8" s="1">
        <v>44414</v>
      </c>
    </row>
    <row r="9" spans="1:24">
      <c r="A9" s="3" t="s">
        <v>10</v>
      </c>
      <c r="B9" s="3">
        <v>1190852</v>
      </c>
      <c r="C9" s="3">
        <f>Table5[[#This Row],[N]]-Table5[[#This Row],[I]]-Table5[[#This Row],[E]]-Table5[[#This Row],[R]]</f>
        <v>1188387</v>
      </c>
      <c r="D9" s="3">
        <v>2377</v>
      </c>
      <c r="E9" s="3">
        <v>87</v>
      </c>
      <c r="F9" s="3">
        <v>1</v>
      </c>
      <c r="G9" s="3">
        <f t="shared" ca="1" si="0"/>
        <v>13</v>
      </c>
      <c r="H9" s="3">
        <f t="shared" ca="1" si="1"/>
        <v>5</v>
      </c>
      <c r="I9" s="7">
        <f ca="1">1/Table5[[#This Row],[Average recovery time (day)]]</f>
        <v>7.6923076923076927E-2</v>
      </c>
      <c r="J9" s="2">
        <f ca="1">1/Table5[[#This Row],[Average incubation time (day)]]</f>
        <v>0.2</v>
      </c>
      <c r="K9" s="2">
        <v>5</v>
      </c>
      <c r="L9" s="7">
        <f ca="1">(Table5[[#This Row],[R_0]]*(Table5[[#This Row],[Mu]]+Table5[[#This Row],[Alpha]])*(Table5[[#This Row],[Mu]]+Table5[[#This Row],[Gamma]]))/Table5[[#This Row],[Alpha]]</f>
        <v>0.38953177417200863</v>
      </c>
      <c r="M9" s="2">
        <v>12.3</v>
      </c>
      <c r="N9" s="13">
        <v>8.5</v>
      </c>
      <c r="O9" s="15">
        <v>3.72</v>
      </c>
      <c r="P9">
        <f>Table5[[#This Row],[Tỷ suất sinh thô]]/(1000*12)</f>
        <v>1.0250000000000001E-3</v>
      </c>
      <c r="Q9">
        <f>Table5[[#This Row],[Tỷ suất tử thô]]/(1000*12)</f>
        <v>7.0833333333333338E-4</v>
      </c>
      <c r="R9" s="24">
        <v>3</v>
      </c>
      <c r="S9" s="24">
        <v>0</v>
      </c>
      <c r="T9" s="24">
        <v>0</v>
      </c>
      <c r="U9" s="24">
        <v>95</v>
      </c>
      <c r="V9" s="24">
        <v>0.2</v>
      </c>
      <c r="W9" s="24">
        <f>Table5[[#This Row],[Rato_vaccine]]*Table5[[#This Row],[N]]</f>
        <v>238170.40000000002</v>
      </c>
      <c r="X9" s="1">
        <v>44414</v>
      </c>
    </row>
    <row r="10" spans="1:24">
      <c r="A10" s="3" t="s">
        <v>11</v>
      </c>
      <c r="B10" s="3">
        <v>8418883</v>
      </c>
      <c r="C10" s="3">
        <f>Table5[[#This Row],[N]]-Table5[[#This Row],[I]]-Table5[[#This Row],[E]]-Table5[[#This Row],[R]]</f>
        <v>8416644</v>
      </c>
      <c r="D10" s="3">
        <v>2069</v>
      </c>
      <c r="E10" s="3">
        <v>145</v>
      </c>
      <c r="F10" s="3">
        <v>25</v>
      </c>
      <c r="G10" s="3">
        <f t="shared" ca="1" si="0"/>
        <v>13</v>
      </c>
      <c r="H10" s="3">
        <f t="shared" ca="1" si="1"/>
        <v>5</v>
      </c>
      <c r="I10" s="7">
        <f ca="1">1/Table5[[#This Row],[Average recovery time (day)]]</f>
        <v>7.6923076923076927E-2</v>
      </c>
      <c r="J10" s="2">
        <f ca="1">1/Table5[[#This Row],[Average incubation time (day)]]</f>
        <v>0.2</v>
      </c>
      <c r="K10" s="2">
        <v>5</v>
      </c>
      <c r="L10" s="7">
        <f ca="1">(Table5[[#This Row],[R_0]]*(Table5[[#This Row],[Mu]]+Table5[[#This Row],[Alpha]])*(Table5[[#This Row],[Mu]]+Table5[[#This Row],[Gamma]]))/Table5[[#This Row],[Alpha]]</f>
        <v>0.38901002777777782</v>
      </c>
      <c r="M10" s="2">
        <v>17.399999999999999</v>
      </c>
      <c r="N10" s="13">
        <v>7.6</v>
      </c>
      <c r="O10" s="30">
        <v>9.7799999999999994</v>
      </c>
      <c r="P10" s="6">
        <f>Table5[[#This Row],[Tỷ suất sinh thô]]/(1000*12)</f>
        <v>1.4499999999999999E-3</v>
      </c>
      <c r="Q10" s="6">
        <f>Table5[[#This Row],[Tỷ suất tử thô]]/(1000*12)</f>
        <v>6.333333333333333E-4</v>
      </c>
      <c r="R10" s="26">
        <v>27</v>
      </c>
      <c r="S10" s="26">
        <v>0</v>
      </c>
      <c r="T10" s="26">
        <v>0</v>
      </c>
      <c r="U10" s="26">
        <v>584</v>
      </c>
      <c r="V10" s="24">
        <v>0.2</v>
      </c>
      <c r="W10" s="26">
        <f>Table5[[#This Row],[Rato_vaccine]]*Table5[[#This Row],[N]]</f>
        <v>1683776.6</v>
      </c>
      <c r="X10" s="1">
        <v>44414</v>
      </c>
    </row>
    <row r="11" spans="1:24">
      <c r="A11" s="3" t="s">
        <v>12</v>
      </c>
      <c r="B11" s="3">
        <v>1181302</v>
      </c>
      <c r="C11" s="3">
        <f>Table5[[#This Row],[N]]-Table5[[#This Row],[I]]-Table5[[#This Row],[E]]-Table5[[#This Row],[R]]</f>
        <v>1178618</v>
      </c>
      <c r="D11" s="3">
        <v>1853</v>
      </c>
      <c r="E11" s="3">
        <v>789</v>
      </c>
      <c r="F11" s="3">
        <v>42</v>
      </c>
      <c r="G11" s="3">
        <f t="shared" ca="1" si="0"/>
        <v>12</v>
      </c>
      <c r="H11" s="3">
        <f t="shared" ca="1" si="1"/>
        <v>5</v>
      </c>
      <c r="I11" s="7">
        <f ca="1">1/Table5[[#This Row],[Average recovery time (day)]]</f>
        <v>8.3333333333333329E-2</v>
      </c>
      <c r="J11" s="2">
        <f ca="1">1/Table5[[#This Row],[Average incubation time (day)]]</f>
        <v>0.2</v>
      </c>
      <c r="K11" s="2">
        <v>5</v>
      </c>
      <c r="L11" s="7">
        <f ca="1">(Table5[[#This Row],[R_0]]*(Table5[[#This Row],[Mu]]+Table5[[#This Row],[Alpha]])*(Table5[[#This Row],[Mu]]+Table5[[#This Row],[Gamma]]))/Table5[[#This Row],[Alpha]]</f>
        <v>0.41985922916666668</v>
      </c>
      <c r="M11" s="2">
        <v>13.9</v>
      </c>
      <c r="N11" s="13">
        <v>5.4</v>
      </c>
      <c r="O11" s="15">
        <v>8.48</v>
      </c>
      <c r="P11">
        <f>Table5[[#This Row],[Tỷ suất sinh thô]]/(1000*12)</f>
        <v>1.1583333333333333E-3</v>
      </c>
      <c r="Q11">
        <f>Table5[[#This Row],[Tỷ suất tử thô]]/(1000*12)</f>
        <v>4.5000000000000004E-4</v>
      </c>
      <c r="R11" s="24">
        <v>6</v>
      </c>
      <c r="S11" s="24">
        <v>0</v>
      </c>
      <c r="T11" s="24">
        <v>0</v>
      </c>
      <c r="U11" s="24">
        <v>82</v>
      </c>
      <c r="V11" s="24">
        <v>0.2</v>
      </c>
      <c r="W11" s="24">
        <f>Table5[[#This Row],[Rato_vaccine]]*Table5[[#This Row],[N]]</f>
        <v>236260.40000000002</v>
      </c>
      <c r="X11" s="1">
        <v>44414</v>
      </c>
    </row>
    <row r="12" spans="1:24">
      <c r="A12" s="3" t="s">
        <v>13</v>
      </c>
      <c r="B12" s="3">
        <v>1191381</v>
      </c>
      <c r="C12" s="3">
        <f>Table5[[#This Row],[N]]-Table5[[#This Row],[I]]-Table5[[#This Row],[E]]-Table5[[#This Row],[R]]</f>
        <v>1189574</v>
      </c>
      <c r="D12" s="3">
        <v>1759</v>
      </c>
      <c r="E12" s="3">
        <v>35</v>
      </c>
      <c r="F12" s="3">
        <v>13</v>
      </c>
      <c r="G12" s="3">
        <f t="shared" ca="1" si="0"/>
        <v>13</v>
      </c>
      <c r="H12" s="3">
        <f t="shared" ca="1" si="1"/>
        <v>5</v>
      </c>
      <c r="I12" s="7">
        <f ca="1">1/Table5[[#This Row],[Average recovery time (day)]]</f>
        <v>7.6923076923076927E-2</v>
      </c>
      <c r="J12" s="2">
        <f ca="1">1/Table5[[#This Row],[Average incubation time (day)]]</f>
        <v>0.2</v>
      </c>
      <c r="K12" s="2">
        <v>5</v>
      </c>
      <c r="L12" s="7">
        <f ca="1">(Table5[[#This Row],[R_0]]*(Table5[[#This Row],[Mu]]+Table5[[#This Row],[Alpha]])*(Table5[[#This Row],[Mu]]+Table5[[#This Row],[Gamma]]))/Table5[[#This Row],[Alpha]]</f>
        <v>0.3872150540865385</v>
      </c>
      <c r="M12" s="2">
        <v>18.7</v>
      </c>
      <c r="N12" s="13">
        <v>4.5</v>
      </c>
      <c r="O12" s="15">
        <v>14.22</v>
      </c>
      <c r="P12">
        <f>Table5[[#This Row],[Tỷ suất sinh thô]]/(1000*12)</f>
        <v>1.5583333333333332E-3</v>
      </c>
      <c r="Q12">
        <f>Table5[[#This Row],[Tỷ suất tử thô]]/(1000*12)</f>
        <v>3.7500000000000001E-4</v>
      </c>
      <c r="R12" s="24">
        <v>8</v>
      </c>
      <c r="S12" s="24">
        <v>0</v>
      </c>
      <c r="T12" s="24">
        <v>0</v>
      </c>
      <c r="U12" s="24">
        <v>56</v>
      </c>
      <c r="V12" s="24">
        <v>0.2</v>
      </c>
      <c r="W12" s="24">
        <f>Table5[[#This Row],[Rato_vaccine]]*Table5[[#This Row],[N]]</f>
        <v>238276.2</v>
      </c>
      <c r="X12" s="1">
        <v>44414</v>
      </c>
    </row>
    <row r="13" spans="1:24">
      <c r="A13" s="3" t="s">
        <v>14</v>
      </c>
      <c r="B13" s="3">
        <v>535098</v>
      </c>
      <c r="C13" s="3">
        <f>Table5[[#This Row],[N]]-Table5[[#This Row],[I]]-Table5[[#This Row],[E]]-Table5[[#This Row],[R]]</f>
        <v>533354</v>
      </c>
      <c r="D13" s="3">
        <v>1718</v>
      </c>
      <c r="E13" s="3">
        <v>24</v>
      </c>
      <c r="F13" s="3">
        <v>2</v>
      </c>
      <c r="G13" s="3">
        <f t="shared" ca="1" si="0"/>
        <v>13</v>
      </c>
      <c r="H13" s="3">
        <f t="shared" ca="1" si="1"/>
        <v>6</v>
      </c>
      <c r="I13" s="7">
        <f ca="1">1/Table5[[#This Row],[Average recovery time (day)]]</f>
        <v>7.6923076923076927E-2</v>
      </c>
      <c r="J13" s="2">
        <f ca="1">1/Table5[[#This Row],[Average incubation time (day)]]</f>
        <v>0.16666666666666666</v>
      </c>
      <c r="K13" s="2">
        <v>5</v>
      </c>
      <c r="L13" s="7">
        <f ca="1">(Table5[[#This Row],[R_0]]*(Table5[[#This Row],[Mu]]+Table5[[#This Row],[Alpha]])*(Table5[[#This Row],[Mu]]+Table5[[#This Row],[Gamma]]))/Table5[[#This Row],[Alpha]]</f>
        <v>0.38901080000000005</v>
      </c>
      <c r="M13" s="2">
        <v>13.2</v>
      </c>
      <c r="N13" s="13">
        <v>7.2</v>
      </c>
      <c r="O13" s="15">
        <v>6.05</v>
      </c>
      <c r="P13">
        <f>Table5[[#This Row],[Tỷ suất sinh thô]]/(1000*12)</f>
        <v>1.0999999999999998E-3</v>
      </c>
      <c r="Q13">
        <f>Table5[[#This Row],[Tỷ suất tử thô]]/(1000*12)</f>
        <v>6.0000000000000006E-4</v>
      </c>
      <c r="R13" s="24">
        <v>11</v>
      </c>
      <c r="S13" s="24">
        <v>0</v>
      </c>
      <c r="T13" s="24">
        <v>0</v>
      </c>
      <c r="U13" s="24">
        <v>85</v>
      </c>
      <c r="V13" s="24">
        <v>0.2</v>
      </c>
      <c r="W13" s="24">
        <f>Table5[[#This Row],[Rato_vaccine]]*Table5[[#This Row],[N]]</f>
        <v>107019.6</v>
      </c>
      <c r="X13" s="1">
        <v>44414</v>
      </c>
    </row>
    <row r="14" spans="1:24">
      <c r="A14" s="3" t="s">
        <v>15</v>
      </c>
      <c r="B14" s="3">
        <v>1495116</v>
      </c>
      <c r="C14" s="3">
        <f>Table5[[#This Row],[N]]-Table5[[#This Row],[I]]-Table5[[#This Row],[E]]-Table5[[#This Row],[R]]</f>
        <v>1493424</v>
      </c>
      <c r="D14" s="3">
        <v>1595</v>
      </c>
      <c r="E14" s="3">
        <v>97</v>
      </c>
      <c r="F14" s="3">
        <v>0</v>
      </c>
      <c r="G14" s="3">
        <f t="shared" ca="1" si="0"/>
        <v>10</v>
      </c>
      <c r="H14" s="3">
        <f t="shared" ca="1" si="1"/>
        <v>6</v>
      </c>
      <c r="I14" s="7">
        <f ca="1">1/Table5[[#This Row],[Average recovery time (day)]]</f>
        <v>0.1</v>
      </c>
      <c r="J14" s="2">
        <f ca="1">1/Table5[[#This Row],[Average incubation time (day)]]</f>
        <v>0.16666666666666666</v>
      </c>
      <c r="K14" s="2">
        <v>5</v>
      </c>
      <c r="L14" s="7">
        <f ca="1">(Table5[[#This Row],[R_0]]*(Table5[[#This Row],[Mu]]+Table5[[#This Row],[Alpha]])*(Table5[[#This Row],[Mu]]+Table5[[#This Row],[Gamma]]))/Table5[[#This Row],[Alpha]]</f>
        <v>0.50460991875000005</v>
      </c>
      <c r="M14" s="2">
        <v>14.1</v>
      </c>
      <c r="N14" s="13">
        <v>6.9</v>
      </c>
      <c r="O14" s="15">
        <v>7.15</v>
      </c>
      <c r="P14">
        <f>Table5[[#This Row],[Tỷ suất sinh thô]]/(1000*12)</f>
        <v>1.175E-3</v>
      </c>
      <c r="Q14">
        <f>Table5[[#This Row],[Tỷ suất tử thô]]/(1000*12)</f>
        <v>5.7499999999999999E-4</v>
      </c>
      <c r="R14" s="24">
        <v>4</v>
      </c>
      <c r="S14" s="24">
        <v>0</v>
      </c>
      <c r="T14" s="24">
        <v>0</v>
      </c>
      <c r="U14" s="24">
        <v>112</v>
      </c>
      <c r="V14" s="24">
        <v>0.2</v>
      </c>
      <c r="W14" s="24">
        <f>Table5[[#This Row],[Rato_vaccine]]*Table5[[#This Row],[N]]</f>
        <v>299023.2</v>
      </c>
      <c r="X14" s="1">
        <v>44414</v>
      </c>
    </row>
    <row r="15" spans="1:24">
      <c r="A15" s="3" t="s">
        <v>16</v>
      </c>
      <c r="B15" s="3">
        <v>1450518</v>
      </c>
      <c r="C15" s="3">
        <f>Table5[[#This Row],[N]]-Table5[[#This Row],[I]]-Table5[[#This Row],[E]]-Table5[[#This Row],[R]]</f>
        <v>1449005</v>
      </c>
      <c r="D15" s="3">
        <v>1469</v>
      </c>
      <c r="E15" s="3">
        <v>38</v>
      </c>
      <c r="F15" s="3">
        <v>6</v>
      </c>
      <c r="G15" s="3">
        <f t="shared" ca="1" si="0"/>
        <v>13</v>
      </c>
      <c r="H15" s="3">
        <f t="shared" ca="1" si="1"/>
        <v>5</v>
      </c>
      <c r="I15" s="7">
        <f ca="1">1/Table5[[#This Row],[Average recovery time (day)]]</f>
        <v>7.6923076923076927E-2</v>
      </c>
      <c r="J15" s="2">
        <f ca="1">1/Table5[[#This Row],[Average incubation time (day)]]</f>
        <v>0.2</v>
      </c>
      <c r="K15" s="2">
        <v>5</v>
      </c>
      <c r="L15" s="7">
        <f ca="1">(Table5[[#This Row],[R_0]]*(Table5[[#This Row],[Mu]]+Table5[[#This Row],[Alpha]])*(Table5[[#This Row],[Mu]]+Table5[[#This Row],[Gamma]]))/Table5[[#This Row],[Alpha]]</f>
        <v>0.38773583173076925</v>
      </c>
      <c r="M15" s="2">
        <v>23.4</v>
      </c>
      <c r="N15" s="13">
        <v>5.4</v>
      </c>
      <c r="O15" s="15">
        <v>17.95</v>
      </c>
      <c r="P15">
        <f>Table5[[#This Row],[Tỷ suất sinh thô]]/(1000*12)</f>
        <v>1.9499999999999999E-3</v>
      </c>
      <c r="Q15">
        <f>Table5[[#This Row],[Tỷ suất tử thô]]/(1000*12)</f>
        <v>4.5000000000000004E-4</v>
      </c>
      <c r="R15" s="24">
        <v>6</v>
      </c>
      <c r="S15" s="24">
        <v>0</v>
      </c>
      <c r="T15" s="24">
        <v>0</v>
      </c>
      <c r="U15" s="24">
        <v>126</v>
      </c>
      <c r="V15" s="24">
        <v>0.2</v>
      </c>
      <c r="W15" s="24">
        <f>Table5[[#This Row],[Rato_vaccine]]*Table5[[#This Row],[N]]</f>
        <v>290103.60000000003</v>
      </c>
      <c r="X15" s="1">
        <v>44414</v>
      </c>
    </row>
    <row r="16" spans="1:24">
      <c r="A16" s="3" t="s">
        <v>17</v>
      </c>
      <c r="B16" s="3">
        <v>1022408</v>
      </c>
      <c r="C16" s="3">
        <f>Table5[[#This Row],[N]]-Table5[[#This Row],[I]]-Table5[[#This Row],[E]]-Table5[[#This Row],[R]]</f>
        <v>1021127</v>
      </c>
      <c r="D16" s="3">
        <v>1155</v>
      </c>
      <c r="E16" s="3">
        <v>110</v>
      </c>
      <c r="F16" s="3">
        <v>16</v>
      </c>
      <c r="G16" s="3">
        <f t="shared" ca="1" si="0"/>
        <v>13</v>
      </c>
      <c r="H16" s="3">
        <f t="shared" ca="1" si="1"/>
        <v>6</v>
      </c>
      <c r="I16" s="7">
        <f ca="1">1/Table5[[#This Row],[Average recovery time (day)]]</f>
        <v>7.6923076923076927E-2</v>
      </c>
      <c r="J16" s="2">
        <f ca="1">1/Table5[[#This Row],[Average incubation time (day)]]</f>
        <v>0.16666666666666666</v>
      </c>
      <c r="K16" s="2">
        <v>5</v>
      </c>
      <c r="L16" s="7">
        <f ca="1">(Table5[[#This Row],[R_0]]*(Table5[[#This Row],[Mu]]+Table5[[#This Row],[Alpha]])*(Table5[[#This Row],[Mu]]+Table5[[#This Row],[Gamma]]))/Table5[[#This Row],[Alpha]]</f>
        <v>0.39005175849358975</v>
      </c>
      <c r="M16" s="2">
        <v>10.9</v>
      </c>
      <c r="N16" s="13">
        <v>8.9</v>
      </c>
      <c r="O16" s="15">
        <v>2.0099999999999998</v>
      </c>
      <c r="P16">
        <f>Table5[[#This Row],[Tỷ suất sinh thô]]/(1000*12)</f>
        <v>9.0833333333333337E-4</v>
      </c>
      <c r="Q16">
        <f>Table5[[#This Row],[Tỷ suất tử thô]]/(1000*12)</f>
        <v>7.4166666666666673E-4</v>
      </c>
      <c r="R16" s="24">
        <v>7</v>
      </c>
      <c r="S16" s="24">
        <v>0</v>
      </c>
      <c r="T16" s="24">
        <v>0</v>
      </c>
      <c r="U16" s="24">
        <v>109</v>
      </c>
      <c r="V16" s="24">
        <v>0.2</v>
      </c>
      <c r="W16" s="24">
        <f>Table5[[#This Row],[Rato_vaccine]]*Table5[[#This Row],[N]]</f>
        <v>204481.6</v>
      </c>
      <c r="X16" s="1">
        <v>44414</v>
      </c>
    </row>
    <row r="17" spans="1:24">
      <c r="A17" s="3" t="s">
        <v>18</v>
      </c>
      <c r="B17" s="3">
        <v>1243977</v>
      </c>
      <c r="C17" s="3">
        <f>Table5[[#This Row],[N]]-Table5[[#This Row],[I]]-Table5[[#This Row],[E]]-Table5[[#This Row],[R]]</f>
        <v>1242894</v>
      </c>
      <c r="D17" s="3">
        <v>993</v>
      </c>
      <c r="E17" s="3">
        <v>87</v>
      </c>
      <c r="F17" s="3">
        <v>3</v>
      </c>
      <c r="G17" s="3">
        <f t="shared" ca="1" si="0"/>
        <v>10</v>
      </c>
      <c r="H17" s="3">
        <f t="shared" ca="1" si="1"/>
        <v>6</v>
      </c>
      <c r="I17" s="7">
        <f ca="1">1/Table5[[#This Row],[Average recovery time (day)]]</f>
        <v>0.1</v>
      </c>
      <c r="J17" s="2">
        <f ca="1">1/Table5[[#This Row],[Average incubation time (day)]]</f>
        <v>0.16666666666666666</v>
      </c>
      <c r="K17" s="2">
        <v>5</v>
      </c>
      <c r="L17" s="7">
        <f ca="1">(Table5[[#This Row],[R_0]]*(Table5[[#This Row],[Mu]]+Table5[[#This Row],[Alpha]])*(Table5[[#This Row],[Mu]]+Table5[[#This Row],[Gamma]]))/Table5[[#This Row],[Alpha]]</f>
        <v>0.50420826875000002</v>
      </c>
      <c r="M17" s="2">
        <v>16.100000000000001</v>
      </c>
      <c r="N17" s="13">
        <v>6.3</v>
      </c>
      <c r="O17" s="15">
        <v>9.7200000000000006</v>
      </c>
      <c r="P17">
        <f>Table5[[#This Row],[Tỷ suất sinh thô]]/(1000*12)</f>
        <v>1.3416666666666668E-3</v>
      </c>
      <c r="Q17">
        <f>Table5[[#This Row],[Tỷ suất tử thô]]/(1000*12)</f>
        <v>5.2499999999999997E-4</v>
      </c>
      <c r="R17" s="24">
        <v>6</v>
      </c>
      <c r="S17" s="24">
        <v>12</v>
      </c>
      <c r="T17" s="24">
        <v>0</v>
      </c>
      <c r="U17" s="24">
        <v>117</v>
      </c>
      <c r="V17" s="24">
        <v>0.1</v>
      </c>
      <c r="W17" s="24">
        <f>Table5[[#This Row],[Rato_vaccine]]*Table5[[#This Row],[N]]</f>
        <v>124397.70000000001</v>
      </c>
      <c r="X17" s="1">
        <v>44414</v>
      </c>
    </row>
    <row r="18" spans="1:24">
      <c r="A18" s="3" t="s">
        <v>19</v>
      </c>
      <c r="B18" s="3">
        <v>1295067</v>
      </c>
      <c r="C18" s="3">
        <f>Table5[[#This Row],[N]]-Table5[[#This Row],[I]]-Table5[[#This Row],[E]]-Table5[[#This Row],[R]]</f>
        <v>1294049</v>
      </c>
      <c r="D18" s="3">
        <v>980</v>
      </c>
      <c r="E18" s="3">
        <v>16</v>
      </c>
      <c r="F18" s="3">
        <v>22</v>
      </c>
      <c r="G18" s="3">
        <f t="shared" ca="1" si="0"/>
        <v>12</v>
      </c>
      <c r="H18" s="3">
        <f t="shared" ca="1" si="1"/>
        <v>6</v>
      </c>
      <c r="I18" s="7">
        <f ca="1">1/Table5[[#This Row],[Average recovery time (day)]]</f>
        <v>8.3333333333333329E-2</v>
      </c>
      <c r="J18" s="2">
        <f ca="1">1/Table5[[#This Row],[Average incubation time (day)]]</f>
        <v>0.16666666666666666</v>
      </c>
      <c r="K18" s="2">
        <v>5</v>
      </c>
      <c r="L18" s="7">
        <f ca="1">(Table5[[#This Row],[R_0]]*(Table5[[#This Row],[Mu]]+Table5[[#This Row],[Alpha]])*(Table5[[#This Row],[Mu]]+Table5[[#This Row],[Gamma]]))/Table5[[#This Row],[Alpha]]</f>
        <v>0.42067519999999997</v>
      </c>
      <c r="M18" s="2">
        <v>10.1</v>
      </c>
      <c r="N18" s="13">
        <v>6.4</v>
      </c>
      <c r="O18" s="15">
        <v>3.71</v>
      </c>
      <c r="P18">
        <f>Table5[[#This Row],[Tỷ suất sinh thô]]/(1000*12)</f>
        <v>8.4166666666666667E-4</v>
      </c>
      <c r="Q18">
        <f>Table5[[#This Row],[Tỷ suất tử thô]]/(1000*12)</f>
        <v>5.3333333333333336E-4</v>
      </c>
      <c r="R18" s="24">
        <v>6</v>
      </c>
      <c r="S18" s="24">
        <v>9</v>
      </c>
      <c r="T18" s="24">
        <v>0</v>
      </c>
      <c r="U18" s="24">
        <v>164</v>
      </c>
      <c r="V18" s="24">
        <v>0.1</v>
      </c>
      <c r="W18" s="24">
        <f>Table5[[#This Row],[Rato_vaccine]]*Table5[[#This Row],[N]]</f>
        <v>129506.70000000001</v>
      </c>
      <c r="X18" s="1">
        <v>44414</v>
      </c>
    </row>
    <row r="19" spans="1:24">
      <c r="A19" s="3" t="s">
        <v>20</v>
      </c>
      <c r="B19" s="3">
        <v>1932090</v>
      </c>
      <c r="C19" s="3">
        <f>Table5[[#This Row],[N]]-Table5[[#This Row],[I]]-Table5[[#This Row],[E]]-Table5[[#This Row],[R]]</f>
        <v>1931193</v>
      </c>
      <c r="D19" s="3">
        <v>873</v>
      </c>
      <c r="E19" s="3">
        <v>24</v>
      </c>
      <c r="F19" s="3">
        <v>0</v>
      </c>
      <c r="G19" s="3">
        <f t="shared" ca="1" si="0"/>
        <v>14</v>
      </c>
      <c r="H19" s="3">
        <f t="shared" ca="1" si="1"/>
        <v>7</v>
      </c>
      <c r="I19" s="7">
        <f ca="1">1/Table5[[#This Row],[Average recovery time (day)]]</f>
        <v>7.1428571428571425E-2</v>
      </c>
      <c r="J19" s="2">
        <f ca="1">1/Table5[[#This Row],[Average incubation time (day)]]</f>
        <v>0.14285714285714285</v>
      </c>
      <c r="K19" s="2">
        <v>5</v>
      </c>
      <c r="L19" s="7">
        <f ca="1">(Table5[[#This Row],[R_0]]*(Table5[[#This Row],[Mu]]+Table5[[#This Row],[Alpha]])*(Table5[[#This Row],[Mu]]+Table5[[#This Row],[Gamma]]))/Table5[[#This Row],[Alpha]]</f>
        <v>0.36039942936507935</v>
      </c>
      <c r="M19" s="2">
        <v>16.7</v>
      </c>
      <c r="N19" s="13">
        <v>5.2</v>
      </c>
      <c r="O19" s="15">
        <v>11.5</v>
      </c>
      <c r="P19">
        <f>Table5[[#This Row],[Tỷ suất sinh thô]]/(1000*12)</f>
        <v>1.3916666666666667E-3</v>
      </c>
      <c r="Q19">
        <f>Table5[[#This Row],[Tỷ suất tử thô]]/(1000*12)</f>
        <v>4.3333333333333337E-4</v>
      </c>
      <c r="R19" s="24">
        <v>7</v>
      </c>
      <c r="S19" s="24">
        <v>0</v>
      </c>
      <c r="T19" s="24">
        <v>0</v>
      </c>
      <c r="U19" s="24">
        <v>265</v>
      </c>
      <c r="V19" s="24">
        <v>0.1</v>
      </c>
      <c r="W19" s="24">
        <f>Table5[[#This Row],[Rato_vaccine]]*Table5[[#This Row],[N]]</f>
        <v>193209</v>
      </c>
      <c r="X19" s="1">
        <v>44414</v>
      </c>
    </row>
    <row r="20" spans="1:24">
      <c r="A20" s="3" t="s">
        <v>21</v>
      </c>
      <c r="B20" s="3">
        <v>1864651</v>
      </c>
      <c r="C20" s="3">
        <f>Table5[[#This Row],[N]]-Table5[[#This Row],[I]]-Table5[[#This Row],[E]]-Table5[[#This Row],[R]]</f>
        <v>1864128</v>
      </c>
      <c r="D20" s="3">
        <v>484</v>
      </c>
      <c r="E20" s="3">
        <v>35</v>
      </c>
      <c r="F20" s="3">
        <v>4</v>
      </c>
      <c r="G20" s="3">
        <f t="shared" ca="1" si="0"/>
        <v>11</v>
      </c>
      <c r="H20" s="3">
        <f t="shared" ca="1" si="1"/>
        <v>5</v>
      </c>
      <c r="I20" s="7">
        <f ca="1">1/Table5[[#This Row],[Average recovery time (day)]]</f>
        <v>9.0909090909090912E-2</v>
      </c>
      <c r="J20" s="2">
        <f ca="1">1/Table5[[#This Row],[Average incubation time (day)]]</f>
        <v>0.2</v>
      </c>
      <c r="K20" s="2">
        <v>5</v>
      </c>
      <c r="L20" s="7">
        <f ca="1">(Table5[[#This Row],[R_0]]*(Table5[[#This Row],[Mu]]+Table5[[#This Row],[Alpha]])*(Table5[[#This Row],[Mu]]+Table5[[#This Row],[Gamma]]))/Table5[[#This Row],[Alpha]]</f>
        <v>0.45946593607954545</v>
      </c>
      <c r="M20" s="2">
        <v>12.1</v>
      </c>
      <c r="N20" s="14">
        <v>8.1</v>
      </c>
      <c r="O20" s="15">
        <v>3.99</v>
      </c>
      <c r="P20">
        <f>Table5[[#This Row],[Tỷ suất sinh thô]]/(1000*12)</f>
        <v>1.0083333333333333E-3</v>
      </c>
      <c r="Q20">
        <f>Table5[[#This Row],[Tỷ suất tử thô]]/(1000*12)</f>
        <v>6.7499999999999993E-4</v>
      </c>
      <c r="R20" s="24">
        <v>6</v>
      </c>
      <c r="S20" s="24">
        <v>11</v>
      </c>
      <c r="T20" s="24">
        <v>0</v>
      </c>
      <c r="U20" s="24">
        <v>156</v>
      </c>
      <c r="V20" s="24">
        <v>0.1</v>
      </c>
      <c r="W20" s="24">
        <f>Table5[[#This Row],[Rato_vaccine]]*Table5[[#This Row],[N]]</f>
        <v>186465.1</v>
      </c>
      <c r="X20" s="1">
        <v>44414</v>
      </c>
    </row>
    <row r="21" spans="1:24">
      <c r="A21" s="3" t="s">
        <v>22</v>
      </c>
      <c r="B21" s="3">
        <v>1010404</v>
      </c>
      <c r="C21" s="3">
        <f>Table5[[#This Row],[N]]-Table5[[#This Row],[I]]-Table5[[#This Row],[E]]-Table5[[#This Row],[R]]</f>
        <v>1009918</v>
      </c>
      <c r="D21" s="3">
        <v>455</v>
      </c>
      <c r="E21" s="3">
        <v>28</v>
      </c>
      <c r="F21" s="3">
        <v>3</v>
      </c>
      <c r="G21" s="3">
        <f t="shared" ca="1" si="0"/>
        <v>13</v>
      </c>
      <c r="H21" s="3">
        <f t="shared" ca="1" si="1"/>
        <v>6</v>
      </c>
      <c r="I21" s="7">
        <f ca="1">1/Table5[[#This Row],[Average recovery time (day)]]</f>
        <v>7.6923076923076927E-2</v>
      </c>
      <c r="J21" s="2">
        <f ca="1">1/Table5[[#This Row],[Average incubation time (day)]]</f>
        <v>0.16666666666666666</v>
      </c>
      <c r="K21" s="2">
        <v>5</v>
      </c>
      <c r="L21" s="7">
        <f ca="1">(Table5[[#This Row],[R_0]]*(Table5[[#This Row],[Mu]]+Table5[[#This Row],[Alpha]])*(Table5[[#This Row],[Mu]]+Table5[[#This Row],[Gamma]]))/Table5[[#This Row],[Alpha]]</f>
        <v>0.38999049230769234</v>
      </c>
      <c r="M21" s="2">
        <v>13.5</v>
      </c>
      <c r="N21" s="13">
        <v>8.8000000000000007</v>
      </c>
      <c r="O21" s="15">
        <v>4.7</v>
      </c>
      <c r="P21">
        <f>Table5[[#This Row],[Tỷ suất sinh thô]]/(1000*12)</f>
        <v>1.1249999999999999E-3</v>
      </c>
      <c r="Q21">
        <f>Table5[[#This Row],[Tỷ suất tử thô]]/(1000*12)</f>
        <v>7.3333333333333334E-4</v>
      </c>
      <c r="R21" s="24">
        <v>8</v>
      </c>
      <c r="S21" s="24">
        <v>0</v>
      </c>
      <c r="T21" s="24">
        <v>0</v>
      </c>
      <c r="U21" s="24">
        <v>94</v>
      </c>
      <c r="V21" s="24">
        <v>0.1</v>
      </c>
      <c r="W21" s="24">
        <f>Table5[[#This Row],[Rato_vaccine]]*Table5[[#This Row],[N]]</f>
        <v>101040.40000000001</v>
      </c>
      <c r="X21" s="1">
        <v>44414</v>
      </c>
    </row>
    <row r="22" spans="1:24">
      <c r="A22" s="3" t="s">
        <v>23</v>
      </c>
      <c r="B22" s="3">
        <v>1730117</v>
      </c>
      <c r="C22" s="3">
        <f>Table5[[#This Row],[N]]-Table5[[#This Row],[I]]-Table5[[#This Row],[E]]-Table5[[#This Row],[R]]</f>
        <v>1729658</v>
      </c>
      <c r="D22" s="3">
        <v>404</v>
      </c>
      <c r="E22" s="3">
        <v>53</v>
      </c>
      <c r="F22" s="3">
        <v>2</v>
      </c>
      <c r="G22" s="3">
        <f t="shared" ca="1" si="0"/>
        <v>13</v>
      </c>
      <c r="H22" s="3">
        <f t="shared" ca="1" si="1"/>
        <v>7</v>
      </c>
      <c r="I22" s="7">
        <f ca="1">1/Table5[[#This Row],[Average recovery time (day)]]</f>
        <v>7.6923076923076927E-2</v>
      </c>
      <c r="J22" s="2">
        <f ca="1">1/Table5[[#This Row],[Average incubation time (day)]]</f>
        <v>0.14285714285714285</v>
      </c>
      <c r="K22" s="2">
        <v>5</v>
      </c>
      <c r="L22" s="7">
        <f ca="1">(Table5[[#This Row],[R_0]]*(Table5[[#This Row],[Mu]]+Table5[[#This Row],[Alpha]])*(Table5[[#This Row],[Mu]]+Table5[[#This Row],[Gamma]]))/Table5[[#This Row],[Alpha]]</f>
        <v>0.38801964794337612</v>
      </c>
      <c r="M22" s="2">
        <v>13.1</v>
      </c>
      <c r="N22" s="13">
        <v>5.3</v>
      </c>
      <c r="O22" s="15">
        <v>7.78</v>
      </c>
      <c r="P22">
        <f>Table5[[#This Row],[Tỷ suất sinh thô]]/(1000*12)</f>
        <v>1.0916666666666666E-3</v>
      </c>
      <c r="Q22">
        <f>Table5[[#This Row],[Tỷ suất tử thô]]/(1000*12)</f>
        <v>4.4166666666666665E-4</v>
      </c>
      <c r="R22" s="24">
        <v>3</v>
      </c>
      <c r="S22" s="24">
        <v>0</v>
      </c>
      <c r="T22" s="24">
        <v>0</v>
      </c>
      <c r="U22" s="24">
        <v>141</v>
      </c>
      <c r="V22" s="24">
        <v>0.1</v>
      </c>
      <c r="W22" s="24">
        <f>Table5[[#This Row],[Rato_vaccine]]*Table5[[#This Row],[N]]</f>
        <v>173011.7</v>
      </c>
      <c r="X22" s="1">
        <v>44414</v>
      </c>
    </row>
    <row r="23" spans="1:24">
      <c r="A23" s="3" t="s">
        <v>24</v>
      </c>
      <c r="B23" s="3">
        <v>595698</v>
      </c>
      <c r="C23" s="3">
        <f>Table5[[#This Row],[N]]-Table5[[#This Row],[I]]-Table5[[#This Row],[E]]-Table5[[#This Row],[R]]</f>
        <v>595337</v>
      </c>
      <c r="D23" s="3">
        <v>336</v>
      </c>
      <c r="E23" s="3">
        <v>25</v>
      </c>
      <c r="F23" s="3">
        <v>0</v>
      </c>
      <c r="G23" s="3">
        <f t="shared" ca="1" si="0"/>
        <v>11</v>
      </c>
      <c r="H23" s="3">
        <f t="shared" ca="1" si="1"/>
        <v>7</v>
      </c>
      <c r="I23" s="7">
        <f ca="1">1/Table5[[#This Row],[Average recovery time (day)]]</f>
        <v>9.0909090909090912E-2</v>
      </c>
      <c r="J23" s="2">
        <f ca="1">1/Table5[[#This Row],[Average incubation time (day)]]</f>
        <v>0.14285714285714285</v>
      </c>
      <c r="K23" s="2">
        <v>5</v>
      </c>
      <c r="L23" s="7">
        <f ca="1">(Table5[[#This Row],[R_0]]*(Table5[[#This Row],[Mu]]+Table5[[#This Row],[Alpha]])*(Table5[[#This Row],[Mu]]+Table5[[#This Row],[Gamma]]))/Table5[[#This Row],[Alpha]]</f>
        <v>0.45748176682449487</v>
      </c>
      <c r="M23" s="2">
        <v>17.600000000000001</v>
      </c>
      <c r="N23" s="13">
        <v>4.3</v>
      </c>
      <c r="O23" s="15">
        <v>13.28</v>
      </c>
      <c r="P23">
        <f>Table5[[#This Row],[Tỷ suất sinh thô]]/(1000*12)</f>
        <v>1.4666666666666667E-3</v>
      </c>
      <c r="Q23">
        <f>Table5[[#This Row],[Tỷ suất tử thô]]/(1000*12)</f>
        <v>3.5833333333333333E-4</v>
      </c>
      <c r="R23" s="24">
        <v>4</v>
      </c>
      <c r="S23" s="24">
        <v>7</v>
      </c>
      <c r="T23" s="24">
        <v>1</v>
      </c>
      <c r="U23" s="24">
        <v>65</v>
      </c>
      <c r="V23" s="24">
        <v>0.1</v>
      </c>
      <c r="W23" s="24">
        <f>Table5[[#This Row],[Rato_vaccine]]*Table5[[#This Row],[N]]</f>
        <v>59569.8</v>
      </c>
      <c r="X23" s="1">
        <v>44414</v>
      </c>
    </row>
    <row r="24" spans="1:24">
      <c r="A24" s="3" t="s">
        <v>25</v>
      </c>
      <c r="B24" s="3">
        <v>1181835</v>
      </c>
      <c r="C24" s="3">
        <f>Table5[[#This Row],[N]]-Table5[[#This Row],[I]]-Table5[[#This Row],[E]]-Table5[[#This Row],[R]]</f>
        <v>1181499</v>
      </c>
      <c r="D24" s="3">
        <v>322</v>
      </c>
      <c r="E24" s="3">
        <v>12</v>
      </c>
      <c r="F24" s="3">
        <v>2</v>
      </c>
      <c r="G24" s="3">
        <f t="shared" ca="1" si="0"/>
        <v>11</v>
      </c>
      <c r="H24" s="3">
        <f t="shared" ca="1" si="1"/>
        <v>6</v>
      </c>
      <c r="I24" s="7">
        <f ca="1">1/Table5[[#This Row],[Average recovery time (day)]]</f>
        <v>9.0909090909090912E-2</v>
      </c>
      <c r="J24" s="2">
        <f ca="1">1/Table5[[#This Row],[Average incubation time (day)]]</f>
        <v>0.16666666666666666</v>
      </c>
      <c r="K24" s="2">
        <v>5</v>
      </c>
      <c r="L24" s="7">
        <f ca="1">(Table5[[#This Row],[R_0]]*(Table5[[#This Row],[Mu]]+Table5[[#This Row],[Alpha]])*(Table5[[#This Row],[Mu]]+Table5[[#This Row],[Gamma]]))/Table5[[#This Row],[Alpha]]</f>
        <v>0.45822267784090909</v>
      </c>
      <c r="M24" s="2">
        <v>11</v>
      </c>
      <c r="N24" s="13">
        <v>5.7</v>
      </c>
      <c r="O24" s="15">
        <v>5.32</v>
      </c>
      <c r="P24">
        <f>Table5[[#This Row],[Tỷ suất sinh thô]]/(1000*12)</f>
        <v>9.1666666666666665E-4</v>
      </c>
      <c r="Q24">
        <f>Table5[[#This Row],[Tỷ suất tử thô]]/(1000*12)</f>
        <v>4.75E-4</v>
      </c>
      <c r="R24" s="24">
        <v>5</v>
      </c>
      <c r="S24" s="24">
        <v>0</v>
      </c>
      <c r="T24" s="24">
        <v>0</v>
      </c>
      <c r="U24" s="24">
        <v>109</v>
      </c>
      <c r="V24" s="24">
        <v>0.1</v>
      </c>
      <c r="W24" s="24">
        <f>Table5[[#This Row],[Rato_vaccine]]*Table5[[#This Row],[N]]</f>
        <v>118183.5</v>
      </c>
      <c r="X24" s="1">
        <v>44414</v>
      </c>
    </row>
    <row r="25" spans="1:24">
      <c r="A25" s="3" t="s">
        <v>26</v>
      </c>
      <c r="B25" s="3">
        <v>1234704</v>
      </c>
      <c r="C25" s="3">
        <f>Table5[[#This Row],[N]]-Table5[[#This Row],[I]]-Table5[[#This Row],[E]]-Table5[[#This Row],[R]]</f>
        <v>1234368</v>
      </c>
      <c r="D25" s="3">
        <v>318</v>
      </c>
      <c r="E25" s="3">
        <v>18</v>
      </c>
      <c r="F25" s="3">
        <v>0</v>
      </c>
      <c r="G25" s="3">
        <f t="shared" ca="1" si="0"/>
        <v>12</v>
      </c>
      <c r="H25" s="3">
        <f t="shared" ca="1" si="1"/>
        <v>5</v>
      </c>
      <c r="I25" s="7">
        <f ca="1">1/Table5[[#This Row],[Average recovery time (day)]]</f>
        <v>8.3333333333333329E-2</v>
      </c>
      <c r="J25" s="2">
        <f ca="1">1/Table5[[#This Row],[Average incubation time (day)]]</f>
        <v>0.2</v>
      </c>
      <c r="K25" s="2">
        <v>5</v>
      </c>
      <c r="L25" s="7">
        <f ca="1">(Table5[[#This Row],[R_0]]*(Table5[[#This Row],[Mu]]+Table5[[#This Row],[Alpha]])*(Table5[[#This Row],[Mu]]+Table5[[#This Row],[Gamma]]))/Table5[[#This Row],[Alpha]]</f>
        <v>0.42104422916666662</v>
      </c>
      <c r="M25" s="2">
        <v>13.6</v>
      </c>
      <c r="N25" s="13">
        <v>7.4</v>
      </c>
      <c r="O25" s="15">
        <v>6.19</v>
      </c>
      <c r="P25">
        <f>Table5[[#This Row],[Tỷ suất sinh thô]]/(1000*12)</f>
        <v>1.1333333333333332E-3</v>
      </c>
      <c r="Q25">
        <f>Table5[[#This Row],[Tỷ suất tử thô]]/(1000*12)</f>
        <v>6.1666666666666673E-4</v>
      </c>
      <c r="R25" s="24">
        <v>6</v>
      </c>
      <c r="S25" s="24">
        <v>0</v>
      </c>
      <c r="T25" s="24">
        <v>0</v>
      </c>
      <c r="U25" s="24">
        <v>183</v>
      </c>
      <c r="V25" s="24">
        <v>0.1</v>
      </c>
      <c r="W25" s="24">
        <f>Table5[[#This Row],[Rato_vaccine]]*Table5[[#This Row],[N]]</f>
        <v>123470.40000000001</v>
      </c>
      <c r="X25" s="1">
        <v>44414</v>
      </c>
    </row>
    <row r="26" spans="1:24">
      <c r="A26" s="3" t="s">
        <v>27</v>
      </c>
      <c r="B26" s="3">
        <v>2678220</v>
      </c>
      <c r="C26" s="3">
        <f>Table5[[#This Row],[N]]-Table5[[#This Row],[I]]-Table5[[#This Row],[E]]-Table5[[#This Row],[R]]</f>
        <v>2677889</v>
      </c>
      <c r="D26" s="3">
        <v>307</v>
      </c>
      <c r="E26" s="3">
        <v>20</v>
      </c>
      <c r="F26" s="3">
        <v>4</v>
      </c>
      <c r="G26" s="3">
        <f t="shared" ca="1" si="0"/>
        <v>11</v>
      </c>
      <c r="H26" s="3">
        <f t="shared" ca="1" si="1"/>
        <v>7</v>
      </c>
      <c r="I26" s="7">
        <f ca="1">1/Table5[[#This Row],[Average recovery time (day)]]</f>
        <v>9.0909090909090912E-2</v>
      </c>
      <c r="J26" s="2">
        <f ca="1">1/Table5[[#This Row],[Average incubation time (day)]]</f>
        <v>0.14285714285714285</v>
      </c>
      <c r="K26" s="2">
        <v>5</v>
      </c>
      <c r="L26" s="7">
        <f ca="1">(Table5[[#This Row],[R_0]]*(Table5[[#This Row],[Mu]]+Table5[[#This Row],[Alpha]])*(Table5[[#This Row],[Mu]]+Table5[[#This Row],[Gamma]]))/Table5[[#This Row],[Alpha]]</f>
        <v>0.45960421881313129</v>
      </c>
      <c r="M26" s="2">
        <v>14.5</v>
      </c>
      <c r="N26" s="13">
        <v>7.4</v>
      </c>
      <c r="O26" s="15">
        <v>7.14</v>
      </c>
      <c r="P26">
        <f>Table5[[#This Row],[Tỷ suất sinh thô]]/(1000*12)</f>
        <v>1.2083333333333334E-3</v>
      </c>
      <c r="Q26">
        <f>Table5[[#This Row],[Tỷ suất tử thô]]/(1000*12)</f>
        <v>6.1666666666666673E-4</v>
      </c>
      <c r="R26" s="24">
        <v>6</v>
      </c>
      <c r="S26" s="24">
        <v>0</v>
      </c>
      <c r="T26" s="24">
        <v>0</v>
      </c>
      <c r="U26" s="24">
        <v>159</v>
      </c>
      <c r="V26" s="24">
        <v>0.1</v>
      </c>
      <c r="W26" s="24">
        <f>Table5[[#This Row],[Rato_vaccine]]*Table5[[#This Row],[N]]</f>
        <v>267822</v>
      </c>
      <c r="X26" s="1">
        <v>44414</v>
      </c>
    </row>
    <row r="27" spans="1:24">
      <c r="A27" s="3" t="s">
        <v>28</v>
      </c>
      <c r="B27" s="3">
        <v>1510960</v>
      </c>
      <c r="C27" s="3">
        <f>Table5[[#This Row],[N]]-Table5[[#This Row],[I]]-Table5[[#This Row],[E]]-Table5[[#This Row],[R]]</f>
        <v>1510651</v>
      </c>
      <c r="D27" s="3">
        <v>300</v>
      </c>
      <c r="E27" s="3">
        <v>9</v>
      </c>
      <c r="F27" s="3">
        <v>0</v>
      </c>
      <c r="G27" s="3">
        <f t="shared" ca="1" si="0"/>
        <v>13</v>
      </c>
      <c r="H27" s="3">
        <f t="shared" ca="1" si="1"/>
        <v>6</v>
      </c>
      <c r="I27" s="7">
        <f ca="1">1/Table5[[#This Row],[Average recovery time (day)]]</f>
        <v>7.6923076923076927E-2</v>
      </c>
      <c r="J27" s="2">
        <f ca="1">1/Table5[[#This Row],[Average incubation time (day)]]</f>
        <v>0.16666666666666666</v>
      </c>
      <c r="K27" s="2">
        <v>5</v>
      </c>
      <c r="L27" s="7">
        <f ca="1">(Table5[[#This Row],[R_0]]*(Table5[[#This Row],[Mu]]+Table5[[#This Row],[Alpha]])*(Table5[[#This Row],[Mu]]+Table5[[#This Row],[Gamma]]))/Table5[[#This Row],[Alpha]]</f>
        <v>0.38760436105769236</v>
      </c>
      <c r="M27" s="2">
        <v>16.8</v>
      </c>
      <c r="N27" s="13">
        <v>4.9000000000000004</v>
      </c>
      <c r="O27" s="15">
        <v>11.98</v>
      </c>
      <c r="P27">
        <f>Table5[[#This Row],[Tỷ suất sinh thô]]/(1000*12)</f>
        <v>1.4E-3</v>
      </c>
      <c r="Q27">
        <f>Table5[[#This Row],[Tỷ suất tử thô]]/(1000*12)</f>
        <v>4.0833333333333336E-4</v>
      </c>
      <c r="R27" s="24">
        <v>7</v>
      </c>
      <c r="S27" s="24">
        <v>13</v>
      </c>
      <c r="T27" s="24">
        <v>0</v>
      </c>
      <c r="U27" s="24">
        <v>244</v>
      </c>
      <c r="V27" s="24">
        <v>0.1</v>
      </c>
      <c r="W27" s="24">
        <f>Table5[[#This Row],[Rato_vaccine]]*Table5[[#This Row],[N]]</f>
        <v>151096</v>
      </c>
      <c r="X27" s="1">
        <v>44414</v>
      </c>
    </row>
    <row r="28" spans="1:24">
      <c r="A28" s="3" t="s">
        <v>29</v>
      </c>
      <c r="B28" s="3">
        <v>1897710</v>
      </c>
      <c r="C28" s="3">
        <f>Table5[[#This Row],[N]]-Table5[[#This Row],[I]]-Table5[[#This Row],[E]]-Table5[[#This Row],[R]]</f>
        <v>1897408</v>
      </c>
      <c r="D28" s="3">
        <v>292</v>
      </c>
      <c r="E28" s="3">
        <v>8</v>
      </c>
      <c r="F28" s="3">
        <v>2</v>
      </c>
      <c r="G28" s="3">
        <f t="shared" ca="1" si="0"/>
        <v>13</v>
      </c>
      <c r="H28" s="3">
        <f t="shared" ca="1" si="1"/>
        <v>6</v>
      </c>
      <c r="I28" s="7">
        <f ca="1">1/Table5[[#This Row],[Average recovery time (day)]]</f>
        <v>7.6923076923076927E-2</v>
      </c>
      <c r="J28" s="2">
        <f ca="1">1/Table5[[#This Row],[Average incubation time (day)]]</f>
        <v>0.16666666666666666</v>
      </c>
      <c r="K28" s="2">
        <v>5</v>
      </c>
      <c r="L28" s="7">
        <f ca="1">(Table5[[#This Row],[R_0]]*(Table5[[#This Row],[Mu]]+Table5[[#This Row],[Alpha]])*(Table5[[#This Row],[Mu]]+Table5[[#This Row],[Gamma]]))/Table5[[#This Row],[Alpha]]</f>
        <v>0.38778768461538465</v>
      </c>
      <c r="M28" s="2">
        <v>15.2</v>
      </c>
      <c r="N28" s="13">
        <v>5.2</v>
      </c>
      <c r="O28" s="15">
        <v>9.91</v>
      </c>
      <c r="P28">
        <f>Table5[[#This Row],[Tỷ suất sinh thô]]/(1000*12)</f>
        <v>1.2666666666666666E-3</v>
      </c>
      <c r="Q28">
        <f>Table5[[#This Row],[Tỷ suất tử thô]]/(1000*12)</f>
        <v>4.3333333333333337E-4</v>
      </c>
      <c r="R28" s="24">
        <v>6</v>
      </c>
      <c r="S28" s="24">
        <v>0</v>
      </c>
      <c r="T28" s="24">
        <v>0</v>
      </c>
      <c r="U28" s="24">
        <v>184</v>
      </c>
      <c r="V28" s="24">
        <v>0.1</v>
      </c>
      <c r="W28" s="24">
        <f>Table5[[#This Row],[Rato_vaccine]]*Table5[[#This Row],[N]]</f>
        <v>189771</v>
      </c>
      <c r="X28" s="1">
        <v>44414</v>
      </c>
    </row>
    <row r="29" spans="1:24">
      <c r="A29" s="3" t="s">
        <v>30</v>
      </c>
      <c r="B29" s="3">
        <v>728255</v>
      </c>
      <c r="C29" s="3">
        <f>Table5[[#This Row],[N]]-Table5[[#This Row],[I]]-Table5[[#This Row],[E]]-Table5[[#This Row],[R]]</f>
        <v>727991</v>
      </c>
      <c r="D29" s="3">
        <v>259</v>
      </c>
      <c r="E29" s="3">
        <v>5</v>
      </c>
      <c r="F29" s="3">
        <v>0</v>
      </c>
      <c r="G29" s="3">
        <f t="shared" ca="1" si="0"/>
        <v>14</v>
      </c>
      <c r="H29" s="3">
        <f t="shared" ca="1" si="1"/>
        <v>5</v>
      </c>
      <c r="I29" s="7">
        <f ca="1">1/Table5[[#This Row],[Average recovery time (day)]]</f>
        <v>7.1428571428571425E-2</v>
      </c>
      <c r="J29" s="2">
        <f ca="1">1/Table5[[#This Row],[Average incubation time (day)]]</f>
        <v>0.2</v>
      </c>
      <c r="K29" s="2">
        <v>5</v>
      </c>
      <c r="L29" s="7">
        <f ca="1">(Table5[[#This Row],[R_0]]*(Table5[[#This Row],[Mu]]+Table5[[#This Row],[Alpha]])*(Table5[[#This Row],[Mu]]+Table5[[#This Row],[Gamma]]))/Table5[[#This Row],[Alpha]]</f>
        <v>0.36139369419642858</v>
      </c>
      <c r="M29" s="2">
        <v>12.3</v>
      </c>
      <c r="N29" s="13">
        <v>7.5</v>
      </c>
      <c r="O29" s="15">
        <v>4.76</v>
      </c>
      <c r="P29">
        <f>Table5[[#This Row],[Tỷ suất sinh thô]]/(1000*12)</f>
        <v>1.0250000000000001E-3</v>
      </c>
      <c r="Q29">
        <f>Table5[[#This Row],[Tỷ suất tử thô]]/(1000*12)</f>
        <v>6.2500000000000001E-4</v>
      </c>
      <c r="R29" s="24">
        <v>4</v>
      </c>
      <c r="S29" s="24">
        <v>8</v>
      </c>
      <c r="T29" s="24">
        <v>0</v>
      </c>
      <c r="U29" s="24">
        <v>74</v>
      </c>
      <c r="V29" s="24">
        <v>0.1</v>
      </c>
      <c r="W29" s="24">
        <f>Table5[[#This Row],[Rato_vaccine]]*Table5[[#This Row],[N]]</f>
        <v>72825.5</v>
      </c>
      <c r="X29" s="1">
        <v>44414</v>
      </c>
    </row>
    <row r="30" spans="1:24">
      <c r="A30" s="3" t="s">
        <v>31</v>
      </c>
      <c r="B30" s="3">
        <v>1279308</v>
      </c>
      <c r="C30" s="3">
        <f>Table5[[#This Row],[N]]-Table5[[#This Row],[I]]-Table5[[#This Row],[E]]-Table5[[#This Row],[R]]</f>
        <v>1279044</v>
      </c>
      <c r="D30" s="3">
        <v>256</v>
      </c>
      <c r="E30" s="3">
        <v>7</v>
      </c>
      <c r="F30" s="3">
        <v>1</v>
      </c>
      <c r="G30" s="3">
        <f t="shared" ca="1" si="0"/>
        <v>12</v>
      </c>
      <c r="H30" s="3">
        <f t="shared" ca="1" si="1"/>
        <v>5</v>
      </c>
      <c r="I30" s="7">
        <f ca="1">1/Table5[[#This Row],[Average recovery time (day)]]</f>
        <v>8.3333333333333329E-2</v>
      </c>
      <c r="J30" s="2">
        <f ca="1">1/Table5[[#This Row],[Average incubation time (day)]]</f>
        <v>0.2</v>
      </c>
      <c r="K30" s="2">
        <v>5</v>
      </c>
      <c r="L30" s="7">
        <f ca="1">(Table5[[#This Row],[R_0]]*(Table5[[#This Row],[Mu]]+Table5[[#This Row],[Alpha]])*(Table5[[#This Row],[Mu]]+Table5[[#This Row],[Gamma]]))/Table5[[#This Row],[Alpha]]</f>
        <v>0.42015534895833334</v>
      </c>
      <c r="M30" s="2">
        <v>16.7</v>
      </c>
      <c r="N30" s="13">
        <v>5.9</v>
      </c>
      <c r="O30" s="15">
        <v>10.77</v>
      </c>
      <c r="P30">
        <f>Table5[[#This Row],[Tỷ suất sinh thô]]/(1000*12)</f>
        <v>1.3916666666666667E-3</v>
      </c>
      <c r="Q30">
        <f>Table5[[#This Row],[Tỷ suất tử thô]]/(1000*12)</f>
        <v>4.9166666666666673E-4</v>
      </c>
      <c r="R30" s="24">
        <v>8</v>
      </c>
      <c r="S30" s="24">
        <v>0</v>
      </c>
      <c r="T30" s="24">
        <v>0</v>
      </c>
      <c r="U30" s="24">
        <v>162</v>
      </c>
      <c r="V30" s="24">
        <v>0.1</v>
      </c>
      <c r="W30" s="24">
        <f>Table5[[#This Row],[Rato_vaccine]]*Table5[[#This Row],[N]]</f>
        <v>127930.8</v>
      </c>
      <c r="X30" s="1">
        <v>44414</v>
      </c>
    </row>
    <row r="31" spans="1:24">
      <c r="A31" s="3" t="s">
        <v>32</v>
      </c>
      <c r="B31" s="3">
        <v>3417809</v>
      </c>
      <c r="C31" s="3">
        <f>Table5[[#This Row],[N]]-Table5[[#This Row],[I]]-Table5[[#This Row],[E]]-Table5[[#This Row],[R]]</f>
        <v>3417540</v>
      </c>
      <c r="D31" s="3">
        <v>254</v>
      </c>
      <c r="E31" s="3">
        <v>15</v>
      </c>
      <c r="F31" s="3">
        <v>0</v>
      </c>
      <c r="G31" s="3">
        <f t="shared" ca="1" si="0"/>
        <v>10</v>
      </c>
      <c r="H31" s="3">
        <f t="shared" ca="1" si="1"/>
        <v>5</v>
      </c>
      <c r="I31" s="7">
        <f ca="1">1/Table5[[#This Row],[Average recovery time (day)]]</f>
        <v>0.1</v>
      </c>
      <c r="J31" s="2">
        <f ca="1">1/Table5[[#This Row],[Average incubation time (day)]]</f>
        <v>0.2</v>
      </c>
      <c r="K31" s="2">
        <v>5</v>
      </c>
      <c r="L31" s="7">
        <f ca="1">(Table5[[#This Row],[R_0]]*(Table5[[#This Row],[Mu]]+Table5[[#This Row],[Alpha]])*(Table5[[#This Row],[Mu]]+Table5[[#This Row],[Gamma]]))/Table5[[#This Row],[Alpha]]</f>
        <v>0.50538784027777783</v>
      </c>
      <c r="M31" s="2">
        <v>18.2</v>
      </c>
      <c r="N31" s="13">
        <v>8.6</v>
      </c>
      <c r="O31" s="15">
        <v>9.6</v>
      </c>
      <c r="P31">
        <f>Table5[[#This Row],[Tỷ suất sinh thô]]/(1000*12)</f>
        <v>1.5166666666666666E-3</v>
      </c>
      <c r="Q31">
        <f>Table5[[#This Row],[Tỷ suất tử thô]]/(1000*12)</f>
        <v>7.1666666666666667E-4</v>
      </c>
      <c r="R31" s="24">
        <v>11</v>
      </c>
      <c r="S31" s="24">
        <v>0</v>
      </c>
      <c r="T31" s="24">
        <v>0</v>
      </c>
      <c r="U31" s="24">
        <v>480</v>
      </c>
      <c r="V31" s="24">
        <v>0.1</v>
      </c>
      <c r="W31" s="24">
        <f>Table5[[#This Row],[Rato_vaccine]]*Table5[[#This Row],[N]]</f>
        <v>341780.9</v>
      </c>
      <c r="X31" s="1">
        <v>44414</v>
      </c>
    </row>
    <row r="32" spans="1:24">
      <c r="A32" s="3" t="s">
        <v>33</v>
      </c>
      <c r="B32" s="3">
        <v>1020839</v>
      </c>
      <c r="C32" s="3">
        <f>Table5[[#This Row],[N]]-Table5[[#This Row],[I]]-Table5[[#This Row],[E]]-Table5[[#This Row],[R]]</f>
        <v>1020582</v>
      </c>
      <c r="D32" s="3">
        <v>251</v>
      </c>
      <c r="E32" s="3">
        <v>6</v>
      </c>
      <c r="F32" s="3">
        <v>0</v>
      </c>
      <c r="G32" s="3">
        <f t="shared" ca="1" si="0"/>
        <v>12</v>
      </c>
      <c r="H32" s="3">
        <f t="shared" ca="1" si="1"/>
        <v>6</v>
      </c>
      <c r="I32" s="7">
        <f ca="1">1/Table5[[#This Row],[Average recovery time (day)]]</f>
        <v>8.3333333333333329E-2</v>
      </c>
      <c r="J32" s="2">
        <f ca="1">1/Table5[[#This Row],[Average incubation time (day)]]</f>
        <v>0.16666666666666666</v>
      </c>
      <c r="K32" s="2">
        <v>5</v>
      </c>
      <c r="L32" s="7">
        <f ca="1">(Table5[[#This Row],[R_0]]*(Table5[[#This Row],[Mu]]+Table5[[#This Row],[Alpha]])*(Table5[[#This Row],[Mu]]+Table5[[#This Row],[Gamma]]))/Table5[[#This Row],[Alpha]]</f>
        <v>0.42086351874999989</v>
      </c>
      <c r="M32" s="2">
        <v>16.899999999999999</v>
      </c>
      <c r="N32" s="13">
        <v>6.7</v>
      </c>
      <c r="O32" s="15">
        <v>10.210000000000001</v>
      </c>
      <c r="P32">
        <f>Table5[[#This Row],[Tỷ suất sinh thô]]/(1000*12)</f>
        <v>1.4083333333333333E-3</v>
      </c>
      <c r="Q32">
        <f>Table5[[#This Row],[Tỷ suất tử thô]]/(1000*12)</f>
        <v>5.5833333333333332E-4</v>
      </c>
      <c r="R32" s="24">
        <v>2</v>
      </c>
      <c r="S32" s="24">
        <v>2</v>
      </c>
      <c r="T32" s="24">
        <v>0</v>
      </c>
      <c r="U32" s="24">
        <v>111</v>
      </c>
      <c r="V32" s="24">
        <v>0.1</v>
      </c>
      <c r="W32" s="24">
        <f>Table5[[#This Row],[Rato_vaccine]]*Table5[[#This Row],[N]]</f>
        <v>102083.90000000001</v>
      </c>
      <c r="X32" s="1">
        <v>44414</v>
      </c>
    </row>
    <row r="33" spans="1:24">
      <c r="A33" s="3" t="s">
        <v>34</v>
      </c>
      <c r="B33" s="3">
        <v>1184074</v>
      </c>
      <c r="C33" s="3">
        <f>Table5[[#This Row],[N]]-Table5[[#This Row],[I]]-Table5[[#This Row],[E]]-Table5[[#This Row],[R]]</f>
        <v>1183818</v>
      </c>
      <c r="D33" s="3">
        <v>251</v>
      </c>
      <c r="E33" s="3">
        <v>4</v>
      </c>
      <c r="F33" s="3">
        <v>1</v>
      </c>
      <c r="G33" s="3">
        <f t="shared" ca="1" si="0"/>
        <v>10</v>
      </c>
      <c r="H33" s="3">
        <f t="shared" ca="1" si="1"/>
        <v>5</v>
      </c>
      <c r="I33" s="7">
        <f ca="1">1/Table5[[#This Row],[Average recovery time (day)]]</f>
        <v>0.1</v>
      </c>
      <c r="J33" s="2">
        <f ca="1">1/Table5[[#This Row],[Average incubation time (day)]]</f>
        <v>0.2</v>
      </c>
      <c r="K33" s="2">
        <v>5</v>
      </c>
      <c r="L33" s="7">
        <f ca="1">(Table5[[#This Row],[R_0]]*(Table5[[#This Row],[Mu]]+Table5[[#This Row],[Alpha]])*(Table5[[#This Row],[Mu]]+Table5[[#This Row],[Gamma]]))/Table5[[#This Row],[Alpha]]</f>
        <v>0.50425802777777773</v>
      </c>
      <c r="M33" s="2">
        <v>16.8</v>
      </c>
      <c r="N33" s="13">
        <v>6.8</v>
      </c>
      <c r="O33" s="15">
        <v>10</v>
      </c>
      <c r="P33">
        <f>Table5[[#This Row],[Tỷ suất sinh thô]]/(1000*12)</f>
        <v>1.4E-3</v>
      </c>
      <c r="Q33">
        <f>Table5[[#This Row],[Tỷ suất tử thô]]/(1000*12)</f>
        <v>5.666666666666666E-4</v>
      </c>
      <c r="R33" s="24">
        <v>5</v>
      </c>
      <c r="S33" s="24">
        <v>0</v>
      </c>
      <c r="T33" s="24">
        <v>0</v>
      </c>
      <c r="U33" s="24">
        <v>139</v>
      </c>
      <c r="V33" s="24">
        <v>0.1</v>
      </c>
      <c r="W33" s="24">
        <f>Table5[[#This Row],[Rato_vaccine]]*Table5[[#This Row],[N]]</f>
        <v>118407.40000000001</v>
      </c>
      <c r="X33" s="1">
        <v>44414</v>
      </c>
    </row>
    <row r="34" spans="1:24">
      <c r="A34" s="3" t="s">
        <v>35</v>
      </c>
      <c r="B34" s="4">
        <v>1566882</v>
      </c>
      <c r="C34" s="3">
        <f>Table5[[#This Row],[N]]-Table5[[#This Row],[I]]-Table5[[#This Row],[E]]-Table5[[#This Row],[R]]</f>
        <v>1566667</v>
      </c>
      <c r="D34" s="3">
        <v>205</v>
      </c>
      <c r="E34" s="3">
        <v>9</v>
      </c>
      <c r="F34" s="3">
        <v>1</v>
      </c>
      <c r="G34" s="3">
        <f t="shared" ref="G34:G64" ca="1" si="2">RANDBETWEEN(10,14)</f>
        <v>10</v>
      </c>
      <c r="H34" s="3">
        <f t="shared" ref="H34:H64" ca="1" si="3">RANDBETWEEN(5,7)</f>
        <v>7</v>
      </c>
      <c r="I34" s="7">
        <f ca="1">1/Table5[[#This Row],[Average recovery time (day)]]</f>
        <v>0.1</v>
      </c>
      <c r="J34" s="2">
        <f ca="1">1/Table5[[#This Row],[Average incubation time (day)]]</f>
        <v>0.14285714285714285</v>
      </c>
      <c r="K34" s="2">
        <v>5</v>
      </c>
      <c r="L34" s="7">
        <f ca="1">(Table5[[#This Row],[R_0]]*(Table5[[#This Row],[Mu]]+Table5[[#This Row],[Alpha]])*(Table5[[#This Row],[Mu]]+Table5[[#This Row],[Gamma]]))/Table5[[#This Row],[Alpha]]</f>
        <v>0.50326347638888902</v>
      </c>
      <c r="M34" s="2">
        <v>18.8</v>
      </c>
      <c r="N34" s="13">
        <v>4.5999999999999996</v>
      </c>
      <c r="O34" s="15">
        <v>14.24</v>
      </c>
      <c r="P34">
        <f>Table5[[#This Row],[Tỷ suất sinh thô]]/(1000*12)</f>
        <v>1.5666666666666667E-3</v>
      </c>
      <c r="Q34">
        <f>Table5[[#This Row],[Tỷ suất tử thô]]/(1000*12)</f>
        <v>3.8333333333333329E-4</v>
      </c>
      <c r="R34" s="24">
        <v>5</v>
      </c>
      <c r="S34" s="24">
        <v>0</v>
      </c>
      <c r="T34" s="24">
        <v>0</v>
      </c>
      <c r="U34" s="24">
        <v>208</v>
      </c>
      <c r="V34" s="24">
        <v>0.1</v>
      </c>
      <c r="W34" s="24">
        <f>Table5[[#This Row],[Rato_vaccine]]*Table5[[#This Row],[N]]</f>
        <v>156688.20000000001</v>
      </c>
      <c r="X34" s="1">
        <v>44414</v>
      </c>
    </row>
    <row r="35" spans="1:24">
      <c r="A35" s="3" t="s">
        <v>36</v>
      </c>
      <c r="B35" s="3">
        <v>1301601</v>
      </c>
      <c r="C35" s="3">
        <f>Table5[[#This Row],[N]]-Table5[[#This Row],[I]]-Table5[[#This Row],[E]]-Table5[[#This Row],[R]]</f>
        <v>1301380</v>
      </c>
      <c r="D35" s="3">
        <v>182</v>
      </c>
      <c r="E35" s="3">
        <v>39</v>
      </c>
      <c r="F35" s="3">
        <v>0</v>
      </c>
      <c r="G35" s="3">
        <f t="shared" ca="1" si="2"/>
        <v>13</v>
      </c>
      <c r="H35" s="3">
        <f t="shared" ca="1" si="3"/>
        <v>6</v>
      </c>
      <c r="I35" s="7">
        <f ca="1">1/Table5[[#This Row],[Average recovery time (day)]]</f>
        <v>7.6923076923076927E-2</v>
      </c>
      <c r="J35" s="2">
        <f ca="1">1/Table5[[#This Row],[Average incubation time (day)]]</f>
        <v>0.16666666666666666</v>
      </c>
      <c r="K35" s="2">
        <v>5</v>
      </c>
      <c r="L35" s="7">
        <f ca="1">(Table5[[#This Row],[R_0]]*(Table5[[#This Row],[Mu]]+Table5[[#This Row],[Alpha]])*(Table5[[#This Row],[Mu]]+Table5[[#This Row],[Gamma]]))/Table5[[#This Row],[Alpha]]</f>
        <v>0.38937805961538463</v>
      </c>
      <c r="M35" s="2">
        <v>18.3</v>
      </c>
      <c r="N35" s="13">
        <v>7.8</v>
      </c>
      <c r="O35" s="15">
        <v>10.55</v>
      </c>
      <c r="P35">
        <f>Table5[[#This Row],[Tỷ suất sinh thô]]/(1000*12)</f>
        <v>1.5250000000000001E-3</v>
      </c>
      <c r="Q35">
        <f>Table5[[#This Row],[Tỷ suất tử thô]]/(1000*12)</f>
        <v>6.4999999999999997E-4</v>
      </c>
      <c r="R35" s="24">
        <v>5</v>
      </c>
      <c r="S35" s="24">
        <v>0</v>
      </c>
      <c r="T35" s="24">
        <v>0</v>
      </c>
      <c r="U35" s="24">
        <v>262</v>
      </c>
      <c r="V35" s="24">
        <v>0.1</v>
      </c>
      <c r="W35" s="24">
        <f>Table5[[#This Row],[Rato_vaccine]]*Table5[[#This Row],[N]]</f>
        <v>130160.1</v>
      </c>
      <c r="X35" s="1">
        <v>44414</v>
      </c>
    </row>
    <row r="36" spans="1:24">
      <c r="A36" s="3" t="s">
        <v>37</v>
      </c>
      <c r="B36" s="3">
        <v>3690022</v>
      </c>
      <c r="C36" s="3">
        <f>Table5[[#This Row],[N]]-Table5[[#This Row],[I]]-Table5[[#This Row],[E]]-Table5[[#This Row],[R]]</f>
        <v>3689880</v>
      </c>
      <c r="D36" s="3">
        <v>137</v>
      </c>
      <c r="E36" s="3">
        <v>4</v>
      </c>
      <c r="F36" s="3">
        <v>1</v>
      </c>
      <c r="G36" s="3">
        <f t="shared" ca="1" si="2"/>
        <v>11</v>
      </c>
      <c r="H36" s="3">
        <f t="shared" ca="1" si="3"/>
        <v>5</v>
      </c>
      <c r="I36" s="7">
        <f ca="1">1/Table5[[#This Row],[Average recovery time (day)]]</f>
        <v>9.0909090909090912E-2</v>
      </c>
      <c r="J36" s="2">
        <f ca="1">1/Table5[[#This Row],[Average incubation time (day)]]</f>
        <v>0.2</v>
      </c>
      <c r="K36" s="2">
        <v>5</v>
      </c>
      <c r="L36" s="7">
        <f ca="1">(Table5[[#This Row],[R_0]]*(Table5[[#This Row],[Mu]]+Table5[[#This Row],[Alpha]])*(Table5[[#This Row],[Mu]]+Table5[[#This Row],[Gamma]]))/Table5[[#This Row],[Alpha]]</f>
        <v>0.45861385400883836</v>
      </c>
      <c r="M36" s="2">
        <v>14.1</v>
      </c>
      <c r="N36" s="13">
        <v>6.7</v>
      </c>
      <c r="O36" s="15">
        <v>7.35</v>
      </c>
      <c r="P36">
        <f>Table5[[#This Row],[Tỷ suất sinh thô]]/(1000*12)</f>
        <v>1.175E-3</v>
      </c>
      <c r="Q36">
        <f>Table5[[#This Row],[Tỷ suất tử thô]]/(1000*12)</f>
        <v>5.5833333333333332E-4</v>
      </c>
      <c r="R36" s="24">
        <v>11</v>
      </c>
      <c r="S36" s="24">
        <v>0</v>
      </c>
      <c r="T36" s="24">
        <v>0</v>
      </c>
      <c r="U36" s="24">
        <v>635</v>
      </c>
      <c r="V36" s="24">
        <v>0.1</v>
      </c>
      <c r="W36" s="24">
        <f>Table5[[#This Row],[Rato_vaccine]]*Table5[[#This Row],[N]]</f>
        <v>369002.2</v>
      </c>
      <c r="X36" s="1">
        <v>44414</v>
      </c>
    </row>
    <row r="37" spans="1:24">
      <c r="A37" s="3" t="s">
        <v>38</v>
      </c>
      <c r="B37" s="3">
        <v>1137045</v>
      </c>
      <c r="C37" s="3">
        <f>Table5[[#This Row],[N]]-Table5[[#This Row],[I]]-Table5[[#This Row],[E]]-Table5[[#This Row],[R]]</f>
        <v>1136904</v>
      </c>
      <c r="D37" s="3">
        <v>135</v>
      </c>
      <c r="E37" s="3">
        <v>6</v>
      </c>
      <c r="F37" s="3">
        <v>0</v>
      </c>
      <c r="G37" s="3">
        <f t="shared" ca="1" si="2"/>
        <v>14</v>
      </c>
      <c r="H37" s="3">
        <f t="shared" ca="1" si="3"/>
        <v>5</v>
      </c>
      <c r="I37" s="7">
        <f ca="1">1/Table5[[#This Row],[Average recovery time (day)]]</f>
        <v>7.1428571428571425E-2</v>
      </c>
      <c r="J37" s="2">
        <f ca="1">1/Table5[[#This Row],[Average incubation time (day)]]</f>
        <v>0.2</v>
      </c>
      <c r="K37" s="2">
        <v>5</v>
      </c>
      <c r="L37" s="7">
        <f ca="1">(Table5[[#This Row],[R_0]]*(Table5[[#This Row],[Mu]]+Table5[[#This Row],[Alpha]])*(Table5[[#This Row],[Mu]]+Table5[[#This Row],[Gamma]]))/Table5[[#This Row],[Alpha]]</f>
        <v>0.36139369419642858</v>
      </c>
      <c r="M37" s="2">
        <v>17</v>
      </c>
      <c r="N37" s="13">
        <v>7.5</v>
      </c>
      <c r="O37" s="15">
        <v>9.49</v>
      </c>
      <c r="P37">
        <f>Table5[[#This Row],[Tỷ suất sinh thô]]/(1000*12)</f>
        <v>1.4166666666666668E-3</v>
      </c>
      <c r="Q37">
        <f>Table5[[#This Row],[Tỷ suất tử thô]]/(1000*12)</f>
        <v>6.2500000000000001E-4</v>
      </c>
      <c r="R37" s="24">
        <v>7</v>
      </c>
      <c r="S37" s="24">
        <v>0</v>
      </c>
      <c r="T37" s="24">
        <v>0</v>
      </c>
      <c r="U37" s="24">
        <v>152</v>
      </c>
      <c r="V37" s="24">
        <v>0.1</v>
      </c>
      <c r="W37" s="24">
        <f>Table5[[#This Row],[Rato_vaccine]]*Table5[[#This Row],[N]]</f>
        <v>113704.5</v>
      </c>
      <c r="X37" s="1">
        <v>44414</v>
      </c>
    </row>
    <row r="38" spans="1:24">
      <c r="A38" s="3" t="s">
        <v>39</v>
      </c>
      <c r="B38" s="3">
        <v>652766</v>
      </c>
      <c r="C38" s="3">
        <f>Table5[[#This Row],[N]]-Table5[[#This Row],[I]]-Table5[[#This Row],[E]]-Table5[[#This Row],[R]]</f>
        <v>652650</v>
      </c>
      <c r="D38" s="3">
        <v>114</v>
      </c>
      <c r="E38" s="3">
        <v>2</v>
      </c>
      <c r="F38" s="3">
        <v>0</v>
      </c>
      <c r="G38" s="3">
        <f t="shared" ca="1" si="2"/>
        <v>11</v>
      </c>
      <c r="H38" s="3">
        <f t="shared" ca="1" si="3"/>
        <v>5</v>
      </c>
      <c r="I38" s="7">
        <f ca="1">1/Table5[[#This Row],[Average recovery time (day)]]</f>
        <v>9.0909090909090912E-2</v>
      </c>
      <c r="J38" s="2">
        <f ca="1">1/Table5[[#This Row],[Average incubation time (day)]]</f>
        <v>0.2</v>
      </c>
      <c r="K38" s="2">
        <v>5</v>
      </c>
      <c r="L38" s="7">
        <f ca="1">(Table5[[#This Row],[R_0]]*(Table5[[#This Row],[Mu]]+Table5[[#This Row],[Alpha]])*(Table5[[#This Row],[Mu]]+Table5[[#This Row],[Gamma]]))/Table5[[#This Row],[Alpha]]</f>
        <v>0.45782324431818189</v>
      </c>
      <c r="M38" s="2">
        <v>19.399999999999999</v>
      </c>
      <c r="N38" s="13">
        <v>5.4</v>
      </c>
      <c r="O38" s="15">
        <v>14.04</v>
      </c>
      <c r="P38">
        <f>Table5[[#This Row],[Tỷ suất sinh thô]]/(1000*12)</f>
        <v>1.6166666666666666E-3</v>
      </c>
      <c r="Q38">
        <f>Table5[[#This Row],[Tỷ suất tử thô]]/(1000*12)</f>
        <v>4.5000000000000004E-4</v>
      </c>
      <c r="R38" s="24">
        <v>1</v>
      </c>
      <c r="S38" s="24">
        <v>0</v>
      </c>
      <c r="T38" s="24">
        <v>0</v>
      </c>
      <c r="U38" s="24">
        <v>71</v>
      </c>
      <c r="V38" s="24">
        <v>0.1</v>
      </c>
      <c r="W38" s="24">
        <f>Table5[[#This Row],[Rato_vaccine]]*Table5[[#This Row],[N]]</f>
        <v>65276.600000000006</v>
      </c>
      <c r="X38" s="1">
        <v>44414</v>
      </c>
    </row>
    <row r="39" spans="1:24">
      <c r="A39" s="3" t="s">
        <v>41</v>
      </c>
      <c r="B39" s="3">
        <v>318083</v>
      </c>
      <c r="C39" s="3">
        <f>Table5[[#This Row],[N]]-Table5[[#This Row],[I]]-Table5[[#This Row],[E]]-Table5[[#This Row],[R]]</f>
        <v>317978</v>
      </c>
      <c r="D39" s="3">
        <v>104</v>
      </c>
      <c r="E39" s="3">
        <v>1</v>
      </c>
      <c r="F39" s="3">
        <v>0</v>
      </c>
      <c r="G39" s="3">
        <f t="shared" ca="1" si="2"/>
        <v>10</v>
      </c>
      <c r="H39" s="3">
        <f t="shared" ca="1" si="3"/>
        <v>6</v>
      </c>
      <c r="I39" s="7">
        <f ca="1">1/Table5[[#This Row],[Average recovery time (day)]]</f>
        <v>0.1</v>
      </c>
      <c r="J39" s="2">
        <f ca="1">1/Table5[[#This Row],[Average incubation time (day)]]</f>
        <v>0.16666666666666666</v>
      </c>
      <c r="K39" s="2">
        <v>5</v>
      </c>
      <c r="L39" s="7">
        <f ca="1">(Table5[[#This Row],[R_0]]*(Table5[[#This Row],[Mu]]+Table5[[#This Row],[Alpha]])*(Table5[[#This Row],[Mu]]+Table5[[#This Row],[Gamma]]))/Table5[[#This Row],[Alpha]]</f>
        <v>0.50347230000000009</v>
      </c>
      <c r="M39" s="2">
        <v>12.6</v>
      </c>
      <c r="N39" s="13">
        <v>5.2</v>
      </c>
      <c r="O39" s="15">
        <v>7.46</v>
      </c>
      <c r="P39">
        <f>Table5[[#This Row],[Tỷ suất sinh thô]]/(1000*12)</f>
        <v>1.0499999999999999E-3</v>
      </c>
      <c r="Q39">
        <f>Table5[[#This Row],[Tỷ suất tử thô]]/(1000*12)</f>
        <v>4.3333333333333337E-4</v>
      </c>
      <c r="R39" s="24">
        <v>3</v>
      </c>
      <c r="S39" s="24">
        <v>0</v>
      </c>
      <c r="T39" s="24">
        <v>0</v>
      </c>
      <c r="U39" s="24">
        <v>64</v>
      </c>
      <c r="V39" s="24">
        <v>0.1</v>
      </c>
      <c r="W39" s="24">
        <f>Table5[[#This Row],[Rato_vaccine]]*Table5[[#This Row],[N]]</f>
        <v>31808.300000000003</v>
      </c>
      <c r="X39" s="1">
        <v>44414</v>
      </c>
    </row>
    <row r="40" spans="1:24">
      <c r="A40" s="3" t="s">
        <v>40</v>
      </c>
      <c r="B40" s="3">
        <v>756083</v>
      </c>
      <c r="C40" s="3">
        <f>Table5[[#This Row],[N]]-Table5[[#This Row],[I]]-Table5[[#This Row],[E]]-Table5[[#This Row],[R]]</f>
        <v>755976</v>
      </c>
      <c r="D40" s="3">
        <v>104</v>
      </c>
      <c r="E40" s="3">
        <v>3</v>
      </c>
      <c r="F40" s="3">
        <v>0</v>
      </c>
      <c r="G40" s="3">
        <f t="shared" ca="1" si="2"/>
        <v>10</v>
      </c>
      <c r="H40" s="3">
        <f t="shared" ca="1" si="3"/>
        <v>6</v>
      </c>
      <c r="I40" s="7">
        <f ca="1">1/Table5[[#This Row],[Average recovery time (day)]]</f>
        <v>0.1</v>
      </c>
      <c r="J40" s="2">
        <f ca="1">1/Table5[[#This Row],[Average incubation time (day)]]</f>
        <v>0.16666666666666666</v>
      </c>
      <c r="K40" s="2">
        <v>5</v>
      </c>
      <c r="L40" s="7">
        <f ca="1">(Table5[[#This Row],[R_0]]*(Table5[[#This Row],[Mu]]+Table5[[#This Row],[Alpha]])*(Table5[[#This Row],[Mu]]+Table5[[#This Row],[Gamma]]))/Table5[[#This Row],[Alpha]]</f>
        <v>0.50534666666666672</v>
      </c>
      <c r="M40" s="2">
        <v>15.3</v>
      </c>
      <c r="N40" s="13">
        <v>8</v>
      </c>
      <c r="O40" s="15">
        <v>7.36</v>
      </c>
      <c r="P40">
        <f>Table5[[#This Row],[Tỷ suất sinh thô]]/(1000*12)</f>
        <v>1.2750000000000001E-3</v>
      </c>
      <c r="Q40">
        <f>Table5[[#This Row],[Tỷ suất tử thô]]/(1000*12)</f>
        <v>6.6666666666666664E-4</v>
      </c>
      <c r="R40" s="24">
        <v>3</v>
      </c>
      <c r="S40" s="24">
        <v>2</v>
      </c>
      <c r="T40" s="24">
        <v>0</v>
      </c>
      <c r="U40" s="24">
        <v>226</v>
      </c>
      <c r="V40" s="24">
        <v>0.1</v>
      </c>
      <c r="W40" s="24">
        <f>Table5[[#This Row],[Rato_vaccine]]*Table5[[#This Row],[N]]</f>
        <v>75608.3</v>
      </c>
      <c r="X40" s="1">
        <v>44414</v>
      </c>
    </row>
    <row r="41" spans="1:24">
      <c r="A41" s="3" t="s">
        <v>42</v>
      </c>
      <c r="B41" s="3">
        <v>1358490</v>
      </c>
      <c r="C41" s="3">
        <f>Table5[[#This Row],[N]]-Table5[[#This Row],[I]]-Table5[[#This Row],[E]]-Table5[[#This Row],[R]]</f>
        <v>1358389</v>
      </c>
      <c r="D41" s="3">
        <v>101</v>
      </c>
      <c r="E41" s="3">
        <v>0</v>
      </c>
      <c r="F41" s="3">
        <v>0</v>
      </c>
      <c r="G41" s="3">
        <f t="shared" ca="1" si="2"/>
        <v>10</v>
      </c>
      <c r="H41" s="3">
        <f t="shared" ca="1" si="3"/>
        <v>5</v>
      </c>
      <c r="I41" s="7">
        <f ca="1">1/Table5[[#This Row],[Average recovery time (day)]]</f>
        <v>0.1</v>
      </c>
      <c r="J41" s="2">
        <f ca="1">1/Table5[[#This Row],[Average incubation time (day)]]</f>
        <v>0.2</v>
      </c>
      <c r="K41" s="2">
        <v>5</v>
      </c>
      <c r="L41" s="7">
        <f ca="1">(Table5[[#This Row],[R_0]]*(Table5[[#This Row],[Mu]]+Table5[[#This Row],[Alpha]])*(Table5[[#This Row],[Mu]]+Table5[[#This Row],[Gamma]]))/Table5[[#This Row],[Alpha]]</f>
        <v>0.50250277777777774</v>
      </c>
      <c r="M41" s="2">
        <v>14.4</v>
      </c>
      <c r="N41" s="13">
        <v>4</v>
      </c>
      <c r="O41" s="15">
        <v>10.41</v>
      </c>
      <c r="P41">
        <f>Table5[[#This Row],[Tỷ suất sinh thô]]/(1000*12)</f>
        <v>1.2000000000000001E-3</v>
      </c>
      <c r="Q41">
        <f>Table5[[#This Row],[Tỷ suất tử thô]]/(1000*12)</f>
        <v>3.3333333333333332E-4</v>
      </c>
      <c r="R41" s="24">
        <v>7</v>
      </c>
      <c r="S41" s="24">
        <v>0</v>
      </c>
      <c r="T41" s="24">
        <v>0</v>
      </c>
      <c r="U41" s="24">
        <v>186</v>
      </c>
      <c r="V41" s="24">
        <v>0.1</v>
      </c>
      <c r="W41" s="24">
        <f>Table5[[#This Row],[Rato_vaccine]]*Table5[[#This Row],[N]]</f>
        <v>135849</v>
      </c>
      <c r="X41" s="1">
        <v>44414</v>
      </c>
    </row>
    <row r="42" spans="1:24">
      <c r="A42" s="3" t="s">
        <v>43</v>
      </c>
      <c r="B42" s="3">
        <v>1876579</v>
      </c>
      <c r="C42" s="3">
        <f>Table5[[#This Row],[N]]-Table5[[#This Row],[I]]-Table5[[#This Row],[E]]-Table5[[#This Row],[R]]</f>
        <v>1876492</v>
      </c>
      <c r="D42" s="3">
        <v>86</v>
      </c>
      <c r="E42" s="3">
        <v>1</v>
      </c>
      <c r="F42" s="3">
        <v>0</v>
      </c>
      <c r="G42" s="3">
        <f t="shared" ca="1" si="2"/>
        <v>10</v>
      </c>
      <c r="H42" s="3">
        <f t="shared" ca="1" si="3"/>
        <v>5</v>
      </c>
      <c r="I42" s="7">
        <f ca="1">1/Table5[[#This Row],[Average recovery time (day)]]</f>
        <v>0.1</v>
      </c>
      <c r="J42" s="2">
        <f ca="1">1/Table5[[#This Row],[Average incubation time (day)]]</f>
        <v>0.2</v>
      </c>
      <c r="K42" s="2">
        <v>5</v>
      </c>
      <c r="L42" s="7">
        <f ca="1">(Table5[[#This Row],[R_0]]*(Table5[[#This Row],[Mu]]+Table5[[#This Row],[Alpha]])*(Table5[[#This Row],[Mu]]+Table5[[#This Row],[Gamma]]))/Table5[[#This Row],[Alpha]]</f>
        <v>0.50375625000000002</v>
      </c>
      <c r="M42" s="2">
        <v>14.6</v>
      </c>
      <c r="N42" s="13">
        <v>6</v>
      </c>
      <c r="O42" s="15">
        <v>8.6300000000000008</v>
      </c>
      <c r="P42">
        <f>Table5[[#This Row],[Tỷ suất sinh thô]]/(1000*12)</f>
        <v>1.2166666666666667E-3</v>
      </c>
      <c r="Q42">
        <f>Table5[[#This Row],[Tỷ suất tử thô]]/(1000*12)</f>
        <v>5.0000000000000001E-4</v>
      </c>
      <c r="R42" s="24">
        <v>7</v>
      </c>
      <c r="S42" s="24">
        <v>0</v>
      </c>
      <c r="T42" s="24">
        <v>0</v>
      </c>
      <c r="U42" s="24">
        <v>286</v>
      </c>
      <c r="V42" s="24">
        <v>0.1</v>
      </c>
      <c r="W42" s="24">
        <f>Table5[[#This Row],[Rato_vaccine]]*Table5[[#This Row],[N]]</f>
        <v>187657.90000000002</v>
      </c>
      <c r="X42" s="1">
        <v>44414</v>
      </c>
    </row>
    <row r="43" spans="1:24">
      <c r="A43" s="3" t="s">
        <v>44</v>
      </c>
      <c r="B43" s="3">
        <v>791872</v>
      </c>
      <c r="C43" s="3">
        <f>Table5[[#This Row],[N]]-Table5[[#This Row],[I]]-Table5[[#This Row],[E]]-Table5[[#This Row],[R]]</f>
        <v>791781</v>
      </c>
      <c r="D43" s="3">
        <v>81</v>
      </c>
      <c r="E43" s="3">
        <v>10</v>
      </c>
      <c r="F43" s="3">
        <v>0</v>
      </c>
      <c r="G43" s="3">
        <f t="shared" ca="1" si="2"/>
        <v>12</v>
      </c>
      <c r="H43" s="3">
        <f t="shared" ca="1" si="3"/>
        <v>7</v>
      </c>
      <c r="I43" s="7">
        <f ca="1">1/Table5[[#This Row],[Average recovery time (day)]]</f>
        <v>8.3333333333333329E-2</v>
      </c>
      <c r="J43" s="2">
        <f ca="1">1/Table5[[#This Row],[Average incubation time (day)]]</f>
        <v>0.14285714285714285</v>
      </c>
      <c r="K43" s="2">
        <v>5</v>
      </c>
      <c r="L43" s="7">
        <f ca="1">(Table5[[#This Row],[R_0]]*(Table5[[#This Row],[Mu]]+Table5[[#This Row],[Alpha]])*(Table5[[#This Row],[Mu]]+Table5[[#This Row],[Gamma]]))/Table5[[#This Row],[Alpha]]</f>
        <v>0.42010379444444446</v>
      </c>
      <c r="M43" s="2">
        <v>16.3</v>
      </c>
      <c r="N43" s="13">
        <v>5.2</v>
      </c>
      <c r="O43" s="15">
        <v>11.07</v>
      </c>
      <c r="P43">
        <f>Table5[[#This Row],[Tỷ suất sinh thô]]/(1000*12)</f>
        <v>1.3583333333333334E-3</v>
      </c>
      <c r="Q43">
        <f>Table5[[#This Row],[Tỷ suất tử thô]]/(1000*12)</f>
        <v>4.3333333333333337E-4</v>
      </c>
      <c r="R43" s="24">
        <v>5</v>
      </c>
      <c r="S43" s="24">
        <v>23</v>
      </c>
      <c r="T43" s="24">
        <v>1</v>
      </c>
      <c r="U43" s="24">
        <v>147</v>
      </c>
      <c r="V43" s="24">
        <v>0.1</v>
      </c>
      <c r="W43" s="24">
        <f>Table5[[#This Row],[Rato_vaccine]]*Table5[[#This Row],[N]]</f>
        <v>79187.200000000012</v>
      </c>
      <c r="X43" s="1">
        <v>44414</v>
      </c>
    </row>
    <row r="44" spans="1:24">
      <c r="A44" s="3" t="s">
        <v>45</v>
      </c>
      <c r="B44" s="3">
        <v>1000093</v>
      </c>
      <c r="C44" s="3">
        <f>Table5[[#This Row],[N]]-Table5[[#This Row],[I]]-Table5[[#This Row],[E]]-Table5[[#This Row],[R]]</f>
        <v>1000020</v>
      </c>
      <c r="D44" s="3">
        <v>73</v>
      </c>
      <c r="E44" s="3">
        <v>0</v>
      </c>
      <c r="F44" s="3">
        <v>0</v>
      </c>
      <c r="G44" s="3">
        <f t="shared" ca="1" si="2"/>
        <v>14</v>
      </c>
      <c r="H44" s="3">
        <f t="shared" ca="1" si="3"/>
        <v>5</v>
      </c>
      <c r="I44" s="7">
        <f ca="1">1/Table5[[#This Row],[Average recovery time (day)]]</f>
        <v>7.1428571428571425E-2</v>
      </c>
      <c r="J44" s="2">
        <f ca="1">1/Table5[[#This Row],[Average incubation time (day)]]</f>
        <v>0.2</v>
      </c>
      <c r="K44" s="2">
        <v>5</v>
      </c>
      <c r="L44" s="7">
        <f ca="1">(Table5[[#This Row],[R_0]]*(Table5[[#This Row],[Mu]]+Table5[[#This Row],[Alpha]])*(Table5[[#This Row],[Mu]]+Table5[[#This Row],[Gamma]]))/Table5[[#This Row],[Alpha]]</f>
        <v>0.36065548313492057</v>
      </c>
      <c r="M44" s="2">
        <v>15.3</v>
      </c>
      <c r="N44" s="13">
        <v>6.2</v>
      </c>
      <c r="O44" s="15">
        <v>9.16</v>
      </c>
      <c r="P44">
        <f>Table5[[#This Row],[Tỷ suất sinh thô]]/(1000*12)</f>
        <v>1.2750000000000001E-3</v>
      </c>
      <c r="Q44">
        <f>Table5[[#This Row],[Tỷ suất tử thô]]/(1000*12)</f>
        <v>5.1666666666666668E-4</v>
      </c>
      <c r="R44" s="24">
        <v>6</v>
      </c>
      <c r="S44" s="24">
        <v>6</v>
      </c>
      <c r="T44" s="24">
        <v>0</v>
      </c>
      <c r="U44" s="24">
        <v>145</v>
      </c>
      <c r="V44" s="24">
        <v>0.1</v>
      </c>
      <c r="W44" s="24">
        <f>Table5[[#This Row],[Rato_vaccine]]*Table5[[#This Row],[N]]</f>
        <v>100009.3</v>
      </c>
      <c r="X44" s="1">
        <v>44414</v>
      </c>
    </row>
    <row r="45" spans="1:24">
      <c r="A45" s="3" t="s">
        <v>46</v>
      </c>
      <c r="B45" s="3">
        <v>867258</v>
      </c>
      <c r="C45" s="3">
        <f>Table5[[#This Row],[N]]-Table5[[#This Row],[I]]-Table5[[#This Row],[E]]-Table5[[#This Row],[R]]</f>
        <v>867195</v>
      </c>
      <c r="D45" s="3">
        <v>61</v>
      </c>
      <c r="E45" s="3">
        <v>2</v>
      </c>
      <c r="F45" s="3">
        <v>0</v>
      </c>
      <c r="G45" s="3">
        <f t="shared" ca="1" si="2"/>
        <v>14</v>
      </c>
      <c r="H45" s="3">
        <f t="shared" ca="1" si="3"/>
        <v>5</v>
      </c>
      <c r="I45" s="7">
        <f ca="1">1/Table5[[#This Row],[Average recovery time (day)]]</f>
        <v>7.1428571428571425E-2</v>
      </c>
      <c r="J45" s="2">
        <f ca="1">1/Table5[[#This Row],[Average incubation time (day)]]</f>
        <v>0.2</v>
      </c>
      <c r="K45" s="2">
        <v>5</v>
      </c>
      <c r="L45" s="7">
        <f ca="1">(Table5[[#This Row],[R_0]]*(Table5[[#This Row],[Mu]]+Table5[[#This Row],[Alpha]])*(Table5[[#This Row],[Mu]]+Table5[[#This Row],[Gamma]]))/Table5[[#This Row],[Alpha]]</f>
        <v>0.359691015625</v>
      </c>
      <c r="M45" s="2">
        <v>14.8</v>
      </c>
      <c r="N45" s="13">
        <v>4.5</v>
      </c>
      <c r="O45" s="29">
        <v>10.33</v>
      </c>
      <c r="P45" s="5">
        <f>Table5[[#This Row],[Tỷ suất sinh thô]]/(1000*12)</f>
        <v>1.2333333333333335E-3</v>
      </c>
      <c r="Q45" s="5">
        <f>Table5[[#This Row],[Tỷ suất tử thô]]/(1000*12)</f>
        <v>3.7500000000000001E-4</v>
      </c>
      <c r="R45" s="25">
        <v>6</v>
      </c>
      <c r="S45" s="25">
        <v>0</v>
      </c>
      <c r="T45" s="25">
        <v>0</v>
      </c>
      <c r="U45" s="25">
        <v>116</v>
      </c>
      <c r="V45" s="24">
        <v>0.1</v>
      </c>
      <c r="W45" s="25">
        <f>Table5[[#This Row],[Rato_vaccine]]*Table5[[#This Row],[N]]</f>
        <v>86725.8</v>
      </c>
      <c r="X45" s="1">
        <v>44414</v>
      </c>
    </row>
    <row r="46" spans="1:24">
      <c r="A46" s="3" t="s">
        <v>47</v>
      </c>
      <c r="B46" s="3">
        <v>905895</v>
      </c>
      <c r="C46" s="3">
        <f>Table5[[#This Row],[N]]-Table5[[#This Row],[I]]-Table5[[#This Row],[E]]-Table5[[#This Row],[R]]</f>
        <v>905836</v>
      </c>
      <c r="D46" s="3">
        <v>59</v>
      </c>
      <c r="E46" s="3">
        <v>0</v>
      </c>
      <c r="F46" s="3">
        <v>0</v>
      </c>
      <c r="G46" s="3">
        <f t="shared" ca="1" si="2"/>
        <v>10</v>
      </c>
      <c r="H46" s="3">
        <f t="shared" ca="1" si="3"/>
        <v>6</v>
      </c>
      <c r="I46" s="7">
        <f ca="1">1/Table5[[#This Row],[Average recovery time (day)]]</f>
        <v>0.1</v>
      </c>
      <c r="J46" s="2">
        <f ca="1">1/Table5[[#This Row],[Average incubation time (day)]]</f>
        <v>0.16666666666666666</v>
      </c>
      <c r="K46" s="2">
        <v>5</v>
      </c>
      <c r="L46" s="7">
        <f ca="1">(Table5[[#This Row],[R_0]]*(Table5[[#This Row],[Mu]]+Table5[[#This Row],[Alpha]])*(Table5[[#This Row],[Mu]]+Table5[[#This Row],[Gamma]]))/Table5[[#This Row],[Alpha]]</f>
        <v>0.50460991875000005</v>
      </c>
      <c r="M46" s="2">
        <v>17.7</v>
      </c>
      <c r="N46" s="13">
        <v>6.9</v>
      </c>
      <c r="O46" s="15">
        <v>10.81</v>
      </c>
      <c r="P46">
        <f>Table5[[#This Row],[Tỷ suất sinh thô]]/(1000*12)</f>
        <v>1.475E-3</v>
      </c>
      <c r="Q46">
        <f>Table5[[#This Row],[Tỷ suất tử thô]]/(1000*12)</f>
        <v>5.7499999999999999E-4</v>
      </c>
      <c r="R46" s="24">
        <v>2</v>
      </c>
      <c r="S46" s="24">
        <v>1</v>
      </c>
      <c r="T46" s="24">
        <v>0</v>
      </c>
      <c r="U46" s="24">
        <v>159</v>
      </c>
      <c r="V46" s="24">
        <v>0.1</v>
      </c>
      <c r="W46" s="24">
        <f>Table5[[#This Row],[Rato_vaccine]]*Table5[[#This Row],[N]]</f>
        <v>90589.5</v>
      </c>
      <c r="X46" s="1">
        <v>44414</v>
      </c>
    </row>
    <row r="47" spans="1:24">
      <c r="A47" s="3" t="s">
        <v>48</v>
      </c>
      <c r="B47" s="3">
        <v>623295</v>
      </c>
      <c r="C47" s="3">
        <f>Table5[[#This Row],[N]]-Table5[[#This Row],[I]]-Table5[[#This Row],[E]]-Table5[[#This Row],[R]]</f>
        <v>623242</v>
      </c>
      <c r="D47" s="3">
        <v>51</v>
      </c>
      <c r="E47" s="3">
        <v>2</v>
      </c>
      <c r="F47" s="3">
        <v>0</v>
      </c>
      <c r="G47" s="3">
        <f t="shared" ca="1" si="2"/>
        <v>12</v>
      </c>
      <c r="H47" s="3">
        <f t="shared" ca="1" si="3"/>
        <v>6</v>
      </c>
      <c r="I47" s="7">
        <f ca="1">1/Table5[[#This Row],[Average recovery time (day)]]</f>
        <v>8.3333333333333329E-2</v>
      </c>
      <c r="J47" s="2">
        <f ca="1">1/Table5[[#This Row],[Average incubation time (day)]]</f>
        <v>0.16666666666666666</v>
      </c>
      <c r="K47" s="2">
        <v>5</v>
      </c>
      <c r="L47" s="7">
        <f ca="1">(Table5[[#This Row],[R_0]]*(Table5[[#This Row],[Mu]]+Table5[[#This Row],[Alpha]])*(Table5[[#This Row],[Mu]]+Table5[[#This Row],[Gamma]]))/Table5[[#This Row],[Alpha]]</f>
        <v>0.42111466874999992</v>
      </c>
      <c r="M47" s="2">
        <v>21.4</v>
      </c>
      <c r="N47" s="13">
        <v>7.1</v>
      </c>
      <c r="O47" s="15">
        <v>14.32</v>
      </c>
      <c r="P47">
        <f>Table5[[#This Row],[Tỷ suất sinh thô]]/(1000*12)</f>
        <v>1.7833333333333332E-3</v>
      </c>
      <c r="Q47">
        <f>Table5[[#This Row],[Tỷ suất tử thô]]/(1000*12)</f>
        <v>5.9166666666666666E-4</v>
      </c>
      <c r="R47" s="24">
        <v>4</v>
      </c>
      <c r="S47" s="24">
        <v>18</v>
      </c>
      <c r="T47" s="24">
        <v>0</v>
      </c>
      <c r="U47" s="24">
        <v>130</v>
      </c>
      <c r="V47" s="24">
        <v>0.1</v>
      </c>
      <c r="W47" s="24">
        <f>Table5[[#This Row],[Rato_vaccine]]*Table5[[#This Row],[N]]</f>
        <v>62329.5</v>
      </c>
      <c r="X47" s="1">
        <v>44414</v>
      </c>
    </row>
    <row r="48" spans="1:24">
      <c r="A48" s="3" t="s">
        <v>49</v>
      </c>
      <c r="B48" s="3">
        <v>1191999</v>
      </c>
      <c r="C48" s="3">
        <f>Table5[[#This Row],[N]]-Table5[[#This Row],[I]]-Table5[[#This Row],[E]]-Table5[[#This Row],[R]]</f>
        <v>1191916</v>
      </c>
      <c r="D48" s="3">
        <v>45</v>
      </c>
      <c r="E48" s="3">
        <v>38</v>
      </c>
      <c r="F48" s="3">
        <v>0</v>
      </c>
      <c r="G48" s="3">
        <f t="shared" ca="1" si="2"/>
        <v>12</v>
      </c>
      <c r="H48" s="3">
        <f t="shared" ca="1" si="3"/>
        <v>7</v>
      </c>
      <c r="I48" s="7">
        <f ca="1">1/Table5[[#This Row],[Average recovery time (day)]]</f>
        <v>8.3333333333333329E-2</v>
      </c>
      <c r="J48" s="2">
        <f ca="1">1/Table5[[#This Row],[Average incubation time (day)]]</f>
        <v>0.14285714285714285</v>
      </c>
      <c r="K48" s="2">
        <v>5</v>
      </c>
      <c r="L48" s="7">
        <f ca="1">(Table5[[#This Row],[R_0]]*(Table5[[#This Row],[Mu]]+Table5[[#This Row],[Alpha]])*(Table5[[#This Row],[Mu]]+Table5[[#This Row],[Gamma]]))/Table5[[#This Row],[Alpha]]</f>
        <v>0.42023625416666671</v>
      </c>
      <c r="M48" s="2">
        <v>12.8</v>
      </c>
      <c r="N48" s="13">
        <v>5.4</v>
      </c>
      <c r="O48" s="15">
        <v>7.37</v>
      </c>
      <c r="P48">
        <f>Table5[[#This Row],[Tỷ suất sinh thô]]/(1000*12)</f>
        <v>1.0666666666666667E-3</v>
      </c>
      <c r="Q48">
        <f>Table5[[#This Row],[Tỷ suất tử thô]]/(1000*12)</f>
        <v>4.5000000000000004E-4</v>
      </c>
      <c r="R48" s="24">
        <v>3</v>
      </c>
      <c r="S48" s="24">
        <v>0</v>
      </c>
      <c r="T48" s="24">
        <v>0</v>
      </c>
      <c r="U48" s="24">
        <v>101</v>
      </c>
      <c r="V48" s="24">
        <v>0.1</v>
      </c>
      <c r="W48" s="24">
        <f>Table5[[#This Row],[Rato_vaccine]]*Table5[[#This Row],[N]]</f>
        <v>119199.90000000001</v>
      </c>
      <c r="X48" s="1">
        <v>44414</v>
      </c>
    </row>
    <row r="49" spans="1:24">
      <c r="A49" s="3" t="s">
        <v>50</v>
      </c>
      <c r="B49" s="3">
        <v>1286068</v>
      </c>
      <c r="C49" s="3">
        <f>Table5[[#This Row],[N]]-Table5[[#This Row],[I]]-Table5[[#This Row],[E]]-Table5[[#This Row],[R]]</f>
        <v>1286026</v>
      </c>
      <c r="D49" s="3">
        <v>40</v>
      </c>
      <c r="E49" s="3">
        <v>2</v>
      </c>
      <c r="F49" s="3">
        <v>0</v>
      </c>
      <c r="G49" s="3">
        <f t="shared" ca="1" si="2"/>
        <v>14</v>
      </c>
      <c r="H49" s="3">
        <f t="shared" ca="1" si="3"/>
        <v>6</v>
      </c>
      <c r="I49" s="7">
        <f ca="1">1/Table5[[#This Row],[Average recovery time (day)]]</f>
        <v>7.1428571428571425E-2</v>
      </c>
      <c r="J49" s="2">
        <f ca="1">1/Table5[[#This Row],[Average incubation time (day)]]</f>
        <v>0.16666666666666666</v>
      </c>
      <c r="K49" s="2">
        <v>5</v>
      </c>
      <c r="L49" s="7">
        <f ca="1">(Table5[[#This Row],[R_0]]*(Table5[[#This Row],[Mu]]+Table5[[#This Row],[Alpha]])*(Table5[[#This Row],[Mu]]+Table5[[#This Row],[Gamma]]))/Table5[[#This Row],[Alpha]]</f>
        <v>0.36096091428571425</v>
      </c>
      <c r="M49" s="2">
        <v>17.8</v>
      </c>
      <c r="N49" s="13">
        <v>6.4</v>
      </c>
      <c r="O49" s="15">
        <v>11.44</v>
      </c>
      <c r="P49">
        <f>Table5[[#This Row],[Tỷ suất sinh thô]]/(1000*12)</f>
        <v>1.4833333333333335E-3</v>
      </c>
      <c r="Q49">
        <f>Table5[[#This Row],[Tỷ suất tử thô]]/(1000*12)</f>
        <v>5.3333333333333336E-4</v>
      </c>
      <c r="R49" s="24">
        <v>7</v>
      </c>
      <c r="S49" s="24">
        <v>0</v>
      </c>
      <c r="T49" s="24">
        <v>0</v>
      </c>
      <c r="U49" s="24">
        <v>204</v>
      </c>
      <c r="V49" s="24">
        <v>0.1</v>
      </c>
      <c r="W49" s="24">
        <f>Table5[[#This Row],[Rato_vaccine]]*Table5[[#This Row],[N]]</f>
        <v>128606.8</v>
      </c>
      <c r="X49" s="1">
        <v>44414</v>
      </c>
    </row>
    <row r="50" spans="1:24">
      <c r="A50" s="3" t="s">
        <v>51</v>
      </c>
      <c r="B50" s="3">
        <v>1319952</v>
      </c>
      <c r="C50" s="3">
        <f>Table5[[#This Row],[N]]-Table5[[#This Row],[I]]-Table5[[#This Row],[E]]-Table5[[#This Row],[R]]</f>
        <v>1319911</v>
      </c>
      <c r="D50" s="3">
        <v>38</v>
      </c>
      <c r="E50" s="3">
        <v>3</v>
      </c>
      <c r="F50" s="3">
        <v>0</v>
      </c>
      <c r="G50" s="3">
        <f t="shared" ca="1" si="2"/>
        <v>11</v>
      </c>
      <c r="H50" s="3">
        <f t="shared" ca="1" si="3"/>
        <v>5</v>
      </c>
      <c r="I50" s="7">
        <f ca="1">1/Table5[[#This Row],[Average recovery time (day)]]</f>
        <v>9.0909090909090912E-2</v>
      </c>
      <c r="J50" s="2">
        <f ca="1">1/Table5[[#This Row],[Average incubation time (day)]]</f>
        <v>0.2</v>
      </c>
      <c r="K50" s="2">
        <v>5</v>
      </c>
      <c r="L50" s="7">
        <f ca="1">(Table5[[#This Row],[R_0]]*(Table5[[#This Row],[Mu]]+Table5[[#This Row],[Alpha]])*(Table5[[#This Row],[Mu]]+Table5[[#This Row],[Gamma]]))/Table5[[#This Row],[Alpha]]</f>
        <v>0.45745854545454556</v>
      </c>
      <c r="M50" s="2">
        <v>18.8</v>
      </c>
      <c r="N50" s="13">
        <v>4.8</v>
      </c>
      <c r="O50" s="15">
        <v>14.01</v>
      </c>
      <c r="P50">
        <f>Table5[[#This Row],[Tỷ suất sinh thô]]/(1000*12)</f>
        <v>1.5666666666666667E-3</v>
      </c>
      <c r="Q50">
        <f>Table5[[#This Row],[Tỷ suất tử thô]]/(1000*12)</f>
        <v>3.9999999999999996E-4</v>
      </c>
      <c r="R50" s="24">
        <v>4</v>
      </c>
      <c r="S50" s="24">
        <v>18</v>
      </c>
      <c r="T50" s="24">
        <v>0</v>
      </c>
      <c r="U50" s="24">
        <v>164</v>
      </c>
      <c r="V50" s="24">
        <v>0.1</v>
      </c>
      <c r="W50" s="24">
        <f>Table5[[#This Row],[Rato_vaccine]]*Table5[[#This Row],[N]]</f>
        <v>131995.20000000001</v>
      </c>
      <c r="X50" s="1">
        <v>44414</v>
      </c>
    </row>
    <row r="51" spans="1:24">
      <c r="A51" s="3" t="s">
        <v>52</v>
      </c>
      <c r="B51" s="3">
        <v>868623</v>
      </c>
      <c r="C51" s="3">
        <f>Table5[[#This Row],[N]]-Table5[[#This Row],[I]]-Table5[[#This Row],[E]]-Table5[[#This Row],[R]]</f>
        <v>868583</v>
      </c>
      <c r="D51" s="3">
        <v>36</v>
      </c>
      <c r="E51" s="3">
        <v>3</v>
      </c>
      <c r="F51" s="3">
        <v>1</v>
      </c>
      <c r="G51" s="3">
        <f t="shared" ca="1" si="2"/>
        <v>13</v>
      </c>
      <c r="H51" s="3">
        <f t="shared" ca="1" si="3"/>
        <v>5</v>
      </c>
      <c r="I51" s="7">
        <f ca="1">1/Table5[[#This Row],[Average recovery time (day)]]</f>
        <v>7.6923076923076927E-2</v>
      </c>
      <c r="J51" s="2">
        <f ca="1">1/Table5[[#This Row],[Average incubation time (day)]]</f>
        <v>0.2</v>
      </c>
      <c r="K51" s="2">
        <v>5</v>
      </c>
      <c r="L51" s="7">
        <f ca="1">(Table5[[#This Row],[R_0]]*(Table5[[#This Row],[Mu]]+Table5[[#This Row],[Alpha]])*(Table5[[#This Row],[Mu]]+Table5[[#This Row],[Gamma]]))/Table5[[#This Row],[Alpha]]</f>
        <v>0.38848856263354697</v>
      </c>
      <c r="M51" s="2">
        <v>13.7</v>
      </c>
      <c r="N51" s="13">
        <v>6.7</v>
      </c>
      <c r="O51" s="15">
        <v>7.01</v>
      </c>
      <c r="P51">
        <f>Table5[[#This Row],[Tỷ suất sinh thô]]/(1000*12)</f>
        <v>1.1416666666666667E-3</v>
      </c>
      <c r="Q51">
        <f>Table5[[#This Row],[Tỷ suất tử thô]]/(1000*12)</f>
        <v>5.5833333333333332E-4</v>
      </c>
      <c r="R51" s="24">
        <v>2</v>
      </c>
      <c r="S51" s="24">
        <v>0</v>
      </c>
      <c r="T51" s="24">
        <v>0</v>
      </c>
      <c r="U51" s="24">
        <v>210</v>
      </c>
      <c r="V51" s="24">
        <v>0.1</v>
      </c>
      <c r="W51" s="24">
        <f>Table5[[#This Row],[Rato_vaccine]]*Table5[[#This Row],[N]]</f>
        <v>86862.3</v>
      </c>
      <c r="X51" s="1">
        <v>44414</v>
      </c>
    </row>
    <row r="52" spans="1:24">
      <c r="A52" s="3" t="s">
        <v>53</v>
      </c>
      <c r="B52" s="3">
        <v>2069110</v>
      </c>
      <c r="C52" s="3">
        <f>Table5[[#This Row],[N]]-Table5[[#This Row],[I]]-Table5[[#This Row],[E]]-Table5[[#This Row],[R]]</f>
        <v>2069075</v>
      </c>
      <c r="D52" s="3">
        <v>31</v>
      </c>
      <c r="E52" s="3">
        <v>4</v>
      </c>
      <c r="F52" s="3">
        <v>0</v>
      </c>
      <c r="G52" s="3">
        <f t="shared" ca="1" si="2"/>
        <v>12</v>
      </c>
      <c r="H52" s="3">
        <f t="shared" ca="1" si="3"/>
        <v>7</v>
      </c>
      <c r="I52" s="7">
        <f ca="1">1/Table5[[#This Row],[Average recovery time (day)]]</f>
        <v>8.3333333333333329E-2</v>
      </c>
      <c r="J52" s="2">
        <f ca="1">1/Table5[[#This Row],[Average incubation time (day)]]</f>
        <v>0.14285714285714285</v>
      </c>
      <c r="K52" s="2">
        <v>5</v>
      </c>
      <c r="L52" s="7">
        <f ca="1">(Table5[[#This Row],[R_0]]*(Table5[[#This Row],[Mu]]+Table5[[#This Row],[Alpha]])*(Table5[[#This Row],[Mu]]+Table5[[#This Row],[Gamma]]))/Table5[[#This Row],[Alpha]]</f>
        <v>0.42109771631944443</v>
      </c>
      <c r="M52" s="2">
        <v>17.899999999999999</v>
      </c>
      <c r="N52" s="13">
        <v>6.7</v>
      </c>
      <c r="O52" s="15">
        <v>11.18</v>
      </c>
      <c r="P52">
        <f>Table5[[#This Row],[Tỷ suất sinh thô]]/(1000*12)</f>
        <v>1.4916666666666665E-3</v>
      </c>
      <c r="Q52">
        <f>Table5[[#This Row],[Tỷ suất tử thô]]/(1000*12)</f>
        <v>5.5833333333333332E-4</v>
      </c>
      <c r="R52" s="24">
        <v>8</v>
      </c>
      <c r="S52" s="24">
        <v>0</v>
      </c>
      <c r="T52" s="24">
        <v>0</v>
      </c>
      <c r="U52" s="24">
        <v>224</v>
      </c>
      <c r="V52" s="24">
        <v>0.1</v>
      </c>
      <c r="W52" s="24">
        <f>Table5[[#This Row],[Rato_vaccine]]*Table5[[#This Row],[N]]</f>
        <v>206911</v>
      </c>
      <c r="X52" s="1">
        <v>44414</v>
      </c>
    </row>
    <row r="53" spans="1:24">
      <c r="A53" s="3" t="s">
        <v>54</v>
      </c>
      <c r="B53" s="3">
        <v>639414</v>
      </c>
      <c r="C53" s="3">
        <f>Table5[[#This Row],[N]]-Table5[[#This Row],[I]]-Table5[[#This Row],[E]]-Table5[[#This Row],[R]]</f>
        <v>639382</v>
      </c>
      <c r="D53" s="3">
        <v>28</v>
      </c>
      <c r="E53" s="3">
        <v>4</v>
      </c>
      <c r="F53" s="3">
        <v>0</v>
      </c>
      <c r="G53" s="3">
        <f t="shared" ca="1" si="2"/>
        <v>13</v>
      </c>
      <c r="H53" s="3">
        <f t="shared" ca="1" si="3"/>
        <v>6</v>
      </c>
      <c r="I53" s="7">
        <f ca="1">1/Table5[[#This Row],[Average recovery time (day)]]</f>
        <v>7.6923076923076927E-2</v>
      </c>
      <c r="J53" s="2">
        <f ca="1">1/Table5[[#This Row],[Average incubation time (day)]]</f>
        <v>0.16666666666666666</v>
      </c>
      <c r="K53" s="2">
        <v>5</v>
      </c>
      <c r="L53" s="7">
        <f ca="1">(Table5[[#This Row],[R_0]]*(Table5[[#This Row],[Mu]]+Table5[[#This Row],[Alpha]])*(Table5[[#This Row],[Mu]]+Table5[[#This Row],[Gamma]]))/Table5[[#This Row],[Alpha]]</f>
        <v>0.38913320320512823</v>
      </c>
      <c r="M53" s="2">
        <v>15.6</v>
      </c>
      <c r="N53" s="13">
        <v>7.4</v>
      </c>
      <c r="O53" s="15">
        <v>8.2200000000000006</v>
      </c>
      <c r="P53">
        <f>Table5[[#This Row],[Tỷ suất sinh thô]]/(1000*12)</f>
        <v>1.2999999999999999E-3</v>
      </c>
      <c r="Q53">
        <f>Table5[[#This Row],[Tỷ suất tử thô]]/(1000*12)</f>
        <v>6.1666666666666673E-4</v>
      </c>
      <c r="R53" s="24">
        <v>3</v>
      </c>
      <c r="S53" s="24">
        <v>5</v>
      </c>
      <c r="T53" s="24">
        <v>0</v>
      </c>
      <c r="U53" s="24">
        <v>141</v>
      </c>
      <c r="V53" s="24">
        <v>0.1</v>
      </c>
      <c r="W53" s="24">
        <f>Table5[[#This Row],[Rato_vaccine]]*Table5[[#This Row],[N]]</f>
        <v>63941.4</v>
      </c>
      <c r="X53" s="1">
        <v>44414</v>
      </c>
    </row>
    <row r="54" spans="1:24">
      <c r="A54" s="3" t="s">
        <v>55</v>
      </c>
      <c r="B54" s="3">
        <v>1771000</v>
      </c>
      <c r="C54" s="3">
        <f>Table5[[#This Row],[N]]-Table5[[#This Row],[I]]-Table5[[#This Row],[E]]-Table5[[#This Row],[R]]</f>
        <v>1770973</v>
      </c>
      <c r="D54" s="3">
        <v>24</v>
      </c>
      <c r="E54" s="3">
        <v>3</v>
      </c>
      <c r="F54" s="3">
        <v>0</v>
      </c>
      <c r="G54" s="3">
        <f t="shared" ca="1" si="2"/>
        <v>13</v>
      </c>
      <c r="H54" s="3">
        <f t="shared" ca="1" si="3"/>
        <v>5</v>
      </c>
      <c r="I54" s="7">
        <f ca="1">1/Table5[[#This Row],[Average recovery time (day)]]</f>
        <v>7.6923076923076927E-2</v>
      </c>
      <c r="J54" s="2">
        <f ca="1">1/Table5[[#This Row],[Average incubation time (day)]]</f>
        <v>0.2</v>
      </c>
      <c r="K54" s="2">
        <v>5</v>
      </c>
      <c r="L54" s="7">
        <f ca="1">(Table5[[#This Row],[R_0]]*(Table5[[#This Row],[Mu]]+Table5[[#This Row],[Alpha]])*(Table5[[#This Row],[Mu]]+Table5[[#This Row],[Gamma]]))/Table5[[#This Row],[Alpha]]</f>
        <v>0.38883617481303423</v>
      </c>
      <c r="M54" s="2">
        <v>15.3</v>
      </c>
      <c r="N54" s="13">
        <v>7.3</v>
      </c>
      <c r="O54" s="15">
        <v>8.02</v>
      </c>
      <c r="P54">
        <f>Table5[[#This Row],[Tỷ suất sinh thô]]/(1000*12)</f>
        <v>1.2750000000000001E-3</v>
      </c>
      <c r="Q54">
        <f>Table5[[#This Row],[Tỷ suất tử thô]]/(1000*12)</f>
        <v>6.0833333333333334E-4</v>
      </c>
      <c r="R54" s="24">
        <v>9</v>
      </c>
      <c r="S54" s="24">
        <v>4</v>
      </c>
      <c r="T54" s="24">
        <v>0</v>
      </c>
      <c r="U54" s="24">
        <v>229</v>
      </c>
      <c r="V54" s="24">
        <v>0.1</v>
      </c>
      <c r="W54" s="24">
        <f>Table5[[#This Row],[Rato_vaccine]]*Table5[[#This Row],[N]]</f>
        <v>177100</v>
      </c>
      <c r="X54" s="1">
        <v>44414</v>
      </c>
    </row>
    <row r="55" spans="1:24">
      <c r="A55" s="3" t="s">
        <v>56</v>
      </c>
      <c r="B55" s="3">
        <v>883388</v>
      </c>
      <c r="C55" s="3">
        <f>Table5[[#This Row],[N]]-Table5[[#This Row],[I]]-Table5[[#This Row],[E]]-Table5[[#This Row],[R]]</f>
        <v>883366</v>
      </c>
      <c r="D55" s="3">
        <v>22</v>
      </c>
      <c r="E55" s="3">
        <v>0</v>
      </c>
      <c r="F55" s="3">
        <v>0</v>
      </c>
      <c r="G55" s="3">
        <f t="shared" ca="1" si="2"/>
        <v>11</v>
      </c>
      <c r="H55" s="3">
        <f t="shared" ca="1" si="3"/>
        <v>6</v>
      </c>
      <c r="I55" s="7">
        <f ca="1">1/Table5[[#This Row],[Average recovery time (day)]]</f>
        <v>9.0909090909090912E-2</v>
      </c>
      <c r="J55" s="2">
        <f ca="1">1/Table5[[#This Row],[Average incubation time (day)]]</f>
        <v>0.16666666666666666</v>
      </c>
      <c r="K55" s="2">
        <v>5</v>
      </c>
      <c r="L55" s="7">
        <f ca="1">(Table5[[#This Row],[R_0]]*(Table5[[#This Row],[Mu]]+Table5[[#This Row],[Alpha]])*(Table5[[#This Row],[Mu]]+Table5[[#This Row],[Gamma]]))/Table5[[#This Row],[Alpha]]</f>
        <v>0.45938671874999992</v>
      </c>
      <c r="M55" s="2">
        <v>19</v>
      </c>
      <c r="N55" s="13">
        <v>7.5</v>
      </c>
      <c r="O55" s="15">
        <v>11.43</v>
      </c>
      <c r="P55">
        <f>Table5[[#This Row],[Tỷ suất sinh thô]]/(1000*12)</f>
        <v>1.5833333333333333E-3</v>
      </c>
      <c r="Q55">
        <f>Table5[[#This Row],[Tỷ suất tử thô]]/(1000*12)</f>
        <v>6.2500000000000001E-4</v>
      </c>
      <c r="R55" s="24">
        <v>4</v>
      </c>
      <c r="S55" s="24">
        <v>21</v>
      </c>
      <c r="T55" s="24">
        <v>0</v>
      </c>
      <c r="U55" s="24">
        <v>177</v>
      </c>
      <c r="V55" s="24">
        <v>0.1</v>
      </c>
      <c r="W55" s="24">
        <f>Table5[[#This Row],[Rato_vaccine]]*Table5[[#This Row],[N]]</f>
        <v>88338.8</v>
      </c>
      <c r="X55" s="1">
        <v>44414</v>
      </c>
    </row>
    <row r="56" spans="1:24">
      <c r="A56" s="3" t="s">
        <v>57</v>
      </c>
      <c r="B56" s="3">
        <v>565685</v>
      </c>
      <c r="C56" s="3">
        <f>Table5[[#This Row],[N]]-Table5[[#This Row],[I]]-Table5[[#This Row],[E]]-Table5[[#This Row],[R]]</f>
        <v>565665</v>
      </c>
      <c r="D56" s="3">
        <v>20</v>
      </c>
      <c r="E56" s="3">
        <v>0</v>
      </c>
      <c r="F56" s="3">
        <v>0</v>
      </c>
      <c r="G56" s="3">
        <f t="shared" ca="1" si="2"/>
        <v>12</v>
      </c>
      <c r="H56" s="3">
        <f t="shared" ca="1" si="3"/>
        <v>5</v>
      </c>
      <c r="I56" s="7">
        <f ca="1">1/Table5[[#This Row],[Average recovery time (day)]]</f>
        <v>8.3333333333333329E-2</v>
      </c>
      <c r="J56" s="2">
        <f ca="1">1/Table5[[#This Row],[Average incubation time (day)]]</f>
        <v>0.2</v>
      </c>
      <c r="K56" s="2">
        <v>5</v>
      </c>
      <c r="L56" s="7">
        <f ca="1">(Table5[[#This Row],[R_0]]*(Table5[[#This Row],[Mu]]+Table5[[#This Row],[Alpha]])*(Table5[[#This Row],[Mu]]+Table5[[#This Row],[Gamma]]))/Table5[[#This Row],[Alpha]]</f>
        <v>0.41997766666666669</v>
      </c>
      <c r="M56" s="2">
        <v>20.5</v>
      </c>
      <c r="N56" s="13">
        <v>5.6</v>
      </c>
      <c r="O56" s="15">
        <v>14.98</v>
      </c>
      <c r="P56">
        <f>Table5[[#This Row],[Tỷ suất sinh thô]]/(1000*12)</f>
        <v>1.7083333333333334E-3</v>
      </c>
      <c r="Q56">
        <f>Table5[[#This Row],[Tỷ suất tử thô]]/(1000*12)</f>
        <v>4.6666666666666666E-4</v>
      </c>
      <c r="R56" s="24">
        <v>3</v>
      </c>
      <c r="S56" s="24">
        <v>6</v>
      </c>
      <c r="T56" s="24">
        <v>0</v>
      </c>
      <c r="U56" s="24">
        <v>102</v>
      </c>
      <c r="V56" s="24">
        <v>0.1</v>
      </c>
      <c r="W56" s="24">
        <f>Table5[[#This Row],[Rato_vaccine]]*Table5[[#This Row],[N]]</f>
        <v>56568.5</v>
      </c>
      <c r="X56" s="1">
        <v>44414</v>
      </c>
    </row>
    <row r="57" spans="1:24">
      <c r="A57" s="3" t="s">
        <v>58</v>
      </c>
      <c r="B57" s="3">
        <v>1322235</v>
      </c>
      <c r="C57" s="3">
        <f>Table5[[#This Row],[N]]-Table5[[#This Row],[I]]-Table5[[#This Row],[E]]-Table5[[#This Row],[R]]</f>
        <v>1322215</v>
      </c>
      <c r="D57" s="3">
        <v>19</v>
      </c>
      <c r="E57" s="3">
        <v>1</v>
      </c>
      <c r="F57" s="3">
        <v>0</v>
      </c>
      <c r="G57" s="3">
        <f t="shared" ca="1" si="2"/>
        <v>11</v>
      </c>
      <c r="H57" s="3">
        <f t="shared" ca="1" si="3"/>
        <v>5</v>
      </c>
      <c r="I57" s="7">
        <f ca="1">1/Table5[[#This Row],[Average recovery time (day)]]</f>
        <v>9.0909090909090912E-2</v>
      </c>
      <c r="J57" s="2">
        <f ca="1">1/Table5[[#This Row],[Average incubation time (day)]]</f>
        <v>0.2</v>
      </c>
      <c r="K57" s="2">
        <v>5</v>
      </c>
      <c r="L57" s="7">
        <f ca="1">(Table5[[#This Row],[R_0]]*(Table5[[#This Row],[Mu]]+Table5[[#This Row],[Alpha]])*(Table5[[#This Row],[Mu]]+Table5[[#This Row],[Gamma]]))/Table5[[#This Row],[Alpha]]</f>
        <v>0.45770166414141406</v>
      </c>
      <c r="M57" s="2">
        <v>14.7</v>
      </c>
      <c r="N57" s="13">
        <v>5.2</v>
      </c>
      <c r="O57" s="15">
        <v>9.5</v>
      </c>
      <c r="P57">
        <f>Table5[[#This Row],[Tỷ suất sinh thô]]/(1000*12)</f>
        <v>1.225E-3</v>
      </c>
      <c r="Q57">
        <f>Table5[[#This Row],[Tỷ suất tử thô]]/(1000*12)</f>
        <v>4.3333333333333337E-4</v>
      </c>
      <c r="R57" s="24">
        <v>7</v>
      </c>
      <c r="S57" s="24">
        <v>0</v>
      </c>
      <c r="T57" s="24">
        <v>0</v>
      </c>
      <c r="U57" s="24">
        <v>181</v>
      </c>
      <c r="V57" s="24">
        <v>0.1</v>
      </c>
      <c r="W57" s="24">
        <f>Table5[[#This Row],[Rato_vaccine]]*Table5[[#This Row],[N]]</f>
        <v>132223.5</v>
      </c>
      <c r="X57" s="1">
        <v>44414</v>
      </c>
    </row>
    <row r="58" spans="1:24">
      <c r="A58" s="3" t="s">
        <v>59</v>
      </c>
      <c r="B58" s="3">
        <v>595698</v>
      </c>
      <c r="C58" s="3">
        <f>Table5[[#This Row],[N]]-Table5[[#This Row],[I]]-Table5[[#This Row],[E]]-Table5[[#This Row],[R]]</f>
        <v>595682</v>
      </c>
      <c r="D58" s="3">
        <v>16</v>
      </c>
      <c r="E58" s="3">
        <v>0</v>
      </c>
      <c r="F58" s="3">
        <v>0</v>
      </c>
      <c r="G58" s="3">
        <f t="shared" ca="1" si="2"/>
        <v>11</v>
      </c>
      <c r="H58" s="3">
        <f t="shared" ca="1" si="3"/>
        <v>7</v>
      </c>
      <c r="I58" s="7">
        <f ca="1">1/Table5[[#This Row],[Average recovery time (day)]]</f>
        <v>9.0909090909090912E-2</v>
      </c>
      <c r="J58" s="2">
        <f ca="1">1/Table5[[#This Row],[Average incubation time (day)]]</f>
        <v>0.14285714285714285</v>
      </c>
      <c r="K58" s="2">
        <v>5</v>
      </c>
      <c r="L58" s="7">
        <f ca="1">(Table5[[#This Row],[R_0]]*(Table5[[#This Row],[Mu]]+Table5[[#This Row],[Alpha]])*(Table5[[#This Row],[Mu]]+Table5[[#This Row],[Gamma]]))/Table5[[#This Row],[Alpha]]</f>
        <v>0.46008412869318188</v>
      </c>
      <c r="M58" s="2">
        <v>15</v>
      </c>
      <c r="N58" s="13">
        <v>8.1</v>
      </c>
      <c r="O58" s="15">
        <v>6.88</v>
      </c>
      <c r="P58">
        <f>Table5[[#This Row],[Tỷ suất sinh thô]]/(1000*12)</f>
        <v>1.25E-3</v>
      </c>
      <c r="Q58">
        <f>Table5[[#This Row],[Tỷ suất tử thô]]/(1000*12)</f>
        <v>6.7499999999999993E-4</v>
      </c>
      <c r="R58" s="24">
        <v>6</v>
      </c>
      <c r="S58" s="24">
        <v>0</v>
      </c>
      <c r="T58" s="24">
        <v>0</v>
      </c>
      <c r="U58" s="24">
        <v>277</v>
      </c>
      <c r="V58" s="24">
        <v>0.1</v>
      </c>
      <c r="W58" s="24">
        <f>Table5[[#This Row],[Rato_vaccine]]*Table5[[#This Row],[N]]</f>
        <v>59569.8</v>
      </c>
      <c r="X58" s="1">
        <v>44414</v>
      </c>
    </row>
    <row r="59" spans="1:24">
      <c r="A59" s="3" t="s">
        <v>60</v>
      </c>
      <c r="B59" s="3">
        <v>838181</v>
      </c>
      <c r="C59" s="3">
        <f>Table5[[#This Row],[N]]-Table5[[#This Row],[I]]-Table5[[#This Row],[E]]-Table5[[#This Row],[R]]</f>
        <v>838173</v>
      </c>
      <c r="D59" s="3">
        <v>7</v>
      </c>
      <c r="E59" s="3">
        <v>1</v>
      </c>
      <c r="F59" s="3">
        <v>0</v>
      </c>
      <c r="G59" s="3">
        <f t="shared" ca="1" si="2"/>
        <v>14</v>
      </c>
      <c r="H59" s="3">
        <f t="shared" ca="1" si="3"/>
        <v>7</v>
      </c>
      <c r="I59" s="7">
        <f ca="1">1/Table5[[#This Row],[Average recovery time (day)]]</f>
        <v>7.1428571428571425E-2</v>
      </c>
      <c r="J59" s="2">
        <f ca="1">1/Table5[[#This Row],[Average incubation time (day)]]</f>
        <v>0.14285714285714285</v>
      </c>
      <c r="K59" s="2">
        <v>5</v>
      </c>
      <c r="L59" s="7">
        <f ca="1">(Table5[[#This Row],[R_0]]*(Table5[[#This Row],[Mu]]+Table5[[#This Row],[Alpha]])*(Table5[[#This Row],[Mu]]+Table5[[#This Row],[Gamma]]))/Table5[[#This Row],[Alpha]]</f>
        <v>0.36215841269841265</v>
      </c>
      <c r="M59" s="2">
        <v>19.100000000000001</v>
      </c>
      <c r="N59" s="13">
        <v>8</v>
      </c>
      <c r="O59" s="15">
        <v>11.11</v>
      </c>
      <c r="P59">
        <f>Table5[[#This Row],[Tỷ suất sinh thô]]/(1000*12)</f>
        <v>1.5916666666666668E-3</v>
      </c>
      <c r="Q59">
        <f>Table5[[#This Row],[Tỷ suất tử thô]]/(1000*12)</f>
        <v>6.6666666666666664E-4</v>
      </c>
      <c r="R59" s="24">
        <v>7</v>
      </c>
      <c r="S59" s="24">
        <v>14</v>
      </c>
      <c r="T59" s="24">
        <v>0</v>
      </c>
      <c r="U59" s="24">
        <v>180</v>
      </c>
      <c r="V59" s="24">
        <v>0.1</v>
      </c>
      <c r="W59" s="24">
        <f>Table5[[#This Row],[Rato_vaccine]]*Table5[[#This Row],[N]]</f>
        <v>83818.100000000006</v>
      </c>
      <c r="X59" s="1">
        <v>44414</v>
      </c>
    </row>
    <row r="60" spans="1:24">
      <c r="A60" s="3" t="s">
        <v>61</v>
      </c>
      <c r="B60" s="3">
        <v>1858540</v>
      </c>
      <c r="C60" s="3">
        <f>Table5[[#This Row],[N]]-Table5[[#This Row],[I]]-Table5[[#This Row],[E]]-Table5[[#This Row],[R]]</f>
        <v>1858534</v>
      </c>
      <c r="D60" s="3">
        <v>6</v>
      </c>
      <c r="E60" s="3">
        <v>0</v>
      </c>
      <c r="F60" s="3">
        <v>0</v>
      </c>
      <c r="G60" s="3">
        <f t="shared" ca="1" si="2"/>
        <v>12</v>
      </c>
      <c r="H60" s="3">
        <f t="shared" ca="1" si="3"/>
        <v>5</v>
      </c>
      <c r="I60" s="7">
        <f ca="1">1/Table5[[#This Row],[Average recovery time (day)]]</f>
        <v>8.3333333333333329E-2</v>
      </c>
      <c r="J60" s="2">
        <f ca="1">1/Table5[[#This Row],[Average incubation time (day)]]</f>
        <v>0.2</v>
      </c>
      <c r="K60" s="2">
        <v>5</v>
      </c>
      <c r="L60" s="7">
        <f ca="1">(Table5[[#This Row],[R_0]]*(Table5[[#This Row],[Mu]]+Table5[[#This Row],[Alpha]])*(Table5[[#This Row],[Mu]]+Table5[[#This Row],[Gamma]]))/Table5[[#This Row],[Alpha]]</f>
        <v>0.4220525711805555</v>
      </c>
      <c r="M60" s="2">
        <v>13.8</v>
      </c>
      <c r="N60" s="13">
        <v>9.1</v>
      </c>
      <c r="O60" s="15">
        <v>4.63</v>
      </c>
      <c r="P60">
        <f>Table5[[#This Row],[Tỷ suất sinh thô]]/(1000*12)</f>
        <v>1.15E-3</v>
      </c>
      <c r="Q60">
        <f>Table5[[#This Row],[Tỷ suất tử thô]]/(1000*12)</f>
        <v>7.583333333333333E-4</v>
      </c>
      <c r="R60" s="24">
        <v>1</v>
      </c>
      <c r="S60" s="24">
        <v>0</v>
      </c>
      <c r="T60" s="24">
        <v>0</v>
      </c>
      <c r="U60" s="24">
        <v>122</v>
      </c>
      <c r="V60" s="24">
        <v>0.1</v>
      </c>
      <c r="W60" s="24">
        <f>Table5[[#This Row],[Rato_vaccine]]*Table5[[#This Row],[N]]</f>
        <v>185854</v>
      </c>
      <c r="X60" s="1">
        <v>44414</v>
      </c>
    </row>
    <row r="61" spans="1:24">
      <c r="A61" s="3" t="s">
        <v>8</v>
      </c>
      <c r="B61" s="3">
        <v>1586438</v>
      </c>
      <c r="C61" s="3">
        <f>Table5[[#This Row],[N]]-Table5[[#This Row],[I]]-Table5[[#This Row],[E]]-Table5[[#This Row],[R]]</f>
        <v>1586333.04</v>
      </c>
      <c r="D61" s="3">
        <v>2.96</v>
      </c>
      <c r="E61" s="3">
        <v>78</v>
      </c>
      <c r="F61" s="3">
        <v>24</v>
      </c>
      <c r="G61" s="3">
        <f t="shared" ca="1" si="2"/>
        <v>11</v>
      </c>
      <c r="H61" s="3">
        <f t="shared" ca="1" si="3"/>
        <v>6</v>
      </c>
      <c r="I61" s="7">
        <f ca="1">1/Table5[[#This Row],[Average recovery time (day)]]</f>
        <v>9.0909090909090912E-2</v>
      </c>
      <c r="J61" s="2">
        <f ca="1">1/Table5[[#This Row],[Average incubation time (day)]]</f>
        <v>0.16666666666666666</v>
      </c>
      <c r="K61" s="2">
        <v>5</v>
      </c>
      <c r="L61" s="7">
        <f ca="1">(Table5[[#This Row],[R_0]]*(Table5[[#This Row],[Mu]]+Table5[[#This Row],[Alpha]])*(Table5[[#This Row],[Mu]]+Table5[[#This Row],[Gamma]]))/Table5[[#This Row],[Alpha]]</f>
        <v>0.45945142727272731</v>
      </c>
      <c r="M61" s="2">
        <v>12.4</v>
      </c>
      <c r="N61" s="13">
        <v>7.6</v>
      </c>
      <c r="O61" s="15">
        <v>4.72</v>
      </c>
      <c r="P61">
        <f>Table5[[#This Row],[Tỷ suất sinh thô]]/(1000*12)</f>
        <v>1.0333333333333334E-3</v>
      </c>
      <c r="Q61">
        <f>Table5[[#This Row],[Tỷ suất tử thô]]/(1000*12)</f>
        <v>6.333333333333333E-4</v>
      </c>
      <c r="R61" s="24">
        <v>7</v>
      </c>
      <c r="S61" s="24">
        <v>0</v>
      </c>
      <c r="T61" s="24">
        <v>0</v>
      </c>
      <c r="U61" s="24">
        <v>144</v>
      </c>
      <c r="V61" s="24">
        <v>0.1</v>
      </c>
      <c r="W61" s="24">
        <f>Table5[[#This Row],[Rato_vaccine]]*Table5[[#This Row],[N]]</f>
        <v>158643.80000000002</v>
      </c>
      <c r="X61" s="1">
        <v>44414</v>
      </c>
    </row>
    <row r="62" spans="1:24">
      <c r="A62" s="3" t="s">
        <v>69</v>
      </c>
      <c r="B62" s="3">
        <v>1244736</v>
      </c>
      <c r="C62" s="3">
        <f>Table5[[#This Row],[N]]-Table5[[#This Row],[I]]-Table5[[#This Row],[E]]-Table5[[#This Row],[R]]</f>
        <v>1244733</v>
      </c>
      <c r="D62" s="3">
        <v>2</v>
      </c>
      <c r="E62" s="3">
        <v>1</v>
      </c>
      <c r="F62" s="3">
        <v>0</v>
      </c>
      <c r="G62" s="3">
        <f t="shared" ca="1" si="2"/>
        <v>10</v>
      </c>
      <c r="H62" s="3">
        <f t="shared" ca="1" si="3"/>
        <v>7</v>
      </c>
      <c r="I62" s="7">
        <f ca="1">1/Table5[[#This Row],[Average recovery time (day)]]</f>
        <v>0.1</v>
      </c>
      <c r="J62" s="2">
        <f ca="1">1/Table5[[#This Row],[Average incubation time (day)]]</f>
        <v>0.14285714285714285</v>
      </c>
      <c r="K62" s="2">
        <v>5</v>
      </c>
      <c r="L62" s="7">
        <f ca="1">(Table5[[#This Row],[R_0]]*(Table5[[#This Row],[Mu]]+Table5[[#This Row],[Alpha]])*(Table5[[#This Row],[Mu]]+Table5[[#This Row],[Gamma]]))/Table5[[#This Row],[Alpha]]</f>
        <v>0.50511260000000002</v>
      </c>
      <c r="M62" s="2">
        <v>16.399999999999999</v>
      </c>
      <c r="N62" s="13">
        <v>7.2</v>
      </c>
      <c r="O62" s="15">
        <v>9.24</v>
      </c>
      <c r="P62">
        <f>Table5[[#This Row],[Tỷ suất sinh thô]]/(1000*12)</f>
        <v>1.3666666666666666E-3</v>
      </c>
      <c r="Q62">
        <f>Table5[[#This Row],[Tỷ suất tử thô]]/(1000*12)</f>
        <v>6.0000000000000006E-4</v>
      </c>
      <c r="R62" s="24">
        <v>2</v>
      </c>
      <c r="S62" s="24">
        <v>2</v>
      </c>
      <c r="T62" s="24">
        <v>0</v>
      </c>
      <c r="U62" s="24">
        <v>199</v>
      </c>
      <c r="V62" s="24">
        <v>0.1</v>
      </c>
      <c r="W62" s="24">
        <f>Table5[[#This Row],[Rato_vaccine]]*Table5[[#This Row],[N]]</f>
        <v>124473.60000000001</v>
      </c>
      <c r="X62" s="1">
        <v>44414</v>
      </c>
    </row>
    <row r="63" spans="1:24" ht="13.9" customHeight="1">
      <c r="A63" s="3" t="s">
        <v>62</v>
      </c>
      <c r="B63" s="3">
        <v>480588</v>
      </c>
      <c r="C63" s="3">
        <f>Table5[[#This Row],[N]]-Table5[[#This Row],[I]]-Table5[[#This Row],[E]]-Table5[[#This Row],[R]]</f>
        <v>480586</v>
      </c>
      <c r="D63" s="3">
        <v>2</v>
      </c>
      <c r="E63" s="3">
        <v>0</v>
      </c>
      <c r="F63" s="3">
        <v>0</v>
      </c>
      <c r="G63" s="3">
        <f t="shared" ca="1" si="2"/>
        <v>12</v>
      </c>
      <c r="H63" s="3">
        <f t="shared" ca="1" si="3"/>
        <v>7</v>
      </c>
      <c r="I63" s="7">
        <f ca="1">1/Table5[[#This Row],[Average recovery time (day)]]</f>
        <v>8.3333333333333329E-2</v>
      </c>
      <c r="J63" s="2">
        <f ca="1">1/Table5[[#This Row],[Average incubation time (day)]]</f>
        <v>0.14285714285714285</v>
      </c>
      <c r="K63" s="2">
        <v>5</v>
      </c>
      <c r="L63" s="7">
        <f ca="1">(Table5[[#This Row],[R_0]]*(Table5[[#This Row],[Mu]]+Table5[[#This Row],[Alpha]])*(Table5[[#This Row],[Mu]]+Table5[[#This Row],[Gamma]]))/Table5[[#This Row],[Alpha]]</f>
        <v>0.42196</v>
      </c>
      <c r="M63" s="2">
        <v>22.5</v>
      </c>
      <c r="N63" s="13">
        <v>8</v>
      </c>
      <c r="O63" s="15">
        <v>14.46</v>
      </c>
      <c r="P63">
        <f>Table5[[#This Row],[Tỷ suất sinh thô]]/(1000*12)</f>
        <v>1.8749999999999999E-3</v>
      </c>
      <c r="Q63">
        <f>Table5[[#This Row],[Tỷ suất tử thô]]/(1000*12)</f>
        <v>6.6666666666666664E-4</v>
      </c>
      <c r="R63" s="24">
        <v>3</v>
      </c>
      <c r="S63" s="24">
        <v>0</v>
      </c>
      <c r="T63" s="24">
        <v>0</v>
      </c>
      <c r="U63" s="24">
        <v>108</v>
      </c>
      <c r="V63" s="24">
        <v>0.1</v>
      </c>
      <c r="W63" s="24">
        <f>Table5[[#This Row],[Rato_vaccine]]*Table5[[#This Row],[N]]</f>
        <v>48058.8</v>
      </c>
      <c r="X63" s="1">
        <v>44414</v>
      </c>
    </row>
    <row r="64" spans="1:24">
      <c r="A64" s="3" t="s">
        <v>63</v>
      </c>
      <c r="B64" s="3">
        <v>797392</v>
      </c>
      <c r="C64" s="3">
        <f>Table5[[#This Row],[N]]-Table5[[#This Row],[I]]-Table5[[#This Row],[E]]-Table5[[#This Row],[R]]</f>
        <v>797389</v>
      </c>
      <c r="D64" s="3">
        <v>2</v>
      </c>
      <c r="E64" s="3">
        <v>1</v>
      </c>
      <c r="F64" s="3">
        <v>0</v>
      </c>
      <c r="G64" s="3">
        <f t="shared" ca="1" si="2"/>
        <v>11</v>
      </c>
      <c r="H64" s="3">
        <f t="shared" ca="1" si="3"/>
        <v>6</v>
      </c>
      <c r="I64" s="7">
        <f ca="1">1/Table5[[#This Row],[Average recovery time (day)]]</f>
        <v>9.0909090909090912E-2</v>
      </c>
      <c r="J64" s="2">
        <f ca="1">1/Table5[[#This Row],[Average incubation time (day)]]</f>
        <v>0.16666666666666666</v>
      </c>
      <c r="K64" s="2">
        <v>5</v>
      </c>
      <c r="L64" s="7">
        <f ca="1">(Table5[[#This Row],[R_0]]*(Table5[[#This Row],[Mu]]+Table5[[#This Row],[Alpha]])*(Table5[[#This Row],[Mu]]+Table5[[#This Row],[Gamma]]))/Table5[[#This Row],[Alpha]]</f>
        <v>0.45854588712121208</v>
      </c>
      <c r="M64" s="2">
        <v>14.6</v>
      </c>
      <c r="N64" s="13">
        <v>6.2</v>
      </c>
      <c r="O64" s="15">
        <v>8.4</v>
      </c>
      <c r="P64">
        <f>Table5[[#This Row],[Tỷ suất sinh thô]]/(1000*12)</f>
        <v>1.2166666666666667E-3</v>
      </c>
      <c r="Q64">
        <f>Table5[[#This Row],[Tỷ suất tử thô]]/(1000*12)</f>
        <v>5.1666666666666668E-4</v>
      </c>
      <c r="R64" s="24">
        <v>4</v>
      </c>
      <c r="S64" s="24">
        <v>0</v>
      </c>
      <c r="T64" s="24">
        <v>0</v>
      </c>
      <c r="U64" s="24">
        <v>141</v>
      </c>
      <c r="V64" s="24">
        <v>0.1</v>
      </c>
      <c r="W64" s="24">
        <f>Table5[[#This Row],[Rato_vaccine]]*Table5[[#This Row],[N]]</f>
        <v>79739.200000000012</v>
      </c>
      <c r="X64" s="1">
        <v>44414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opLeftCell="A46" workbookViewId="0">
      <selection activeCell="C2" sqref="C2:J64"/>
    </sheetView>
  </sheetViews>
  <sheetFormatPr defaultRowHeight="14.25"/>
  <sheetData>
    <row r="1" spans="1:10" ht="24" customHeight="1" thickTop="1" thickBot="1">
      <c r="B1" t="s">
        <v>0</v>
      </c>
      <c r="C1" s="16" t="s">
        <v>133</v>
      </c>
      <c r="D1" s="16" t="s">
        <v>134</v>
      </c>
      <c r="E1" s="16" t="s">
        <v>135</v>
      </c>
      <c r="F1" s="16" t="s">
        <v>136</v>
      </c>
      <c r="G1" s="23" t="s">
        <v>142</v>
      </c>
      <c r="H1" s="23" t="s">
        <v>143</v>
      </c>
      <c r="I1" s="23" t="s">
        <v>144</v>
      </c>
      <c r="J1" s="23" t="s">
        <v>145</v>
      </c>
    </row>
    <row r="2" spans="1:10" ht="15.75" thickTop="1" thickBot="1">
      <c r="A2" s="17">
        <v>57</v>
      </c>
      <c r="B2" s="18" t="s">
        <v>21</v>
      </c>
      <c r="C2" s="19">
        <v>6</v>
      </c>
      <c r="D2" s="19">
        <v>0</v>
      </c>
      <c r="E2" s="19">
        <v>0</v>
      </c>
      <c r="F2" s="19">
        <v>0</v>
      </c>
      <c r="G2" s="19">
        <v>10</v>
      </c>
      <c r="H2" s="19">
        <v>11</v>
      </c>
      <c r="I2" s="19">
        <v>0</v>
      </c>
      <c r="J2" s="19">
        <v>156</v>
      </c>
    </row>
    <row r="3" spans="1:10" ht="24.75" thickBot="1">
      <c r="A3" s="17">
        <v>49</v>
      </c>
      <c r="B3" s="18" t="s">
        <v>141</v>
      </c>
      <c r="C3" s="19">
        <v>6</v>
      </c>
      <c r="D3" s="19">
        <v>0</v>
      </c>
      <c r="E3" s="19">
        <v>0</v>
      </c>
      <c r="F3" s="19">
        <v>0</v>
      </c>
      <c r="G3" s="19">
        <v>6</v>
      </c>
      <c r="H3" s="19">
        <v>0</v>
      </c>
      <c r="I3" s="19">
        <v>0</v>
      </c>
      <c r="J3" s="19">
        <v>82</v>
      </c>
    </row>
    <row r="4" spans="1:10" ht="15" thickBot="1">
      <c r="A4" s="17">
        <v>20</v>
      </c>
      <c r="B4" s="18" t="s">
        <v>76</v>
      </c>
      <c r="C4" s="19">
        <v>7</v>
      </c>
      <c r="D4" s="19">
        <v>0</v>
      </c>
      <c r="E4" s="19">
        <v>1</v>
      </c>
      <c r="F4" s="19">
        <v>0</v>
      </c>
      <c r="G4" s="19">
        <v>9</v>
      </c>
      <c r="H4" s="19">
        <v>0</v>
      </c>
      <c r="I4" s="19">
        <v>0</v>
      </c>
      <c r="J4" s="19">
        <v>230</v>
      </c>
    </row>
    <row r="5" spans="1:10" ht="15" thickBot="1">
      <c r="A5" s="17">
        <v>14</v>
      </c>
      <c r="B5" s="18" t="s">
        <v>77</v>
      </c>
      <c r="C5" s="19">
        <v>1</v>
      </c>
      <c r="D5" s="19">
        <v>0</v>
      </c>
      <c r="E5" s="19">
        <v>0</v>
      </c>
      <c r="F5" s="19">
        <v>0</v>
      </c>
      <c r="G5" s="19">
        <v>8</v>
      </c>
      <c r="H5" s="19">
        <v>0</v>
      </c>
      <c r="I5" s="19">
        <v>0</v>
      </c>
      <c r="J5" s="19">
        <v>122</v>
      </c>
    </row>
    <row r="6" spans="1:10" ht="15" thickBot="1">
      <c r="A6" s="17">
        <v>62</v>
      </c>
      <c r="B6" s="18" t="s">
        <v>75</v>
      </c>
      <c r="C6" s="19">
        <v>3</v>
      </c>
      <c r="D6" s="19">
        <v>0</v>
      </c>
      <c r="E6" s="19">
        <v>0</v>
      </c>
      <c r="F6" s="19">
        <v>0</v>
      </c>
      <c r="G6" s="19">
        <v>9</v>
      </c>
      <c r="H6" s="19">
        <v>0</v>
      </c>
      <c r="I6" s="19">
        <v>0</v>
      </c>
      <c r="J6" s="19">
        <v>64</v>
      </c>
    </row>
    <row r="7" spans="1:10" ht="15" thickBot="1">
      <c r="A7" s="17">
        <v>3</v>
      </c>
      <c r="B7" s="18" t="s">
        <v>78</v>
      </c>
      <c r="C7" s="19">
        <v>6</v>
      </c>
      <c r="D7" s="19">
        <v>1</v>
      </c>
      <c r="E7" s="19">
        <v>0</v>
      </c>
      <c r="F7" s="19">
        <v>0</v>
      </c>
      <c r="G7" s="19">
        <v>8</v>
      </c>
      <c r="H7" s="19">
        <v>0</v>
      </c>
      <c r="I7" s="19">
        <v>0</v>
      </c>
      <c r="J7" s="19">
        <v>126</v>
      </c>
    </row>
    <row r="8" spans="1:10" ht="15" thickBot="1">
      <c r="A8" s="17">
        <v>53</v>
      </c>
      <c r="B8" s="18" t="s">
        <v>79</v>
      </c>
      <c r="C8" s="19">
        <v>6</v>
      </c>
      <c r="D8" s="19">
        <v>0</v>
      </c>
      <c r="E8" s="19">
        <v>0</v>
      </c>
      <c r="F8" s="19">
        <v>0</v>
      </c>
      <c r="G8" s="19">
        <v>6</v>
      </c>
      <c r="H8" s="19">
        <v>9</v>
      </c>
      <c r="I8" s="19">
        <v>0</v>
      </c>
      <c r="J8" s="19">
        <v>164</v>
      </c>
    </row>
    <row r="9" spans="1:10" ht="15" thickBot="1">
      <c r="A9" s="17">
        <v>35</v>
      </c>
      <c r="B9" s="18" t="s">
        <v>74</v>
      </c>
      <c r="C9" s="19">
        <v>6</v>
      </c>
      <c r="D9" s="19">
        <v>0</v>
      </c>
      <c r="E9" s="19">
        <v>0</v>
      </c>
      <c r="F9" s="19">
        <v>0</v>
      </c>
      <c r="G9" s="19">
        <v>11</v>
      </c>
      <c r="H9" s="19">
        <v>0</v>
      </c>
      <c r="I9" s="19">
        <v>0</v>
      </c>
      <c r="J9" s="19">
        <v>159</v>
      </c>
    </row>
    <row r="10" spans="1:10" ht="24.75" thickBot="1">
      <c r="A10" s="17">
        <v>47</v>
      </c>
      <c r="B10" s="18" t="s">
        <v>71</v>
      </c>
      <c r="C10" s="19">
        <v>3</v>
      </c>
      <c r="D10" s="19">
        <v>0</v>
      </c>
      <c r="E10" s="19">
        <v>1</v>
      </c>
      <c r="F10" s="19">
        <v>1</v>
      </c>
      <c r="G10" s="19">
        <v>9</v>
      </c>
      <c r="H10" s="19">
        <v>18</v>
      </c>
      <c r="I10" s="19">
        <v>2</v>
      </c>
      <c r="J10" s="19">
        <v>91</v>
      </c>
    </row>
    <row r="11" spans="1:10" ht="15" thickBot="1">
      <c r="A11" s="17">
        <v>45</v>
      </c>
      <c r="B11" s="18" t="s">
        <v>72</v>
      </c>
      <c r="C11" s="19">
        <v>2</v>
      </c>
      <c r="D11" s="19">
        <v>0</v>
      </c>
      <c r="E11" s="19">
        <v>0</v>
      </c>
      <c r="F11" s="19">
        <v>0</v>
      </c>
      <c r="G11" s="19">
        <v>11</v>
      </c>
      <c r="H11" s="19">
        <v>2</v>
      </c>
      <c r="I11" s="19">
        <v>0</v>
      </c>
      <c r="J11" s="19">
        <v>111</v>
      </c>
    </row>
    <row r="12" spans="1:10" ht="15" thickBot="1">
      <c r="A12" s="17">
        <v>39</v>
      </c>
      <c r="B12" s="18" t="s">
        <v>73</v>
      </c>
      <c r="C12" s="19">
        <v>6</v>
      </c>
      <c r="D12" s="19">
        <v>1</v>
      </c>
      <c r="E12" s="19">
        <v>0</v>
      </c>
      <c r="F12" s="19">
        <v>0</v>
      </c>
      <c r="G12" s="19">
        <v>7</v>
      </c>
      <c r="H12" s="19">
        <v>12</v>
      </c>
      <c r="I12" s="19">
        <v>0</v>
      </c>
      <c r="J12" s="19">
        <v>117</v>
      </c>
    </row>
    <row r="13" spans="1:10" ht="15" thickBot="1">
      <c r="A13" s="17">
        <v>63</v>
      </c>
      <c r="B13" s="18" t="s">
        <v>81</v>
      </c>
      <c r="C13" s="19">
        <v>3</v>
      </c>
      <c r="D13" s="19">
        <v>0</v>
      </c>
      <c r="E13" s="19">
        <v>0</v>
      </c>
      <c r="F13" s="19">
        <v>0</v>
      </c>
      <c r="G13" s="19">
        <v>9</v>
      </c>
      <c r="H13" s="19">
        <v>0</v>
      </c>
      <c r="I13" s="19">
        <v>0</v>
      </c>
      <c r="J13" s="19">
        <v>101</v>
      </c>
    </row>
    <row r="14" spans="1:10" ht="15" thickBot="1">
      <c r="A14" s="17">
        <v>59</v>
      </c>
      <c r="B14" s="18" t="s">
        <v>82</v>
      </c>
      <c r="C14" s="19">
        <v>11</v>
      </c>
      <c r="D14" s="19">
        <v>1</v>
      </c>
      <c r="E14" s="19">
        <v>0</v>
      </c>
      <c r="F14" s="19">
        <v>0</v>
      </c>
      <c r="G14" s="19">
        <v>7</v>
      </c>
      <c r="H14" s="19">
        <v>0</v>
      </c>
      <c r="I14" s="19">
        <v>0</v>
      </c>
      <c r="J14" s="19">
        <v>85</v>
      </c>
    </row>
    <row r="15" spans="1:10" ht="15" thickBot="1">
      <c r="A15" s="17">
        <v>13</v>
      </c>
      <c r="B15" s="18" t="s">
        <v>80</v>
      </c>
      <c r="C15" s="19">
        <v>2</v>
      </c>
      <c r="D15" s="19">
        <v>0</v>
      </c>
      <c r="E15" s="19">
        <v>0</v>
      </c>
      <c r="F15" s="19">
        <v>0</v>
      </c>
      <c r="G15" s="19">
        <v>14</v>
      </c>
      <c r="H15" s="19">
        <v>2</v>
      </c>
      <c r="I15" s="19">
        <v>0</v>
      </c>
      <c r="J15" s="19">
        <v>199</v>
      </c>
    </row>
    <row r="16" spans="1:10" ht="15" thickBot="1">
      <c r="A16" s="17">
        <v>32</v>
      </c>
      <c r="B16" s="18" t="s">
        <v>119</v>
      </c>
      <c r="C16" s="19">
        <v>8</v>
      </c>
      <c r="D16" s="19">
        <v>1</v>
      </c>
      <c r="E16" s="19">
        <v>1</v>
      </c>
      <c r="F16" s="19">
        <v>0</v>
      </c>
      <c r="G16" s="19">
        <v>7</v>
      </c>
      <c r="H16" s="19">
        <v>0</v>
      </c>
      <c r="I16" s="19">
        <v>0</v>
      </c>
      <c r="J16" s="19">
        <v>56</v>
      </c>
    </row>
    <row r="17" spans="1:10" ht="15" thickBot="1">
      <c r="A17" s="17">
        <v>42</v>
      </c>
      <c r="B17" s="18" t="s">
        <v>120</v>
      </c>
      <c r="C17" s="19">
        <v>6</v>
      </c>
      <c r="D17" s="19">
        <v>0</v>
      </c>
      <c r="E17" s="19">
        <v>0</v>
      </c>
      <c r="F17" s="19">
        <v>0</v>
      </c>
      <c r="G17" s="19">
        <v>23</v>
      </c>
      <c r="H17" s="19">
        <v>0</v>
      </c>
      <c r="I17" s="19">
        <v>0</v>
      </c>
      <c r="J17" s="19">
        <v>184</v>
      </c>
    </row>
    <row r="18" spans="1:10" ht="15" thickBot="1">
      <c r="A18" s="17">
        <v>43</v>
      </c>
      <c r="B18" s="18" t="s">
        <v>121</v>
      </c>
      <c r="C18" s="19">
        <v>1</v>
      </c>
      <c r="D18" s="19">
        <v>0</v>
      </c>
      <c r="E18" s="19">
        <v>0</v>
      </c>
      <c r="F18" s="19">
        <v>0</v>
      </c>
      <c r="G18" s="19">
        <v>7</v>
      </c>
      <c r="H18" s="19">
        <v>0</v>
      </c>
      <c r="I18" s="19">
        <v>0</v>
      </c>
      <c r="J18" s="19">
        <v>71</v>
      </c>
    </row>
    <row r="19" spans="1:10" ht="15" thickBot="1">
      <c r="A19" s="17">
        <v>22</v>
      </c>
      <c r="B19" s="18" t="s">
        <v>118</v>
      </c>
      <c r="C19" s="19">
        <v>4</v>
      </c>
      <c r="D19" s="19">
        <v>1</v>
      </c>
      <c r="E19" s="19">
        <v>0</v>
      </c>
      <c r="F19" s="19">
        <v>0</v>
      </c>
      <c r="G19" s="19">
        <v>9</v>
      </c>
      <c r="H19" s="19">
        <v>18</v>
      </c>
      <c r="I19" s="19">
        <v>0</v>
      </c>
      <c r="J19" s="19">
        <v>130</v>
      </c>
    </row>
    <row r="20" spans="1:10" ht="15" thickBot="1">
      <c r="A20" s="17">
        <v>48</v>
      </c>
      <c r="B20" s="18" t="s">
        <v>122</v>
      </c>
      <c r="C20" s="19">
        <v>8</v>
      </c>
      <c r="D20" s="19">
        <v>1</v>
      </c>
      <c r="E20" s="19">
        <v>0</v>
      </c>
      <c r="F20" s="19">
        <v>1</v>
      </c>
      <c r="G20" s="19">
        <v>11</v>
      </c>
      <c r="H20" s="19">
        <v>0</v>
      </c>
      <c r="I20" s="19">
        <v>0</v>
      </c>
      <c r="J20" s="19">
        <v>171</v>
      </c>
    </row>
    <row r="21" spans="1:10" ht="15" thickBot="1">
      <c r="A21" s="17">
        <v>56</v>
      </c>
      <c r="B21" s="18" t="s">
        <v>123</v>
      </c>
      <c r="C21" s="19">
        <v>7</v>
      </c>
      <c r="D21" s="19">
        <v>1</v>
      </c>
      <c r="E21" s="19">
        <v>1</v>
      </c>
      <c r="F21" s="19">
        <v>0</v>
      </c>
      <c r="G21" s="19">
        <v>12</v>
      </c>
      <c r="H21" s="19">
        <v>0</v>
      </c>
      <c r="I21" s="19">
        <v>0</v>
      </c>
      <c r="J21" s="19">
        <v>144</v>
      </c>
    </row>
    <row r="22" spans="1:10" ht="15" thickBot="1">
      <c r="A22" s="17">
        <v>41</v>
      </c>
      <c r="B22" s="18" t="s">
        <v>35</v>
      </c>
      <c r="C22" s="19">
        <v>5</v>
      </c>
      <c r="D22" s="19">
        <v>0</v>
      </c>
      <c r="E22" s="19">
        <v>0</v>
      </c>
      <c r="F22" s="19">
        <v>0</v>
      </c>
      <c r="G22" s="19">
        <v>17</v>
      </c>
      <c r="H22" s="19">
        <v>0</v>
      </c>
      <c r="I22" s="19">
        <v>0</v>
      </c>
      <c r="J22" s="19">
        <v>208</v>
      </c>
    </row>
    <row r="23" spans="1:10" ht="15" thickBot="1">
      <c r="A23" s="17">
        <v>12</v>
      </c>
      <c r="B23" s="18" t="s">
        <v>83</v>
      </c>
      <c r="C23" s="19">
        <v>4</v>
      </c>
      <c r="D23" s="19">
        <v>0</v>
      </c>
      <c r="E23" s="19">
        <v>1</v>
      </c>
      <c r="F23" s="19">
        <v>0</v>
      </c>
      <c r="G23" s="19">
        <v>11</v>
      </c>
      <c r="H23" s="19">
        <v>21</v>
      </c>
      <c r="I23" s="19">
        <v>0</v>
      </c>
      <c r="J23" s="19">
        <v>177</v>
      </c>
    </row>
    <row r="24" spans="1:10" ht="15" thickBot="1">
      <c r="A24" s="17">
        <v>9</v>
      </c>
      <c r="B24" s="18" t="s">
        <v>84</v>
      </c>
      <c r="C24" s="19">
        <v>6</v>
      </c>
      <c r="D24" s="19">
        <v>1</v>
      </c>
      <c r="E24" s="19">
        <v>0</v>
      </c>
      <c r="F24" s="19">
        <v>0</v>
      </c>
      <c r="G24" s="19">
        <v>6</v>
      </c>
      <c r="H24" s="19">
        <v>0</v>
      </c>
      <c r="I24" s="19">
        <v>0</v>
      </c>
      <c r="J24" s="19">
        <v>116</v>
      </c>
    </row>
    <row r="25" spans="1:10" ht="15" thickBot="1">
      <c r="A25" s="17">
        <v>1</v>
      </c>
      <c r="B25" s="18" t="s">
        <v>85</v>
      </c>
      <c r="C25" s="19">
        <v>27</v>
      </c>
      <c r="D25" s="19">
        <v>1</v>
      </c>
      <c r="E25" s="19">
        <v>1</v>
      </c>
      <c r="F25" s="19">
        <v>0</v>
      </c>
      <c r="G25" s="19">
        <v>12</v>
      </c>
      <c r="H25" s="19">
        <v>0</v>
      </c>
      <c r="I25" s="19">
        <v>0</v>
      </c>
      <c r="J25" s="19">
        <v>584</v>
      </c>
    </row>
    <row r="26" spans="1:10" ht="15" thickBot="1">
      <c r="A26" s="17">
        <v>28</v>
      </c>
      <c r="B26" s="18" t="s">
        <v>86</v>
      </c>
      <c r="C26" s="19">
        <v>5</v>
      </c>
      <c r="D26" s="19">
        <v>0</v>
      </c>
      <c r="E26" s="19">
        <v>1</v>
      </c>
      <c r="F26" s="19">
        <v>1</v>
      </c>
      <c r="G26" s="19">
        <v>13</v>
      </c>
      <c r="H26" s="19">
        <v>0</v>
      </c>
      <c r="I26" s="19">
        <v>0</v>
      </c>
      <c r="J26" s="19">
        <v>262</v>
      </c>
    </row>
    <row r="27" spans="1:10" ht="15" thickBot="1">
      <c r="A27" s="17">
        <v>5</v>
      </c>
      <c r="B27" s="18" t="s">
        <v>88</v>
      </c>
      <c r="C27" s="19">
        <v>7</v>
      </c>
      <c r="D27" s="19">
        <v>1</v>
      </c>
      <c r="E27" s="19">
        <v>1</v>
      </c>
      <c r="F27" s="19">
        <v>0</v>
      </c>
      <c r="G27" s="19">
        <v>12</v>
      </c>
      <c r="H27" s="19">
        <v>0</v>
      </c>
      <c r="I27" s="19">
        <v>0</v>
      </c>
      <c r="J27" s="19">
        <v>265</v>
      </c>
    </row>
    <row r="28" spans="1:10" ht="15" thickBot="1">
      <c r="A28" s="17">
        <v>6</v>
      </c>
      <c r="B28" s="18" t="s">
        <v>89</v>
      </c>
      <c r="C28" s="19">
        <v>8</v>
      </c>
      <c r="D28" s="19">
        <v>0</v>
      </c>
      <c r="E28" s="19">
        <v>1</v>
      </c>
      <c r="F28" s="19">
        <v>2</v>
      </c>
      <c r="G28" s="19">
        <v>16</v>
      </c>
      <c r="H28" s="19">
        <v>0</v>
      </c>
      <c r="I28" s="19">
        <v>0</v>
      </c>
      <c r="J28" s="19">
        <v>224</v>
      </c>
    </row>
    <row r="29" spans="1:10" ht="15" thickBot="1">
      <c r="A29" s="17">
        <v>60</v>
      </c>
      <c r="B29" s="18" t="s">
        <v>90</v>
      </c>
      <c r="C29" s="19">
        <v>4</v>
      </c>
      <c r="D29" s="19">
        <v>0</v>
      </c>
      <c r="E29" s="19">
        <v>0</v>
      </c>
      <c r="F29" s="19">
        <v>0</v>
      </c>
      <c r="G29" s="19">
        <v>8</v>
      </c>
      <c r="H29" s="19">
        <v>8</v>
      </c>
      <c r="I29" s="19">
        <v>0</v>
      </c>
      <c r="J29" s="19">
        <v>74</v>
      </c>
    </row>
    <row r="30" spans="1:10" ht="24.75" thickBot="1">
      <c r="A30" s="17">
        <v>50</v>
      </c>
      <c r="B30" s="18" t="s">
        <v>276</v>
      </c>
      <c r="C30" s="19">
        <v>32</v>
      </c>
      <c r="D30" s="19">
        <v>0</v>
      </c>
      <c r="E30" s="19">
        <v>0</v>
      </c>
      <c r="F30" s="19">
        <v>2</v>
      </c>
      <c r="G30" s="19">
        <v>23</v>
      </c>
      <c r="H30" s="19">
        <v>24</v>
      </c>
      <c r="I30" s="19">
        <v>0</v>
      </c>
      <c r="J30" s="19">
        <v>319</v>
      </c>
    </row>
    <row r="31" spans="1:10" ht="15" thickBot="1">
      <c r="A31" s="17">
        <v>25</v>
      </c>
      <c r="B31" s="18" t="s">
        <v>137</v>
      </c>
      <c r="C31" s="19">
        <v>2</v>
      </c>
      <c r="D31" s="19">
        <v>0</v>
      </c>
      <c r="E31" s="19">
        <v>0</v>
      </c>
      <c r="F31" s="19">
        <v>0</v>
      </c>
      <c r="G31" s="19">
        <v>11</v>
      </c>
      <c r="H31" s="19">
        <v>0</v>
      </c>
      <c r="I31" s="19">
        <v>0</v>
      </c>
      <c r="J31" s="19">
        <v>210</v>
      </c>
    </row>
    <row r="32" spans="1:10" ht="15" thickBot="1">
      <c r="A32" s="17">
        <v>7</v>
      </c>
      <c r="B32" s="18" t="s">
        <v>87</v>
      </c>
      <c r="C32" s="19">
        <v>8</v>
      </c>
      <c r="D32" s="19">
        <v>0</v>
      </c>
      <c r="E32" s="19">
        <v>0</v>
      </c>
      <c r="F32" s="19">
        <v>0</v>
      </c>
      <c r="G32" s="19">
        <v>10</v>
      </c>
      <c r="H32" s="19">
        <v>0</v>
      </c>
      <c r="I32" s="19">
        <v>0</v>
      </c>
      <c r="J32" s="19">
        <v>162</v>
      </c>
    </row>
    <row r="33" spans="1:10" ht="15" thickBot="1">
      <c r="A33" s="17">
        <v>37</v>
      </c>
      <c r="B33" s="18" t="s">
        <v>140</v>
      </c>
      <c r="C33" s="19">
        <v>7</v>
      </c>
      <c r="D33" s="19">
        <v>1</v>
      </c>
      <c r="E33" s="19">
        <v>0</v>
      </c>
      <c r="F33" s="19">
        <v>1</v>
      </c>
      <c r="G33" s="19">
        <v>24</v>
      </c>
      <c r="H33" s="19">
        <v>0</v>
      </c>
      <c r="I33" s="19">
        <v>0</v>
      </c>
      <c r="J33" s="19">
        <v>137</v>
      </c>
    </row>
    <row r="34" spans="1:10" ht="15" thickBot="1">
      <c r="A34" s="17">
        <v>58</v>
      </c>
      <c r="B34" s="18" t="s">
        <v>91</v>
      </c>
      <c r="C34" s="19">
        <v>3</v>
      </c>
      <c r="D34" s="19">
        <v>0</v>
      </c>
      <c r="E34" s="19">
        <v>0</v>
      </c>
      <c r="F34" s="19">
        <v>0</v>
      </c>
      <c r="G34" s="19">
        <v>15</v>
      </c>
      <c r="H34" s="19">
        <v>0</v>
      </c>
      <c r="I34" s="19">
        <v>0</v>
      </c>
      <c r="J34" s="19">
        <v>141</v>
      </c>
    </row>
    <row r="35" spans="1:10" ht="15" thickBot="1">
      <c r="A35" s="17">
        <v>40</v>
      </c>
      <c r="B35" s="18" t="s">
        <v>57</v>
      </c>
      <c r="C35" s="19">
        <v>3</v>
      </c>
      <c r="D35" s="19">
        <v>0</v>
      </c>
      <c r="E35" s="19">
        <v>0</v>
      </c>
      <c r="F35" s="19">
        <v>1</v>
      </c>
      <c r="G35" s="19">
        <v>8</v>
      </c>
      <c r="H35" s="19">
        <v>6</v>
      </c>
      <c r="I35" s="19">
        <v>0</v>
      </c>
      <c r="J35" s="19">
        <v>102</v>
      </c>
    </row>
    <row r="36" spans="1:10" ht="15" thickBot="1">
      <c r="A36" s="17">
        <v>23</v>
      </c>
      <c r="B36" s="18" t="s">
        <v>92</v>
      </c>
      <c r="C36" s="19">
        <v>3</v>
      </c>
      <c r="D36" s="19">
        <v>0</v>
      </c>
      <c r="E36" s="19">
        <v>1</v>
      </c>
      <c r="F36" s="19">
        <v>0</v>
      </c>
      <c r="G36" s="19">
        <v>8</v>
      </c>
      <c r="H36" s="19">
        <v>0</v>
      </c>
      <c r="I36" s="19">
        <v>0</v>
      </c>
      <c r="J36" s="19">
        <v>108</v>
      </c>
    </row>
    <row r="37" spans="1:10" ht="15" thickBot="1">
      <c r="A37" s="17">
        <v>44</v>
      </c>
      <c r="B37" s="18" t="s">
        <v>94</v>
      </c>
      <c r="C37" s="19">
        <v>5</v>
      </c>
      <c r="D37" s="19">
        <v>0</v>
      </c>
      <c r="E37" s="19">
        <v>1</v>
      </c>
      <c r="F37" s="19">
        <v>0</v>
      </c>
      <c r="G37" s="19">
        <v>12</v>
      </c>
      <c r="H37" s="19">
        <v>23</v>
      </c>
      <c r="I37" s="19">
        <v>1</v>
      </c>
      <c r="J37" s="19">
        <v>147</v>
      </c>
    </row>
    <row r="38" spans="1:10" ht="15" thickBot="1">
      <c r="A38" s="17">
        <v>19</v>
      </c>
      <c r="B38" s="18" t="s">
        <v>95</v>
      </c>
      <c r="C38" s="19">
        <v>3</v>
      </c>
      <c r="D38" s="19">
        <v>0</v>
      </c>
      <c r="E38" s="19">
        <v>1</v>
      </c>
      <c r="F38" s="19">
        <v>0</v>
      </c>
      <c r="G38" s="19">
        <v>11</v>
      </c>
      <c r="H38" s="19">
        <v>2</v>
      </c>
      <c r="I38" s="19">
        <v>0</v>
      </c>
      <c r="J38" s="19">
        <v>226</v>
      </c>
    </row>
    <row r="39" spans="1:10" ht="15" thickBot="1">
      <c r="A39" s="17">
        <v>16</v>
      </c>
      <c r="B39" s="18" t="s">
        <v>93</v>
      </c>
      <c r="C39" s="19">
        <v>4</v>
      </c>
      <c r="D39" s="19">
        <v>0</v>
      </c>
      <c r="E39" s="19">
        <v>1</v>
      </c>
      <c r="F39" s="19">
        <v>0</v>
      </c>
      <c r="G39" s="19">
        <v>9</v>
      </c>
      <c r="H39" s="19">
        <v>18</v>
      </c>
      <c r="I39" s="19">
        <v>0</v>
      </c>
      <c r="J39" s="19">
        <v>164</v>
      </c>
    </row>
    <row r="40" spans="1:10" ht="15" thickBot="1">
      <c r="A40" s="17">
        <v>51</v>
      </c>
      <c r="B40" s="18" t="s">
        <v>4</v>
      </c>
      <c r="C40" s="19">
        <v>7</v>
      </c>
      <c r="D40" s="19">
        <v>0</v>
      </c>
      <c r="E40" s="19">
        <v>0</v>
      </c>
      <c r="F40" s="19">
        <v>0</v>
      </c>
      <c r="G40" s="19">
        <v>14</v>
      </c>
      <c r="H40" s="19">
        <v>3</v>
      </c>
      <c r="I40" s="19">
        <v>0</v>
      </c>
      <c r="J40" s="19">
        <v>192</v>
      </c>
    </row>
    <row r="41" spans="1:10" ht="15" thickBot="1">
      <c r="A41" s="17">
        <v>10</v>
      </c>
      <c r="B41" s="18" t="s">
        <v>96</v>
      </c>
      <c r="C41" s="19">
        <v>9</v>
      </c>
      <c r="D41" s="19">
        <v>0</v>
      </c>
      <c r="E41" s="19">
        <v>1</v>
      </c>
      <c r="F41" s="19">
        <v>0</v>
      </c>
      <c r="G41" s="19">
        <v>11</v>
      </c>
      <c r="H41" s="19">
        <v>4</v>
      </c>
      <c r="I41" s="19">
        <v>0</v>
      </c>
      <c r="J41" s="19">
        <v>229</v>
      </c>
    </row>
    <row r="42" spans="1:10" ht="15" thickBot="1">
      <c r="A42" s="17">
        <v>27</v>
      </c>
      <c r="B42" s="18" t="s">
        <v>97</v>
      </c>
      <c r="C42" s="19">
        <v>11</v>
      </c>
      <c r="D42" s="19">
        <v>1</v>
      </c>
      <c r="E42" s="19">
        <v>1</v>
      </c>
      <c r="F42" s="19">
        <v>2</v>
      </c>
      <c r="G42" s="19">
        <v>19</v>
      </c>
      <c r="H42" s="19">
        <v>0</v>
      </c>
      <c r="I42" s="19">
        <v>0</v>
      </c>
      <c r="J42" s="19">
        <v>480</v>
      </c>
    </row>
    <row r="43" spans="1:10" ht="15" thickBot="1">
      <c r="A43" s="17">
        <v>11</v>
      </c>
      <c r="B43" s="18" t="s">
        <v>98</v>
      </c>
      <c r="C43" s="19">
        <v>6</v>
      </c>
      <c r="D43" s="19">
        <v>0</v>
      </c>
      <c r="E43" s="19">
        <v>1</v>
      </c>
      <c r="F43" s="19">
        <v>1</v>
      </c>
      <c r="G43" s="19">
        <v>8</v>
      </c>
      <c r="H43" s="19">
        <v>6</v>
      </c>
      <c r="I43" s="19">
        <v>0</v>
      </c>
      <c r="J43" s="19">
        <v>145</v>
      </c>
    </row>
    <row r="44" spans="1:10" ht="15" thickBot="1">
      <c r="A44" s="17">
        <v>38</v>
      </c>
      <c r="B44" s="18" t="s">
        <v>99</v>
      </c>
      <c r="C44" s="19">
        <v>4</v>
      </c>
      <c r="D44" s="19">
        <v>1</v>
      </c>
      <c r="E44" s="19">
        <v>0</v>
      </c>
      <c r="F44" s="19">
        <v>1</v>
      </c>
      <c r="G44" s="19">
        <v>5</v>
      </c>
      <c r="H44" s="19">
        <v>7</v>
      </c>
      <c r="I44" s="19">
        <v>1</v>
      </c>
      <c r="J44" s="19">
        <v>65</v>
      </c>
    </row>
    <row r="45" spans="1:10" ht="15" thickBot="1">
      <c r="A45" s="17">
        <v>21</v>
      </c>
      <c r="B45" s="18" t="s">
        <v>100</v>
      </c>
      <c r="C45" s="19">
        <v>6</v>
      </c>
      <c r="D45" s="19">
        <v>0</v>
      </c>
      <c r="E45" s="19">
        <v>0</v>
      </c>
      <c r="F45" s="19">
        <v>0</v>
      </c>
      <c r="G45" s="19">
        <v>12</v>
      </c>
      <c r="H45" s="19">
        <v>0</v>
      </c>
      <c r="I45" s="19">
        <v>0</v>
      </c>
      <c r="J45" s="19">
        <v>277</v>
      </c>
    </row>
    <row r="46" spans="1:10" ht="15" thickBot="1">
      <c r="A46" s="17">
        <v>36</v>
      </c>
      <c r="B46" s="18" t="s">
        <v>101</v>
      </c>
      <c r="C46" s="19">
        <v>4</v>
      </c>
      <c r="D46" s="19">
        <v>1</v>
      </c>
      <c r="E46" s="19">
        <v>1</v>
      </c>
      <c r="F46" s="19">
        <v>0</v>
      </c>
      <c r="G46" s="19">
        <v>9</v>
      </c>
      <c r="H46" s="19">
        <v>0</v>
      </c>
      <c r="I46" s="19">
        <v>0</v>
      </c>
      <c r="J46" s="19">
        <v>112</v>
      </c>
    </row>
    <row r="47" spans="1:10" ht="15" thickBot="1">
      <c r="A47" s="17">
        <v>29</v>
      </c>
      <c r="B47" s="18" t="s">
        <v>102</v>
      </c>
      <c r="C47" s="19">
        <v>2</v>
      </c>
      <c r="D47" s="19">
        <v>0</v>
      </c>
      <c r="E47" s="19">
        <v>0</v>
      </c>
      <c r="F47" s="19">
        <v>0</v>
      </c>
      <c r="G47" s="19">
        <v>6</v>
      </c>
      <c r="H47" s="19">
        <v>1</v>
      </c>
      <c r="I47" s="19">
        <v>0</v>
      </c>
      <c r="J47" s="19">
        <v>159</v>
      </c>
    </row>
    <row r="48" spans="1:10" ht="24.75" thickBot="1">
      <c r="A48" s="17">
        <v>33</v>
      </c>
      <c r="B48" s="18" t="s">
        <v>103</v>
      </c>
      <c r="C48" s="19">
        <v>7</v>
      </c>
      <c r="D48" s="19">
        <v>1</v>
      </c>
      <c r="E48" s="19">
        <v>0</v>
      </c>
      <c r="F48" s="19">
        <v>1</v>
      </c>
      <c r="G48" s="19">
        <v>19</v>
      </c>
      <c r="H48" s="19">
        <v>13</v>
      </c>
      <c r="I48" s="19">
        <v>0</v>
      </c>
      <c r="J48" s="19">
        <v>244</v>
      </c>
    </row>
    <row r="49" spans="1:10" ht="24.75" thickBot="1">
      <c r="A49" s="17">
        <v>34</v>
      </c>
      <c r="B49" s="18" t="s">
        <v>104</v>
      </c>
      <c r="C49" s="19">
        <v>6</v>
      </c>
      <c r="D49" s="19">
        <v>0</v>
      </c>
      <c r="E49" s="19">
        <v>0</v>
      </c>
      <c r="F49" s="19">
        <v>1</v>
      </c>
      <c r="G49" s="19">
        <v>14</v>
      </c>
      <c r="H49" s="19">
        <v>0</v>
      </c>
      <c r="I49" s="19">
        <v>0</v>
      </c>
      <c r="J49" s="19">
        <v>183</v>
      </c>
    </row>
    <row r="50" spans="1:10" ht="24.75" thickBot="1">
      <c r="A50" s="17">
        <v>4</v>
      </c>
      <c r="B50" s="18" t="s">
        <v>105</v>
      </c>
      <c r="C50" s="19">
        <v>7</v>
      </c>
      <c r="D50" s="19">
        <v>1</v>
      </c>
      <c r="E50" s="19">
        <v>1</v>
      </c>
      <c r="F50" s="19">
        <v>0</v>
      </c>
      <c r="G50" s="19">
        <v>12</v>
      </c>
      <c r="H50" s="19">
        <v>0</v>
      </c>
      <c r="I50" s="19">
        <v>0</v>
      </c>
      <c r="J50" s="19">
        <v>186</v>
      </c>
    </row>
    <row r="51" spans="1:10" ht="15" thickBot="1">
      <c r="A51" s="17">
        <v>30</v>
      </c>
      <c r="B51" s="18" t="s">
        <v>106</v>
      </c>
      <c r="C51" s="19">
        <v>3</v>
      </c>
      <c r="D51" s="19">
        <v>0</v>
      </c>
      <c r="E51" s="19">
        <v>1</v>
      </c>
      <c r="F51" s="19">
        <v>1</v>
      </c>
      <c r="G51" s="19">
        <v>9</v>
      </c>
      <c r="H51" s="19">
        <v>5</v>
      </c>
      <c r="I51" s="19">
        <v>0</v>
      </c>
      <c r="J51" s="19">
        <v>141</v>
      </c>
    </row>
    <row r="52" spans="1:10" ht="15" thickBot="1">
      <c r="A52" s="17">
        <v>61</v>
      </c>
      <c r="B52" s="18" t="s">
        <v>107</v>
      </c>
      <c r="C52" s="19">
        <v>5</v>
      </c>
      <c r="D52" s="19">
        <v>0</v>
      </c>
      <c r="E52" s="19">
        <v>0</v>
      </c>
      <c r="F52" s="19">
        <v>0</v>
      </c>
      <c r="G52" s="19">
        <v>10</v>
      </c>
      <c r="H52" s="19">
        <v>0</v>
      </c>
      <c r="I52" s="19">
        <v>0</v>
      </c>
      <c r="J52" s="19">
        <v>109</v>
      </c>
    </row>
    <row r="53" spans="1:10" ht="15" thickBot="1">
      <c r="A53" s="17">
        <v>24</v>
      </c>
      <c r="B53" s="18" t="s">
        <v>108</v>
      </c>
      <c r="C53" s="19">
        <v>7</v>
      </c>
      <c r="D53" s="19">
        <v>1</v>
      </c>
      <c r="E53" s="19">
        <v>1</v>
      </c>
      <c r="F53" s="19">
        <v>0</v>
      </c>
      <c r="G53" s="19">
        <v>10</v>
      </c>
      <c r="H53" s="19">
        <v>0</v>
      </c>
      <c r="I53" s="19">
        <v>0</v>
      </c>
      <c r="J53" s="19">
        <v>204</v>
      </c>
    </row>
    <row r="54" spans="1:10" ht="15" thickBot="1">
      <c r="A54" s="17">
        <v>46</v>
      </c>
      <c r="B54" s="18" t="s">
        <v>114</v>
      </c>
      <c r="C54" s="19">
        <v>3</v>
      </c>
      <c r="D54" s="19">
        <v>0</v>
      </c>
      <c r="E54" s="19">
        <v>1</v>
      </c>
      <c r="F54" s="19">
        <v>0</v>
      </c>
      <c r="G54" s="19">
        <v>9</v>
      </c>
      <c r="H54" s="19">
        <v>0</v>
      </c>
      <c r="I54" s="19">
        <v>0</v>
      </c>
      <c r="J54" s="19">
        <v>95</v>
      </c>
    </row>
    <row r="55" spans="1:10" ht="15" thickBot="1">
      <c r="A55" s="17">
        <v>8</v>
      </c>
      <c r="B55" s="18" t="s">
        <v>109</v>
      </c>
      <c r="C55" s="19">
        <v>7</v>
      </c>
      <c r="D55" s="19">
        <v>1</v>
      </c>
      <c r="E55" s="19">
        <v>1</v>
      </c>
      <c r="F55" s="19">
        <v>0</v>
      </c>
      <c r="G55" s="19">
        <v>12</v>
      </c>
      <c r="H55" s="19">
        <v>0</v>
      </c>
      <c r="I55" s="19">
        <v>0</v>
      </c>
      <c r="J55" s="19">
        <v>286</v>
      </c>
    </row>
    <row r="56" spans="1:10" ht="24.75" thickBot="1">
      <c r="A56" s="17">
        <v>18</v>
      </c>
      <c r="B56" s="18" t="s">
        <v>110</v>
      </c>
      <c r="C56" s="19">
        <v>7</v>
      </c>
      <c r="D56" s="19">
        <v>0</v>
      </c>
      <c r="E56" s="19">
        <v>1</v>
      </c>
      <c r="F56" s="19">
        <v>2</v>
      </c>
      <c r="G56" s="19">
        <v>9</v>
      </c>
      <c r="H56" s="19">
        <v>0</v>
      </c>
      <c r="I56" s="19">
        <v>0</v>
      </c>
      <c r="J56" s="19">
        <v>181</v>
      </c>
    </row>
    <row r="57" spans="1:10" ht="15" thickBot="1">
      <c r="A57" s="17">
        <v>26</v>
      </c>
      <c r="B57" s="18" t="s">
        <v>138</v>
      </c>
      <c r="C57" s="19">
        <v>11</v>
      </c>
      <c r="D57" s="19">
        <v>1</v>
      </c>
      <c r="E57" s="19">
        <v>1</v>
      </c>
      <c r="F57" s="19">
        <v>0</v>
      </c>
      <c r="G57" s="19">
        <v>25</v>
      </c>
      <c r="H57" s="19">
        <v>0</v>
      </c>
      <c r="I57" s="19">
        <v>0</v>
      </c>
      <c r="J57" s="19">
        <v>635</v>
      </c>
    </row>
    <row r="58" spans="1:10" ht="24.75" thickBot="1">
      <c r="A58" s="17">
        <v>31</v>
      </c>
      <c r="B58" s="18" t="s">
        <v>139</v>
      </c>
      <c r="C58" s="19">
        <v>7</v>
      </c>
      <c r="D58" s="19">
        <v>1</v>
      </c>
      <c r="E58" s="19">
        <v>1</v>
      </c>
      <c r="F58" s="19">
        <v>0</v>
      </c>
      <c r="G58" s="19">
        <v>15</v>
      </c>
      <c r="H58" s="19">
        <v>0</v>
      </c>
      <c r="I58" s="19">
        <v>0</v>
      </c>
      <c r="J58" s="19">
        <v>152</v>
      </c>
    </row>
    <row r="59" spans="1:10" ht="15" thickBot="1">
      <c r="A59" s="17">
        <v>52</v>
      </c>
      <c r="B59" s="18" t="s">
        <v>111</v>
      </c>
      <c r="C59" s="19">
        <v>8</v>
      </c>
      <c r="D59" s="19">
        <v>0</v>
      </c>
      <c r="E59" s="19">
        <v>0</v>
      </c>
      <c r="F59" s="19">
        <v>0</v>
      </c>
      <c r="G59" s="19">
        <v>16</v>
      </c>
      <c r="H59" s="19">
        <v>9</v>
      </c>
      <c r="I59" s="19">
        <v>0</v>
      </c>
      <c r="J59" s="19">
        <v>173</v>
      </c>
    </row>
    <row r="60" spans="1:10" ht="15" thickBot="1">
      <c r="A60" s="17">
        <v>54</v>
      </c>
      <c r="B60" s="18" t="s">
        <v>112</v>
      </c>
      <c r="C60" s="19">
        <v>8</v>
      </c>
      <c r="D60" s="19">
        <v>0</v>
      </c>
      <c r="E60" s="19">
        <v>0</v>
      </c>
      <c r="F60" s="19">
        <v>0</v>
      </c>
      <c r="G60" s="19">
        <v>9</v>
      </c>
      <c r="H60" s="19">
        <v>0</v>
      </c>
      <c r="I60" s="19">
        <v>0</v>
      </c>
      <c r="J60" s="19">
        <v>94</v>
      </c>
    </row>
    <row r="61" spans="1:10" ht="24.75" thickBot="1">
      <c r="A61" s="17">
        <v>15</v>
      </c>
      <c r="B61" s="18" t="s">
        <v>113</v>
      </c>
      <c r="C61" s="19">
        <v>4</v>
      </c>
      <c r="D61" s="19">
        <v>0</v>
      </c>
      <c r="E61" s="19">
        <v>1</v>
      </c>
      <c r="F61" s="19">
        <v>0</v>
      </c>
      <c r="G61" s="19">
        <v>9</v>
      </c>
      <c r="H61" s="19">
        <v>0</v>
      </c>
      <c r="I61" s="19">
        <v>0</v>
      </c>
      <c r="J61" s="19">
        <v>141</v>
      </c>
    </row>
    <row r="62" spans="1:10" ht="15" thickBot="1">
      <c r="A62" s="17">
        <v>55</v>
      </c>
      <c r="B62" s="18" t="s">
        <v>115</v>
      </c>
      <c r="C62" s="19">
        <v>7</v>
      </c>
      <c r="D62" s="19">
        <v>0</v>
      </c>
      <c r="E62" s="19">
        <v>0</v>
      </c>
      <c r="F62" s="19">
        <v>0</v>
      </c>
      <c r="G62" s="19">
        <v>8</v>
      </c>
      <c r="H62" s="19">
        <v>0</v>
      </c>
      <c r="I62" s="19">
        <v>0</v>
      </c>
      <c r="J62" s="19">
        <v>109</v>
      </c>
    </row>
    <row r="63" spans="1:10" ht="15" thickBot="1">
      <c r="A63" s="17">
        <v>2</v>
      </c>
      <c r="B63" s="18" t="s">
        <v>116</v>
      </c>
      <c r="C63" s="19">
        <v>5</v>
      </c>
      <c r="D63" s="19">
        <v>0</v>
      </c>
      <c r="E63" s="19">
        <v>1</v>
      </c>
      <c r="F63" s="19">
        <v>0</v>
      </c>
      <c r="G63" s="19">
        <v>15</v>
      </c>
      <c r="H63" s="19">
        <v>0</v>
      </c>
      <c r="I63" s="19">
        <v>0</v>
      </c>
      <c r="J63" s="19">
        <v>139</v>
      </c>
    </row>
    <row r="64" spans="1:10" ht="15" thickBot="1">
      <c r="A64" s="20">
        <v>17</v>
      </c>
      <c r="B64" s="21" t="s">
        <v>117</v>
      </c>
      <c r="C64" s="22">
        <v>7</v>
      </c>
      <c r="D64" s="22">
        <v>0</v>
      </c>
      <c r="E64" s="22">
        <v>0</v>
      </c>
      <c r="F64" s="22">
        <v>1</v>
      </c>
      <c r="G64" s="22">
        <v>8</v>
      </c>
      <c r="H64" s="22">
        <v>14</v>
      </c>
      <c r="I64" s="22">
        <v>0</v>
      </c>
      <c r="J64" s="22">
        <v>180</v>
      </c>
    </row>
    <row r="65" ht="15" thickTop="1"/>
  </sheetData>
  <autoFilter ref="A1:J64">
    <sortState ref="A2:J64">
      <sortCondition ref="B1:B6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B2" sqref="B2:D64"/>
    </sheetView>
  </sheetViews>
  <sheetFormatPr defaultRowHeight="14.25"/>
  <cols>
    <col min="1" max="1" width="35.125" bestFit="1" customWidth="1"/>
  </cols>
  <sheetData>
    <row r="1" spans="1:4">
      <c r="A1" t="s">
        <v>306</v>
      </c>
      <c r="B1" t="s">
        <v>307</v>
      </c>
      <c r="C1" t="s">
        <v>308</v>
      </c>
      <c r="D1" t="s">
        <v>309</v>
      </c>
    </row>
    <row r="2" spans="1:4" ht="15">
      <c r="A2" s="27" t="s">
        <v>21</v>
      </c>
      <c r="B2" s="27" t="s">
        <v>292</v>
      </c>
      <c r="C2" s="27" t="s">
        <v>204</v>
      </c>
      <c r="D2" s="28" t="s">
        <v>293</v>
      </c>
    </row>
    <row r="3" spans="1:4" ht="15">
      <c r="A3" s="27" t="s">
        <v>273</v>
      </c>
      <c r="B3" s="27" t="s">
        <v>274</v>
      </c>
      <c r="C3" s="27" t="s">
        <v>157</v>
      </c>
      <c r="D3" s="28" t="s">
        <v>275</v>
      </c>
    </row>
    <row r="4" spans="1:4" ht="15">
      <c r="A4" s="27" t="s">
        <v>76</v>
      </c>
      <c r="B4" s="27" t="s">
        <v>201</v>
      </c>
      <c r="C4" s="27" t="s">
        <v>160</v>
      </c>
      <c r="D4" s="28" t="s">
        <v>202</v>
      </c>
    </row>
    <row r="5" spans="1:4" ht="15">
      <c r="A5" s="27" t="s">
        <v>77</v>
      </c>
      <c r="B5" s="27" t="s">
        <v>188</v>
      </c>
      <c r="C5" s="27" t="s">
        <v>189</v>
      </c>
      <c r="D5" s="28" t="s">
        <v>190</v>
      </c>
    </row>
    <row r="6" spans="1:4" ht="15">
      <c r="A6" s="27" t="s">
        <v>75</v>
      </c>
      <c r="B6" s="27" t="s">
        <v>302</v>
      </c>
      <c r="C6" s="27" t="s">
        <v>163</v>
      </c>
      <c r="D6" s="28" t="s">
        <v>303</v>
      </c>
    </row>
    <row r="7" spans="1:4" ht="15">
      <c r="A7" s="27" t="s">
        <v>78</v>
      </c>
      <c r="B7" s="27" t="s">
        <v>156</v>
      </c>
      <c r="C7" s="27" t="s">
        <v>157</v>
      </c>
      <c r="D7" s="28" t="s">
        <v>158</v>
      </c>
    </row>
    <row r="8" spans="1:4" ht="15">
      <c r="A8" s="27" t="s">
        <v>79</v>
      </c>
      <c r="B8" s="27" t="s">
        <v>283</v>
      </c>
      <c r="C8" s="27" t="s">
        <v>212</v>
      </c>
      <c r="D8" s="28" t="s">
        <v>284</v>
      </c>
    </row>
    <row r="9" spans="1:4" ht="15">
      <c r="A9" s="27" t="s">
        <v>74</v>
      </c>
      <c r="B9" s="27" t="s">
        <v>240</v>
      </c>
      <c r="C9" s="27" t="s">
        <v>230</v>
      </c>
      <c r="D9" s="28" t="s">
        <v>241</v>
      </c>
    </row>
    <row r="10" spans="1:4" ht="15">
      <c r="A10" s="27" t="s">
        <v>71</v>
      </c>
      <c r="B10" s="27" t="s">
        <v>220</v>
      </c>
      <c r="C10" s="27" t="s">
        <v>269</v>
      </c>
      <c r="D10" s="28" t="s">
        <v>270</v>
      </c>
    </row>
    <row r="11" spans="1:4" ht="15">
      <c r="A11" s="27" t="s">
        <v>72</v>
      </c>
      <c r="B11" s="27" t="s">
        <v>264</v>
      </c>
      <c r="C11" s="27" t="s">
        <v>166</v>
      </c>
      <c r="D11" s="28" t="s">
        <v>265</v>
      </c>
    </row>
    <row r="12" spans="1:4" ht="15">
      <c r="A12" s="27" t="s">
        <v>73</v>
      </c>
      <c r="B12" s="27" t="s">
        <v>248</v>
      </c>
      <c r="C12" s="27" t="s">
        <v>249</v>
      </c>
      <c r="D12" s="28" t="s">
        <v>250</v>
      </c>
    </row>
    <row r="13" spans="1:4" ht="15">
      <c r="A13" s="27" t="s">
        <v>81</v>
      </c>
      <c r="B13" s="27" t="s">
        <v>304</v>
      </c>
      <c r="C13" s="27" t="s">
        <v>157</v>
      </c>
      <c r="D13" s="28" t="s">
        <v>305</v>
      </c>
    </row>
    <row r="14" spans="1:4" ht="15">
      <c r="A14" s="27" t="s">
        <v>82</v>
      </c>
      <c r="B14" s="27" t="s">
        <v>296</v>
      </c>
      <c r="C14" s="27" t="s">
        <v>186</v>
      </c>
      <c r="D14" s="28" t="s">
        <v>297</v>
      </c>
    </row>
    <row r="15" spans="1:4" ht="15">
      <c r="A15" s="27" t="s">
        <v>80</v>
      </c>
      <c r="B15" s="27" t="s">
        <v>185</v>
      </c>
      <c r="C15" s="27" t="s">
        <v>186</v>
      </c>
      <c r="D15" s="28" t="s">
        <v>187</v>
      </c>
    </row>
    <row r="16" spans="1:4" ht="15">
      <c r="A16" s="27" t="s">
        <v>119</v>
      </c>
      <c r="B16" s="27" t="s">
        <v>234</v>
      </c>
      <c r="C16" s="27" t="s">
        <v>174</v>
      </c>
      <c r="D16" s="28" t="s">
        <v>235</v>
      </c>
    </row>
    <row r="17" spans="1:4" ht="15">
      <c r="A17" s="27" t="s">
        <v>120</v>
      </c>
      <c r="B17" s="27" t="s">
        <v>257</v>
      </c>
      <c r="C17" s="27" t="s">
        <v>163</v>
      </c>
      <c r="D17" s="28" t="s">
        <v>258</v>
      </c>
    </row>
    <row r="18" spans="1:4" ht="15">
      <c r="A18" s="27" t="s">
        <v>121</v>
      </c>
      <c r="B18" s="27" t="s">
        <v>259</v>
      </c>
      <c r="C18" s="27" t="s">
        <v>157</v>
      </c>
      <c r="D18" s="28" t="s">
        <v>260</v>
      </c>
    </row>
    <row r="19" spans="1:4" ht="15">
      <c r="A19" s="27" t="s">
        <v>118</v>
      </c>
      <c r="B19" s="27" t="s">
        <v>206</v>
      </c>
      <c r="C19" s="27" t="s">
        <v>207</v>
      </c>
      <c r="D19" s="28" t="s">
        <v>208</v>
      </c>
    </row>
    <row r="20" spans="1:4" ht="15">
      <c r="A20" s="27" t="s">
        <v>122</v>
      </c>
      <c r="B20" s="27" t="s">
        <v>271</v>
      </c>
      <c r="C20" s="27" t="s">
        <v>212</v>
      </c>
      <c r="D20" s="28" t="s">
        <v>272</v>
      </c>
    </row>
    <row r="21" spans="1:4" ht="15">
      <c r="A21" s="27" t="s">
        <v>123</v>
      </c>
      <c r="B21" s="27" t="s">
        <v>278</v>
      </c>
      <c r="C21" s="27" t="s">
        <v>151</v>
      </c>
      <c r="D21" s="28" t="s">
        <v>291</v>
      </c>
    </row>
    <row r="22" spans="1:4" ht="15">
      <c r="A22" s="27" t="s">
        <v>35</v>
      </c>
      <c r="B22" s="27" t="s">
        <v>192</v>
      </c>
      <c r="C22" s="27" t="s">
        <v>255</v>
      </c>
      <c r="D22" s="28" t="s">
        <v>256</v>
      </c>
    </row>
    <row r="23" spans="1:4" ht="15">
      <c r="A23" s="27" t="s">
        <v>83</v>
      </c>
      <c r="B23" s="27" t="s">
        <v>182</v>
      </c>
      <c r="C23" s="27" t="s">
        <v>183</v>
      </c>
      <c r="D23" s="28" t="s">
        <v>184</v>
      </c>
    </row>
    <row r="24" spans="1:4" ht="15">
      <c r="A24" s="27" t="s">
        <v>84</v>
      </c>
      <c r="B24" s="27" t="s">
        <v>173</v>
      </c>
      <c r="C24" s="27" t="s">
        <v>174</v>
      </c>
      <c r="D24" s="28" t="s">
        <v>175</v>
      </c>
    </row>
    <row r="25" spans="1:4" ht="15">
      <c r="A25" s="27" t="s">
        <v>85</v>
      </c>
      <c r="B25" s="27" t="s">
        <v>150</v>
      </c>
      <c r="C25" s="27" t="s">
        <v>151</v>
      </c>
      <c r="D25" s="28" t="s">
        <v>152</v>
      </c>
    </row>
    <row r="26" spans="1:4" ht="15">
      <c r="A26" s="27" t="s">
        <v>86</v>
      </c>
      <c r="B26" s="27" t="s">
        <v>223</v>
      </c>
      <c r="C26" s="27" t="s">
        <v>224</v>
      </c>
      <c r="D26" s="28" t="s">
        <v>225</v>
      </c>
    </row>
    <row r="27" spans="1:4" ht="15">
      <c r="A27" s="27" t="s">
        <v>88</v>
      </c>
      <c r="B27" s="27" t="s">
        <v>162</v>
      </c>
      <c r="C27" s="27" t="s">
        <v>163</v>
      </c>
      <c r="D27" s="28" t="s">
        <v>164</v>
      </c>
    </row>
    <row r="28" spans="1:4" ht="15">
      <c r="A28" s="27" t="s">
        <v>89</v>
      </c>
      <c r="B28" s="27" t="s">
        <v>165</v>
      </c>
      <c r="C28" s="27" t="s">
        <v>166</v>
      </c>
      <c r="D28" s="28" t="s">
        <v>167</v>
      </c>
    </row>
    <row r="29" spans="1:4" ht="15">
      <c r="A29" s="27" t="s">
        <v>90</v>
      </c>
      <c r="B29" s="27" t="s">
        <v>266</v>
      </c>
      <c r="C29" s="27" t="s">
        <v>183</v>
      </c>
      <c r="D29" s="28" t="s">
        <v>298</v>
      </c>
    </row>
    <row r="30" spans="1:4" ht="15">
      <c r="A30" s="27" t="s">
        <v>276</v>
      </c>
      <c r="B30" s="27" t="s">
        <v>173</v>
      </c>
      <c r="C30" s="27" t="s">
        <v>251</v>
      </c>
      <c r="D30" s="28" t="s">
        <v>277</v>
      </c>
    </row>
    <row r="31" spans="1:4" ht="15">
      <c r="A31" s="27" t="s">
        <v>214</v>
      </c>
      <c r="B31" s="27" t="s">
        <v>215</v>
      </c>
      <c r="C31" s="27" t="s">
        <v>166</v>
      </c>
      <c r="D31" s="28" t="s">
        <v>216</v>
      </c>
    </row>
    <row r="32" spans="1:4" ht="15">
      <c r="A32" s="27" t="s">
        <v>87</v>
      </c>
      <c r="B32" s="27" t="s">
        <v>162</v>
      </c>
      <c r="C32" s="27" t="s">
        <v>168</v>
      </c>
      <c r="D32" s="28" t="s">
        <v>169</v>
      </c>
    </row>
    <row r="33" spans="1:4" ht="15">
      <c r="A33" s="27" t="s">
        <v>243</v>
      </c>
      <c r="B33" s="27" t="s">
        <v>244</v>
      </c>
      <c r="C33" s="27" t="s">
        <v>177</v>
      </c>
      <c r="D33" s="28" t="s">
        <v>245</v>
      </c>
    </row>
    <row r="34" spans="1:4" ht="15">
      <c r="A34" s="27" t="s">
        <v>91</v>
      </c>
      <c r="B34" s="27" t="s">
        <v>294</v>
      </c>
      <c r="C34" s="27" t="s">
        <v>263</v>
      </c>
      <c r="D34" s="28" t="s">
        <v>295</v>
      </c>
    </row>
    <row r="35" spans="1:4" ht="15">
      <c r="A35" s="27" t="s">
        <v>57</v>
      </c>
      <c r="B35" s="27" t="s">
        <v>252</v>
      </c>
      <c r="C35" s="27" t="s">
        <v>253</v>
      </c>
      <c r="D35" s="28" t="s">
        <v>254</v>
      </c>
    </row>
    <row r="36" spans="1:4" ht="15">
      <c r="A36" s="27" t="s">
        <v>92</v>
      </c>
      <c r="B36" s="27" t="s">
        <v>209</v>
      </c>
      <c r="C36" s="27" t="s">
        <v>196</v>
      </c>
      <c r="D36" s="28" t="s">
        <v>210</v>
      </c>
    </row>
    <row r="37" spans="1:4" ht="15">
      <c r="A37" s="27" t="s">
        <v>94</v>
      </c>
      <c r="B37" s="27" t="s">
        <v>261</v>
      </c>
      <c r="C37" s="27" t="s">
        <v>163</v>
      </c>
      <c r="D37" s="28" t="s">
        <v>262</v>
      </c>
    </row>
    <row r="38" spans="1:4" ht="15">
      <c r="A38" s="27" t="s">
        <v>95</v>
      </c>
      <c r="B38" s="27" t="s">
        <v>176</v>
      </c>
      <c r="C38" s="27" t="s">
        <v>196</v>
      </c>
      <c r="D38" s="28" t="s">
        <v>200</v>
      </c>
    </row>
    <row r="39" spans="1:4" ht="15">
      <c r="A39" s="27" t="s">
        <v>93</v>
      </c>
      <c r="B39" s="27" t="s">
        <v>192</v>
      </c>
      <c r="C39" s="27" t="s">
        <v>193</v>
      </c>
      <c r="D39" s="28" t="s">
        <v>194</v>
      </c>
    </row>
    <row r="40" spans="1:4" ht="15">
      <c r="A40" s="27" t="s">
        <v>4</v>
      </c>
      <c r="B40" s="27" t="s">
        <v>279</v>
      </c>
      <c r="C40" s="27" t="s">
        <v>212</v>
      </c>
      <c r="D40" s="28" t="s">
        <v>280</v>
      </c>
    </row>
    <row r="41" spans="1:4" ht="15">
      <c r="A41" s="27" t="s">
        <v>96</v>
      </c>
      <c r="B41" s="27" t="s">
        <v>176</v>
      </c>
      <c r="C41" s="27" t="s">
        <v>177</v>
      </c>
      <c r="D41" s="28" t="s">
        <v>178</v>
      </c>
    </row>
    <row r="42" spans="1:4" ht="15">
      <c r="A42" s="27" t="s">
        <v>97</v>
      </c>
      <c r="B42" s="27" t="s">
        <v>220</v>
      </c>
      <c r="C42" s="27" t="s">
        <v>221</v>
      </c>
      <c r="D42" s="28" t="s">
        <v>222</v>
      </c>
    </row>
    <row r="43" spans="1:4" ht="15">
      <c r="A43" s="27" t="s">
        <v>98</v>
      </c>
      <c r="B43" s="27" t="s">
        <v>176</v>
      </c>
      <c r="C43" s="27" t="s">
        <v>179</v>
      </c>
      <c r="D43" s="28" t="s">
        <v>180</v>
      </c>
    </row>
    <row r="44" spans="1:4" ht="15">
      <c r="A44" s="27" t="s">
        <v>99</v>
      </c>
      <c r="B44" s="27" t="s">
        <v>201</v>
      </c>
      <c r="C44" s="27" t="s">
        <v>246</v>
      </c>
      <c r="D44" s="28" t="s">
        <v>247</v>
      </c>
    </row>
    <row r="45" spans="1:4" ht="15">
      <c r="A45" s="27" t="s">
        <v>100</v>
      </c>
      <c r="B45" s="27" t="s">
        <v>203</v>
      </c>
      <c r="C45" s="27" t="s">
        <v>204</v>
      </c>
      <c r="D45" s="28" t="s">
        <v>205</v>
      </c>
    </row>
    <row r="46" spans="1:4" ht="15">
      <c r="A46" s="27" t="s">
        <v>101</v>
      </c>
      <c r="B46" s="27" t="s">
        <v>218</v>
      </c>
      <c r="C46" s="27" t="s">
        <v>227</v>
      </c>
      <c r="D46" s="28" t="s">
        <v>242</v>
      </c>
    </row>
    <row r="47" spans="1:4" ht="15">
      <c r="A47" s="27" t="s">
        <v>102</v>
      </c>
      <c r="B47" s="27" t="s">
        <v>226</v>
      </c>
      <c r="C47" s="27" t="s">
        <v>227</v>
      </c>
      <c r="D47" s="28" t="s">
        <v>228</v>
      </c>
    </row>
    <row r="48" spans="1:4" ht="15">
      <c r="A48" s="27" t="s">
        <v>103</v>
      </c>
      <c r="B48" s="27" t="s">
        <v>153</v>
      </c>
      <c r="C48" s="27" t="s">
        <v>236</v>
      </c>
      <c r="D48" s="28" t="s">
        <v>237</v>
      </c>
    </row>
    <row r="49" spans="1:4" ht="15">
      <c r="A49" s="27" t="s">
        <v>104</v>
      </c>
      <c r="B49" s="27" t="s">
        <v>238</v>
      </c>
      <c r="C49" s="27" t="s">
        <v>230</v>
      </c>
      <c r="D49" s="28" t="s">
        <v>239</v>
      </c>
    </row>
    <row r="50" spans="1:4" ht="15">
      <c r="A50" s="27" t="s">
        <v>105</v>
      </c>
      <c r="B50" s="27" t="s">
        <v>159</v>
      </c>
      <c r="C50" s="27" t="s">
        <v>160</v>
      </c>
      <c r="D50" s="28" t="s">
        <v>161</v>
      </c>
    </row>
    <row r="51" spans="1:4" ht="15">
      <c r="A51" s="27" t="s">
        <v>106</v>
      </c>
      <c r="B51" s="27" t="s">
        <v>229</v>
      </c>
      <c r="C51" s="27" t="s">
        <v>230</v>
      </c>
      <c r="D51" s="28" t="s">
        <v>231</v>
      </c>
    </row>
    <row r="52" spans="1:4" ht="15">
      <c r="A52" s="27" t="s">
        <v>107</v>
      </c>
      <c r="B52" s="27" t="s">
        <v>299</v>
      </c>
      <c r="C52" s="27" t="s">
        <v>300</v>
      </c>
      <c r="D52" s="28" t="s">
        <v>301</v>
      </c>
    </row>
    <row r="53" spans="1:4" ht="15">
      <c r="A53" s="27" t="s">
        <v>108</v>
      </c>
      <c r="B53" s="27" t="s">
        <v>211</v>
      </c>
      <c r="C53" s="27" t="s">
        <v>212</v>
      </c>
      <c r="D53" s="28" t="s">
        <v>213</v>
      </c>
    </row>
    <row r="54" spans="1:4" ht="15">
      <c r="A54" s="27" t="s">
        <v>114</v>
      </c>
      <c r="B54" s="27" t="s">
        <v>266</v>
      </c>
      <c r="C54" s="27" t="s">
        <v>267</v>
      </c>
      <c r="D54" s="28" t="s">
        <v>268</v>
      </c>
    </row>
    <row r="55" spans="1:4" ht="15">
      <c r="A55" s="27" t="s">
        <v>109</v>
      </c>
      <c r="B55" s="27" t="s">
        <v>170</v>
      </c>
      <c r="C55" s="27" t="s">
        <v>171</v>
      </c>
      <c r="D55" s="28" t="s">
        <v>172</v>
      </c>
    </row>
    <row r="56" spans="1:4" ht="15">
      <c r="A56" s="27" t="s">
        <v>110</v>
      </c>
      <c r="B56" s="27" t="s">
        <v>198</v>
      </c>
      <c r="C56" s="27" t="s">
        <v>163</v>
      </c>
      <c r="D56" s="28" t="s">
        <v>199</v>
      </c>
    </row>
    <row r="57" spans="1:4" ht="15">
      <c r="A57" s="27" t="s">
        <v>217</v>
      </c>
      <c r="B57" s="27" t="s">
        <v>218</v>
      </c>
      <c r="C57" s="27" t="s">
        <v>166</v>
      </c>
      <c r="D57" s="28" t="s">
        <v>219</v>
      </c>
    </row>
    <row r="58" spans="1:4" ht="15">
      <c r="A58" s="27" t="s">
        <v>232</v>
      </c>
      <c r="B58" s="27" t="s">
        <v>181</v>
      </c>
      <c r="C58" s="27" t="s">
        <v>183</v>
      </c>
      <c r="D58" s="28" t="s">
        <v>233</v>
      </c>
    </row>
    <row r="59" spans="1:4" ht="15">
      <c r="A59" s="27" t="s">
        <v>111</v>
      </c>
      <c r="B59" s="27" t="s">
        <v>281</v>
      </c>
      <c r="C59" s="27" t="s">
        <v>177</v>
      </c>
      <c r="D59" s="28" t="s">
        <v>282</v>
      </c>
    </row>
    <row r="60" spans="1:4" ht="15">
      <c r="A60" s="27" t="s">
        <v>112</v>
      </c>
      <c r="B60" s="27" t="s">
        <v>285</v>
      </c>
      <c r="C60" s="27" t="s">
        <v>286</v>
      </c>
      <c r="D60" s="28" t="s">
        <v>287</v>
      </c>
    </row>
    <row r="61" spans="1:4" ht="15">
      <c r="A61" s="27" t="s">
        <v>113</v>
      </c>
      <c r="B61" s="27" t="s">
        <v>170</v>
      </c>
      <c r="C61" s="27" t="s">
        <v>179</v>
      </c>
      <c r="D61" s="28" t="s">
        <v>191</v>
      </c>
    </row>
    <row r="62" spans="1:4" ht="15">
      <c r="A62" s="27" t="s">
        <v>115</v>
      </c>
      <c r="B62" s="27" t="s">
        <v>288</v>
      </c>
      <c r="C62" s="27" t="s">
        <v>289</v>
      </c>
      <c r="D62" s="28" t="s">
        <v>290</v>
      </c>
    </row>
    <row r="63" spans="1:4" ht="15">
      <c r="A63" s="27" t="s">
        <v>116</v>
      </c>
      <c r="B63" s="27" t="s">
        <v>153</v>
      </c>
      <c r="C63" s="27" t="s">
        <v>154</v>
      </c>
      <c r="D63" s="28" t="s">
        <v>155</v>
      </c>
    </row>
    <row r="64" spans="1:4" ht="15">
      <c r="A64" s="27" t="s">
        <v>117</v>
      </c>
      <c r="B64" s="27" t="s">
        <v>195</v>
      </c>
      <c r="C64" s="27" t="s">
        <v>196</v>
      </c>
      <c r="D64" s="28" t="s">
        <v>197</v>
      </c>
    </row>
  </sheetData>
  <autoFilter ref="A1:D64">
    <sortState ref="A2:D64">
      <sortCondition ref="A1:A6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covid19_provinces_vn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Đặng Dung</dc:creator>
  <cp:lastModifiedBy>Administrator</cp:lastModifiedBy>
  <dcterms:created xsi:type="dcterms:W3CDTF">2024-11-20T23:51:54Z</dcterms:created>
  <dcterms:modified xsi:type="dcterms:W3CDTF">2024-12-14T18:04:05Z</dcterms:modified>
</cp:coreProperties>
</file>