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as\OneDrive\Desktop\ESE 5030\HW10\"/>
    </mc:Choice>
  </mc:AlternateContent>
  <xr:revisionPtr revIDLastSave="0" documentId="8_{1E3FB3A7-5A95-47ED-A5C1-2EB23797A3FE}" xr6:coauthVersionLast="47" xr6:coauthVersionMax="47" xr10:uidLastSave="{00000000-0000-0000-0000-000000000000}"/>
  <bookViews>
    <workbookView xWindow="-120" yWindow="-120" windowWidth="29040" windowHeight="15720" xr2:uid="{6A18FD52-F382-4253-B419-D879444FB730}"/>
  </bookViews>
  <sheets>
    <sheet name="Sheet1" sheetId="1" r:id="rId1"/>
  </sheets>
  <definedNames>
    <definedName name="_xlchart.v1.0" hidden="1">Sheet1!$J$7:$J$13</definedName>
    <definedName name="_xlchart.v1.1" hidden="1">Sheet1!$K$7:$K$13</definedName>
    <definedName name="_xlchart.v1.2" hidden="1">Sheet1!$J$7:$J$13</definedName>
    <definedName name="_xlchart.v1.3" hidden="1">Sheet1!$K$7:$K$13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U8" i="1"/>
  <c r="U9" i="1"/>
  <c r="U10" i="1"/>
  <c r="U11" i="1"/>
  <c r="U12" i="1"/>
  <c r="U13" i="1"/>
  <c r="U7" i="1"/>
  <c r="T8" i="1"/>
  <c r="T9" i="1"/>
  <c r="T10" i="1"/>
  <c r="T11" i="1"/>
  <c r="T12" i="1"/>
  <c r="T13" i="1"/>
  <c r="T7" i="1"/>
  <c r="S8" i="1"/>
  <c r="S9" i="1"/>
  <c r="S10" i="1"/>
  <c r="S11" i="1"/>
  <c r="S12" i="1"/>
  <c r="S13" i="1"/>
  <c r="S7" i="1"/>
  <c r="R13" i="1"/>
  <c r="R8" i="1"/>
  <c r="R9" i="1"/>
  <c r="R10" i="1"/>
  <c r="R11" i="1"/>
  <c r="R12" i="1"/>
  <c r="R7" i="1"/>
  <c r="M7" i="1"/>
  <c r="P8" i="1"/>
  <c r="P9" i="1"/>
  <c r="P10" i="1"/>
  <c r="P11" i="1"/>
  <c r="P12" i="1"/>
  <c r="P13" i="1"/>
  <c r="O8" i="1"/>
  <c r="O9" i="1"/>
  <c r="O10" i="1"/>
  <c r="O11" i="1"/>
  <c r="O12" i="1"/>
  <c r="O13" i="1"/>
  <c r="N8" i="1"/>
  <c r="N9" i="1"/>
  <c r="N10" i="1"/>
  <c r="N11" i="1"/>
  <c r="N12" i="1"/>
  <c r="N13" i="1"/>
  <c r="N7" i="1"/>
  <c r="O7" i="1" s="1"/>
  <c r="P7" i="1" s="1"/>
  <c r="P14" i="1" s="1"/>
  <c r="M13" i="1"/>
  <c r="M8" i="1"/>
  <c r="M9" i="1"/>
  <c r="M10" i="1"/>
  <c r="M11" i="1"/>
  <c r="M12" i="1"/>
  <c r="L16" i="1"/>
  <c r="L15" i="1"/>
  <c r="L14" i="1"/>
  <c r="L12" i="1"/>
  <c r="L8" i="1"/>
  <c r="L9" i="1"/>
  <c r="L10" i="1"/>
  <c r="L11" i="1"/>
  <c r="L7" i="1"/>
</calcChain>
</file>

<file path=xl/sharedStrings.xml><?xml version="1.0" encoding="utf-8"?>
<sst xmlns="http://schemas.openxmlformats.org/spreadsheetml/2006/main" count="17" uniqueCount="13">
  <si>
    <t>Injuries per Month</t>
  </si>
  <si>
    <t>Frequency of Occurrence</t>
  </si>
  <si>
    <t>&gt;=6</t>
  </si>
  <si>
    <t>Expected Frequency with Sample Mean</t>
  </si>
  <si>
    <t>Sample Mean:</t>
  </si>
  <si>
    <t>x*f</t>
  </si>
  <si>
    <t>Lambda:</t>
  </si>
  <si>
    <t>O-E</t>
  </si>
  <si>
    <t>(O-E)^2</t>
  </si>
  <si>
    <t>(O-E)^2/E</t>
  </si>
  <si>
    <t>Chi Square:</t>
  </si>
  <si>
    <t>Expected Frequency with Mean=1</t>
  </si>
  <si>
    <t>Do Not Reject H0 for both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</si>
</sst>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DF8C8A2-3A4A-48C3-A440-C3DF28673632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13</xdr:row>
      <xdr:rowOff>9525</xdr:rowOff>
    </xdr:from>
    <xdr:to>
      <xdr:col>8</xdr:col>
      <xdr:colOff>409575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9D8D9A-891F-7C35-6ED4-A5C370070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A917-2124-4C73-ADF7-D56B916DEDCE}">
  <dimension ref="J6:U20"/>
  <sheetViews>
    <sheetView tabSelected="1" topLeftCell="E1" workbookViewId="0">
      <selection activeCell="U14" sqref="U14"/>
    </sheetView>
  </sheetViews>
  <sheetFormatPr defaultRowHeight="15" x14ac:dyDescent="0.25"/>
  <cols>
    <col min="10" max="10" width="17.28515625" customWidth="1"/>
    <col min="11" max="11" width="24" customWidth="1"/>
    <col min="12" max="12" width="35.85546875" customWidth="1"/>
    <col min="13" max="13" width="35.7109375" customWidth="1"/>
    <col min="15" max="15" width="11.140625" customWidth="1"/>
    <col min="18" max="18" width="31" customWidth="1"/>
    <col min="20" max="20" width="11.28515625" customWidth="1"/>
  </cols>
  <sheetData>
    <row r="6" spans="10:21" x14ac:dyDescent="0.25">
      <c r="J6" s="1" t="s">
        <v>0</v>
      </c>
      <c r="K6" s="1" t="s">
        <v>1</v>
      </c>
      <c r="L6" s="1" t="s">
        <v>5</v>
      </c>
      <c r="M6" s="1" t="s">
        <v>3</v>
      </c>
      <c r="N6" s="1" t="s">
        <v>7</v>
      </c>
      <c r="O6" s="1" t="s">
        <v>8</v>
      </c>
      <c r="P6" s="1" t="s">
        <v>9</v>
      </c>
      <c r="R6" s="1" t="s">
        <v>11</v>
      </c>
      <c r="S6" s="1" t="s">
        <v>7</v>
      </c>
      <c r="T6" s="1" t="s">
        <v>8</v>
      </c>
      <c r="U6" s="1" t="s">
        <v>9</v>
      </c>
    </row>
    <row r="7" spans="10:21" x14ac:dyDescent="0.25">
      <c r="J7" s="1">
        <v>0</v>
      </c>
      <c r="K7" s="1">
        <v>35</v>
      </c>
      <c r="L7" s="1">
        <f>J7*K7</f>
        <v>0</v>
      </c>
      <c r="M7">
        <f>100*(($L$16^J7)*(EXP(-$L$16)))/FACT(J7)</f>
        <v>40.620354570885262</v>
      </c>
      <c r="N7">
        <f>K7-M7</f>
        <v>-5.6203545708852616</v>
      </c>
      <c r="O7">
        <f>N7^2</f>
        <v>31.588385502470853</v>
      </c>
      <c r="P7">
        <f>O7/M7</f>
        <v>0.77764918194761168</v>
      </c>
      <c r="R7">
        <f>100*((1^J7)*(EXP(-1)))/FACT(J7)</f>
        <v>36.787944117144235</v>
      </c>
      <c r="S7">
        <f>K7-R7</f>
        <v>-1.7879441171442352</v>
      </c>
      <c r="T7">
        <f>S7^2</f>
        <v>3.1967441660306783</v>
      </c>
      <c r="U7">
        <f>T7/R7</f>
        <v>8.689651576753657E-2</v>
      </c>
    </row>
    <row r="8" spans="10:21" x14ac:dyDescent="0.25">
      <c r="J8" s="1">
        <v>1</v>
      </c>
      <c r="K8" s="1">
        <v>40</v>
      </c>
      <c r="L8" s="1">
        <f t="shared" ref="L8:L11" si="0">J8*K8</f>
        <v>40</v>
      </c>
      <c r="M8">
        <f t="shared" ref="M8:M13" si="1">100*(($L$16^J8)*(EXP(-$L$16)))/FACT(J8)</f>
        <v>36.594914027824558</v>
      </c>
      <c r="N8">
        <f t="shared" ref="N8:N13" si="2">K8-M8</f>
        <v>3.4050859721754421</v>
      </c>
      <c r="O8">
        <f t="shared" ref="O8:O13" si="3">N8^2</f>
        <v>11.594610477905976</v>
      </c>
      <c r="P8">
        <f t="shared" ref="P8:P13" si="4">O8/M8</f>
        <v>0.31683666394434307</v>
      </c>
      <c r="R8">
        <f t="shared" ref="R8:R13" si="5">100*((1^J8)*(EXP(-1)))/FACT(J8)</f>
        <v>36.787944117144235</v>
      </c>
      <c r="S8">
        <f t="shared" ref="S8:S13" si="6">K8-R8</f>
        <v>3.2120558828557648</v>
      </c>
      <c r="T8">
        <f t="shared" ref="T8:T13" si="7">S8^2</f>
        <v>10.317302994588326</v>
      </c>
      <c r="U8">
        <f t="shared" ref="U8:U13" si="8">T8/R8</f>
        <v>0.28045337248895535</v>
      </c>
    </row>
    <row r="9" spans="10:21" x14ac:dyDescent="0.25">
      <c r="J9" s="1">
        <v>2</v>
      </c>
      <c r="K9" s="1">
        <v>13</v>
      </c>
      <c r="L9" s="1">
        <f t="shared" si="0"/>
        <v>26</v>
      </c>
      <c r="M9">
        <f t="shared" si="1"/>
        <v>16.484195508029075</v>
      </c>
      <c r="N9">
        <f t="shared" si="2"/>
        <v>-3.4841955080290745</v>
      </c>
      <c r="O9">
        <f t="shared" si="3"/>
        <v>12.139618338169981</v>
      </c>
      <c r="P9">
        <f t="shared" si="4"/>
        <v>0.73643984216621616</v>
      </c>
      <c r="R9">
        <f t="shared" si="5"/>
        <v>18.393972058572118</v>
      </c>
      <c r="S9">
        <f t="shared" si="6"/>
        <v>-5.3939720585721176</v>
      </c>
      <c r="T9">
        <f t="shared" si="7"/>
        <v>29.094934568656729</v>
      </c>
      <c r="U9">
        <f t="shared" si="8"/>
        <v>1.5817646387636899</v>
      </c>
    </row>
    <row r="10" spans="10:21" x14ac:dyDescent="0.25">
      <c r="J10" s="1">
        <v>3</v>
      </c>
      <c r="K10" s="1">
        <v>6</v>
      </c>
      <c r="L10" s="1">
        <f t="shared" si="0"/>
        <v>18</v>
      </c>
      <c r="M10">
        <f t="shared" si="1"/>
        <v>4.9502088612699913</v>
      </c>
      <c r="N10">
        <f t="shared" si="2"/>
        <v>1.0497911387300087</v>
      </c>
      <c r="O10">
        <f t="shared" si="3"/>
        <v>1.1020614349560485</v>
      </c>
      <c r="P10">
        <f t="shared" si="4"/>
        <v>0.22262928006502564</v>
      </c>
      <c r="R10">
        <f t="shared" si="5"/>
        <v>6.1313240195240395</v>
      </c>
      <c r="S10">
        <f t="shared" si="6"/>
        <v>-0.13132401952403949</v>
      </c>
      <c r="T10">
        <f t="shared" si="7"/>
        <v>1.7245998103950305E-2</v>
      </c>
      <c r="U10">
        <f t="shared" si="8"/>
        <v>2.8127689955764353E-3</v>
      </c>
    </row>
    <row r="11" spans="10:21" x14ac:dyDescent="0.25">
      <c r="J11" s="1">
        <v>4</v>
      </c>
      <c r="K11" s="1">
        <v>4</v>
      </c>
      <c r="L11" s="1">
        <f t="shared" si="0"/>
        <v>16</v>
      </c>
      <c r="M11">
        <f t="shared" si="1"/>
        <v>1.1149119056914396</v>
      </c>
      <c r="N11">
        <f t="shared" si="2"/>
        <v>2.8850880943085606</v>
      </c>
      <c r="O11">
        <f t="shared" si="3"/>
        <v>8.3237333119210017</v>
      </c>
      <c r="P11">
        <f t="shared" si="4"/>
        <v>7.4658215321136403</v>
      </c>
      <c r="R11">
        <f t="shared" si="5"/>
        <v>1.5328310048810099</v>
      </c>
      <c r="S11">
        <f t="shared" si="6"/>
        <v>2.4671689951189899</v>
      </c>
      <c r="T11">
        <f t="shared" si="7"/>
        <v>6.0869228504764461</v>
      </c>
      <c r="U11">
        <f t="shared" si="8"/>
        <v>3.9710332261637413</v>
      </c>
    </row>
    <row r="12" spans="10:21" x14ac:dyDescent="0.25">
      <c r="J12" s="1">
        <v>5</v>
      </c>
      <c r="K12" s="1">
        <v>1</v>
      </c>
      <c r="L12" s="1">
        <f>J12*K12</f>
        <v>5</v>
      </c>
      <c r="M12">
        <f t="shared" si="1"/>
        <v>0.2008850280525116</v>
      </c>
      <c r="N12">
        <f t="shared" si="2"/>
        <v>0.79911497194748837</v>
      </c>
      <c r="O12">
        <f t="shared" si="3"/>
        <v>0.63858473839063512</v>
      </c>
      <c r="P12">
        <f t="shared" si="4"/>
        <v>3.1788568047177126</v>
      </c>
      <c r="R12">
        <f t="shared" si="5"/>
        <v>0.30656620097620196</v>
      </c>
      <c r="S12">
        <f t="shared" si="6"/>
        <v>0.69343379902379798</v>
      </c>
      <c r="T12">
        <f t="shared" si="7"/>
        <v>0.48085043362857705</v>
      </c>
      <c r="U12">
        <f t="shared" si="8"/>
        <v>1.5685043951270556</v>
      </c>
    </row>
    <row r="13" spans="10:21" x14ac:dyDescent="0.25">
      <c r="J13" s="1" t="s">
        <v>2</v>
      </c>
      <c r="K13" s="1">
        <v>1</v>
      </c>
      <c r="L13" s="1">
        <v>6</v>
      </c>
      <c r="M13">
        <f>100*(($L$16^6)*(EXP(-$L$16)))/FACT(6)</f>
        <v>3.0162917125001742E-2</v>
      </c>
      <c r="N13">
        <f t="shared" si="2"/>
        <v>0.96983708287499826</v>
      </c>
      <c r="O13">
        <f t="shared" si="3"/>
        <v>0.94058396731948624</v>
      </c>
      <c r="P13">
        <f t="shared" si="4"/>
        <v>31.183454949715241</v>
      </c>
      <c r="R13">
        <f>100*((1^6)*(EXP(-1)))/FACT(6)</f>
        <v>5.1094366829366994E-2</v>
      </c>
      <c r="S13">
        <f t="shared" si="6"/>
        <v>0.94890563317063303</v>
      </c>
      <c r="T13">
        <f t="shared" si="7"/>
        <v>0.90042190066296002</v>
      </c>
      <c r="U13">
        <f t="shared" si="8"/>
        <v>17.622723531734493</v>
      </c>
    </row>
    <row r="14" spans="10:21" x14ac:dyDescent="0.25">
      <c r="K14" s="1"/>
      <c r="L14" s="1">
        <f>SUM(L7:L13)</f>
        <v>111</v>
      </c>
      <c r="O14" t="s">
        <v>10</v>
      </c>
      <c r="P14" s="2">
        <f>SUM(P7:P13)</f>
        <v>43.88168825466979</v>
      </c>
      <c r="T14" t="s">
        <v>10</v>
      </c>
      <c r="U14" s="2">
        <f>SUM(U7:U13)</f>
        <v>25.114188449041048</v>
      </c>
    </row>
    <row r="15" spans="10:21" x14ac:dyDescent="0.25">
      <c r="K15" s="1" t="s">
        <v>4</v>
      </c>
      <c r="L15" s="1">
        <f>111/100</f>
        <v>1.1100000000000001</v>
      </c>
    </row>
    <row r="16" spans="10:21" x14ac:dyDescent="0.25">
      <c r="K16" t="s">
        <v>6</v>
      </c>
      <c r="L16">
        <f>1/L15</f>
        <v>0.9009009009009008</v>
      </c>
    </row>
    <row r="20" spans="16:18" x14ac:dyDescent="0.25">
      <c r="P20" s="2" t="s">
        <v>12</v>
      </c>
      <c r="Q20" s="2"/>
      <c r="R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Vyaas Valsaraj</dc:creator>
  <cp:lastModifiedBy>Vyaas Valsaraj</cp:lastModifiedBy>
  <dcterms:created xsi:type="dcterms:W3CDTF">2024-05-01T18:41:43Z</dcterms:created>
  <dcterms:modified xsi:type="dcterms:W3CDTF">2024-05-01T20:53:45Z</dcterms:modified>
</cp:coreProperties>
</file>