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VYGANDAS\VDU\SPLITERIAI\"/>
    </mc:Choice>
  </mc:AlternateContent>
  <xr:revisionPtr revIDLastSave="0" documentId="13_ncr:1_{F00F3413-0825-4970-BBAB-E13FC0F8B37E}" xr6:coauthVersionLast="36" xr6:coauthVersionMax="36" xr10:uidLastSave="{00000000-0000-0000-0000-000000000000}"/>
  <bookViews>
    <workbookView xWindow="0" yWindow="0" windowWidth="19200" windowHeight="6930" xr2:uid="{3140D0DE-D83F-4F03-B9DA-222C33B189A6}"/>
  </bookViews>
  <sheets>
    <sheet name="Daliklių12 magistralė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L32" i="1" l="1"/>
  <c r="K32" i="1"/>
  <c r="J32" i="1"/>
  <c r="I32" i="1"/>
  <c r="H32" i="1"/>
  <c r="G32" i="1"/>
  <c r="L31" i="1"/>
  <c r="K31" i="1"/>
  <c r="J31" i="1"/>
  <c r="I31" i="1"/>
  <c r="H31" i="1"/>
  <c r="G31" i="1"/>
  <c r="L30" i="1"/>
  <c r="K30" i="1"/>
  <c r="J30" i="1"/>
  <c r="I30" i="1"/>
  <c r="H30" i="1"/>
  <c r="G30" i="1"/>
  <c r="L29" i="1"/>
  <c r="K29" i="1"/>
  <c r="J29" i="1"/>
  <c r="I29" i="1"/>
  <c r="H29" i="1"/>
  <c r="G29" i="1"/>
  <c r="L28" i="1"/>
  <c r="K28" i="1"/>
  <c r="J28" i="1"/>
  <c r="I28" i="1"/>
  <c r="H28" i="1"/>
  <c r="G28" i="1"/>
  <c r="L27" i="1"/>
  <c r="K27" i="1"/>
  <c r="J27" i="1"/>
  <c r="I27" i="1"/>
  <c r="H27" i="1"/>
  <c r="G27" i="1"/>
  <c r="L26" i="1"/>
  <c r="K26" i="1"/>
  <c r="J26" i="1"/>
  <c r="I26" i="1"/>
  <c r="H26" i="1"/>
  <c r="G26" i="1"/>
  <c r="L25" i="1"/>
  <c r="K25" i="1"/>
  <c r="J25" i="1"/>
  <c r="I25" i="1"/>
  <c r="H25" i="1"/>
  <c r="G25" i="1"/>
  <c r="L24" i="1"/>
  <c r="K24" i="1"/>
  <c r="J24" i="1"/>
  <c r="I24" i="1"/>
  <c r="H24" i="1"/>
  <c r="G24" i="1"/>
  <c r="L23" i="1"/>
  <c r="K23" i="1"/>
  <c r="J23" i="1"/>
  <c r="I23" i="1"/>
  <c r="H23" i="1"/>
  <c r="G23" i="1"/>
  <c r="L22" i="1"/>
  <c r="K22" i="1"/>
  <c r="J22" i="1"/>
  <c r="I22" i="1"/>
  <c r="H22" i="1"/>
  <c r="G22" i="1"/>
  <c r="L21" i="1"/>
  <c r="K21" i="1"/>
  <c r="J21" i="1"/>
  <c r="I21" i="1"/>
  <c r="H21" i="1"/>
  <c r="G21" i="1"/>
  <c r="B14" i="1"/>
  <c r="B13" i="1"/>
  <c r="B12" i="1"/>
  <c r="B11" i="1"/>
  <c r="B10" i="1"/>
  <c r="B9" i="1"/>
  <c r="B8" i="1"/>
  <c r="B7" i="1"/>
  <c r="B6" i="1"/>
  <c r="B5" i="1"/>
  <c r="B4" i="1"/>
  <c r="J3" i="1"/>
  <c r="L3" i="1" s="1"/>
  <c r="F3" i="1"/>
  <c r="H3" i="1" s="1"/>
  <c r="B3" i="1"/>
  <c r="C14" i="1" l="1"/>
  <c r="I3" i="1"/>
  <c r="M3" i="1"/>
  <c r="C3" i="1"/>
  <c r="C4" i="1"/>
  <c r="C5" i="1"/>
  <c r="C6" i="1"/>
  <c r="C7" i="1"/>
  <c r="C8" i="1"/>
  <c r="C9" i="1"/>
  <c r="C10" i="1"/>
  <c r="C11" i="1"/>
  <c r="C12" i="1"/>
  <c r="C13" i="1"/>
  <c r="D4" i="1" l="1"/>
  <c r="E4" i="1"/>
  <c r="J4" i="1" s="1"/>
  <c r="L4" i="1" s="1"/>
  <c r="N3" i="1"/>
  <c r="F4" i="1"/>
  <c r="H4" i="1" s="1"/>
  <c r="M4" i="1" l="1"/>
  <c r="I4" i="1"/>
  <c r="E5" i="1" l="1"/>
  <c r="J5" i="1" s="1"/>
  <c r="L5" i="1" s="1"/>
  <c r="D5" i="1"/>
  <c r="F5" i="1" s="1"/>
  <c r="H5" i="1" s="1"/>
  <c r="N4" i="1"/>
  <c r="M5" i="1" l="1"/>
  <c r="I5" i="1"/>
  <c r="E6" i="1" l="1"/>
  <c r="J6" i="1" s="1"/>
  <c r="L6" i="1" s="1"/>
  <c r="D6" i="1"/>
  <c r="F6" i="1" s="1"/>
  <c r="H6" i="1" s="1"/>
  <c r="N5" i="1"/>
  <c r="M6" i="1" l="1"/>
  <c r="I6" i="1"/>
  <c r="E7" i="1" l="1"/>
  <c r="J7" i="1" s="1"/>
  <c r="L7" i="1" s="1"/>
  <c r="D7" i="1"/>
  <c r="F7" i="1" s="1"/>
  <c r="H7" i="1" s="1"/>
  <c r="N6" i="1"/>
  <c r="M7" i="1" l="1"/>
  <c r="I7" i="1"/>
  <c r="E8" i="1" l="1"/>
  <c r="J8" i="1" s="1"/>
  <c r="L8" i="1" s="1"/>
  <c r="D8" i="1"/>
  <c r="F8" i="1" s="1"/>
  <c r="H8" i="1" s="1"/>
  <c r="N7" i="1"/>
  <c r="M8" i="1" l="1"/>
  <c r="I8" i="1"/>
  <c r="E9" i="1" l="1"/>
  <c r="J9" i="1" s="1"/>
  <c r="L9" i="1" s="1"/>
  <c r="D9" i="1"/>
  <c r="F9" i="1" s="1"/>
  <c r="H9" i="1" s="1"/>
  <c r="N8" i="1"/>
  <c r="M9" i="1" l="1"/>
  <c r="I9" i="1"/>
  <c r="E10" i="1" l="1"/>
  <c r="J10" i="1" s="1"/>
  <c r="L10" i="1" s="1"/>
  <c r="D10" i="1"/>
  <c r="F10" i="1" s="1"/>
  <c r="H10" i="1" s="1"/>
  <c r="N9" i="1"/>
  <c r="M10" i="1" l="1"/>
  <c r="I10" i="1"/>
  <c r="E11" i="1" l="1"/>
  <c r="J11" i="1" s="1"/>
  <c r="L11" i="1" s="1"/>
  <c r="D11" i="1"/>
  <c r="F11" i="1" s="1"/>
  <c r="H11" i="1" s="1"/>
  <c r="N10" i="1"/>
  <c r="M11" i="1" l="1"/>
  <c r="I11" i="1"/>
  <c r="E12" i="1" l="1"/>
  <c r="J12" i="1" s="1"/>
  <c r="L12" i="1" s="1"/>
  <c r="D12" i="1"/>
  <c r="F12" i="1" s="1"/>
  <c r="H12" i="1" s="1"/>
  <c r="N11" i="1"/>
  <c r="M12" i="1" l="1"/>
  <c r="I12" i="1"/>
  <c r="E13" i="1" l="1"/>
  <c r="J13" i="1" s="1"/>
  <c r="L13" i="1" s="1"/>
  <c r="D13" i="1"/>
  <c r="F13" i="1" s="1"/>
  <c r="H13" i="1" s="1"/>
  <c r="N12" i="1"/>
  <c r="M13" i="1" l="1"/>
  <c r="I13" i="1"/>
  <c r="E14" i="1" l="1"/>
  <c r="J14" i="1" s="1"/>
  <c r="L14" i="1" s="1"/>
  <c r="D14" i="1"/>
  <c r="F14" i="1" s="1"/>
  <c r="H14" i="1" s="1"/>
  <c r="N13" i="1"/>
  <c r="M14" i="1" l="1"/>
  <c r="I14" i="1"/>
  <c r="N14" i="1" l="1"/>
</calcChain>
</file>

<file path=xl/sharedStrings.xml><?xml version="1.0" encoding="utf-8"?>
<sst xmlns="http://schemas.openxmlformats.org/spreadsheetml/2006/main" count="42" uniqueCount="29">
  <si>
    <t>n</t>
  </si>
  <si>
    <r>
      <t>Sn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86"/>
        <scheme val="minor"/>
      </rPr>
      <t>+En</t>
    </r>
  </si>
  <si>
    <t>Σ(Sn+E)dB</t>
  </si>
  <si>
    <r>
      <t>10</t>
    </r>
    <r>
      <rPr>
        <vertAlign val="superscript"/>
        <sz val="11"/>
        <color theme="1"/>
        <rFont val="Calibri"/>
        <family val="2"/>
        <scheme val="minor"/>
      </rPr>
      <t>-S/10</t>
    </r>
    <r>
      <rPr>
        <sz val="11"/>
        <color theme="1"/>
        <rFont val="Calibri"/>
        <family val="2"/>
        <charset val="186"/>
        <scheme val="minor"/>
      </rPr>
      <t>=</t>
    </r>
  </si>
  <si>
    <r>
      <t>10</t>
    </r>
    <r>
      <rPr>
        <vertAlign val="superscript"/>
        <sz val="11"/>
        <color theme="1"/>
        <rFont val="Calibri"/>
        <family val="2"/>
        <scheme val="minor"/>
      </rPr>
      <t>S/10</t>
    </r>
    <r>
      <rPr>
        <sz val="11"/>
        <color theme="1"/>
        <rFont val="Calibri"/>
        <family val="2"/>
        <charset val="186"/>
        <scheme val="minor"/>
      </rPr>
      <t>=</t>
    </r>
  </si>
  <si>
    <r>
      <t>C</t>
    </r>
    <r>
      <rPr>
        <vertAlign val="subscript"/>
        <sz val="11"/>
        <color theme="1"/>
        <rFont val="Calibri"/>
        <family val="2"/>
        <scheme val="minor"/>
      </rPr>
      <t>n0</t>
    </r>
  </si>
  <si>
    <r>
      <t>C</t>
    </r>
    <r>
      <rPr>
        <vertAlign val="subscript"/>
        <sz val="11"/>
        <color theme="1"/>
        <rFont val="Calibri"/>
        <family val="2"/>
        <scheme val="minor"/>
      </rPr>
      <t>n0</t>
    </r>
    <r>
      <rPr>
        <sz val="11"/>
        <color theme="1"/>
        <rFont val="Calibri"/>
        <family val="2"/>
        <charset val="186"/>
        <scheme val="minor"/>
      </rPr>
      <t>dB</t>
    </r>
  </si>
  <si>
    <r>
      <t>Σ</t>
    </r>
    <r>
      <rPr>
        <sz val="12.65"/>
        <color theme="1"/>
        <rFont val="Calibri"/>
        <family val="2"/>
        <charset val="186"/>
      </rPr>
      <t>C</t>
    </r>
    <r>
      <rPr>
        <vertAlign val="subscript"/>
        <sz val="12.65"/>
        <color theme="1"/>
        <rFont val="Calibri"/>
        <family val="2"/>
      </rPr>
      <t>n0</t>
    </r>
    <r>
      <rPr>
        <sz val="12.65"/>
        <color theme="1"/>
        <rFont val="Calibri"/>
        <family val="2"/>
        <charset val="186"/>
      </rPr>
      <t>dB</t>
    </r>
  </si>
  <si>
    <r>
      <t>C</t>
    </r>
    <r>
      <rPr>
        <vertAlign val="subscript"/>
        <sz val="11"/>
        <color theme="1"/>
        <rFont val="Calibri"/>
        <family val="2"/>
        <scheme val="minor"/>
      </rPr>
      <t>n1</t>
    </r>
  </si>
  <si>
    <r>
      <t>C</t>
    </r>
    <r>
      <rPr>
        <vertAlign val="subscript"/>
        <sz val="11"/>
        <color theme="1"/>
        <rFont val="Calibri"/>
        <family val="2"/>
        <scheme val="minor"/>
      </rPr>
      <t>n1</t>
    </r>
    <r>
      <rPr>
        <sz val="11"/>
        <color theme="1"/>
        <rFont val="Calibri"/>
        <family val="2"/>
        <charset val="186"/>
        <scheme val="minor"/>
      </rPr>
      <t>dB</t>
    </r>
  </si>
  <si>
    <t>R</t>
  </si>
  <si>
    <t>Q</t>
  </si>
  <si>
    <t>-10lgC10=</t>
  </si>
  <si>
    <t>-10lgC11=</t>
  </si>
  <si>
    <t>-10lgC20=</t>
  </si>
  <si>
    <t>-10lgC21=</t>
  </si>
  <si>
    <t>-10lgC30=</t>
  </si>
  <si>
    <t>-10lgC31=</t>
  </si>
  <si>
    <t>-10lgC40=</t>
  </si>
  <si>
    <t>-10lgC41=</t>
  </si>
  <si>
    <t>-10lgC50=</t>
  </si>
  <si>
    <t>-10lgC51=</t>
  </si>
  <si>
    <t>-10lgC60=</t>
  </si>
  <si>
    <t>-10lgC61=</t>
  </si>
  <si>
    <t>L, km</t>
  </si>
  <si>
    <t>dB/km</t>
  </si>
  <si>
    <t>E</t>
  </si>
  <si>
    <r>
      <t>S</t>
    </r>
    <r>
      <rPr>
        <vertAlign val="subscript"/>
        <sz val="11"/>
        <color theme="1"/>
        <rFont val="Calibri"/>
        <family val="2"/>
        <scheme val="minor"/>
      </rPr>
      <t>n0</t>
    </r>
    <r>
      <rPr>
        <sz val="11"/>
        <color theme="1"/>
        <rFont val="Calibri"/>
        <family val="2"/>
        <charset val="186"/>
        <scheme val="minor"/>
      </rPr>
      <t>+E</t>
    </r>
    <r>
      <rPr>
        <vertAlign val="subscript"/>
        <sz val="11"/>
        <color theme="1"/>
        <rFont val="Calibri"/>
        <family val="2"/>
        <scheme val="minor"/>
      </rPr>
      <t>n</t>
    </r>
  </si>
  <si>
    <r>
      <t>L*</t>
    </r>
    <r>
      <rPr>
        <i/>
        <sz val="11"/>
        <color theme="1"/>
        <rFont val="Calibri"/>
        <family val="2"/>
      </rPr>
      <t>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</si>
</sst>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6" formatCode="0.0%"/>
    <numFmt numFmtId="167" formatCode="0.000"/>
    <numFmt numFmtId="168" formatCode="0.00000"/>
  </numFmts>
  <fonts count="12" x14ac:knownFonts="1">
    <font>
      <sz val="11"/>
      <color theme="1"/>
      <name val="Calibri"/>
      <family val="2"/>
      <charset val="186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.65"/>
      <color theme="1"/>
      <name val="Calibri"/>
      <family val="2"/>
      <charset val="186"/>
    </font>
    <font>
      <vertAlign val="subscript"/>
      <sz val="12.65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Fill="1" applyBorder="1"/>
    <xf numFmtId="166" fontId="0" fillId="0" borderId="0" xfId="0" applyNumberForma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0" fillId="0" borderId="0" xfId="0" applyBorder="1"/>
    <xf numFmtId="0" fontId="0" fillId="0" borderId="0" xfId="0" applyFill="1" applyAlignment="1">
      <alignment horizontal="center"/>
    </xf>
    <xf numFmtId="2" fontId="0" fillId="0" borderId="1" xfId="0" applyNumberFormat="1" applyFill="1" applyBorder="1"/>
    <xf numFmtId="164" fontId="8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168" fontId="0" fillId="0" borderId="0" xfId="0" applyNumberFormat="1" applyFill="1" applyBorder="1"/>
    <xf numFmtId="2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67" fontId="8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/>
    <xf numFmtId="167" fontId="0" fillId="0" borderId="1" xfId="0" applyNumberForma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7" fontId="0" fillId="0" borderId="6" xfId="0" applyNumberFormat="1" applyFill="1" applyBorder="1" applyAlignment="1">
      <alignment horizontal="center"/>
    </xf>
    <xf numFmtId="2" fontId="0" fillId="0" borderId="6" xfId="0" applyNumberFormat="1" applyFill="1" applyBorder="1"/>
    <xf numFmtId="0" fontId="0" fillId="0" borderId="1" xfId="0" applyBorder="1" applyAlignment="1">
      <alignment horizontal="center" vertical="top"/>
    </xf>
    <xf numFmtId="2" fontId="0" fillId="0" borderId="6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applyNumberFormat="1" applyFill="1" applyBorder="1"/>
    <xf numFmtId="167" fontId="8" fillId="0" borderId="9" xfId="0" applyNumberFormat="1" applyFont="1" applyFill="1" applyBorder="1" applyAlignment="1">
      <alignment horizontal="center"/>
    </xf>
    <xf numFmtId="167" fontId="0" fillId="0" borderId="9" xfId="0" applyNumberFormat="1" applyFill="1" applyBorder="1" applyAlignment="1">
      <alignment horizontal="center"/>
    </xf>
    <xf numFmtId="164" fontId="9" fillId="0" borderId="9" xfId="0" applyNumberFormat="1" applyFont="1" applyFill="1" applyBorder="1" applyAlignment="1">
      <alignment horizontal="center"/>
    </xf>
    <xf numFmtId="164" fontId="0" fillId="0" borderId="9" xfId="0" applyNumberFormat="1" applyFill="1" applyBorder="1"/>
    <xf numFmtId="167" fontId="0" fillId="0" borderId="9" xfId="0" applyNumberFormat="1" applyFill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/>
    </xf>
    <xf numFmtId="167" fontId="6" fillId="0" borderId="1" xfId="0" applyNumberFormat="1" applyFont="1" applyFill="1" applyBorder="1" applyAlignment="1">
      <alignment horizontal="center"/>
    </xf>
    <xf numFmtId="167" fontId="6" fillId="0" borderId="5" xfId="0" applyNumberFormat="1" applyFont="1" applyFill="1" applyBorder="1" applyAlignment="1">
      <alignment horizontal="center"/>
    </xf>
    <xf numFmtId="167" fontId="6" fillId="0" borderId="9" xfId="0" applyNumberFormat="1" applyFont="1" applyFill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48</xdr:row>
      <xdr:rowOff>0</xdr:rowOff>
    </xdr:from>
    <xdr:to>
      <xdr:col>26</xdr:col>
      <xdr:colOff>65548</xdr:colOff>
      <xdr:row>60</xdr:row>
      <xdr:rowOff>108790</xdr:rowOff>
    </xdr:to>
    <xdr:pic>
      <xdr:nvPicPr>
        <xdr:cNvPr id="4" name="Paveikslėlis 3">
          <a:extLst>
            <a:ext uri="{FF2B5EF4-FFF2-40B4-BE49-F238E27FC236}">
              <a16:creationId xmlns:a16="http://schemas.microsoft.com/office/drawing/2014/main" id="{D2008306-1D1F-4AFD-ACFE-14E31F887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4800" y="9372600"/>
          <a:ext cx="7380748" cy="231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KAUNO%20KOLEGIJA%202023/KAUNO%20KOLEGIJA%202022%2009%2001%20naujas/MTEP%20PROJEKTAS/DARBAS%20SU%20IMON&#278;MIS/RAIN/Naujas-Anyk&#353;&#269;iai-Andrioni&#353;k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sa"/>
      <sheetName val="Trasa Dalikliai"/>
      <sheetName val="Trasa Dalikliai (2)"/>
      <sheetName val="Adresai"/>
      <sheetName val="Daliklių12 magistralė"/>
      <sheetName val="Daliklių12 magistralė aproksima"/>
      <sheetName val="Lapas1"/>
      <sheetName val="Lapas1 (2)"/>
    </sheetNames>
    <sheetDataSet>
      <sheetData sheetId="0"/>
      <sheetData sheetId="1"/>
      <sheetData sheetId="2">
        <row r="229">
          <cell r="R229">
            <v>1</v>
          </cell>
          <cell r="S229">
            <v>2.5</v>
          </cell>
          <cell r="T229">
            <v>0.4</v>
          </cell>
          <cell r="U229">
            <v>1</v>
          </cell>
          <cell r="V229">
            <v>0.5</v>
          </cell>
          <cell r="W229">
            <v>1.5</v>
          </cell>
        </row>
        <row r="230">
          <cell r="R230">
            <v>2</v>
          </cell>
          <cell r="S230">
            <v>0.2</v>
          </cell>
          <cell r="T230">
            <v>0.4</v>
          </cell>
          <cell r="U230">
            <v>8.0000000000000016E-2</v>
          </cell>
          <cell r="V230">
            <v>0.5</v>
          </cell>
          <cell r="W230">
            <v>0.58000000000000007</v>
          </cell>
        </row>
        <row r="231">
          <cell r="R231">
            <v>3</v>
          </cell>
          <cell r="S231">
            <v>0.2</v>
          </cell>
          <cell r="T231">
            <v>0.4</v>
          </cell>
          <cell r="U231">
            <v>8.0000000000000016E-2</v>
          </cell>
          <cell r="V231">
            <v>0.5</v>
          </cell>
          <cell r="W231">
            <v>0.58000000000000007</v>
          </cell>
        </row>
        <row r="232">
          <cell r="R232">
            <v>4</v>
          </cell>
          <cell r="S232">
            <v>0.5</v>
          </cell>
          <cell r="T232">
            <v>0.4</v>
          </cell>
          <cell r="U232">
            <v>0.2</v>
          </cell>
          <cell r="V232">
            <v>0.5</v>
          </cell>
          <cell r="W232">
            <v>0.7</v>
          </cell>
        </row>
        <row r="233">
          <cell r="R233">
            <v>5</v>
          </cell>
          <cell r="S233">
            <v>0.15</v>
          </cell>
          <cell r="T233">
            <v>0.4</v>
          </cell>
          <cell r="U233">
            <v>0.06</v>
          </cell>
          <cell r="V233">
            <v>0.5</v>
          </cell>
          <cell r="W233">
            <v>0.56000000000000005</v>
          </cell>
        </row>
        <row r="234">
          <cell r="R234">
            <v>6</v>
          </cell>
          <cell r="S234">
            <v>0.15</v>
          </cell>
          <cell r="T234">
            <v>0.4</v>
          </cell>
          <cell r="U234">
            <v>0.06</v>
          </cell>
          <cell r="V234">
            <v>0.5</v>
          </cell>
          <cell r="W234">
            <v>0.56000000000000005</v>
          </cell>
        </row>
        <row r="235">
          <cell r="R235">
            <v>7</v>
          </cell>
          <cell r="S235">
            <v>1</v>
          </cell>
          <cell r="T235">
            <v>0.4</v>
          </cell>
          <cell r="U235">
            <v>0.4</v>
          </cell>
          <cell r="V235">
            <v>0.5</v>
          </cell>
          <cell r="W235">
            <v>0.9</v>
          </cell>
        </row>
        <row r="236">
          <cell r="R236">
            <v>8</v>
          </cell>
          <cell r="S236">
            <v>2.5</v>
          </cell>
          <cell r="T236">
            <v>0.4</v>
          </cell>
          <cell r="U236">
            <v>1</v>
          </cell>
          <cell r="V236">
            <v>0.5</v>
          </cell>
          <cell r="W236">
            <v>1.5</v>
          </cell>
        </row>
        <row r="237">
          <cell r="R237">
            <v>9</v>
          </cell>
          <cell r="S237">
            <v>1.5</v>
          </cell>
          <cell r="T237">
            <v>0.4</v>
          </cell>
          <cell r="U237">
            <v>0.60000000000000009</v>
          </cell>
          <cell r="V237">
            <v>0.5</v>
          </cell>
          <cell r="W237">
            <v>1.1000000000000001</v>
          </cell>
        </row>
        <row r="238">
          <cell r="R238">
            <v>10</v>
          </cell>
          <cell r="S238">
            <v>2</v>
          </cell>
          <cell r="T238">
            <v>0.4</v>
          </cell>
          <cell r="U238">
            <v>0.8</v>
          </cell>
          <cell r="V238">
            <v>0.5</v>
          </cell>
          <cell r="W238">
            <v>1.3</v>
          </cell>
        </row>
        <row r="239">
          <cell r="R239">
            <v>11</v>
          </cell>
          <cell r="S239">
            <v>0.15</v>
          </cell>
          <cell r="T239">
            <v>0.4</v>
          </cell>
          <cell r="U239">
            <v>0.06</v>
          </cell>
          <cell r="V239">
            <v>0.5</v>
          </cell>
          <cell r="W239">
            <v>0.56000000000000005</v>
          </cell>
        </row>
        <row r="240">
          <cell r="R240">
            <v>12</v>
          </cell>
          <cell r="S240">
            <v>2</v>
          </cell>
          <cell r="T240">
            <v>0.4</v>
          </cell>
          <cell r="U240">
            <v>0.8</v>
          </cell>
          <cell r="V240">
            <v>0.5</v>
          </cell>
          <cell r="W240">
            <v>1.3</v>
          </cell>
        </row>
      </sheetData>
      <sheetData sheetId="3"/>
      <sheetData sheetId="4">
        <row r="1">
          <cell r="AQ1" t="str">
            <v>Cn0,dB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4F05-4E81-417F-AD57-ABF109EA2FB1}">
  <dimension ref="A1:CU63"/>
  <sheetViews>
    <sheetView tabSelected="1" topLeftCell="A7" zoomScaleNormal="100" workbookViewId="0">
      <selection sqref="A1:N14"/>
    </sheetView>
  </sheetViews>
  <sheetFormatPr defaultRowHeight="14.5" x14ac:dyDescent="0.35"/>
  <cols>
    <col min="1" max="1" width="7" customWidth="1"/>
    <col min="2" max="3" width="8.36328125" customWidth="1"/>
    <col min="4" max="5" width="9" style="2" customWidth="1"/>
    <col min="6" max="14" width="8.90625" customWidth="1"/>
    <col min="99" max="99" width="9.1796875" customWidth="1"/>
  </cols>
  <sheetData>
    <row r="1" spans="1:99" ht="23.4" customHeight="1" x14ac:dyDescent="0.55000000000000004">
      <c r="A1" s="35" t="s">
        <v>0</v>
      </c>
      <c r="B1" s="36" t="s">
        <v>27</v>
      </c>
      <c r="C1" s="37" t="s">
        <v>2</v>
      </c>
      <c r="D1" s="38" t="s">
        <v>3</v>
      </c>
      <c r="E1" s="38" t="s">
        <v>4</v>
      </c>
      <c r="F1" s="38" t="s">
        <v>5</v>
      </c>
      <c r="G1" s="38"/>
      <c r="H1" s="38" t="s">
        <v>6</v>
      </c>
      <c r="I1" s="37" t="s">
        <v>7</v>
      </c>
      <c r="J1" s="38" t="s">
        <v>8</v>
      </c>
      <c r="K1" s="38"/>
      <c r="L1" s="38" t="s">
        <v>9</v>
      </c>
      <c r="M1" s="53" t="s">
        <v>10</v>
      </c>
      <c r="N1" s="54" t="s">
        <v>11</v>
      </c>
      <c r="O1" s="3"/>
      <c r="P1" s="3"/>
      <c r="Q1" s="5"/>
      <c r="R1" s="6"/>
      <c r="S1" s="4"/>
      <c r="T1" s="3"/>
      <c r="U1" s="3"/>
      <c r="V1" s="5"/>
      <c r="W1" s="6"/>
      <c r="X1" s="4"/>
      <c r="Y1" s="3"/>
      <c r="Z1" s="3"/>
      <c r="AA1" s="5"/>
      <c r="AB1" s="5"/>
      <c r="AC1" s="5"/>
      <c r="AD1" s="5"/>
      <c r="AE1" s="5"/>
    </row>
    <row r="2" spans="1:99" x14ac:dyDescent="0.35">
      <c r="A2" s="39">
        <v>0</v>
      </c>
      <c r="B2" s="30"/>
      <c r="C2" s="32"/>
      <c r="D2" s="33"/>
      <c r="E2" s="33"/>
      <c r="F2" s="33"/>
      <c r="G2" s="33"/>
      <c r="H2" s="33"/>
      <c r="I2" s="34"/>
      <c r="J2" s="33"/>
      <c r="K2" s="33"/>
      <c r="L2" s="33"/>
      <c r="M2" s="55"/>
      <c r="N2" s="56"/>
      <c r="O2" s="3"/>
      <c r="P2" s="3"/>
      <c r="Q2" s="5"/>
      <c r="R2" s="6"/>
      <c r="S2" s="4"/>
      <c r="T2" s="3"/>
      <c r="U2" s="3"/>
      <c r="V2" s="5"/>
      <c r="W2" s="6"/>
      <c r="X2" s="4"/>
      <c r="Y2" s="3"/>
      <c r="Z2" s="3"/>
      <c r="AA2" s="5"/>
      <c r="AB2" s="5"/>
      <c r="AC2" s="5"/>
      <c r="AD2" s="5"/>
      <c r="AE2" s="5"/>
    </row>
    <row r="3" spans="1:99" x14ac:dyDescent="0.35">
      <c r="A3" s="39">
        <v>1</v>
      </c>
      <c r="B3" s="31">
        <f>'[1]Trasa Dalikliai (2)'!W229</f>
        <v>1.5</v>
      </c>
      <c r="C3" s="29">
        <f>SUM($B$3:B3)</f>
        <v>1.5</v>
      </c>
      <c r="D3" s="24">
        <f>POWER(10,(-C2-I2)/10)</f>
        <v>1</v>
      </c>
      <c r="E3" s="24">
        <f>POWER(10,(C2+I2)/10)</f>
        <v>1</v>
      </c>
      <c r="F3" s="26">
        <f>1/(D3+1)</f>
        <v>0.5</v>
      </c>
      <c r="G3" s="10" t="s">
        <v>12</v>
      </c>
      <c r="H3" s="26">
        <f t="shared" ref="H3:H14" si="0">-10*LOG10(F3)</f>
        <v>3.0102999566398121</v>
      </c>
      <c r="I3" s="28">
        <f>SUM($H$3:H3)</f>
        <v>3.0102999566398121</v>
      </c>
      <c r="J3" s="8">
        <f>1/(E3+1)</f>
        <v>0.5</v>
      </c>
      <c r="K3" s="10" t="s">
        <v>13</v>
      </c>
      <c r="L3" s="25">
        <f t="shared" ref="L3:L14" si="1">-10*LOG10(J3)</f>
        <v>3.0102999566398121</v>
      </c>
      <c r="M3" s="57">
        <f t="shared" ref="M3:M14" si="2">POWER(10,-H3/10)</f>
        <v>0.5</v>
      </c>
      <c r="N3" s="58">
        <f t="shared" ref="N3:N14" si="3">1-M3</f>
        <v>0.5</v>
      </c>
      <c r="O3" s="9"/>
      <c r="P3" s="9"/>
      <c r="Q3" s="5"/>
      <c r="R3" s="6"/>
      <c r="S3" s="4"/>
      <c r="T3" s="9"/>
      <c r="U3" s="9"/>
      <c r="V3" s="5"/>
      <c r="W3" s="6"/>
      <c r="X3" s="4"/>
      <c r="Y3" s="9"/>
      <c r="Z3" s="9"/>
      <c r="AA3" s="5"/>
      <c r="AB3" s="5"/>
      <c r="AC3" s="5"/>
      <c r="AD3" s="5"/>
      <c r="AE3" s="5"/>
      <c r="AF3" s="5"/>
      <c r="AG3" s="5"/>
    </row>
    <row r="4" spans="1:99" x14ac:dyDescent="0.35">
      <c r="A4" s="39">
        <v>2</v>
      </c>
      <c r="B4" s="7">
        <f>'[1]Trasa Dalikliai (2)'!W230</f>
        <v>0.58000000000000007</v>
      </c>
      <c r="C4" s="14">
        <f>SUM($B$3:B4)</f>
        <v>2.08</v>
      </c>
      <c r="D4" s="24">
        <f t="shared" ref="D4:D14" si="4">POWER(10,(-C3-I3)/10)</f>
        <v>0.3539728921920689</v>
      </c>
      <c r="E4" s="24">
        <f t="shared" ref="E4:E14" si="5">POWER(10,(C3+I3)/10)</f>
        <v>2.8250750892455092</v>
      </c>
      <c r="F4" s="26">
        <f t="shared" ref="F4:F14" si="6">1/(D4+1)</f>
        <v>0.73856722373592709</v>
      </c>
      <c r="G4" s="10" t="s">
        <v>14</v>
      </c>
      <c r="H4" s="26">
        <f t="shared" si="0"/>
        <v>1.316099694530759</v>
      </c>
      <c r="I4" s="26">
        <f>SUM($H$3:H4)</f>
        <v>4.3263996511705711</v>
      </c>
      <c r="J4" s="8">
        <f t="shared" ref="J4:J14" si="7">1/(E4+1)</f>
        <v>0.26143277626407291</v>
      </c>
      <c r="K4" s="10" t="s">
        <v>15</v>
      </c>
      <c r="L4" s="25">
        <f t="shared" si="1"/>
        <v>5.826399651170572</v>
      </c>
      <c r="M4" s="57">
        <f t="shared" si="2"/>
        <v>0.73856722373592709</v>
      </c>
      <c r="N4" s="58">
        <f t="shared" si="3"/>
        <v>0.26143277626407291</v>
      </c>
      <c r="O4" s="9"/>
      <c r="P4" s="9"/>
      <c r="Q4" s="5"/>
      <c r="R4" s="6"/>
      <c r="S4" s="4"/>
      <c r="T4" s="9"/>
      <c r="U4" s="9"/>
      <c r="V4" s="5"/>
      <c r="W4" s="6"/>
      <c r="X4" s="4"/>
      <c r="Y4" s="9"/>
      <c r="Z4" s="9"/>
      <c r="AA4" s="5"/>
      <c r="AB4" s="5"/>
      <c r="AC4" s="5"/>
    </row>
    <row r="5" spans="1:99" x14ac:dyDescent="0.35">
      <c r="A5" s="39">
        <v>3</v>
      </c>
      <c r="B5" s="7">
        <f>'[1]Trasa Dalikliai (2)'!W231</f>
        <v>0.58000000000000007</v>
      </c>
      <c r="C5" s="14">
        <f>SUM($B$3:B5)</f>
        <v>2.66</v>
      </c>
      <c r="D5" s="24">
        <f t="shared" si="4"/>
        <v>0.2287494375437282</v>
      </c>
      <c r="E5" s="24">
        <f t="shared" si="5"/>
        <v>4.3715954484427444</v>
      </c>
      <c r="F5" s="26">
        <f t="shared" si="6"/>
        <v>0.81383557090288594</v>
      </c>
      <c r="G5" s="10" t="s">
        <v>16</v>
      </c>
      <c r="H5" s="26">
        <f t="shared" si="0"/>
        <v>0.89463332043275601</v>
      </c>
      <c r="I5" s="26">
        <f>SUM($H$3:H5)</f>
        <v>5.2210329716033268</v>
      </c>
      <c r="J5" s="8">
        <f t="shared" si="7"/>
        <v>0.18616442909711409</v>
      </c>
      <c r="K5" s="10" t="s">
        <v>17</v>
      </c>
      <c r="L5" s="25">
        <f t="shared" si="1"/>
        <v>7.3010329716033269</v>
      </c>
      <c r="M5" s="57">
        <f t="shared" si="2"/>
        <v>0.81383557090288594</v>
      </c>
      <c r="N5" s="58">
        <f t="shared" si="3"/>
        <v>0.18616442909711406</v>
      </c>
      <c r="O5" s="9"/>
      <c r="P5" s="9"/>
      <c r="Q5" s="5"/>
      <c r="R5" s="6"/>
      <c r="S5" s="4"/>
      <c r="T5" s="9"/>
      <c r="U5" s="9"/>
      <c r="V5" s="5"/>
      <c r="W5" s="6"/>
      <c r="X5" s="4"/>
      <c r="Y5" s="9"/>
      <c r="Z5" s="9"/>
      <c r="AA5" s="5"/>
      <c r="AB5" s="5"/>
      <c r="AC5" s="5"/>
    </row>
    <row r="6" spans="1:99" x14ac:dyDescent="0.35">
      <c r="A6" s="39">
        <v>4</v>
      </c>
      <c r="B6" s="7">
        <f>'[1]Trasa Dalikliai (2)'!W232</f>
        <v>0.7</v>
      </c>
      <c r="C6" s="14">
        <f>SUM($B$3:B6)</f>
        <v>3.3600000000000003</v>
      </c>
      <c r="D6" s="24">
        <f t="shared" si="4"/>
        <v>0.16289085498445324</v>
      </c>
      <c r="E6" s="24">
        <f t="shared" si="5"/>
        <v>6.1390800612805601</v>
      </c>
      <c r="F6" s="26">
        <f t="shared" si="6"/>
        <v>0.85992593003353623</v>
      </c>
      <c r="G6" s="10" t="s">
        <v>18</v>
      </c>
      <c r="H6" s="26">
        <f t="shared" si="0"/>
        <v>0.65538955225127404</v>
      </c>
      <c r="I6" s="26">
        <f>SUM($H$3:H6)</f>
        <v>5.8764225238546004</v>
      </c>
      <c r="J6" s="8">
        <f t="shared" si="7"/>
        <v>0.14007406996646382</v>
      </c>
      <c r="K6" s="10" t="s">
        <v>19</v>
      </c>
      <c r="L6" s="25">
        <f t="shared" si="1"/>
        <v>8.5364225238546005</v>
      </c>
      <c r="M6" s="57">
        <f t="shared" si="2"/>
        <v>0.85992593003353623</v>
      </c>
      <c r="N6" s="58">
        <f t="shared" si="3"/>
        <v>0.14007406996646377</v>
      </c>
      <c r="O6" s="9"/>
      <c r="P6" s="9"/>
      <c r="Q6" s="5"/>
      <c r="R6" s="6"/>
      <c r="S6" s="4"/>
      <c r="T6" s="9"/>
      <c r="U6" s="9"/>
      <c r="V6" s="5"/>
      <c r="W6" s="6"/>
      <c r="X6" s="4"/>
      <c r="Y6" s="9"/>
      <c r="Z6" s="9"/>
      <c r="AA6" s="5"/>
      <c r="AB6" s="5"/>
      <c r="AC6" s="5"/>
      <c r="AV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</row>
    <row r="7" spans="1:99" x14ac:dyDescent="0.35">
      <c r="A7" s="39">
        <v>5</v>
      </c>
      <c r="B7" s="7">
        <f>'[1]Trasa Dalikliai (2)'!W233</f>
        <v>0.56000000000000005</v>
      </c>
      <c r="C7" s="14">
        <f>SUM($B$3:B7)</f>
        <v>3.9200000000000004</v>
      </c>
      <c r="D7" s="24">
        <f t="shared" si="4"/>
        <v>0.11922236911427848</v>
      </c>
      <c r="E7" s="24">
        <f t="shared" si="5"/>
        <v>8.3876877085160739</v>
      </c>
      <c r="F7" s="26">
        <f t="shared" si="6"/>
        <v>0.89347749615777627</v>
      </c>
      <c r="G7" s="10" t="s">
        <v>20</v>
      </c>
      <c r="H7" s="26">
        <f t="shared" si="0"/>
        <v>0.48916381510410123</v>
      </c>
      <c r="I7" s="26">
        <f>SUM($H$3:H7)</f>
        <v>6.3655863389587015</v>
      </c>
      <c r="J7" s="8">
        <f t="shared" si="7"/>
        <v>0.10652250384222374</v>
      </c>
      <c r="K7" s="10" t="s">
        <v>21</v>
      </c>
      <c r="L7" s="25">
        <f t="shared" si="1"/>
        <v>9.7255863389587009</v>
      </c>
      <c r="M7" s="57">
        <f t="shared" si="2"/>
        <v>0.89347749615777627</v>
      </c>
      <c r="N7" s="58">
        <f t="shared" si="3"/>
        <v>0.10652250384222373</v>
      </c>
      <c r="O7" s="9"/>
      <c r="P7" s="9"/>
      <c r="Q7" s="5"/>
      <c r="R7" s="6"/>
      <c r="S7" s="4"/>
      <c r="T7" s="9"/>
      <c r="U7" s="9"/>
      <c r="V7" s="5"/>
      <c r="W7" s="6"/>
      <c r="X7" s="4"/>
      <c r="Y7" s="9"/>
      <c r="Z7" s="9"/>
      <c r="AA7" s="5"/>
      <c r="AB7" s="5"/>
      <c r="AC7" s="5"/>
      <c r="AV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</row>
    <row r="8" spans="1:99" x14ac:dyDescent="0.35">
      <c r="A8" s="39">
        <v>6</v>
      </c>
      <c r="B8" s="7">
        <f>'[1]Trasa Dalikliai (2)'!W234</f>
        <v>0.56000000000000005</v>
      </c>
      <c r="C8" s="14">
        <f>SUM($B$3:B8)</f>
        <v>4.4800000000000004</v>
      </c>
      <c r="D8" s="24">
        <f t="shared" si="4"/>
        <v>9.3635679426519042E-2</v>
      </c>
      <c r="E8" s="24">
        <f t="shared" si="5"/>
        <v>10.679689687997126</v>
      </c>
      <c r="F8" s="26">
        <f t="shared" si="6"/>
        <v>0.91438128694226617</v>
      </c>
      <c r="G8" s="10" t="s">
        <v>22</v>
      </c>
      <c r="H8" s="26">
        <f t="shared" si="0"/>
        <v>0.38872670474621962</v>
      </c>
      <c r="I8" s="26">
        <f>SUM($H$3:H8)</f>
        <v>6.7543130437049212</v>
      </c>
      <c r="J8" s="8">
        <f t="shared" si="7"/>
        <v>8.5618713057733942E-2</v>
      </c>
      <c r="K8" s="10" t="s">
        <v>23</v>
      </c>
      <c r="L8" s="25">
        <f t="shared" si="1"/>
        <v>10.674313043704922</v>
      </c>
      <c r="M8" s="57">
        <f t="shared" si="2"/>
        <v>0.91438128694226617</v>
      </c>
      <c r="N8" s="58">
        <f t="shared" si="3"/>
        <v>8.5618713057733831E-2</v>
      </c>
      <c r="O8" s="9"/>
      <c r="P8" s="9"/>
      <c r="Q8" s="5"/>
      <c r="R8" s="6"/>
      <c r="S8" s="4"/>
      <c r="T8" s="9"/>
      <c r="U8" s="9"/>
      <c r="V8" s="5"/>
      <c r="W8" s="6"/>
      <c r="X8" s="4"/>
      <c r="Y8" s="9"/>
      <c r="Z8" s="9"/>
      <c r="AA8" s="5"/>
      <c r="AB8" s="5"/>
      <c r="AC8" s="5"/>
      <c r="AV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</row>
    <row r="9" spans="1:99" x14ac:dyDescent="0.35">
      <c r="A9" s="39">
        <v>7</v>
      </c>
      <c r="B9" s="7">
        <f>'[1]Trasa Dalikliai (2)'!W235</f>
        <v>0.9</v>
      </c>
      <c r="C9" s="14">
        <f>SUM($B$3:B9)</f>
        <v>5.3800000000000008</v>
      </c>
      <c r="D9" s="24">
        <f t="shared" si="4"/>
        <v>7.5260776639830565E-2</v>
      </c>
      <c r="E9" s="24">
        <f t="shared" si="5"/>
        <v>13.287133679016089</v>
      </c>
      <c r="F9" s="26">
        <f t="shared" si="6"/>
        <v>0.93000695433621317</v>
      </c>
      <c r="G9" s="10" t="s">
        <v>22</v>
      </c>
      <c r="H9" s="26">
        <f t="shared" si="0"/>
        <v>0.3151380389923647</v>
      </c>
      <c r="I9" s="26">
        <f>SUM($H$3:H9)</f>
        <v>7.0694510826972863</v>
      </c>
      <c r="J9" s="8">
        <f t="shared" si="7"/>
        <v>6.9993045663786849E-2</v>
      </c>
      <c r="K9" s="10" t="s">
        <v>23</v>
      </c>
      <c r="L9" s="25">
        <f t="shared" si="1"/>
        <v>11.549451082697288</v>
      </c>
      <c r="M9" s="57">
        <f t="shared" si="2"/>
        <v>0.93000695433621317</v>
      </c>
      <c r="N9" s="58">
        <f t="shared" si="3"/>
        <v>6.9993045663786835E-2</v>
      </c>
      <c r="O9" s="9"/>
      <c r="P9" s="9"/>
      <c r="Q9" s="5"/>
      <c r="R9" s="6"/>
      <c r="S9" s="4"/>
      <c r="T9" s="9"/>
      <c r="U9" s="9"/>
      <c r="V9" s="5"/>
      <c r="W9" s="6"/>
      <c r="X9" s="4"/>
      <c r="Y9" s="9"/>
      <c r="Z9" s="9"/>
      <c r="AA9" s="5"/>
      <c r="AB9" s="5"/>
      <c r="AC9" s="5"/>
      <c r="AV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</row>
    <row r="10" spans="1:99" x14ac:dyDescent="0.35">
      <c r="A10" s="39">
        <v>8</v>
      </c>
      <c r="B10" s="7">
        <f>'[1]Trasa Dalikliai (2)'!W236</f>
        <v>1.5</v>
      </c>
      <c r="C10" s="14">
        <f>SUM($B$3:B10)</f>
        <v>6.8800000000000008</v>
      </c>
      <c r="D10" s="24">
        <f t="shared" si="4"/>
        <v>5.689248343479323E-2</v>
      </c>
      <c r="E10" s="24">
        <f t="shared" si="5"/>
        <v>17.577014389715302</v>
      </c>
      <c r="F10" s="26">
        <f t="shared" si="6"/>
        <v>0.94617003685190526</v>
      </c>
      <c r="G10" s="10" t="s">
        <v>22</v>
      </c>
      <c r="H10" s="26">
        <f t="shared" si="0"/>
        <v>0.24030809231777997</v>
      </c>
      <c r="I10" s="26">
        <f>SUM($H$3:H10)</f>
        <v>7.3097591750150661</v>
      </c>
      <c r="J10" s="8">
        <f t="shared" si="7"/>
        <v>5.3829963148094719E-2</v>
      </c>
      <c r="K10" s="10" t="s">
        <v>23</v>
      </c>
      <c r="L10" s="25">
        <f t="shared" si="1"/>
        <v>12.689759175015068</v>
      </c>
      <c r="M10" s="57">
        <f t="shared" si="2"/>
        <v>0.94617003685190526</v>
      </c>
      <c r="N10" s="58">
        <f t="shared" si="3"/>
        <v>5.3829963148094739E-2</v>
      </c>
      <c r="O10" s="9"/>
      <c r="P10" s="9"/>
      <c r="Q10" s="5"/>
      <c r="R10" s="6"/>
      <c r="S10" s="4"/>
      <c r="T10" s="9"/>
      <c r="U10" s="9"/>
      <c r="V10" s="5"/>
      <c r="W10" s="6"/>
      <c r="X10" s="4"/>
      <c r="Y10" s="9"/>
      <c r="Z10" s="9"/>
      <c r="AA10" s="5"/>
      <c r="AB10" s="5"/>
      <c r="AC10" s="5"/>
      <c r="AV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</row>
    <row r="11" spans="1:99" x14ac:dyDescent="0.35">
      <c r="A11" s="39">
        <v>9</v>
      </c>
      <c r="B11" s="7">
        <f>'[1]Trasa Dalikliai (2)'!W237</f>
        <v>1.1000000000000001</v>
      </c>
      <c r="C11" s="14">
        <f>SUM($B$3:B11)</f>
        <v>7.98</v>
      </c>
      <c r="D11" s="24">
        <f t="shared" si="4"/>
        <v>3.8108695484247154E-2</v>
      </c>
      <c r="E11" s="24">
        <f t="shared" si="5"/>
        <v>26.240730292470026</v>
      </c>
      <c r="F11" s="26">
        <f t="shared" si="6"/>
        <v>0.96329026464182488</v>
      </c>
      <c r="G11" s="10" t="s">
        <v>22</v>
      </c>
      <c r="H11" s="26">
        <f t="shared" si="0"/>
        <v>0.16242828828025493</v>
      </c>
      <c r="I11" s="26">
        <f>SUM($H$3:H11)</f>
        <v>7.4721874632953211</v>
      </c>
      <c r="J11" s="8">
        <f t="shared" si="7"/>
        <v>3.6709735358175156E-2</v>
      </c>
      <c r="K11" s="10" t="s">
        <v>23</v>
      </c>
      <c r="L11" s="25">
        <f t="shared" si="1"/>
        <v>14.352187463295323</v>
      </c>
      <c r="M11" s="57">
        <f t="shared" si="2"/>
        <v>0.96329026464182488</v>
      </c>
      <c r="N11" s="58">
        <f t="shared" si="3"/>
        <v>3.6709735358175122E-2</v>
      </c>
      <c r="O11" s="9"/>
      <c r="P11" s="9"/>
      <c r="Q11" s="5"/>
      <c r="R11" s="6"/>
      <c r="S11" s="4"/>
      <c r="T11" s="9"/>
      <c r="U11" s="9"/>
      <c r="V11" s="5"/>
      <c r="W11" s="6"/>
      <c r="X11" s="4"/>
      <c r="Y11" s="9"/>
      <c r="Z11" s="9"/>
      <c r="AA11" s="5"/>
      <c r="AB11" s="5"/>
      <c r="AC11" s="5"/>
      <c r="AV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</row>
    <row r="12" spans="1:99" x14ac:dyDescent="0.35">
      <c r="A12" s="39">
        <v>10</v>
      </c>
      <c r="B12" s="7">
        <f>'[1]Trasa Dalikliai (2)'!W238</f>
        <v>1.3</v>
      </c>
      <c r="C12" s="14">
        <f>SUM($B$3:B12)</f>
        <v>9.2800000000000011</v>
      </c>
      <c r="D12" s="24">
        <f t="shared" si="4"/>
        <v>2.8495826223985801E-2</v>
      </c>
      <c r="E12" s="24">
        <f t="shared" si="5"/>
        <v>35.092858587068086</v>
      </c>
      <c r="F12" s="26">
        <f t="shared" si="6"/>
        <v>0.97229368802729588</v>
      </c>
      <c r="G12" s="10" t="s">
        <v>22</v>
      </c>
      <c r="H12" s="26">
        <f t="shared" si="0"/>
        <v>0.12202533608215219</v>
      </c>
      <c r="I12" s="26">
        <f>SUM($H$3:H12)</f>
        <v>7.5942127993774733</v>
      </c>
      <c r="J12" s="8">
        <f t="shared" si="7"/>
        <v>2.7706311972704085E-2</v>
      </c>
      <c r="K12" s="10" t="s">
        <v>23</v>
      </c>
      <c r="L12" s="25">
        <f t="shared" si="1"/>
        <v>15.574212799377475</v>
      </c>
      <c r="M12" s="57">
        <f t="shared" si="2"/>
        <v>0.97229368802729588</v>
      </c>
      <c r="N12" s="58">
        <f t="shared" si="3"/>
        <v>2.7706311972704123E-2</v>
      </c>
      <c r="O12" s="9"/>
      <c r="P12" s="9"/>
      <c r="Q12" s="5"/>
      <c r="R12" s="6"/>
      <c r="S12" s="4"/>
      <c r="T12" s="9"/>
      <c r="U12" s="9"/>
      <c r="V12" s="5"/>
      <c r="W12" s="6"/>
      <c r="X12" s="4"/>
      <c r="Y12" s="9"/>
      <c r="Z12" s="9"/>
      <c r="AA12" s="5"/>
      <c r="AB12" s="5"/>
      <c r="AC12" s="5"/>
      <c r="AV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</row>
    <row r="13" spans="1:99" x14ac:dyDescent="0.35">
      <c r="A13" s="39">
        <v>11</v>
      </c>
      <c r="B13" s="7">
        <f>'[1]Trasa Dalikliai (2)'!W239</f>
        <v>0.56000000000000005</v>
      </c>
      <c r="C13" s="14">
        <f>SUM($B$3:B13)</f>
        <v>9.8400000000000016</v>
      </c>
      <c r="D13" s="24">
        <f t="shared" si="4"/>
        <v>2.0538972814043762E-2</v>
      </c>
      <c r="E13" s="24">
        <f t="shared" si="5"/>
        <v>48.687926560584295</v>
      </c>
      <c r="F13" s="26">
        <f t="shared" si="6"/>
        <v>0.97987438661219439</v>
      </c>
      <c r="G13" s="10" t="s">
        <v>22</v>
      </c>
      <c r="H13" s="26">
        <f t="shared" si="0"/>
        <v>8.8295944072059179E-2</v>
      </c>
      <c r="I13" s="26">
        <f>SUM($H$3:H13)</f>
        <v>7.6825087434495325</v>
      </c>
      <c r="J13" s="8">
        <f t="shared" si="7"/>
        <v>2.0125613387805667E-2</v>
      </c>
      <c r="K13" s="10" t="s">
        <v>23</v>
      </c>
      <c r="L13" s="25">
        <f t="shared" si="1"/>
        <v>16.962508743449536</v>
      </c>
      <c r="M13" s="57">
        <f t="shared" si="2"/>
        <v>0.97987438661219439</v>
      </c>
      <c r="N13" s="58">
        <f t="shared" si="3"/>
        <v>2.0125613387805608E-2</v>
      </c>
      <c r="O13" s="9"/>
      <c r="P13" s="9"/>
      <c r="Q13" s="5"/>
      <c r="R13" s="6"/>
      <c r="S13" s="4"/>
      <c r="T13" s="9"/>
      <c r="U13" s="9"/>
      <c r="V13" s="5"/>
      <c r="W13" s="6"/>
      <c r="X13" s="4"/>
      <c r="Y13" s="9"/>
      <c r="Z13" s="9"/>
      <c r="AA13" s="5"/>
      <c r="AB13" s="5"/>
      <c r="AC13" s="5"/>
      <c r="AV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</row>
    <row r="14" spans="1:99" ht="15" thickBot="1" x14ac:dyDescent="0.4">
      <c r="A14" s="40">
        <v>12</v>
      </c>
      <c r="B14" s="41">
        <f>'[1]Trasa Dalikliai (2)'!W242</f>
        <v>0</v>
      </c>
      <c r="C14" s="42">
        <f>SUM($B$3:B14)</f>
        <v>9.8400000000000016</v>
      </c>
      <c r="D14" s="43">
        <f t="shared" si="4"/>
        <v>1.7690867332914278E-2</v>
      </c>
      <c r="E14" s="43">
        <f t="shared" si="5"/>
        <v>56.526341031311468</v>
      </c>
      <c r="F14" s="44">
        <f t="shared" si="6"/>
        <v>0.98261665904571083</v>
      </c>
      <c r="G14" s="45" t="s">
        <v>22</v>
      </c>
      <c r="H14" s="44">
        <f t="shared" si="0"/>
        <v>7.6158772149401532E-2</v>
      </c>
      <c r="I14" s="44">
        <f>SUM($H$3:H14)</f>
        <v>7.7586675155989342</v>
      </c>
      <c r="J14" s="46">
        <f t="shared" si="7"/>
        <v>1.7383340954289134E-2</v>
      </c>
      <c r="K14" s="45" t="s">
        <v>23</v>
      </c>
      <c r="L14" s="47">
        <f t="shared" si="1"/>
        <v>17.598667515598937</v>
      </c>
      <c r="M14" s="59">
        <f t="shared" si="2"/>
        <v>0.98261665904571083</v>
      </c>
      <c r="N14" s="60">
        <f t="shared" si="3"/>
        <v>1.7383340954289173E-2</v>
      </c>
      <c r="O14" s="9"/>
      <c r="P14" s="9"/>
      <c r="Q14" s="5"/>
      <c r="R14" s="6"/>
      <c r="S14" s="4"/>
      <c r="T14" s="9"/>
      <c r="U14" s="9"/>
      <c r="V14" s="5"/>
      <c r="W14" s="6"/>
      <c r="X14" s="4"/>
      <c r="Y14" s="9"/>
      <c r="AV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</row>
    <row r="15" spans="1:99" x14ac:dyDescent="0.35">
      <c r="A15" s="13"/>
      <c r="B15" s="1"/>
      <c r="C15" s="11"/>
      <c r="D15" s="15"/>
      <c r="E15" s="15"/>
      <c r="F15" s="6"/>
      <c r="G15" s="16"/>
      <c r="H15" s="6"/>
      <c r="I15" s="6"/>
      <c r="J15" s="6"/>
      <c r="K15" s="16"/>
      <c r="L15" s="6"/>
      <c r="M15" s="4"/>
      <c r="N15" s="4"/>
      <c r="O15" s="9"/>
      <c r="P15" s="9"/>
      <c r="Q15" s="5"/>
      <c r="R15" s="6"/>
      <c r="S15" s="4"/>
      <c r="T15" s="9"/>
      <c r="U15" s="9"/>
      <c r="V15" s="5"/>
      <c r="W15" s="6"/>
      <c r="X15" s="4"/>
      <c r="Y15" s="9"/>
      <c r="AV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</row>
    <row r="16" spans="1:99" x14ac:dyDescent="0.35">
      <c r="A16" s="13"/>
      <c r="B16" s="1"/>
      <c r="C16" s="11"/>
      <c r="D16" s="15"/>
      <c r="E16" s="15"/>
      <c r="F16" s="6"/>
      <c r="G16" s="16"/>
      <c r="H16" s="6"/>
      <c r="I16" s="6"/>
      <c r="J16" s="6"/>
      <c r="K16" s="16"/>
      <c r="L16" s="6"/>
      <c r="M16" s="4"/>
      <c r="N16" s="4"/>
      <c r="O16" s="9"/>
      <c r="P16" s="9"/>
      <c r="Q16" s="5"/>
      <c r="R16" s="6"/>
      <c r="S16" s="4"/>
      <c r="T16" s="9"/>
      <c r="U16" s="9"/>
      <c r="V16" s="5"/>
      <c r="W16" s="6"/>
      <c r="X16" s="4"/>
      <c r="Y16" s="9"/>
      <c r="AV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</row>
    <row r="17" spans="1:99" s="12" customFormat="1" x14ac:dyDescent="0.35">
      <c r="A17" s="3"/>
      <c r="B17" s="3"/>
      <c r="C17" s="3"/>
      <c r="D17" s="18"/>
      <c r="E17" s="18"/>
      <c r="F17" s="6"/>
      <c r="G17" s="19"/>
      <c r="H17" s="6"/>
      <c r="I17" s="20"/>
      <c r="J17" s="20"/>
      <c r="K17" s="20"/>
      <c r="L17" s="20"/>
      <c r="O17" s="9"/>
      <c r="P17" s="9"/>
      <c r="Q17" s="5"/>
      <c r="R17" s="6"/>
      <c r="S17" s="4"/>
      <c r="T17" s="9"/>
      <c r="U17" s="9"/>
      <c r="V17" s="5"/>
      <c r="W17" s="6"/>
      <c r="X17" s="4"/>
      <c r="Y17" s="9"/>
    </row>
    <row r="18" spans="1:99" ht="18.5" x14ac:dyDescent="0.45">
      <c r="A18" s="3"/>
      <c r="B18" s="3"/>
      <c r="C18" s="3"/>
      <c r="D18" s="18"/>
      <c r="E18" s="18"/>
      <c r="F18" s="6"/>
      <c r="G18" s="19"/>
      <c r="H18" s="6"/>
      <c r="I18" s="20"/>
      <c r="J18" s="20"/>
      <c r="K18" s="20"/>
      <c r="L18" s="20"/>
      <c r="M18" s="12"/>
      <c r="N18" s="12"/>
      <c r="O18" s="9"/>
      <c r="P18" s="9"/>
      <c r="Q18" s="5"/>
      <c r="R18" s="6"/>
      <c r="S18" s="4"/>
      <c r="T18" s="9"/>
      <c r="U18" s="9"/>
      <c r="V18" s="5"/>
      <c r="W18" s="6"/>
      <c r="X18" s="4"/>
      <c r="Y18" s="9"/>
      <c r="AR18" s="12"/>
      <c r="AS18" s="21"/>
      <c r="AT18" s="21"/>
      <c r="AU18" s="12"/>
      <c r="AV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</row>
    <row r="19" spans="1:99" ht="19" thickBot="1" x14ac:dyDescent="0.5">
      <c r="A19" s="3"/>
      <c r="B19" s="3"/>
      <c r="C19" s="3"/>
      <c r="D19" s="18"/>
      <c r="E19" s="18"/>
      <c r="F19" s="6"/>
      <c r="G19" s="19"/>
      <c r="H19" s="6"/>
      <c r="I19" s="20"/>
      <c r="J19" s="20"/>
      <c r="K19" s="20"/>
      <c r="L19" s="20"/>
      <c r="M19" s="12"/>
      <c r="N19" s="12"/>
      <c r="O19" s="9"/>
      <c r="P19" s="9"/>
      <c r="Q19" s="5"/>
      <c r="R19" s="6"/>
      <c r="S19" s="4"/>
      <c r="T19" s="9"/>
      <c r="U19" s="9"/>
      <c r="V19" s="5"/>
      <c r="W19" s="6"/>
      <c r="X19" s="4"/>
      <c r="Y19" s="9"/>
      <c r="AR19" s="12"/>
      <c r="AS19" s="21"/>
      <c r="AT19" s="21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</row>
    <row r="20" spans="1:99" ht="18.5" x14ac:dyDescent="0.45">
      <c r="E20" s="18"/>
      <c r="F20" s="6"/>
      <c r="G20" s="35" t="s">
        <v>0</v>
      </c>
      <c r="H20" s="48" t="s">
        <v>24</v>
      </c>
      <c r="I20" s="48" t="s">
        <v>25</v>
      </c>
      <c r="J20" s="50" t="s">
        <v>28</v>
      </c>
      <c r="K20" s="48" t="s">
        <v>26</v>
      </c>
      <c r="L20" s="49" t="s">
        <v>1</v>
      </c>
      <c r="M20" s="12"/>
      <c r="N20" s="12"/>
      <c r="O20" s="9"/>
      <c r="P20" s="9"/>
      <c r="Q20" s="5"/>
      <c r="R20" s="6"/>
      <c r="S20" s="4"/>
      <c r="T20" s="9"/>
      <c r="U20" s="9"/>
      <c r="V20" s="5"/>
      <c r="W20" s="6"/>
      <c r="X20" s="4"/>
      <c r="Y20" s="9"/>
      <c r="AR20" s="12"/>
      <c r="AS20" s="21"/>
      <c r="AT20" s="21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</row>
    <row r="21" spans="1:99" ht="18.5" x14ac:dyDescent="0.45">
      <c r="E21" s="18"/>
      <c r="F21" s="6"/>
      <c r="G21" s="39">
        <f>'[1]Trasa Dalikliai (2)'!R229</f>
        <v>1</v>
      </c>
      <c r="H21" s="7">
        <f>'[1]Trasa Dalikliai (2)'!S229</f>
        <v>2.5</v>
      </c>
      <c r="I21" s="7">
        <f>'[1]Trasa Dalikliai (2)'!T229</f>
        <v>0.4</v>
      </c>
      <c r="J21" s="7">
        <f>'[1]Trasa Dalikliai (2)'!U229</f>
        <v>1</v>
      </c>
      <c r="K21" s="7">
        <f>'[1]Trasa Dalikliai (2)'!V229</f>
        <v>0.5</v>
      </c>
      <c r="L21" s="51">
        <f>'[1]Trasa Dalikliai (2)'!W229</f>
        <v>1.5</v>
      </c>
      <c r="M21" s="12"/>
      <c r="N21" s="12"/>
      <c r="O21" s="9"/>
      <c r="P21" s="9"/>
      <c r="Q21" s="5"/>
      <c r="R21" s="6"/>
      <c r="S21" s="4"/>
      <c r="T21" s="9"/>
      <c r="U21" s="9"/>
      <c r="V21" s="5"/>
      <c r="W21" s="6"/>
      <c r="X21" s="4"/>
      <c r="Y21" s="9"/>
      <c r="AR21" s="12"/>
      <c r="AS21" s="21"/>
      <c r="AT21" s="21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</row>
    <row r="22" spans="1:99" ht="18.5" x14ac:dyDescent="0.45">
      <c r="E22" s="18"/>
      <c r="F22" s="6"/>
      <c r="G22" s="39">
        <f>'[1]Trasa Dalikliai (2)'!R230</f>
        <v>2</v>
      </c>
      <c r="H22" s="7">
        <f>'[1]Trasa Dalikliai (2)'!S230</f>
        <v>0.2</v>
      </c>
      <c r="I22" s="7">
        <f>'[1]Trasa Dalikliai (2)'!T230</f>
        <v>0.4</v>
      </c>
      <c r="J22" s="7">
        <f>'[1]Trasa Dalikliai (2)'!U230</f>
        <v>8.0000000000000016E-2</v>
      </c>
      <c r="K22" s="7">
        <f>'[1]Trasa Dalikliai (2)'!V230</f>
        <v>0.5</v>
      </c>
      <c r="L22" s="51">
        <f>'[1]Trasa Dalikliai (2)'!W230</f>
        <v>0.58000000000000007</v>
      </c>
      <c r="O22" s="9"/>
      <c r="P22" s="9"/>
      <c r="Q22" s="5"/>
      <c r="R22" s="6"/>
      <c r="S22" s="4"/>
      <c r="T22" s="9"/>
      <c r="U22" s="9"/>
      <c r="V22" s="5"/>
      <c r="W22" s="6"/>
      <c r="X22" s="4"/>
      <c r="Y22" s="9"/>
      <c r="AR22" s="12"/>
      <c r="AS22" s="21"/>
      <c r="AT22" s="21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</row>
    <row r="23" spans="1:99" x14ac:dyDescent="0.35">
      <c r="G23" s="39">
        <f>'[1]Trasa Dalikliai (2)'!R231</f>
        <v>3</v>
      </c>
      <c r="H23" s="7">
        <f>'[1]Trasa Dalikliai (2)'!S231</f>
        <v>0.2</v>
      </c>
      <c r="I23" s="7">
        <f>'[1]Trasa Dalikliai (2)'!T231</f>
        <v>0.4</v>
      </c>
      <c r="J23" s="7">
        <f>'[1]Trasa Dalikliai (2)'!U231</f>
        <v>8.0000000000000016E-2</v>
      </c>
      <c r="K23" s="7">
        <f>'[1]Trasa Dalikliai (2)'!V231</f>
        <v>0.5</v>
      </c>
      <c r="L23" s="51">
        <f>'[1]Trasa Dalikliai (2)'!W231</f>
        <v>0.58000000000000007</v>
      </c>
    </row>
    <row r="24" spans="1:99" x14ac:dyDescent="0.35">
      <c r="G24" s="39">
        <f>'[1]Trasa Dalikliai (2)'!R232</f>
        <v>4</v>
      </c>
      <c r="H24" s="7">
        <f>'[1]Trasa Dalikliai (2)'!S232</f>
        <v>0.5</v>
      </c>
      <c r="I24" s="7">
        <f>'[1]Trasa Dalikliai (2)'!T232</f>
        <v>0.4</v>
      </c>
      <c r="J24" s="7">
        <f>'[1]Trasa Dalikliai (2)'!U232</f>
        <v>0.2</v>
      </c>
      <c r="K24" s="7">
        <f>'[1]Trasa Dalikliai (2)'!V232</f>
        <v>0.5</v>
      </c>
      <c r="L24" s="51">
        <f>'[1]Trasa Dalikliai (2)'!W232</f>
        <v>0.7</v>
      </c>
    </row>
    <row r="25" spans="1:99" x14ac:dyDescent="0.35">
      <c r="G25" s="39">
        <f>'[1]Trasa Dalikliai (2)'!R233</f>
        <v>5</v>
      </c>
      <c r="H25" s="7">
        <f>'[1]Trasa Dalikliai (2)'!S233</f>
        <v>0.15</v>
      </c>
      <c r="I25" s="7">
        <f>'[1]Trasa Dalikliai (2)'!T233</f>
        <v>0.4</v>
      </c>
      <c r="J25" s="7">
        <f>'[1]Trasa Dalikliai (2)'!U233</f>
        <v>0.06</v>
      </c>
      <c r="K25" s="7">
        <f>'[1]Trasa Dalikliai (2)'!V233</f>
        <v>0.5</v>
      </c>
      <c r="L25" s="51">
        <f>'[1]Trasa Dalikliai (2)'!W233</f>
        <v>0.56000000000000005</v>
      </c>
    </row>
    <row r="26" spans="1:99" x14ac:dyDescent="0.35">
      <c r="E26" s="22"/>
      <c r="F26" s="22"/>
      <c r="G26" s="39">
        <f>'[1]Trasa Dalikliai (2)'!R234</f>
        <v>6</v>
      </c>
      <c r="H26" s="7">
        <f>'[1]Trasa Dalikliai (2)'!S234</f>
        <v>0.15</v>
      </c>
      <c r="I26" s="7">
        <f>'[1]Trasa Dalikliai (2)'!T234</f>
        <v>0.4</v>
      </c>
      <c r="J26" s="7">
        <f>'[1]Trasa Dalikliai (2)'!U234</f>
        <v>0.06</v>
      </c>
      <c r="K26" s="7">
        <f>'[1]Trasa Dalikliai (2)'!V234</f>
        <v>0.5</v>
      </c>
      <c r="L26" s="51">
        <f>'[1]Trasa Dalikliai (2)'!W234</f>
        <v>0.56000000000000005</v>
      </c>
      <c r="M26" s="27"/>
      <c r="N26" s="27"/>
    </row>
    <row r="27" spans="1:99" x14ac:dyDescent="0.35">
      <c r="E27" s="23"/>
      <c r="F27" s="23"/>
      <c r="G27" s="39">
        <f>'[1]Trasa Dalikliai (2)'!R235</f>
        <v>7</v>
      </c>
      <c r="H27" s="7">
        <f>'[1]Trasa Dalikliai (2)'!S235</f>
        <v>1</v>
      </c>
      <c r="I27" s="7">
        <f>'[1]Trasa Dalikliai (2)'!T235</f>
        <v>0.4</v>
      </c>
      <c r="J27" s="7">
        <f>'[1]Trasa Dalikliai (2)'!U235</f>
        <v>0.4</v>
      </c>
      <c r="K27" s="7">
        <f>'[1]Trasa Dalikliai (2)'!V235</f>
        <v>0.5</v>
      </c>
      <c r="L27" s="51">
        <f>'[1]Trasa Dalikliai (2)'!W235</f>
        <v>0.9</v>
      </c>
      <c r="M27" s="23"/>
      <c r="N27" s="23"/>
    </row>
    <row r="28" spans="1:99" x14ac:dyDescent="0.35">
      <c r="E28" s="1"/>
      <c r="F28" s="1"/>
      <c r="G28" s="39">
        <f>'[1]Trasa Dalikliai (2)'!R236</f>
        <v>8</v>
      </c>
      <c r="H28" s="7">
        <f>'[1]Trasa Dalikliai (2)'!S236</f>
        <v>2.5</v>
      </c>
      <c r="I28" s="7">
        <f>'[1]Trasa Dalikliai (2)'!T236</f>
        <v>0.4</v>
      </c>
      <c r="J28" s="7">
        <f>'[1]Trasa Dalikliai (2)'!U236</f>
        <v>1</v>
      </c>
      <c r="K28" s="7">
        <f>'[1]Trasa Dalikliai (2)'!V236</f>
        <v>0.5</v>
      </c>
      <c r="L28" s="51">
        <f>'[1]Trasa Dalikliai (2)'!W236</f>
        <v>1.5</v>
      </c>
      <c r="M28" s="1"/>
      <c r="N28" s="1"/>
    </row>
    <row r="29" spans="1:99" x14ac:dyDescent="0.35">
      <c r="E29" s="1"/>
      <c r="F29" s="1"/>
      <c r="G29" s="39">
        <f>'[1]Trasa Dalikliai (2)'!R237</f>
        <v>9</v>
      </c>
      <c r="H29" s="7">
        <f>'[1]Trasa Dalikliai (2)'!S237</f>
        <v>1.5</v>
      </c>
      <c r="I29" s="7">
        <f>'[1]Trasa Dalikliai (2)'!T237</f>
        <v>0.4</v>
      </c>
      <c r="J29" s="7">
        <f>'[1]Trasa Dalikliai (2)'!U237</f>
        <v>0.60000000000000009</v>
      </c>
      <c r="K29" s="7">
        <f>'[1]Trasa Dalikliai (2)'!V237</f>
        <v>0.5</v>
      </c>
      <c r="L29" s="51">
        <f>'[1]Trasa Dalikliai (2)'!W237</f>
        <v>1.1000000000000001</v>
      </c>
      <c r="M29" s="1"/>
      <c r="N29" s="1"/>
    </row>
    <row r="30" spans="1:99" x14ac:dyDescent="0.35">
      <c r="E30" s="1"/>
      <c r="F30" s="1"/>
      <c r="G30" s="39">
        <f>'[1]Trasa Dalikliai (2)'!R238</f>
        <v>10</v>
      </c>
      <c r="H30" s="7">
        <f>'[1]Trasa Dalikliai (2)'!S238</f>
        <v>2</v>
      </c>
      <c r="I30" s="7">
        <f>'[1]Trasa Dalikliai (2)'!T238</f>
        <v>0.4</v>
      </c>
      <c r="J30" s="7">
        <f>'[1]Trasa Dalikliai (2)'!U238</f>
        <v>0.8</v>
      </c>
      <c r="K30" s="7">
        <f>'[1]Trasa Dalikliai (2)'!V238</f>
        <v>0.5</v>
      </c>
      <c r="L30" s="51">
        <f>'[1]Trasa Dalikliai (2)'!W238</f>
        <v>1.3</v>
      </c>
      <c r="M30" s="1"/>
      <c r="N30" s="1"/>
    </row>
    <row r="31" spans="1:99" x14ac:dyDescent="0.35">
      <c r="E31" s="1"/>
      <c r="F31" s="1"/>
      <c r="G31" s="39">
        <f>'[1]Trasa Dalikliai (2)'!R239</f>
        <v>11</v>
      </c>
      <c r="H31" s="7">
        <f>'[1]Trasa Dalikliai (2)'!S239</f>
        <v>0.15</v>
      </c>
      <c r="I31" s="7">
        <f>'[1]Trasa Dalikliai (2)'!T239</f>
        <v>0.4</v>
      </c>
      <c r="J31" s="7">
        <f>'[1]Trasa Dalikliai (2)'!U239</f>
        <v>0.06</v>
      </c>
      <c r="K31" s="7">
        <f>'[1]Trasa Dalikliai (2)'!V239</f>
        <v>0.5</v>
      </c>
      <c r="L31" s="51">
        <f>'[1]Trasa Dalikliai (2)'!W239</f>
        <v>0.56000000000000005</v>
      </c>
      <c r="M31" s="1"/>
      <c r="N31" s="1"/>
    </row>
    <row r="32" spans="1:99" ht="15" thickBot="1" x14ac:dyDescent="0.4">
      <c r="E32" s="1"/>
      <c r="F32" s="1"/>
      <c r="G32" s="40">
        <f>'[1]Trasa Dalikliai (2)'!R240</f>
        <v>12</v>
      </c>
      <c r="H32" s="41">
        <f>'[1]Trasa Dalikliai (2)'!S240</f>
        <v>2</v>
      </c>
      <c r="I32" s="41">
        <f>'[1]Trasa Dalikliai (2)'!T240</f>
        <v>0.4</v>
      </c>
      <c r="J32" s="41">
        <f>'[1]Trasa Dalikliai (2)'!U240</f>
        <v>0.8</v>
      </c>
      <c r="K32" s="41">
        <f>'[1]Trasa Dalikliai (2)'!V240</f>
        <v>0.5</v>
      </c>
      <c r="L32" s="52">
        <f>'[1]Trasa Dalikliai (2)'!W240</f>
        <v>1.3</v>
      </c>
      <c r="M32" s="1"/>
      <c r="N32" s="1"/>
    </row>
    <row r="33" spans="1:14" x14ac:dyDescent="0.35">
      <c r="E33" s="1"/>
      <c r="F33" s="1"/>
      <c r="G33" s="2"/>
      <c r="H33" s="17"/>
      <c r="I33" s="17"/>
      <c r="J33" s="17"/>
      <c r="K33" s="17"/>
      <c r="L33" s="17"/>
      <c r="M33" s="1"/>
      <c r="N33" s="1"/>
    </row>
    <row r="34" spans="1:14" x14ac:dyDescent="0.35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5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5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5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5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5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5">
      <c r="A41" s="1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5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5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35">
      <c r="B44" s="12"/>
      <c r="C44" s="12"/>
      <c r="D44" s="12"/>
      <c r="E44" s="12"/>
      <c r="F44" s="17"/>
      <c r="G44" s="17"/>
      <c r="H44" s="12"/>
      <c r="I44" s="12"/>
      <c r="J44" s="12"/>
      <c r="K44" s="12"/>
      <c r="L44" s="12"/>
      <c r="M44" s="12"/>
      <c r="N44" s="12"/>
    </row>
    <row r="45" spans="1:14" x14ac:dyDescent="0.35">
      <c r="B45" s="12"/>
      <c r="C45" s="12"/>
      <c r="D45" s="12"/>
      <c r="E45" s="12"/>
      <c r="F45" s="17"/>
      <c r="G45" s="17"/>
      <c r="H45" s="12"/>
      <c r="I45" s="12"/>
      <c r="J45" s="12"/>
      <c r="K45" s="12"/>
      <c r="L45" s="12"/>
      <c r="M45" s="12"/>
      <c r="N45" s="12"/>
    </row>
    <row r="46" spans="1:14" x14ac:dyDescent="0.3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 x14ac:dyDescent="0.3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</row>
    <row r="48" spans="1:14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mergeCells count="17">
    <mergeCell ref="H1:H2"/>
    <mergeCell ref="M1:M2"/>
    <mergeCell ref="N1:N2"/>
    <mergeCell ref="K1:K2"/>
    <mergeCell ref="J1:J2"/>
    <mergeCell ref="L1:L2"/>
    <mergeCell ref="B1:B2"/>
    <mergeCell ref="D1:D2"/>
    <mergeCell ref="E1:E2"/>
    <mergeCell ref="F1:F2"/>
    <mergeCell ref="G1:G2"/>
    <mergeCell ref="B46:C46"/>
    <mergeCell ref="D46:F46"/>
    <mergeCell ref="G46:I46"/>
    <mergeCell ref="J46:L46"/>
    <mergeCell ref="M46:N46"/>
    <mergeCell ref="M26:N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Daliklių12 magistralė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2023-05-30T14:47:19Z</dcterms:created>
  <dcterms:modified xsi:type="dcterms:W3CDTF">2023-06-10T18:47:12Z</dcterms:modified>
</cp:coreProperties>
</file>