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ordan\Desktop\sp\cleanrepofinal\spreadsheets\"/>
    </mc:Choice>
  </mc:AlternateContent>
  <xr:revisionPtr revIDLastSave="0" documentId="8_{218D8BC4-8105-4D5D-8D3C-3386A033C1F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fppR" sheetId="1" r:id="rId1"/>
    <sheet name="ffppF" sheetId="2" r:id="rId2"/>
    <sheet name="s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J2" i="3" s="1"/>
  <c r="K10" i="3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K11" i="3"/>
  <c r="H15" i="3"/>
  <c r="J15" i="3"/>
  <c r="H14" i="3"/>
  <c r="H13" i="3"/>
  <c r="J13" i="3"/>
  <c r="H12" i="3"/>
  <c r="K5" i="3"/>
  <c r="I11" i="3" s="1"/>
  <c r="J5" i="3"/>
  <c r="I5" i="3"/>
  <c r="J11" i="3" s="1"/>
  <c r="L11" i="3" s="1"/>
  <c r="I2" i="3"/>
  <c r="B38" i="3"/>
  <c r="D3" i="3"/>
  <c r="D4" i="3"/>
  <c r="D6" i="3"/>
  <c r="D12" i="3"/>
  <c r="D14" i="3"/>
  <c r="D20" i="3"/>
  <c r="D22" i="3"/>
  <c r="D28" i="3"/>
  <c r="D30" i="3"/>
  <c r="D36" i="3"/>
  <c r="D45" i="3"/>
  <c r="D53" i="3"/>
  <c r="D61" i="3"/>
  <c r="D69" i="3"/>
  <c r="D77" i="3"/>
  <c r="D85" i="3"/>
  <c r="D93" i="3"/>
  <c r="D1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K12" i="3" s="1"/>
  <c r="C39" i="3"/>
  <c r="K13" i="3" s="1"/>
  <c r="L13" i="3" s="1"/>
  <c r="C40" i="3"/>
  <c r="C41" i="3"/>
  <c r="C42" i="3"/>
  <c r="C43" i="3"/>
  <c r="C44" i="3"/>
  <c r="C45" i="3"/>
  <c r="C46" i="3"/>
  <c r="C47" i="3"/>
  <c r="K14" i="3" s="1"/>
  <c r="C48" i="3"/>
  <c r="K15" i="3" s="1"/>
  <c r="C49" i="3"/>
  <c r="C50" i="3"/>
  <c r="C51" i="3"/>
  <c r="C52" i="3"/>
  <c r="C53" i="3"/>
  <c r="C54" i="3"/>
  <c r="C55" i="3"/>
  <c r="D55" i="3" s="1"/>
  <c r="C56" i="3"/>
  <c r="C57" i="3"/>
  <c r="C58" i="3"/>
  <c r="C59" i="3"/>
  <c r="C60" i="3"/>
  <c r="C61" i="3"/>
  <c r="C62" i="3"/>
  <c r="C63" i="3"/>
  <c r="D63" i="3" s="1"/>
  <c r="C64" i="3"/>
  <c r="C65" i="3"/>
  <c r="C66" i="3"/>
  <c r="C67" i="3"/>
  <c r="C68" i="3"/>
  <c r="C69" i="3"/>
  <c r="C70" i="3"/>
  <c r="C71" i="3"/>
  <c r="D71" i="3" s="1"/>
  <c r="C72" i="3"/>
  <c r="C73" i="3"/>
  <c r="C74" i="3"/>
  <c r="C75" i="3"/>
  <c r="C76" i="3"/>
  <c r="C77" i="3"/>
  <c r="C78" i="3"/>
  <c r="C79" i="3"/>
  <c r="D79" i="3" s="1"/>
  <c r="C80" i="3"/>
  <c r="C81" i="3"/>
  <c r="C82" i="3"/>
  <c r="C83" i="3"/>
  <c r="C84" i="3"/>
  <c r="C85" i="3"/>
  <c r="C86" i="3"/>
  <c r="C87" i="3"/>
  <c r="D87" i="3" s="1"/>
  <c r="C88" i="3"/>
  <c r="C89" i="3"/>
  <c r="C90" i="3"/>
  <c r="C91" i="3"/>
  <c r="C92" i="3"/>
  <c r="C93" i="3"/>
  <c r="C94" i="3"/>
  <c r="C95" i="3"/>
  <c r="D95" i="3" s="1"/>
  <c r="C96" i="3"/>
  <c r="C97" i="3"/>
  <c r="C98" i="3"/>
  <c r="C99" i="3"/>
  <c r="C100" i="3"/>
  <c r="C101" i="3"/>
  <c r="C102" i="3"/>
  <c r="C2" i="3"/>
  <c r="B2" i="3"/>
  <c r="E2" i="3" s="1"/>
  <c r="B4" i="3"/>
  <c r="B5" i="3"/>
  <c r="D5" i="3" s="1"/>
  <c r="B6" i="3"/>
  <c r="B7" i="3"/>
  <c r="D7" i="3" s="1"/>
  <c r="B8" i="3"/>
  <c r="D8" i="3" s="1"/>
  <c r="B9" i="3"/>
  <c r="D9" i="3" s="1"/>
  <c r="B10" i="3"/>
  <c r="D10" i="3" s="1"/>
  <c r="B11" i="3"/>
  <c r="D11" i="3" s="1"/>
  <c r="B12" i="3"/>
  <c r="B13" i="3"/>
  <c r="D13" i="3" s="1"/>
  <c r="B14" i="3"/>
  <c r="B15" i="3"/>
  <c r="D15" i="3" s="1"/>
  <c r="B16" i="3"/>
  <c r="D16" i="3" s="1"/>
  <c r="B17" i="3"/>
  <c r="D17" i="3" s="1"/>
  <c r="B18" i="3"/>
  <c r="D18" i="3" s="1"/>
  <c r="B19" i="3"/>
  <c r="D19" i="3" s="1"/>
  <c r="B20" i="3"/>
  <c r="B21" i="3"/>
  <c r="D21" i="3" s="1"/>
  <c r="B22" i="3"/>
  <c r="B23" i="3"/>
  <c r="D23" i="3" s="1"/>
  <c r="B24" i="3"/>
  <c r="D24" i="3" s="1"/>
  <c r="B25" i="3"/>
  <c r="D25" i="3" s="1"/>
  <c r="B26" i="3"/>
  <c r="D26" i="3" s="1"/>
  <c r="B27" i="3"/>
  <c r="D27" i="3" s="1"/>
  <c r="B28" i="3"/>
  <c r="B29" i="3"/>
  <c r="D29" i="3" s="1"/>
  <c r="B30" i="3"/>
  <c r="B31" i="3"/>
  <c r="D31" i="3" s="1"/>
  <c r="B32" i="3"/>
  <c r="D32" i="3" s="1"/>
  <c r="B33" i="3"/>
  <c r="D33" i="3" s="1"/>
  <c r="B34" i="3"/>
  <c r="D34" i="3" s="1"/>
  <c r="B35" i="3"/>
  <c r="D35" i="3" s="1"/>
  <c r="B36" i="3"/>
  <c r="B37" i="3"/>
  <c r="D37" i="3" s="1"/>
  <c r="B39" i="3"/>
  <c r="B40" i="3"/>
  <c r="D40" i="3" s="1"/>
  <c r="B41" i="3"/>
  <c r="D41" i="3" s="1"/>
  <c r="B42" i="3"/>
  <c r="D42" i="3" s="1"/>
  <c r="B43" i="3"/>
  <c r="D43" i="3" s="1"/>
  <c r="B44" i="3"/>
  <c r="D44" i="3" s="1"/>
  <c r="B45" i="3"/>
  <c r="B46" i="3"/>
  <c r="D46" i="3" s="1"/>
  <c r="B47" i="3"/>
  <c r="J14" i="3" s="1"/>
  <c r="L14" i="3" s="1"/>
  <c r="B48" i="3"/>
  <c r="D48" i="3" s="1"/>
  <c r="I15" i="3" s="1"/>
  <c r="B49" i="3"/>
  <c r="D49" i="3" s="1"/>
  <c r="B50" i="3"/>
  <c r="D50" i="3" s="1"/>
  <c r="B51" i="3"/>
  <c r="D51" i="3" s="1"/>
  <c r="B52" i="3"/>
  <c r="D52" i="3" s="1"/>
  <c r="B53" i="3"/>
  <c r="B54" i="3"/>
  <c r="D54" i="3" s="1"/>
  <c r="B55" i="3"/>
  <c r="B56" i="3"/>
  <c r="D56" i="3" s="1"/>
  <c r="B57" i="3"/>
  <c r="D57" i="3" s="1"/>
  <c r="B58" i="3"/>
  <c r="D58" i="3" s="1"/>
  <c r="B59" i="3"/>
  <c r="D59" i="3" s="1"/>
  <c r="B60" i="3"/>
  <c r="D60" i="3" s="1"/>
  <c r="B61" i="3"/>
  <c r="B62" i="3"/>
  <c r="D62" i="3" s="1"/>
  <c r="B63" i="3"/>
  <c r="B64" i="3"/>
  <c r="D64" i="3" s="1"/>
  <c r="B65" i="3"/>
  <c r="D65" i="3" s="1"/>
  <c r="B66" i="3"/>
  <c r="D66" i="3" s="1"/>
  <c r="B67" i="3"/>
  <c r="D67" i="3" s="1"/>
  <c r="B68" i="3"/>
  <c r="D68" i="3" s="1"/>
  <c r="B69" i="3"/>
  <c r="B70" i="3"/>
  <c r="D70" i="3" s="1"/>
  <c r="B71" i="3"/>
  <c r="B72" i="3"/>
  <c r="D72" i="3" s="1"/>
  <c r="B73" i="3"/>
  <c r="D73" i="3" s="1"/>
  <c r="B74" i="3"/>
  <c r="D74" i="3" s="1"/>
  <c r="B75" i="3"/>
  <c r="D75" i="3" s="1"/>
  <c r="B76" i="3"/>
  <c r="D76" i="3" s="1"/>
  <c r="B77" i="3"/>
  <c r="B78" i="3"/>
  <c r="D78" i="3" s="1"/>
  <c r="B79" i="3"/>
  <c r="B80" i="3"/>
  <c r="D80" i="3" s="1"/>
  <c r="B81" i="3"/>
  <c r="D81" i="3" s="1"/>
  <c r="B82" i="3"/>
  <c r="D82" i="3" s="1"/>
  <c r="B83" i="3"/>
  <c r="D83" i="3" s="1"/>
  <c r="B84" i="3"/>
  <c r="D84" i="3" s="1"/>
  <c r="B85" i="3"/>
  <c r="B86" i="3"/>
  <c r="D86" i="3" s="1"/>
  <c r="B87" i="3"/>
  <c r="B88" i="3"/>
  <c r="D88" i="3" s="1"/>
  <c r="B89" i="3"/>
  <c r="D89" i="3" s="1"/>
  <c r="B90" i="3"/>
  <c r="D90" i="3" s="1"/>
  <c r="B91" i="3"/>
  <c r="D91" i="3" s="1"/>
  <c r="B92" i="3"/>
  <c r="D92" i="3" s="1"/>
  <c r="B93" i="3"/>
  <c r="B94" i="3"/>
  <c r="D94" i="3" s="1"/>
  <c r="B95" i="3"/>
  <c r="B96" i="3"/>
  <c r="D96" i="3" s="1"/>
  <c r="B97" i="3"/>
  <c r="D97" i="3" s="1"/>
  <c r="B98" i="3"/>
  <c r="D98" i="3" s="1"/>
  <c r="B99" i="3"/>
  <c r="D99" i="3" s="1"/>
  <c r="B100" i="3"/>
  <c r="D100" i="3" s="1"/>
  <c r="B101" i="3"/>
  <c r="B102" i="3"/>
  <c r="D102" i="3" s="1"/>
  <c r="B3" i="3"/>
  <c r="L6" i="2"/>
  <c r="O3" i="2"/>
  <c r="N3" i="2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6" i="1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O3" i="1"/>
  <c r="K2" i="3" l="1"/>
  <c r="I10" i="3" s="1"/>
  <c r="L15" i="3"/>
  <c r="D2" i="3"/>
  <c r="D47" i="3"/>
  <c r="I14" i="3" s="1"/>
  <c r="D39" i="3"/>
  <c r="I13" i="3" s="1"/>
  <c r="D38" i="3"/>
  <c r="I12" i="3" s="1"/>
  <c r="J12" i="3"/>
  <c r="L12" i="3" s="1"/>
  <c r="J10" i="3"/>
  <c r="L10" i="3" s="1"/>
</calcChain>
</file>

<file path=xl/sharedStrings.xml><?xml version="1.0" encoding="utf-8"?>
<sst xmlns="http://schemas.openxmlformats.org/spreadsheetml/2006/main" count="163" uniqueCount="150">
  <si>
    <t>Names</t>
  </si>
  <si>
    <t>Average</t>
  </si>
  <si>
    <t>Medians</t>
  </si>
  <si>
    <t>Frames Above Threshold</t>
  </si>
  <si>
    <t>Frames Count</t>
  </si>
  <si>
    <t>Successive Frames Above Threshold</t>
  </si>
  <si>
    <t>Ratio Frames Above Threshold</t>
  </si>
  <si>
    <t>Ratio Successive Frames Above Threshold</t>
  </si>
  <si>
    <t>029</t>
  </si>
  <si>
    <t>049</t>
  </si>
  <si>
    <t>017</t>
  </si>
  <si>
    <t>054</t>
  </si>
  <si>
    <t>005</t>
  </si>
  <si>
    <t>039</t>
  </si>
  <si>
    <t>030</t>
  </si>
  <si>
    <t>004</t>
  </si>
  <si>
    <t>026</t>
  </si>
  <si>
    <t>009</t>
  </si>
  <si>
    <t>037</t>
  </si>
  <si>
    <t>057</t>
  </si>
  <si>
    <t>050</t>
  </si>
  <si>
    <t>010</t>
  </si>
  <si>
    <t>051</t>
  </si>
  <si>
    <t>032</t>
  </si>
  <si>
    <t>021</t>
  </si>
  <si>
    <t>045</t>
  </si>
  <si>
    <t>000</t>
  </si>
  <si>
    <t>001</t>
  </si>
  <si>
    <t>018</t>
  </si>
  <si>
    <t>002</t>
  </si>
  <si>
    <t>052</t>
  </si>
  <si>
    <t>008</t>
  </si>
  <si>
    <t>053</t>
  </si>
  <si>
    <t>035</t>
  </si>
  <si>
    <t>019</t>
  </si>
  <si>
    <t>041</t>
  </si>
  <si>
    <t>044</t>
  </si>
  <si>
    <t>025</t>
  </si>
  <si>
    <t>003</t>
  </si>
  <si>
    <t>016</t>
  </si>
  <si>
    <t>020</t>
  </si>
  <si>
    <t>033</t>
  </si>
  <si>
    <t>024</t>
  </si>
  <si>
    <t>046</t>
  </si>
  <si>
    <t>015</t>
  </si>
  <si>
    <t>031</t>
  </si>
  <si>
    <t>048</t>
  </si>
  <si>
    <t>042</t>
  </si>
  <si>
    <t>006</t>
  </si>
  <si>
    <t>023</t>
  </si>
  <si>
    <t>059</t>
  </si>
  <si>
    <t>056</t>
  </si>
  <si>
    <t>028</t>
  </si>
  <si>
    <t>027</t>
  </si>
  <si>
    <t>011</t>
  </si>
  <si>
    <t>013</t>
  </si>
  <si>
    <t>034</t>
  </si>
  <si>
    <t>047</t>
  </si>
  <si>
    <t>040</t>
  </si>
  <si>
    <t>012</t>
  </si>
  <si>
    <t>007</t>
  </si>
  <si>
    <t>014</t>
  </si>
  <si>
    <t>055</t>
  </si>
  <si>
    <t>022</t>
  </si>
  <si>
    <t>043</t>
  </si>
  <si>
    <t>036</t>
  </si>
  <si>
    <t>038</t>
  </si>
  <si>
    <t>060</t>
  </si>
  <si>
    <t>058</t>
  </si>
  <si>
    <t>threshold</t>
  </si>
  <si>
    <t>real_score</t>
  </si>
  <si>
    <t>avg_score</t>
  </si>
  <si>
    <t>med_score</t>
  </si>
  <si>
    <t>time_score</t>
  </si>
  <si>
    <t>DFD01_02__walking_and_outside_surprised__YVGY8LOK</t>
  </si>
  <si>
    <t>Fswap008_990</t>
  </si>
  <si>
    <t>Df005_010</t>
  </si>
  <si>
    <t>F2F007_132</t>
  </si>
  <si>
    <t>Fshift007_132</t>
  </si>
  <si>
    <t>Fshift001_870</t>
  </si>
  <si>
    <t>F2F003_000</t>
  </si>
  <si>
    <t>DFD01_02__secret_conversation__YVGY8LOK</t>
  </si>
  <si>
    <t>Df009_027</t>
  </si>
  <si>
    <t>Fshift004_982</t>
  </si>
  <si>
    <t>Fswap001_870</t>
  </si>
  <si>
    <t>Fswap005_010</t>
  </si>
  <si>
    <t>F2F009_027</t>
  </si>
  <si>
    <t>Fshift008_990</t>
  </si>
  <si>
    <t>DFD01_02__meeting_serious__YVGY8LOK</t>
  </si>
  <si>
    <t>NT003_000</t>
  </si>
  <si>
    <t>NT002_006</t>
  </si>
  <si>
    <t>Df007_132</t>
  </si>
  <si>
    <t>Fswap009_027</t>
  </si>
  <si>
    <t>F2F004_982</t>
  </si>
  <si>
    <t>Fswap000_003</t>
  </si>
  <si>
    <t>NT004_982</t>
  </si>
  <si>
    <t>Df002_006</t>
  </si>
  <si>
    <t>Df006_002</t>
  </si>
  <si>
    <t>F2F002_006</t>
  </si>
  <si>
    <t>Fswap006_002</t>
  </si>
  <si>
    <t>Df001_870</t>
  </si>
  <si>
    <t>DFD01_02__talking_against_wall__YVGY8LOK</t>
  </si>
  <si>
    <t>Fshift006_002</t>
  </si>
  <si>
    <t>Fshift005_010</t>
  </si>
  <si>
    <t>DFD01_02__exit_phone_room__YVGY8LOK</t>
  </si>
  <si>
    <t>Fshift009_027</t>
  </si>
  <si>
    <t>F2F001_870</t>
  </si>
  <si>
    <t>NT008_990</t>
  </si>
  <si>
    <t>NT001_870</t>
  </si>
  <si>
    <t>F2F008_990</t>
  </si>
  <si>
    <t>Df008_990</t>
  </si>
  <si>
    <t>F2F005_010</t>
  </si>
  <si>
    <t>DFD01_02__talking_angry_couch__YVGY8LOK</t>
  </si>
  <si>
    <t>Df000_003</t>
  </si>
  <si>
    <t>F2F000_003</t>
  </si>
  <si>
    <t>Fshift002_006</t>
  </si>
  <si>
    <t>NT005_010</t>
  </si>
  <si>
    <t>DFD01_02__outside_talking_still_laughing__YVGY8LOK</t>
  </si>
  <si>
    <t>Fswap002_006</t>
  </si>
  <si>
    <t>Fshift003_000</t>
  </si>
  <si>
    <t>NT006_002</t>
  </si>
  <si>
    <t>Fswap003_000</t>
  </si>
  <si>
    <t>Fshift000_003</t>
  </si>
  <si>
    <t>Fswap004_982</t>
  </si>
  <si>
    <t>NT000_003</t>
  </si>
  <si>
    <t>Df003_000</t>
  </si>
  <si>
    <t>NT009_027</t>
  </si>
  <si>
    <t>DFD01_02__hugging_happy__YVGY8LOK</t>
  </si>
  <si>
    <t>NT007_132</t>
  </si>
  <si>
    <t>Fswap007_132</t>
  </si>
  <si>
    <t>DFD01_02__walking_down_indoor_hall_disgust__YVGY8LOK</t>
  </si>
  <si>
    <t>F2F006_002</t>
  </si>
  <si>
    <t>DFD01_02__walk_down_hall_angry__YVGY8LOK</t>
  </si>
  <si>
    <t>Df004_982</t>
  </si>
  <si>
    <t>time_score_fake</t>
  </si>
  <si>
    <t>time_score_real</t>
  </si>
  <si>
    <t>time_score_global</t>
  </si>
  <si>
    <t>avg_score_fake</t>
  </si>
  <si>
    <t>avg_score_real</t>
  </si>
  <si>
    <t>avg_score_global</t>
  </si>
  <si>
    <t>med_score_fake</t>
  </si>
  <si>
    <t>med_score_real</t>
  </si>
  <si>
    <t>med_score_global</t>
  </si>
  <si>
    <t>method</t>
  </si>
  <si>
    <t>average</t>
  </si>
  <si>
    <t>median</t>
  </si>
  <si>
    <t>global_score</t>
  </si>
  <si>
    <t>fake_score</t>
  </si>
  <si>
    <t>global_score2</t>
  </si>
  <si>
    <t>time_score_global2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</si>
</sst>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DOP accuracy</a:t>
            </a:r>
            <a:r>
              <a:rPr lang="fr-FR" baseline="0"/>
              <a:t> on FF++ for different interpretation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scores!$I$9</c:f>
              <c:strCache>
                <c:ptCount val="1"/>
                <c:pt idx="0">
                  <c:v>global_score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scores!$H$10:$H$15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t=0,36</c:v>
                </c:pt>
                <c:pt idx="3">
                  <c:v>t=0,37</c:v>
                </c:pt>
                <c:pt idx="4">
                  <c:v>t=0,45</c:v>
                </c:pt>
                <c:pt idx="5">
                  <c:v>t=0,46</c:v>
                </c:pt>
              </c:strCache>
            </c:strRef>
          </c:cat>
          <c:val>
            <c:numRef>
              <c:f>scores!$I$10:$I$15</c:f>
              <c:numCache>
                <c:formatCode>General</c:formatCode>
                <c:ptCount val="6"/>
                <c:pt idx="0">
                  <c:v>0.53210382513661203</c:v>
                </c:pt>
                <c:pt idx="1">
                  <c:v>0.52308743169398908</c:v>
                </c:pt>
                <c:pt idx="2">
                  <c:v>0.56666666666666665</c:v>
                </c:pt>
                <c:pt idx="3">
                  <c:v>0.56666666666666665</c:v>
                </c:pt>
                <c:pt idx="4">
                  <c:v>0.56666666666666665</c:v>
                </c:pt>
                <c:pt idx="5">
                  <c:v>0.56666666666666665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F-4505-95F6-9859A211162F}"/>
            </c:ext>
          </c:extLst>
        </c:ser>
        <c:ser>
          <c:idx val="1"/>
          <c:order val="1"/>
          <c:tx>
            <c:strRef>
              <c:f>scores!$J$9</c:f>
              <c:strCache>
                <c:ptCount val="1"/>
                <c:pt idx="0">
                  <c:v>fake_score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scores!$H$10:$H$15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t=0,36</c:v>
                </c:pt>
                <c:pt idx="3">
                  <c:v>t=0,37</c:v>
                </c:pt>
                <c:pt idx="4">
                  <c:v>t=0,45</c:v>
                </c:pt>
                <c:pt idx="5">
                  <c:v>t=0,46</c:v>
                </c:pt>
              </c:strCache>
            </c:strRef>
          </c:cat>
          <c:val>
            <c:numRef>
              <c:f>scores!$J$10:$J$15</c:f>
              <c:numCache>
                <c:formatCode>General</c:formatCode>
                <c:ptCount val="6"/>
                <c:pt idx="0">
                  <c:v>0.91666666666666663</c:v>
                </c:pt>
                <c:pt idx="1">
                  <c:v>0.81666666666666665</c:v>
                </c:pt>
                <c:pt idx="2">
                  <c:v>0.7</c:v>
                </c:pt>
                <c:pt idx="3">
                  <c:v>0.71666666666666667</c:v>
                </c:pt>
                <c:pt idx="4">
                  <c:v>0.81666666666666665</c:v>
                </c:pt>
                <c:pt idx="5">
                  <c:v>0.81666666666666665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DF-4505-95F6-9859A211162F}"/>
            </c:ext>
          </c:extLst>
        </c:ser>
        <c:ser>
          <c:idx val="2"/>
          <c:order val="2"/>
          <c:tx>
            <c:strRef>
              <c:f>scores!$K$9</c:f>
              <c:strCache>
                <c:ptCount val="1"/>
                <c:pt idx="0">
                  <c:v>real_score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scores!$H$10:$H$15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t=0,36</c:v>
                </c:pt>
                <c:pt idx="3">
                  <c:v>t=0,37</c:v>
                </c:pt>
                <c:pt idx="4">
                  <c:v>t=0,45</c:v>
                </c:pt>
                <c:pt idx="5">
                  <c:v>t=0,46</c:v>
                </c:pt>
              </c:strCache>
            </c:strRef>
          </c:cat>
          <c:val>
            <c:numRef>
              <c:f>scores!$K$10:$K$15</c:f>
              <c:numCache>
                <c:formatCode>General</c:formatCode>
                <c:ptCount val="6"/>
                <c:pt idx="0">
                  <c:v>0.14754098360655737</c:v>
                </c:pt>
                <c:pt idx="1">
                  <c:v>0.22950819672131148</c:v>
                </c:pt>
                <c:pt idx="2">
                  <c:v>0.43333333333333335</c:v>
                </c:pt>
                <c:pt idx="3">
                  <c:v>0.41666666666666669</c:v>
                </c:pt>
                <c:pt idx="4">
                  <c:v>0.31666666666666665</c:v>
                </c:pt>
                <c:pt idx="5">
                  <c:v>0.31666666666666665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DF-4505-95F6-9859A2111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394696"/>
        <c:axId val="563395776"/>
      </c:barChart>
      <c:catAx>
        <c:axId val="56339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395776"/>
        <c:crosses val="autoZero"/>
        <c:auto val="1"/>
        <c:lblAlgn val="ctr"/>
        <c:lblOffset val="100"/>
        <c:noMultiLvlLbl val="0"/>
      </c:catAx>
      <c:valAx>
        <c:axId val="5633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339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317499</xdr:colOff>
      <xdr:row>2</xdr:row>
      <xdr:rowOff>69360</xdr:rowOff>
    </xdr:from>
    <xdr:to>
      <xdr:col>20</xdr:col>
      <xdr:colOff>439614</xdr:colOff>
      <xdr:row>25</xdr:row>
      <xdr:rowOff>68383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15D9D50-DD7D-7C07-B59C-13E74C5040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"/>
  <sheetViews>
    <sheetView topLeftCell="A73" workbookViewId="0">
      <selection activeCell="K6" sqref="K6"/>
    </sheetView>
  </sheetViews>
  <sheetFormatPr defaultColWidth="8.7109375" defaultRowHeight="15" x14ac:dyDescent="0.25"/>
  <cols>
    <col min="1" max="1" width="14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25">
      <c r="A2" t="s">
        <v>8</v>
      </c>
      <c r="B2">
        <v>0.15624628071432631</v>
      </c>
      <c r="C2">
        <v>6.3713390000000001E-9</v>
      </c>
      <c r="D2">
        <v>65</v>
      </c>
      <c r="E2">
        <v>416</v>
      </c>
      <c r="F2">
        <v>65</v>
      </c>
      <c r="G2">
        <v>0.15625</v>
      </c>
      <c r="H2">
        <v>0.15625</v>
      </c>
      <c r="N2" t="s">
        <v>71</v>
      </c>
      <c r="O2" t="s">
        <v>72</v>
      </c>
    </row>
    <row r="3" spans="1:15" x14ac:dyDescent="0.25">
      <c r="A3" t="s">
        <v>9</v>
      </c>
      <c r="B3">
        <v>0.50149971425375484</v>
      </c>
      <c r="C3">
        <v>0.64427432000000007</v>
      </c>
      <c r="D3">
        <v>183</v>
      </c>
      <c r="E3">
        <v>360</v>
      </c>
      <c r="F3">
        <v>181</v>
      </c>
      <c r="G3">
        <v>0.5083333333333333</v>
      </c>
      <c r="H3">
        <v>0.50277777777777777</v>
      </c>
      <c r="L3">
        <v>0.59499999999999997</v>
      </c>
      <c r="N3">
        <f>COUNTIF(B$2:B$80,"&gt;" &amp; 0.579)/COUNT(B$2:B$80)</f>
        <v>0.14754098360655737</v>
      </c>
      <c r="O3">
        <f>COUNTIF(C$2:C$80,"&gt;" &amp; 0.579)/COUNT(C$2:C$80)</f>
        <v>0.22950819672131148</v>
      </c>
    </row>
    <row r="4" spans="1:15" x14ac:dyDescent="0.25">
      <c r="A4" t="s">
        <v>10</v>
      </c>
      <c r="B4">
        <v>0.45947349212949362</v>
      </c>
      <c r="C4">
        <v>8.1115900000000001E-3</v>
      </c>
      <c r="D4">
        <v>186</v>
      </c>
      <c r="E4">
        <v>398</v>
      </c>
      <c r="F4">
        <v>186</v>
      </c>
      <c r="G4">
        <v>0.46733668341708551</v>
      </c>
      <c r="H4">
        <v>0.46733668341708551</v>
      </c>
    </row>
    <row r="5" spans="1:15" x14ac:dyDescent="0.25">
      <c r="A5" t="s">
        <v>11</v>
      </c>
      <c r="B5">
        <v>0.36419496792941891</v>
      </c>
      <c r="C5">
        <v>1.8947899500000001E-8</v>
      </c>
      <c r="D5">
        <v>134</v>
      </c>
      <c r="E5">
        <v>368</v>
      </c>
      <c r="F5">
        <v>134</v>
      </c>
      <c r="G5">
        <v>0.3641304347826087</v>
      </c>
      <c r="H5">
        <v>0.3641304347826087</v>
      </c>
      <c r="K5" t="s">
        <v>69</v>
      </c>
      <c r="L5" t="s">
        <v>73</v>
      </c>
    </row>
    <row r="6" spans="1:15" x14ac:dyDescent="0.25">
      <c r="A6" t="s">
        <v>12</v>
      </c>
      <c r="B6">
        <v>0.1928412353404588</v>
      </c>
      <c r="C6">
        <v>3.8443772999999999E-10</v>
      </c>
      <c r="D6">
        <v>76</v>
      </c>
      <c r="E6">
        <v>385</v>
      </c>
      <c r="F6">
        <v>76</v>
      </c>
      <c r="G6">
        <v>0.19740259740259741</v>
      </c>
      <c r="H6">
        <v>0.19740259740259741</v>
      </c>
      <c r="K6">
        <v>0</v>
      </c>
      <c r="L6">
        <f>COUNTIF(G$2:G$80,"&gt;" &amp; $K6)/COUNT(G$2:G$80)</f>
        <v>1</v>
      </c>
    </row>
    <row r="7" spans="1:15" x14ac:dyDescent="0.25">
      <c r="A7" t="s">
        <v>13</v>
      </c>
      <c r="B7">
        <v>0.19075405656880809</v>
      </c>
      <c r="C7">
        <v>3.8443772999999999E-10</v>
      </c>
      <c r="D7">
        <v>116</v>
      </c>
      <c r="E7">
        <v>609</v>
      </c>
      <c r="F7">
        <v>116</v>
      </c>
      <c r="G7">
        <v>0.19047619047619049</v>
      </c>
      <c r="H7">
        <v>0.19047619047619049</v>
      </c>
      <c r="K7">
        <v>0.01</v>
      </c>
      <c r="L7">
        <f t="shared" ref="L7:L70" si="0">COUNTIF(G$2:G$80,"&gt;" &amp; $K7)/COUNT(G$2:G$80)</f>
        <v>1</v>
      </c>
    </row>
    <row r="8" spans="1:15" x14ac:dyDescent="0.25">
      <c r="A8" t="s">
        <v>14</v>
      </c>
      <c r="B8">
        <v>0.37596630560823668</v>
      </c>
      <c r="C8">
        <v>2.2338614999999999E-8</v>
      </c>
      <c r="D8">
        <v>113</v>
      </c>
      <c r="E8">
        <v>297</v>
      </c>
      <c r="F8">
        <v>113</v>
      </c>
      <c r="G8">
        <v>0.38047138047138052</v>
      </c>
      <c r="H8">
        <v>0.38047138047138052</v>
      </c>
      <c r="K8">
        <v>0.02</v>
      </c>
      <c r="L8">
        <f t="shared" si="0"/>
        <v>1</v>
      </c>
    </row>
    <row r="9" spans="1:15" x14ac:dyDescent="0.25">
      <c r="A9" t="s">
        <v>15</v>
      </c>
      <c r="B9">
        <v>0.25397370858149149</v>
      </c>
      <c r="C9">
        <v>1.9736736999999998E-9</v>
      </c>
      <c r="D9">
        <v>79</v>
      </c>
      <c r="E9">
        <v>309</v>
      </c>
      <c r="F9">
        <v>77</v>
      </c>
      <c r="G9">
        <v>0.25566343042071199</v>
      </c>
      <c r="H9">
        <v>0.2491909385113269</v>
      </c>
      <c r="K9">
        <v>0.03</v>
      </c>
      <c r="L9">
        <f t="shared" si="0"/>
        <v>0.98360655737704916</v>
      </c>
    </row>
    <row r="10" spans="1:15" x14ac:dyDescent="0.25">
      <c r="A10" t="s">
        <v>16</v>
      </c>
      <c r="B10">
        <v>0.32918613957937359</v>
      </c>
      <c r="C10">
        <v>6.9996317500000001E-7</v>
      </c>
      <c r="D10">
        <v>107</v>
      </c>
      <c r="E10">
        <v>322</v>
      </c>
      <c r="F10">
        <v>107</v>
      </c>
      <c r="G10">
        <v>0.33229813664596269</v>
      </c>
      <c r="H10">
        <v>0.33229813664596269</v>
      </c>
      <c r="K10">
        <v>0.04</v>
      </c>
      <c r="L10">
        <f t="shared" si="0"/>
        <v>0.98360655737704916</v>
      </c>
    </row>
    <row r="11" spans="1:15" x14ac:dyDescent="0.25">
      <c r="A11" t="s">
        <v>17</v>
      </c>
      <c r="B11">
        <v>8.8006358138009291E-2</v>
      </c>
      <c r="C11">
        <v>3.8443772999999999E-10</v>
      </c>
      <c r="D11">
        <v>54</v>
      </c>
      <c r="E11">
        <v>588</v>
      </c>
      <c r="F11">
        <v>54</v>
      </c>
      <c r="G11">
        <v>9.1836734693877556E-2</v>
      </c>
      <c r="H11">
        <v>9.1836734693877556E-2</v>
      </c>
      <c r="K11">
        <v>0.05</v>
      </c>
      <c r="L11">
        <f t="shared" si="0"/>
        <v>0.98360655737704916</v>
      </c>
    </row>
    <row r="12" spans="1:15" x14ac:dyDescent="0.25">
      <c r="A12" t="s">
        <v>18</v>
      </c>
      <c r="B12">
        <v>0.62827186400416934</v>
      </c>
      <c r="C12">
        <v>0.98685587500000005</v>
      </c>
      <c r="D12">
        <v>288</v>
      </c>
      <c r="E12">
        <v>454</v>
      </c>
      <c r="F12">
        <v>284</v>
      </c>
      <c r="G12">
        <v>0.63436123348017626</v>
      </c>
      <c r="H12">
        <v>0.62555066079295152</v>
      </c>
      <c r="K12">
        <v>0.06</v>
      </c>
      <c r="L12">
        <f t="shared" si="0"/>
        <v>0.98360655737704916</v>
      </c>
    </row>
    <row r="13" spans="1:15" x14ac:dyDescent="0.25">
      <c r="A13" t="s">
        <v>19</v>
      </c>
      <c r="B13">
        <v>0.2903291715211489</v>
      </c>
      <c r="C13">
        <v>1.5540254E-9</v>
      </c>
      <c r="D13">
        <v>126</v>
      </c>
      <c r="E13">
        <v>431</v>
      </c>
      <c r="F13">
        <v>125</v>
      </c>
      <c r="G13">
        <v>0.2923433874709977</v>
      </c>
      <c r="H13">
        <v>0.29002320185614849</v>
      </c>
      <c r="K13">
        <v>7.0000000000000007E-2</v>
      </c>
      <c r="L13">
        <f t="shared" si="0"/>
        <v>0.98360655737704916</v>
      </c>
    </row>
    <row r="14" spans="1:15" x14ac:dyDescent="0.25">
      <c r="A14" t="s">
        <v>20</v>
      </c>
      <c r="B14">
        <v>0.28528523710373582</v>
      </c>
      <c r="C14">
        <v>3.2684915999999998E-9</v>
      </c>
      <c r="D14">
        <v>149</v>
      </c>
      <c r="E14">
        <v>530</v>
      </c>
      <c r="F14">
        <v>149</v>
      </c>
      <c r="G14">
        <v>0.28113207547169811</v>
      </c>
      <c r="H14">
        <v>0.28113207547169811</v>
      </c>
      <c r="K14">
        <v>0.08</v>
      </c>
      <c r="L14">
        <f t="shared" si="0"/>
        <v>0.96721311475409832</v>
      </c>
    </row>
    <row r="15" spans="1:15" x14ac:dyDescent="0.25">
      <c r="A15" t="s">
        <v>21</v>
      </c>
      <c r="B15">
        <v>0.25164837645159849</v>
      </c>
      <c r="C15">
        <v>1.8774325999999998E-9</v>
      </c>
      <c r="D15">
        <v>122</v>
      </c>
      <c r="E15">
        <v>474</v>
      </c>
      <c r="F15">
        <v>122</v>
      </c>
      <c r="G15">
        <v>0.25738396624472581</v>
      </c>
      <c r="H15">
        <v>0.25738396624472581</v>
      </c>
      <c r="K15">
        <v>0.09</v>
      </c>
      <c r="L15">
        <f t="shared" si="0"/>
        <v>0.96721311475409832</v>
      </c>
    </row>
    <row r="16" spans="1:15" x14ac:dyDescent="0.25">
      <c r="A16" t="s">
        <v>22</v>
      </c>
      <c r="B16">
        <v>9.8706969938290992E-2</v>
      </c>
      <c r="C16">
        <v>3.8443772999999999E-10</v>
      </c>
      <c r="D16">
        <v>72</v>
      </c>
      <c r="E16">
        <v>717</v>
      </c>
      <c r="F16">
        <v>72</v>
      </c>
      <c r="G16">
        <v>0.100418410041841</v>
      </c>
      <c r="H16">
        <v>0.100418410041841</v>
      </c>
      <c r="K16">
        <v>0.1</v>
      </c>
      <c r="L16">
        <f t="shared" si="0"/>
        <v>0.95081967213114749</v>
      </c>
    </row>
    <row r="17" spans="1:12" x14ac:dyDescent="0.25">
      <c r="A17" t="s">
        <v>23</v>
      </c>
      <c r="B17">
        <v>0.2186158197964638</v>
      </c>
      <c r="C17">
        <v>1.3177375999999999E-9</v>
      </c>
      <c r="D17">
        <v>67</v>
      </c>
      <c r="E17">
        <v>310</v>
      </c>
      <c r="F17">
        <v>65</v>
      </c>
      <c r="G17">
        <v>0.21612903225806451</v>
      </c>
      <c r="H17">
        <v>0.20967741935483869</v>
      </c>
      <c r="K17">
        <v>0.11</v>
      </c>
      <c r="L17">
        <f t="shared" si="0"/>
        <v>0.93442622950819676</v>
      </c>
    </row>
    <row r="18" spans="1:12" x14ac:dyDescent="0.25">
      <c r="A18" t="s">
        <v>24</v>
      </c>
      <c r="B18">
        <v>0.38457505543059561</v>
      </c>
      <c r="C18">
        <v>5.5960000000000005E-4</v>
      </c>
      <c r="D18">
        <v>171</v>
      </c>
      <c r="E18">
        <v>431</v>
      </c>
      <c r="F18">
        <v>170</v>
      </c>
      <c r="G18">
        <v>0.39675174013921122</v>
      </c>
      <c r="H18">
        <v>0.39443155452436202</v>
      </c>
      <c r="K18">
        <v>0.12</v>
      </c>
      <c r="L18">
        <f t="shared" si="0"/>
        <v>0.93442622950819676</v>
      </c>
    </row>
    <row r="19" spans="1:12" x14ac:dyDescent="0.25">
      <c r="A19" t="s">
        <v>25</v>
      </c>
      <c r="B19">
        <v>0.34150365226676421</v>
      </c>
      <c r="C19">
        <v>5.0814765000000003E-8</v>
      </c>
      <c r="D19">
        <v>121</v>
      </c>
      <c r="E19">
        <v>350</v>
      </c>
      <c r="F19">
        <v>121</v>
      </c>
      <c r="G19">
        <v>0.3457142857142857</v>
      </c>
      <c r="H19">
        <v>0.3457142857142857</v>
      </c>
      <c r="K19">
        <v>0.13</v>
      </c>
      <c r="L19">
        <f t="shared" si="0"/>
        <v>0.93442622950819676</v>
      </c>
    </row>
    <row r="20" spans="1:12" x14ac:dyDescent="0.25">
      <c r="A20" t="s">
        <v>26</v>
      </c>
      <c r="B20">
        <v>0.21074086684476201</v>
      </c>
      <c r="C20">
        <v>7.9595272499999997E-10</v>
      </c>
      <c r="D20">
        <v>87</v>
      </c>
      <c r="E20">
        <v>396</v>
      </c>
      <c r="F20">
        <v>87</v>
      </c>
      <c r="G20">
        <v>0.2196969696969697</v>
      </c>
      <c r="H20">
        <v>0.2196969696969697</v>
      </c>
      <c r="K20">
        <v>0.14000000000000001</v>
      </c>
      <c r="L20">
        <f t="shared" si="0"/>
        <v>0.93442622950819676</v>
      </c>
    </row>
    <row r="21" spans="1:12" x14ac:dyDescent="0.25">
      <c r="A21" t="s">
        <v>27</v>
      </c>
      <c r="B21">
        <v>0.16448329143800319</v>
      </c>
      <c r="C21">
        <v>3.8443772999999999E-10</v>
      </c>
      <c r="D21">
        <v>77</v>
      </c>
      <c r="E21">
        <v>460</v>
      </c>
      <c r="F21">
        <v>77</v>
      </c>
      <c r="G21">
        <v>0.16739130434782609</v>
      </c>
      <c r="H21">
        <v>0.16739130434782609</v>
      </c>
      <c r="K21">
        <v>0.15</v>
      </c>
      <c r="L21">
        <f t="shared" si="0"/>
        <v>0.93442622950819676</v>
      </c>
    </row>
    <row r="22" spans="1:12" x14ac:dyDescent="0.25">
      <c r="A22" t="s">
        <v>28</v>
      </c>
      <c r="B22">
        <v>0.58116166635521072</v>
      </c>
      <c r="C22">
        <v>0.98686839999999998</v>
      </c>
      <c r="D22">
        <v>256</v>
      </c>
      <c r="E22">
        <v>432</v>
      </c>
      <c r="F22">
        <v>253</v>
      </c>
      <c r="G22">
        <v>0.59259259259259256</v>
      </c>
      <c r="H22">
        <v>0.58564814814814814</v>
      </c>
      <c r="K22">
        <v>0.16</v>
      </c>
      <c r="L22">
        <f t="shared" si="0"/>
        <v>0.86885245901639341</v>
      </c>
    </row>
    <row r="23" spans="1:12" x14ac:dyDescent="0.25">
      <c r="A23" t="s">
        <v>29</v>
      </c>
      <c r="B23">
        <v>0.26534027324871129</v>
      </c>
      <c r="C23">
        <v>3.8443772999999999E-10</v>
      </c>
      <c r="D23">
        <v>189</v>
      </c>
      <c r="E23">
        <v>693</v>
      </c>
      <c r="F23">
        <v>189</v>
      </c>
      <c r="G23">
        <v>0.27272727272727271</v>
      </c>
      <c r="H23">
        <v>0.27272727272727271</v>
      </c>
      <c r="K23">
        <v>0.17</v>
      </c>
      <c r="L23">
        <f t="shared" si="0"/>
        <v>0.83606557377049184</v>
      </c>
    </row>
    <row r="24" spans="1:12" x14ac:dyDescent="0.25">
      <c r="A24" t="s">
        <v>30</v>
      </c>
      <c r="B24">
        <v>0.36750021219488221</v>
      </c>
      <c r="C24">
        <v>3.8443772999999999E-10</v>
      </c>
      <c r="D24">
        <v>120</v>
      </c>
      <c r="E24">
        <v>323</v>
      </c>
      <c r="F24">
        <v>120</v>
      </c>
      <c r="G24">
        <v>0.37151702786377711</v>
      </c>
      <c r="H24">
        <v>0.37151702786377711</v>
      </c>
      <c r="K24">
        <v>0.18</v>
      </c>
      <c r="L24">
        <f t="shared" si="0"/>
        <v>0.81967213114754101</v>
      </c>
    </row>
    <row r="25" spans="1:12" x14ac:dyDescent="0.25">
      <c r="A25" t="s">
        <v>31</v>
      </c>
      <c r="B25">
        <v>0.31355015288739679</v>
      </c>
      <c r="C25">
        <v>1.0667421999999999E-8</v>
      </c>
      <c r="D25">
        <v>200</v>
      </c>
      <c r="E25">
        <v>637</v>
      </c>
      <c r="F25">
        <v>199</v>
      </c>
      <c r="G25">
        <v>0.31397174254317112</v>
      </c>
      <c r="H25">
        <v>0.31240188383045531</v>
      </c>
      <c r="K25">
        <v>0.19</v>
      </c>
      <c r="L25">
        <f t="shared" si="0"/>
        <v>0.80327868852459017</v>
      </c>
    </row>
    <row r="26" spans="1:12" x14ac:dyDescent="0.25">
      <c r="A26" t="s">
        <v>32</v>
      </c>
      <c r="B26">
        <v>0.4732804188307918</v>
      </c>
      <c r="C26">
        <v>0.13099301999999999</v>
      </c>
      <c r="D26">
        <v>200</v>
      </c>
      <c r="E26">
        <v>417</v>
      </c>
      <c r="F26">
        <v>200</v>
      </c>
      <c r="G26">
        <v>0.47961630695443652</v>
      </c>
      <c r="H26">
        <v>0.47961630695443652</v>
      </c>
      <c r="K26">
        <v>0.2</v>
      </c>
      <c r="L26">
        <f t="shared" si="0"/>
        <v>0.77049180327868849</v>
      </c>
    </row>
    <row r="27" spans="1:12" x14ac:dyDescent="0.25">
      <c r="A27" t="s">
        <v>33</v>
      </c>
      <c r="B27">
        <v>0.59532278476059031</v>
      </c>
      <c r="C27">
        <v>0.98271540000000002</v>
      </c>
      <c r="D27">
        <v>254</v>
      </c>
      <c r="E27">
        <v>423</v>
      </c>
      <c r="F27">
        <v>254</v>
      </c>
      <c r="G27">
        <v>0.60047281323877066</v>
      </c>
      <c r="H27">
        <v>0.60047281323877066</v>
      </c>
      <c r="K27">
        <v>0.21</v>
      </c>
      <c r="L27">
        <f t="shared" si="0"/>
        <v>0.75409836065573765</v>
      </c>
    </row>
    <row r="28" spans="1:12" x14ac:dyDescent="0.25">
      <c r="A28" t="s">
        <v>34</v>
      </c>
      <c r="B28">
        <v>0.61732947843182895</v>
      </c>
      <c r="C28">
        <v>0.97101610000000005</v>
      </c>
      <c r="D28">
        <v>871</v>
      </c>
      <c r="E28">
        <v>1385</v>
      </c>
      <c r="F28">
        <v>869</v>
      </c>
      <c r="G28">
        <v>0.62888086642599283</v>
      </c>
      <c r="H28">
        <v>0.62743682310469318</v>
      </c>
      <c r="K28">
        <v>0.22</v>
      </c>
      <c r="L28">
        <f t="shared" si="0"/>
        <v>0.70491803278688525</v>
      </c>
    </row>
    <row r="29" spans="1:12" x14ac:dyDescent="0.25">
      <c r="A29" t="s">
        <v>35</v>
      </c>
      <c r="B29">
        <v>0.47744763700691301</v>
      </c>
      <c r="C29">
        <v>0.21903686</v>
      </c>
      <c r="D29">
        <v>170</v>
      </c>
      <c r="E29">
        <v>349</v>
      </c>
      <c r="F29">
        <v>170</v>
      </c>
      <c r="G29">
        <v>0.4871060171919771</v>
      </c>
      <c r="H29">
        <v>0.4871060171919771</v>
      </c>
      <c r="K29">
        <v>0.23</v>
      </c>
      <c r="L29">
        <f t="shared" si="0"/>
        <v>0.70491803278688525</v>
      </c>
    </row>
    <row r="30" spans="1:12" x14ac:dyDescent="0.25">
      <c r="A30" t="s">
        <v>36</v>
      </c>
      <c r="B30">
        <v>0.14998000165556671</v>
      </c>
      <c r="C30">
        <v>3.8443772999999999E-10</v>
      </c>
      <c r="D30">
        <v>51</v>
      </c>
      <c r="E30">
        <v>335</v>
      </c>
      <c r="F30">
        <v>51</v>
      </c>
      <c r="G30">
        <v>0.15223880597014919</v>
      </c>
      <c r="H30">
        <v>0.15223880597014919</v>
      </c>
      <c r="K30">
        <v>0.24</v>
      </c>
      <c r="L30">
        <f t="shared" si="0"/>
        <v>0.67213114754098358</v>
      </c>
    </row>
    <row r="31" spans="1:12" x14ac:dyDescent="0.25">
      <c r="A31" t="s">
        <v>37</v>
      </c>
      <c r="B31">
        <v>0.55313639153208116</v>
      </c>
      <c r="C31">
        <v>0.89920586000000002</v>
      </c>
      <c r="D31">
        <v>421</v>
      </c>
      <c r="E31">
        <v>747</v>
      </c>
      <c r="F31">
        <v>421</v>
      </c>
      <c r="G31">
        <v>0.56358768406961179</v>
      </c>
      <c r="H31">
        <v>0.56358768406961179</v>
      </c>
      <c r="K31">
        <v>0.25</v>
      </c>
      <c r="L31">
        <f t="shared" si="0"/>
        <v>0.67213114754098358</v>
      </c>
    </row>
    <row r="32" spans="1:12" x14ac:dyDescent="0.25">
      <c r="A32" t="s">
        <v>38</v>
      </c>
      <c r="B32">
        <v>0.53321612284880693</v>
      </c>
      <c r="C32">
        <v>0.93929019999999996</v>
      </c>
      <c r="D32">
        <v>161</v>
      </c>
      <c r="E32">
        <v>303</v>
      </c>
      <c r="F32">
        <v>157</v>
      </c>
      <c r="G32">
        <v>0.53135313531353134</v>
      </c>
      <c r="H32">
        <v>0.5181518151815182</v>
      </c>
      <c r="K32">
        <v>0.26</v>
      </c>
      <c r="L32">
        <f t="shared" si="0"/>
        <v>0.63934426229508201</v>
      </c>
    </row>
    <row r="33" spans="1:12" x14ac:dyDescent="0.25">
      <c r="A33" t="s">
        <v>39</v>
      </c>
      <c r="B33">
        <v>0.22900644605935669</v>
      </c>
      <c r="C33">
        <v>7.9817269999999998E-10</v>
      </c>
      <c r="D33">
        <v>157</v>
      </c>
      <c r="E33">
        <v>678</v>
      </c>
      <c r="F33">
        <v>157</v>
      </c>
      <c r="G33">
        <v>0.23156342182890849</v>
      </c>
      <c r="H33">
        <v>0.23156342182890849</v>
      </c>
      <c r="K33">
        <v>0.27</v>
      </c>
      <c r="L33">
        <f t="shared" si="0"/>
        <v>0.63934426229508201</v>
      </c>
    </row>
    <row r="34" spans="1:12" x14ac:dyDescent="0.25">
      <c r="A34" t="s">
        <v>40</v>
      </c>
      <c r="B34">
        <v>0.1750473003422825</v>
      </c>
      <c r="C34">
        <v>3.8443772999999999E-10</v>
      </c>
      <c r="D34">
        <v>70</v>
      </c>
      <c r="E34">
        <v>390</v>
      </c>
      <c r="F34">
        <v>70</v>
      </c>
      <c r="G34">
        <v>0.17948717948717949</v>
      </c>
      <c r="H34">
        <v>0.17948717948717949</v>
      </c>
      <c r="K34">
        <v>0.28000000000000003</v>
      </c>
      <c r="L34">
        <f t="shared" si="0"/>
        <v>0.62295081967213117</v>
      </c>
    </row>
    <row r="35" spans="1:12" x14ac:dyDescent="0.25">
      <c r="A35" t="s">
        <v>41</v>
      </c>
      <c r="B35">
        <v>0.34047537061972089</v>
      </c>
      <c r="C35">
        <v>1.9632435999999998E-9</v>
      </c>
      <c r="D35">
        <v>282</v>
      </c>
      <c r="E35">
        <v>809</v>
      </c>
      <c r="F35">
        <v>282</v>
      </c>
      <c r="G35">
        <v>0.34857849196538943</v>
      </c>
      <c r="H35">
        <v>0.34857849196538943</v>
      </c>
      <c r="K35">
        <v>0.28999999999999998</v>
      </c>
      <c r="L35">
        <f t="shared" si="0"/>
        <v>0.55737704918032782</v>
      </c>
    </row>
    <row r="36" spans="1:12" x14ac:dyDescent="0.25">
      <c r="A36" t="s">
        <v>42</v>
      </c>
      <c r="B36">
        <v>0.42084225346872273</v>
      </c>
      <c r="C36">
        <v>4.1026000000000002E-4</v>
      </c>
      <c r="D36">
        <v>130</v>
      </c>
      <c r="E36">
        <v>306</v>
      </c>
      <c r="F36">
        <v>130</v>
      </c>
      <c r="G36">
        <v>0.42483660130718948</v>
      </c>
      <c r="H36">
        <v>0.42483660130718948</v>
      </c>
      <c r="K36">
        <v>0.3</v>
      </c>
      <c r="L36">
        <f t="shared" si="0"/>
        <v>0.50819672131147542</v>
      </c>
    </row>
    <row r="37" spans="1:12" x14ac:dyDescent="0.25">
      <c r="A37" t="s">
        <v>43</v>
      </c>
      <c r="B37">
        <v>0.48766036067012752</v>
      </c>
      <c r="C37">
        <v>0.453860235</v>
      </c>
      <c r="D37">
        <v>248</v>
      </c>
      <c r="E37">
        <v>504</v>
      </c>
      <c r="F37">
        <v>248</v>
      </c>
      <c r="G37">
        <v>0.49206349206349198</v>
      </c>
      <c r="H37">
        <v>0.49206349206349198</v>
      </c>
      <c r="K37">
        <v>0.31</v>
      </c>
      <c r="L37">
        <f t="shared" si="0"/>
        <v>0.50819672131147542</v>
      </c>
    </row>
    <row r="38" spans="1:12" x14ac:dyDescent="0.25">
      <c r="A38" t="s">
        <v>44</v>
      </c>
      <c r="B38">
        <v>0.28293699873704481</v>
      </c>
      <c r="C38">
        <v>6.3713390000000001E-9</v>
      </c>
      <c r="D38">
        <v>125</v>
      </c>
      <c r="E38">
        <v>437</v>
      </c>
      <c r="F38">
        <v>125</v>
      </c>
      <c r="G38">
        <v>0.28604118993135008</v>
      </c>
      <c r="H38">
        <v>0.28604118993135008</v>
      </c>
      <c r="K38">
        <v>0.32</v>
      </c>
      <c r="L38">
        <f t="shared" si="0"/>
        <v>0.49180327868852458</v>
      </c>
    </row>
    <row r="39" spans="1:12" x14ac:dyDescent="0.25">
      <c r="A39" t="s">
        <v>45</v>
      </c>
      <c r="B39">
        <v>0.36754341378979288</v>
      </c>
      <c r="C39">
        <v>4.14683175E-9</v>
      </c>
      <c r="D39">
        <v>181</v>
      </c>
      <c r="E39">
        <v>482</v>
      </c>
      <c r="F39">
        <v>177</v>
      </c>
      <c r="G39">
        <v>0.37551867219917012</v>
      </c>
      <c r="H39">
        <v>0.36721991701244822</v>
      </c>
      <c r="K39">
        <v>0.33</v>
      </c>
      <c r="L39">
        <f t="shared" si="0"/>
        <v>0.47540983606557374</v>
      </c>
    </row>
    <row r="40" spans="1:12" x14ac:dyDescent="0.25">
      <c r="A40" t="s">
        <v>46</v>
      </c>
      <c r="B40">
        <v>0.1839728285396145</v>
      </c>
      <c r="C40">
        <v>1.354215E-9</v>
      </c>
      <c r="D40">
        <v>89</v>
      </c>
      <c r="E40">
        <v>485</v>
      </c>
      <c r="F40">
        <v>89</v>
      </c>
      <c r="G40">
        <v>0.18350515463917519</v>
      </c>
      <c r="H40">
        <v>0.18350515463917519</v>
      </c>
      <c r="K40">
        <v>0.34</v>
      </c>
      <c r="L40">
        <f t="shared" si="0"/>
        <v>0.45901639344262296</v>
      </c>
    </row>
    <row r="41" spans="1:12" x14ac:dyDescent="0.25">
      <c r="A41" t="s">
        <v>47</v>
      </c>
      <c r="B41">
        <v>0.62933150038614283</v>
      </c>
      <c r="C41">
        <v>0.97825542999999993</v>
      </c>
      <c r="D41">
        <v>217</v>
      </c>
      <c r="E41">
        <v>338</v>
      </c>
      <c r="F41">
        <v>217</v>
      </c>
      <c r="G41">
        <v>0.64201183431952658</v>
      </c>
      <c r="H41">
        <v>0.64201183431952658</v>
      </c>
      <c r="K41">
        <v>0.35</v>
      </c>
      <c r="L41">
        <f t="shared" si="0"/>
        <v>0.42622950819672129</v>
      </c>
    </row>
    <row r="42" spans="1:12" x14ac:dyDescent="0.25">
      <c r="A42" t="s">
        <v>48</v>
      </c>
      <c r="B42">
        <v>0.2322090259048413</v>
      </c>
      <c r="C42">
        <v>3.8443772999999999E-10</v>
      </c>
      <c r="D42">
        <v>74</v>
      </c>
      <c r="E42">
        <v>310</v>
      </c>
      <c r="F42">
        <v>74</v>
      </c>
      <c r="G42">
        <v>0.23870967741935481</v>
      </c>
      <c r="H42">
        <v>0.23870967741935481</v>
      </c>
      <c r="K42">
        <v>0.36</v>
      </c>
      <c r="L42">
        <f t="shared" si="0"/>
        <v>0.42622950819672129</v>
      </c>
    </row>
    <row r="43" spans="1:12" x14ac:dyDescent="0.25">
      <c r="A43" t="s">
        <v>49</v>
      </c>
      <c r="B43">
        <v>0.32247854376691187</v>
      </c>
      <c r="C43">
        <v>4.7809502999999998E-9</v>
      </c>
      <c r="D43">
        <v>181</v>
      </c>
      <c r="E43">
        <v>553</v>
      </c>
      <c r="F43">
        <v>181</v>
      </c>
      <c r="G43">
        <v>0.32730560578661838</v>
      </c>
      <c r="H43">
        <v>0.32730560578661838</v>
      </c>
      <c r="K43">
        <v>0.37</v>
      </c>
      <c r="L43">
        <f t="shared" si="0"/>
        <v>0.4098360655737705</v>
      </c>
    </row>
    <row r="44" spans="1:12" x14ac:dyDescent="0.25">
      <c r="A44" t="s">
        <v>50</v>
      </c>
      <c r="B44">
        <v>6.7852052938525462E-2</v>
      </c>
      <c r="C44">
        <v>3.8443772999999999E-10</v>
      </c>
      <c r="D44">
        <v>52</v>
      </c>
      <c r="E44">
        <v>721</v>
      </c>
      <c r="F44">
        <v>52</v>
      </c>
      <c r="G44">
        <v>7.2122052704576972E-2</v>
      </c>
      <c r="H44">
        <v>7.2122052704576972E-2</v>
      </c>
      <c r="K44">
        <v>0.38</v>
      </c>
      <c r="L44">
        <f t="shared" si="0"/>
        <v>0.37704918032786883</v>
      </c>
    </row>
    <row r="45" spans="1:12" x14ac:dyDescent="0.25">
      <c r="A45" t="s">
        <v>51</v>
      </c>
      <c r="B45">
        <v>0.28283144280777328</v>
      </c>
      <c r="C45">
        <v>3.8443772999999999E-10</v>
      </c>
      <c r="D45">
        <v>107</v>
      </c>
      <c r="E45">
        <v>373</v>
      </c>
      <c r="F45">
        <v>106</v>
      </c>
      <c r="G45">
        <v>0.28686327077747992</v>
      </c>
      <c r="H45">
        <v>0.28418230563002678</v>
      </c>
      <c r="K45">
        <v>0.39</v>
      </c>
      <c r="L45">
        <f t="shared" si="0"/>
        <v>0.36065573770491804</v>
      </c>
    </row>
    <row r="46" spans="1:12" x14ac:dyDescent="0.25">
      <c r="A46" t="s">
        <v>52</v>
      </c>
      <c r="B46">
        <v>0.2037812701545359</v>
      </c>
      <c r="C46">
        <v>3.8443772999999999E-10</v>
      </c>
      <c r="D46">
        <v>89</v>
      </c>
      <c r="E46">
        <v>434</v>
      </c>
      <c r="F46">
        <v>89</v>
      </c>
      <c r="G46">
        <v>0.20506912442396311</v>
      </c>
      <c r="H46">
        <v>0.20506912442396311</v>
      </c>
      <c r="K46">
        <v>0.4</v>
      </c>
      <c r="L46">
        <f t="shared" si="0"/>
        <v>0.32786885245901637</v>
      </c>
    </row>
    <row r="47" spans="1:12" x14ac:dyDescent="0.25">
      <c r="A47" t="s">
        <v>53</v>
      </c>
      <c r="B47">
        <v>0.39441049954432111</v>
      </c>
      <c r="C47">
        <v>2.0835999999999999E-4</v>
      </c>
      <c r="D47">
        <v>125</v>
      </c>
      <c r="E47">
        <v>315</v>
      </c>
      <c r="F47">
        <v>121</v>
      </c>
      <c r="G47">
        <v>0.3968253968253968</v>
      </c>
      <c r="H47">
        <v>0.38412698412698421</v>
      </c>
      <c r="K47">
        <v>0.41</v>
      </c>
      <c r="L47">
        <f t="shared" si="0"/>
        <v>0.32786885245901637</v>
      </c>
    </row>
    <row r="48" spans="1:12" x14ac:dyDescent="0.25">
      <c r="A48" t="s">
        <v>54</v>
      </c>
      <c r="B48">
        <v>3.4241424559411288E-2</v>
      </c>
      <c r="C48">
        <v>3.8443772999999999E-10</v>
      </c>
      <c r="D48">
        <v>16</v>
      </c>
      <c r="E48">
        <v>632</v>
      </c>
      <c r="F48">
        <v>16</v>
      </c>
      <c r="G48">
        <v>2.5316455696202531E-2</v>
      </c>
      <c r="H48">
        <v>2.5316455696202531E-2</v>
      </c>
      <c r="K48">
        <v>0.42</v>
      </c>
      <c r="L48">
        <f t="shared" si="0"/>
        <v>0.32786885245901637</v>
      </c>
    </row>
    <row r="49" spans="1:12" x14ac:dyDescent="0.25">
      <c r="A49" t="s">
        <v>55</v>
      </c>
      <c r="B49">
        <v>0.5465453701180456</v>
      </c>
      <c r="C49">
        <v>0.95048918500000001</v>
      </c>
      <c r="D49">
        <v>183</v>
      </c>
      <c r="E49">
        <v>332</v>
      </c>
      <c r="F49">
        <v>183</v>
      </c>
      <c r="G49">
        <v>0.5512048192771084</v>
      </c>
      <c r="H49">
        <v>0.5512048192771084</v>
      </c>
      <c r="K49">
        <v>0.43</v>
      </c>
      <c r="L49">
        <f t="shared" si="0"/>
        <v>0.31147540983606559</v>
      </c>
    </row>
    <row r="50" spans="1:12" x14ac:dyDescent="0.25">
      <c r="A50" t="s">
        <v>56</v>
      </c>
      <c r="B50">
        <v>0.79789283646431619</v>
      </c>
      <c r="C50">
        <v>0.98686839999999998</v>
      </c>
      <c r="D50">
        <v>328</v>
      </c>
      <c r="E50">
        <v>407</v>
      </c>
      <c r="F50">
        <v>322</v>
      </c>
      <c r="G50">
        <v>0.8058968058968059</v>
      </c>
      <c r="H50">
        <v>0.79115479115479115</v>
      </c>
      <c r="K50">
        <v>0.44</v>
      </c>
      <c r="L50">
        <f t="shared" si="0"/>
        <v>0.31147540983606559</v>
      </c>
    </row>
    <row r="51" spans="1:12" x14ac:dyDescent="0.25">
      <c r="A51" t="s">
        <v>57</v>
      </c>
      <c r="B51">
        <v>0.69018441950067577</v>
      </c>
      <c r="C51">
        <v>0.98686830000000003</v>
      </c>
      <c r="D51">
        <v>224</v>
      </c>
      <c r="E51">
        <v>319</v>
      </c>
      <c r="F51">
        <v>218</v>
      </c>
      <c r="G51">
        <v>0.70219435736677116</v>
      </c>
      <c r="H51">
        <v>0.68338557993730409</v>
      </c>
      <c r="K51">
        <v>0.45</v>
      </c>
      <c r="L51">
        <f t="shared" si="0"/>
        <v>0.31147540983606559</v>
      </c>
    </row>
    <row r="52" spans="1:12" x14ac:dyDescent="0.25">
      <c r="A52" t="s">
        <v>58</v>
      </c>
      <c r="B52">
        <v>0.64092082959730989</v>
      </c>
      <c r="C52">
        <v>0.98686839999999998</v>
      </c>
      <c r="D52">
        <v>355</v>
      </c>
      <c r="E52">
        <v>548</v>
      </c>
      <c r="F52">
        <v>351</v>
      </c>
      <c r="G52">
        <v>0.6478102189781022</v>
      </c>
      <c r="H52">
        <v>0.64051094890510951</v>
      </c>
      <c r="K52">
        <v>0.46</v>
      </c>
      <c r="L52">
        <f t="shared" si="0"/>
        <v>0.31147540983606559</v>
      </c>
    </row>
    <row r="53" spans="1:12" x14ac:dyDescent="0.25">
      <c r="A53" t="s">
        <v>59</v>
      </c>
      <c r="B53">
        <v>0.28369477868483989</v>
      </c>
      <c r="C53">
        <v>1.2573915E-7</v>
      </c>
      <c r="D53">
        <v>103</v>
      </c>
      <c r="E53">
        <v>363</v>
      </c>
      <c r="F53">
        <v>102</v>
      </c>
      <c r="G53">
        <v>0.28374655647382918</v>
      </c>
      <c r="H53">
        <v>0.28099173553719009</v>
      </c>
      <c r="K53">
        <v>0.47</v>
      </c>
      <c r="L53">
        <f t="shared" si="0"/>
        <v>0.29508196721311475</v>
      </c>
    </row>
    <row r="54" spans="1:12" x14ac:dyDescent="0.25">
      <c r="A54" t="s">
        <v>60</v>
      </c>
      <c r="B54">
        <v>0.59553823344200707</v>
      </c>
      <c r="C54">
        <v>0.98686370000000001</v>
      </c>
      <c r="D54">
        <v>305</v>
      </c>
      <c r="E54">
        <v>505</v>
      </c>
      <c r="F54">
        <v>305</v>
      </c>
      <c r="G54">
        <v>0.60396039603960394</v>
      </c>
      <c r="H54">
        <v>0.60396039603960394</v>
      </c>
      <c r="K54">
        <v>0.48</v>
      </c>
      <c r="L54">
        <f t="shared" si="0"/>
        <v>0.26229508196721313</v>
      </c>
    </row>
    <row r="55" spans="1:12" x14ac:dyDescent="0.25">
      <c r="A55" t="s">
        <v>61</v>
      </c>
      <c r="B55">
        <v>0.2037430099307351</v>
      </c>
      <c r="C55">
        <v>3.8443772999999999E-10</v>
      </c>
      <c r="D55">
        <v>142</v>
      </c>
      <c r="E55">
        <v>676</v>
      </c>
      <c r="F55">
        <v>142</v>
      </c>
      <c r="G55">
        <v>0.2100591715976331</v>
      </c>
      <c r="H55">
        <v>0.2100591715976331</v>
      </c>
      <c r="K55">
        <v>0.49</v>
      </c>
      <c r="L55">
        <f t="shared" si="0"/>
        <v>0.24590163934426229</v>
      </c>
    </row>
    <row r="56" spans="1:12" x14ac:dyDescent="0.25">
      <c r="A56" t="s">
        <v>62</v>
      </c>
      <c r="B56">
        <v>0.29733983852354939</v>
      </c>
      <c r="C56">
        <v>3.8466657500000002E-10</v>
      </c>
      <c r="D56">
        <v>117</v>
      </c>
      <c r="E56">
        <v>394</v>
      </c>
      <c r="F56">
        <v>117</v>
      </c>
      <c r="G56">
        <v>0.29695431472081218</v>
      </c>
      <c r="H56">
        <v>0.29695431472081218</v>
      </c>
      <c r="K56">
        <v>0.5</v>
      </c>
      <c r="L56">
        <f t="shared" si="0"/>
        <v>0.22950819672131148</v>
      </c>
    </row>
    <row r="57" spans="1:12" x14ac:dyDescent="0.25">
      <c r="A57" t="s">
        <v>63</v>
      </c>
      <c r="B57">
        <v>0.4677797213639871</v>
      </c>
      <c r="C57">
        <v>0.40075967000000001</v>
      </c>
      <c r="D57">
        <v>153</v>
      </c>
      <c r="E57">
        <v>325</v>
      </c>
      <c r="F57">
        <v>153</v>
      </c>
      <c r="G57">
        <v>0.47076923076923077</v>
      </c>
      <c r="H57">
        <v>0.47076923076923077</v>
      </c>
      <c r="K57">
        <v>0.51</v>
      </c>
      <c r="L57">
        <f t="shared" si="0"/>
        <v>0.21311475409836064</v>
      </c>
    </row>
    <row r="58" spans="1:12" x14ac:dyDescent="0.25">
      <c r="A58" t="s">
        <v>64</v>
      </c>
      <c r="B58">
        <v>0.16363820829196371</v>
      </c>
      <c r="C58">
        <v>3.8443772999999999E-10</v>
      </c>
      <c r="D58">
        <v>83</v>
      </c>
      <c r="E58">
        <v>495</v>
      </c>
      <c r="F58">
        <v>83</v>
      </c>
      <c r="G58">
        <v>0.1676767676767677</v>
      </c>
      <c r="H58">
        <v>0.1676767676767677</v>
      </c>
      <c r="K58">
        <v>0.52</v>
      </c>
      <c r="L58">
        <f t="shared" si="0"/>
        <v>0.21311475409836064</v>
      </c>
    </row>
    <row r="59" spans="1:12" x14ac:dyDescent="0.25">
      <c r="A59" t="s">
        <v>65</v>
      </c>
      <c r="B59">
        <v>0.29171614895467812</v>
      </c>
      <c r="C59">
        <v>3.8443772999999999E-10</v>
      </c>
      <c r="D59">
        <v>100</v>
      </c>
      <c r="E59">
        <v>337</v>
      </c>
      <c r="F59">
        <v>100</v>
      </c>
      <c r="G59">
        <v>0.29673590504451042</v>
      </c>
      <c r="H59">
        <v>0.29673590504451042</v>
      </c>
      <c r="K59">
        <v>0.53</v>
      </c>
      <c r="L59">
        <f t="shared" si="0"/>
        <v>0.21311475409836064</v>
      </c>
    </row>
    <row r="60" spans="1:12" x14ac:dyDescent="0.25">
      <c r="A60" t="s">
        <v>66</v>
      </c>
      <c r="B60">
        <v>0.1539455363555208</v>
      </c>
      <c r="C60">
        <v>5.8895116999999996E-10</v>
      </c>
      <c r="D60">
        <v>48</v>
      </c>
      <c r="E60">
        <v>305</v>
      </c>
      <c r="F60">
        <v>48</v>
      </c>
      <c r="G60">
        <v>0.15737704918032791</v>
      </c>
      <c r="H60">
        <v>0.15737704918032791</v>
      </c>
      <c r="K60">
        <v>0.54</v>
      </c>
      <c r="L60">
        <f t="shared" si="0"/>
        <v>0.19672131147540983</v>
      </c>
    </row>
    <row r="61" spans="1:12" x14ac:dyDescent="0.25">
      <c r="A61" t="s">
        <v>67</v>
      </c>
      <c r="B61">
        <v>0.57365655301599883</v>
      </c>
      <c r="C61">
        <v>0.95575191999999998</v>
      </c>
      <c r="D61">
        <v>486</v>
      </c>
      <c r="E61">
        <v>844</v>
      </c>
      <c r="F61">
        <v>486</v>
      </c>
      <c r="G61">
        <v>0.57582938388625593</v>
      </c>
      <c r="H61">
        <v>0.57582938388625593</v>
      </c>
      <c r="K61">
        <v>0.55000000000000004</v>
      </c>
      <c r="L61">
        <f t="shared" si="0"/>
        <v>0.19672131147540983</v>
      </c>
    </row>
    <row r="62" spans="1:12" x14ac:dyDescent="0.25">
      <c r="A62" t="s">
        <v>68</v>
      </c>
      <c r="B62">
        <v>0.15085234706515319</v>
      </c>
      <c r="C62">
        <v>3.8443772999999999E-10</v>
      </c>
      <c r="D62">
        <v>102</v>
      </c>
      <c r="E62">
        <v>669</v>
      </c>
      <c r="F62">
        <v>101</v>
      </c>
      <c r="G62">
        <v>0.15246636771300451</v>
      </c>
      <c r="H62">
        <v>0.1509715994020927</v>
      </c>
      <c r="K62">
        <v>0.56000000000000005</v>
      </c>
      <c r="L62">
        <f t="shared" si="0"/>
        <v>0.18032786885245902</v>
      </c>
    </row>
    <row r="63" spans="1:12" x14ac:dyDescent="0.25">
      <c r="K63">
        <v>0.56999999999999995</v>
      </c>
      <c r="L63">
        <f t="shared" si="0"/>
        <v>0.16393442622950818</v>
      </c>
    </row>
    <row r="64" spans="1:12" x14ac:dyDescent="0.25">
      <c r="K64">
        <v>0.57999999999999996</v>
      </c>
      <c r="L64">
        <f t="shared" si="0"/>
        <v>0.14754098360655737</v>
      </c>
    </row>
    <row r="65" spans="11:12" x14ac:dyDescent="0.25">
      <c r="K65">
        <v>0.59</v>
      </c>
      <c r="L65">
        <f t="shared" si="0"/>
        <v>0.14754098360655737</v>
      </c>
    </row>
    <row r="66" spans="11:12" x14ac:dyDescent="0.25">
      <c r="K66">
        <v>0.6</v>
      </c>
      <c r="L66">
        <f t="shared" si="0"/>
        <v>0.13114754098360656</v>
      </c>
    </row>
    <row r="67" spans="11:12" x14ac:dyDescent="0.25">
      <c r="K67">
        <v>0.61</v>
      </c>
      <c r="L67">
        <f t="shared" si="0"/>
        <v>9.8360655737704916E-2</v>
      </c>
    </row>
    <row r="68" spans="11:12" x14ac:dyDescent="0.25">
      <c r="K68">
        <v>0.62</v>
      </c>
      <c r="L68">
        <f t="shared" si="0"/>
        <v>9.8360655737704916E-2</v>
      </c>
    </row>
    <row r="69" spans="11:12" x14ac:dyDescent="0.25">
      <c r="K69">
        <v>0.63</v>
      </c>
      <c r="L69">
        <f t="shared" si="0"/>
        <v>8.1967213114754092E-2</v>
      </c>
    </row>
    <row r="70" spans="11:12" x14ac:dyDescent="0.25">
      <c r="K70">
        <v>0.64</v>
      </c>
      <c r="L70">
        <f t="shared" si="0"/>
        <v>6.5573770491803282E-2</v>
      </c>
    </row>
    <row r="71" spans="11:12" x14ac:dyDescent="0.25">
      <c r="K71">
        <v>0.65</v>
      </c>
      <c r="L71">
        <f t="shared" ref="L71:L106" si="1">COUNTIF(G$2:G$80,"&gt;" &amp; $K71)/COUNT(G$2:G$80)</f>
        <v>3.2786885245901641E-2</v>
      </c>
    </row>
    <row r="72" spans="11:12" x14ac:dyDescent="0.25">
      <c r="K72">
        <v>0.66</v>
      </c>
      <c r="L72">
        <f t="shared" si="1"/>
        <v>3.2786885245901641E-2</v>
      </c>
    </row>
    <row r="73" spans="11:12" x14ac:dyDescent="0.25">
      <c r="K73">
        <v>0.67</v>
      </c>
      <c r="L73">
        <f t="shared" si="1"/>
        <v>3.2786885245901641E-2</v>
      </c>
    </row>
    <row r="74" spans="11:12" x14ac:dyDescent="0.25">
      <c r="K74">
        <v>0.68</v>
      </c>
      <c r="L74">
        <f t="shared" si="1"/>
        <v>3.2786885245901641E-2</v>
      </c>
    </row>
    <row r="75" spans="11:12" x14ac:dyDescent="0.25">
      <c r="K75">
        <v>0.69</v>
      </c>
      <c r="L75">
        <f t="shared" si="1"/>
        <v>3.2786885245901641E-2</v>
      </c>
    </row>
    <row r="76" spans="11:12" x14ac:dyDescent="0.25">
      <c r="K76">
        <v>0.7</v>
      </c>
      <c r="L76">
        <f t="shared" si="1"/>
        <v>3.2786885245901641E-2</v>
      </c>
    </row>
    <row r="77" spans="11:12" x14ac:dyDescent="0.25">
      <c r="K77">
        <v>0.71</v>
      </c>
      <c r="L77">
        <f t="shared" si="1"/>
        <v>1.6393442622950821E-2</v>
      </c>
    </row>
    <row r="78" spans="11:12" x14ac:dyDescent="0.25">
      <c r="K78">
        <v>0.72</v>
      </c>
      <c r="L78">
        <f t="shared" si="1"/>
        <v>1.6393442622950821E-2</v>
      </c>
    </row>
    <row r="79" spans="11:12" x14ac:dyDescent="0.25">
      <c r="K79">
        <v>0.73</v>
      </c>
      <c r="L79">
        <f t="shared" si="1"/>
        <v>1.6393442622950821E-2</v>
      </c>
    </row>
    <row r="80" spans="11:12" x14ac:dyDescent="0.25">
      <c r="K80">
        <v>0.74</v>
      </c>
      <c r="L80">
        <f t="shared" si="1"/>
        <v>1.6393442622950821E-2</v>
      </c>
    </row>
    <row r="81" spans="11:12" x14ac:dyDescent="0.25">
      <c r="K81">
        <v>0.75</v>
      </c>
      <c r="L81">
        <f t="shared" si="1"/>
        <v>1.6393442622950821E-2</v>
      </c>
    </row>
    <row r="82" spans="11:12" x14ac:dyDescent="0.25">
      <c r="K82">
        <v>0.76</v>
      </c>
      <c r="L82">
        <f t="shared" si="1"/>
        <v>1.6393442622950821E-2</v>
      </c>
    </row>
    <row r="83" spans="11:12" x14ac:dyDescent="0.25">
      <c r="K83">
        <v>0.77</v>
      </c>
      <c r="L83">
        <f t="shared" si="1"/>
        <v>1.6393442622950821E-2</v>
      </c>
    </row>
    <row r="84" spans="11:12" x14ac:dyDescent="0.25">
      <c r="K84">
        <v>0.78</v>
      </c>
      <c r="L84">
        <f t="shared" si="1"/>
        <v>1.6393442622950821E-2</v>
      </c>
    </row>
    <row r="85" spans="11:12" x14ac:dyDescent="0.25">
      <c r="K85">
        <v>0.79</v>
      </c>
      <c r="L85">
        <f t="shared" si="1"/>
        <v>1.6393442622950821E-2</v>
      </c>
    </row>
    <row r="86" spans="11:12" x14ac:dyDescent="0.25">
      <c r="K86">
        <v>0.8</v>
      </c>
      <c r="L86">
        <f t="shared" si="1"/>
        <v>1.6393442622950821E-2</v>
      </c>
    </row>
    <row r="87" spans="11:12" x14ac:dyDescent="0.25">
      <c r="K87">
        <v>0.81</v>
      </c>
      <c r="L87">
        <f t="shared" si="1"/>
        <v>0</v>
      </c>
    </row>
    <row r="88" spans="11:12" x14ac:dyDescent="0.25">
      <c r="K88">
        <v>0.82</v>
      </c>
      <c r="L88">
        <f t="shared" si="1"/>
        <v>0</v>
      </c>
    </row>
    <row r="89" spans="11:12" x14ac:dyDescent="0.25">
      <c r="K89">
        <v>0.83</v>
      </c>
      <c r="L89">
        <f t="shared" si="1"/>
        <v>0</v>
      </c>
    </row>
    <row r="90" spans="11:12" x14ac:dyDescent="0.25">
      <c r="K90">
        <v>0.84</v>
      </c>
      <c r="L90">
        <f t="shared" si="1"/>
        <v>0</v>
      </c>
    </row>
    <row r="91" spans="11:12" x14ac:dyDescent="0.25">
      <c r="K91">
        <v>0.85</v>
      </c>
      <c r="L91">
        <f t="shared" si="1"/>
        <v>0</v>
      </c>
    </row>
    <row r="92" spans="11:12" x14ac:dyDescent="0.25">
      <c r="K92">
        <v>0.86</v>
      </c>
      <c r="L92">
        <f t="shared" si="1"/>
        <v>0</v>
      </c>
    </row>
    <row r="93" spans="11:12" x14ac:dyDescent="0.25">
      <c r="K93">
        <v>0.87</v>
      </c>
      <c r="L93">
        <f t="shared" si="1"/>
        <v>0</v>
      </c>
    </row>
    <row r="94" spans="11:12" x14ac:dyDescent="0.25">
      <c r="K94">
        <v>0.88</v>
      </c>
      <c r="L94">
        <f t="shared" si="1"/>
        <v>0</v>
      </c>
    </row>
    <row r="95" spans="11:12" x14ac:dyDescent="0.25">
      <c r="K95">
        <v>0.89</v>
      </c>
      <c r="L95">
        <f t="shared" si="1"/>
        <v>0</v>
      </c>
    </row>
    <row r="96" spans="11:12" x14ac:dyDescent="0.25">
      <c r="K96">
        <v>0.9</v>
      </c>
      <c r="L96">
        <f t="shared" si="1"/>
        <v>0</v>
      </c>
    </row>
    <row r="97" spans="11:12" x14ac:dyDescent="0.25">
      <c r="K97">
        <v>0.91</v>
      </c>
      <c r="L97">
        <f t="shared" si="1"/>
        <v>0</v>
      </c>
    </row>
    <row r="98" spans="11:12" x14ac:dyDescent="0.25">
      <c r="K98">
        <v>0.92</v>
      </c>
      <c r="L98">
        <f t="shared" si="1"/>
        <v>0</v>
      </c>
    </row>
    <row r="99" spans="11:12" x14ac:dyDescent="0.25">
      <c r="K99">
        <v>0.93</v>
      </c>
      <c r="L99">
        <f t="shared" si="1"/>
        <v>0</v>
      </c>
    </row>
    <row r="100" spans="11:12" x14ac:dyDescent="0.25">
      <c r="K100">
        <v>0.94</v>
      </c>
      <c r="L100">
        <f t="shared" si="1"/>
        <v>0</v>
      </c>
    </row>
    <row r="101" spans="11:12" x14ac:dyDescent="0.25">
      <c r="K101">
        <v>0.95</v>
      </c>
      <c r="L101">
        <f t="shared" si="1"/>
        <v>0</v>
      </c>
    </row>
    <row r="102" spans="11:12" x14ac:dyDescent="0.25">
      <c r="K102">
        <v>0.96</v>
      </c>
      <c r="L102">
        <f t="shared" si="1"/>
        <v>0</v>
      </c>
    </row>
    <row r="103" spans="11:12" x14ac:dyDescent="0.25">
      <c r="K103">
        <v>0.97</v>
      </c>
      <c r="L103">
        <f t="shared" si="1"/>
        <v>0</v>
      </c>
    </row>
    <row r="104" spans="11:12" x14ac:dyDescent="0.25">
      <c r="K104">
        <v>0.98</v>
      </c>
      <c r="L104">
        <f t="shared" si="1"/>
        <v>0</v>
      </c>
    </row>
    <row r="105" spans="11:12" x14ac:dyDescent="0.25">
      <c r="K105">
        <v>0.99</v>
      </c>
      <c r="L105">
        <f t="shared" si="1"/>
        <v>0</v>
      </c>
    </row>
    <row r="106" spans="11:12" x14ac:dyDescent="0.25">
      <c r="K106">
        <v>1</v>
      </c>
      <c r="L106">
        <f t="shared" si="1"/>
        <v>0</v>
      </c>
    </row>
  </sheetData>
  <phoneticPr fontId="2" type="noConversion"/>
  <conditionalFormatting sqref="B1:C1048576">
    <cfRule type="cellIs" dxfId="4" priority="7" operator="greaterThan">
      <formula>"0.579"</formula>
    </cfRule>
  </conditionalFormatting>
  <conditionalFormatting sqref="L6:L1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M1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:N10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B090-983C-4C28-B4C8-3CEC5864CCC0}">
  <dimension ref="A1:O106"/>
  <sheetViews>
    <sheetView workbookViewId="0">
      <selection activeCell="J7" sqref="J7"/>
    </sheetView>
  </sheetViews>
  <sheetFormatPr defaultColWidth="11.42578125" defaultRowHeight="15" x14ac:dyDescent="0.25"/>
  <cols>
    <col min="1" max="1" width="29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25">
      <c r="A2" t="s">
        <v>74</v>
      </c>
      <c r="B2">
        <v>0.28935437034639011</v>
      </c>
      <c r="C2">
        <v>1.13700425E-7</v>
      </c>
      <c r="D2">
        <v>239</v>
      </c>
      <c r="E2">
        <v>808</v>
      </c>
      <c r="F2">
        <v>239</v>
      </c>
      <c r="G2">
        <v>0.29579207920792078</v>
      </c>
      <c r="H2">
        <v>0.29579207920792078</v>
      </c>
      <c r="N2" t="s">
        <v>71</v>
      </c>
      <c r="O2" t="s">
        <v>72</v>
      </c>
    </row>
    <row r="3" spans="1:15" x14ac:dyDescent="0.25">
      <c r="A3" t="s">
        <v>75</v>
      </c>
      <c r="B3">
        <v>0.37721346028176023</v>
      </c>
      <c r="C3">
        <v>5.2220189999999998E-5</v>
      </c>
      <c r="D3">
        <v>117</v>
      </c>
      <c r="E3">
        <v>305</v>
      </c>
      <c r="F3">
        <v>116</v>
      </c>
      <c r="G3">
        <v>0.38360655737704918</v>
      </c>
      <c r="H3">
        <v>0.38032786885245901</v>
      </c>
      <c r="L3">
        <v>0.59499999999999997</v>
      </c>
      <c r="N3">
        <f>COUNTIF(B$2:B$80,"&lt;=" &amp; 0.579)/COUNT(B$2:B$80)</f>
        <v>0.91666666666666663</v>
      </c>
      <c r="O3">
        <f>COUNTIF(C$2:C$80,"&lt;=" &amp; 0.579)/COUNT(C$2:C$80)</f>
        <v>0.81666666666666665</v>
      </c>
    </row>
    <row r="4" spans="1:15" x14ac:dyDescent="0.25">
      <c r="A4" t="s">
        <v>76</v>
      </c>
      <c r="B4">
        <v>0.2019814431629022</v>
      </c>
      <c r="C4">
        <v>3.8443772999999999E-10</v>
      </c>
      <c r="D4">
        <v>79</v>
      </c>
      <c r="E4">
        <v>385</v>
      </c>
      <c r="F4">
        <v>79</v>
      </c>
      <c r="G4">
        <v>0.20519480519480521</v>
      </c>
      <c r="H4">
        <v>0.20519480519480521</v>
      </c>
    </row>
    <row r="5" spans="1:15" x14ac:dyDescent="0.25">
      <c r="A5" t="s">
        <v>77</v>
      </c>
      <c r="B5">
        <v>0.41237041368257082</v>
      </c>
      <c r="C5">
        <v>2.1978000000000001E-4</v>
      </c>
      <c r="D5">
        <v>173</v>
      </c>
      <c r="E5">
        <v>413</v>
      </c>
      <c r="F5">
        <v>173</v>
      </c>
      <c r="G5">
        <v>0.41888619854721548</v>
      </c>
      <c r="H5">
        <v>0.41888619854721548</v>
      </c>
      <c r="K5" t="s">
        <v>69</v>
      </c>
      <c r="L5" t="s">
        <v>73</v>
      </c>
    </row>
    <row r="6" spans="1:15" x14ac:dyDescent="0.25">
      <c r="A6" t="s">
        <v>78</v>
      </c>
      <c r="B6">
        <v>0.49529129244520748</v>
      </c>
      <c r="C6">
        <v>0.63184834000000001</v>
      </c>
      <c r="D6">
        <v>253</v>
      </c>
      <c r="E6">
        <v>505</v>
      </c>
      <c r="F6">
        <v>253</v>
      </c>
      <c r="G6">
        <v>0.50099009900990099</v>
      </c>
      <c r="H6">
        <v>0.50099009900990099</v>
      </c>
      <c r="K6">
        <v>0</v>
      </c>
      <c r="L6">
        <f>COUNTIF(G$2:G$80,"&lt;=" &amp; $K6)/COUNT(G$2:G$80)</f>
        <v>0</v>
      </c>
    </row>
    <row r="7" spans="1:15" x14ac:dyDescent="0.25">
      <c r="A7" t="s">
        <v>79</v>
      </c>
      <c r="B7">
        <v>0.217281296992962</v>
      </c>
      <c r="C7">
        <v>3.8443772999999999E-10</v>
      </c>
      <c r="D7">
        <v>101</v>
      </c>
      <c r="E7">
        <v>460</v>
      </c>
      <c r="F7">
        <v>101</v>
      </c>
      <c r="G7">
        <v>0.21956521739130441</v>
      </c>
      <c r="H7">
        <v>0.21956521739130441</v>
      </c>
      <c r="K7">
        <v>0.01</v>
      </c>
      <c r="L7">
        <f>COUNTIF(G$2:G$80,"&lt;=" &amp; $K7)/COUNT(G$2:G$80)</f>
        <v>0</v>
      </c>
    </row>
    <row r="8" spans="1:15" x14ac:dyDescent="0.25">
      <c r="A8" t="s">
        <v>80</v>
      </c>
      <c r="B8">
        <v>0.7840673418901003</v>
      </c>
      <c r="C8">
        <v>0.98686839999999998</v>
      </c>
      <c r="D8">
        <v>315</v>
      </c>
      <c r="E8">
        <v>396</v>
      </c>
      <c r="F8">
        <v>310</v>
      </c>
      <c r="G8">
        <v>0.79545454545454541</v>
      </c>
      <c r="H8">
        <v>0.78282828282828287</v>
      </c>
      <c r="K8">
        <v>0.02</v>
      </c>
      <c r="L8">
        <f t="shared" ref="L8:L71" si="0">COUNTIF(G$2:G$80,"&lt;=" &amp; $K8)/COUNT(G$2:G$80)</f>
        <v>0</v>
      </c>
    </row>
    <row r="9" spans="1:15" x14ac:dyDescent="0.25">
      <c r="A9" t="s">
        <v>81</v>
      </c>
      <c r="B9">
        <v>0.29456796136262597</v>
      </c>
      <c r="C9">
        <v>2.8050273000000002E-9</v>
      </c>
      <c r="D9">
        <v>272</v>
      </c>
      <c r="E9">
        <v>905</v>
      </c>
      <c r="F9">
        <v>271</v>
      </c>
      <c r="G9">
        <v>0.3005524861878453</v>
      </c>
      <c r="H9">
        <v>0.29944751381215468</v>
      </c>
      <c r="K9">
        <v>0.03</v>
      </c>
      <c r="L9">
        <f t="shared" si="0"/>
        <v>0</v>
      </c>
    </row>
    <row r="10" spans="1:15" x14ac:dyDescent="0.25">
      <c r="A10" t="s">
        <v>82</v>
      </c>
      <c r="B10">
        <v>0.27674345463282152</v>
      </c>
      <c r="C10">
        <v>1.2141771500000001E-7</v>
      </c>
      <c r="D10">
        <v>164</v>
      </c>
      <c r="E10">
        <v>588</v>
      </c>
      <c r="F10">
        <v>164</v>
      </c>
      <c r="G10">
        <v>0.27891156462585032</v>
      </c>
      <c r="H10">
        <v>0.27891156462585032</v>
      </c>
      <c r="K10">
        <v>0.04</v>
      </c>
      <c r="L10">
        <f t="shared" si="0"/>
        <v>0</v>
      </c>
    </row>
    <row r="11" spans="1:15" x14ac:dyDescent="0.25">
      <c r="A11" t="s">
        <v>83</v>
      </c>
      <c r="B11">
        <v>0.42404823198117853</v>
      </c>
      <c r="C11">
        <v>3.6300996E-9</v>
      </c>
      <c r="D11">
        <v>133</v>
      </c>
      <c r="E11">
        <v>309</v>
      </c>
      <c r="F11">
        <v>131</v>
      </c>
      <c r="G11">
        <v>0.43042071197411003</v>
      </c>
      <c r="H11">
        <v>0.42394822006472488</v>
      </c>
      <c r="K11">
        <v>0.05</v>
      </c>
      <c r="L11">
        <f t="shared" si="0"/>
        <v>0</v>
      </c>
    </row>
    <row r="12" spans="1:15" x14ac:dyDescent="0.25">
      <c r="A12" t="s">
        <v>84</v>
      </c>
      <c r="B12">
        <v>0.19936898117677701</v>
      </c>
      <c r="C12">
        <v>3.8443772999999999E-10</v>
      </c>
      <c r="D12">
        <v>93</v>
      </c>
      <c r="E12">
        <v>460</v>
      </c>
      <c r="F12">
        <v>93</v>
      </c>
      <c r="G12">
        <v>0.20217391304347829</v>
      </c>
      <c r="H12">
        <v>0.20217391304347829</v>
      </c>
      <c r="K12">
        <v>0.06</v>
      </c>
      <c r="L12">
        <f t="shared" si="0"/>
        <v>0</v>
      </c>
    </row>
    <row r="13" spans="1:15" x14ac:dyDescent="0.25">
      <c r="A13" t="s">
        <v>85</v>
      </c>
      <c r="B13">
        <v>0.24674834948872221</v>
      </c>
      <c r="C13">
        <v>3.8443772999999999E-10</v>
      </c>
      <c r="D13">
        <v>95</v>
      </c>
      <c r="E13">
        <v>385</v>
      </c>
      <c r="F13">
        <v>95</v>
      </c>
      <c r="G13">
        <v>0.24675324675324681</v>
      </c>
      <c r="H13">
        <v>0.24675324675324681</v>
      </c>
      <c r="K13">
        <v>7.0000000000000007E-2</v>
      </c>
      <c r="L13">
        <f t="shared" si="0"/>
        <v>0</v>
      </c>
    </row>
    <row r="14" spans="1:15" x14ac:dyDescent="0.25">
      <c r="A14" t="s">
        <v>86</v>
      </c>
      <c r="B14">
        <v>8.4468907029528348E-2</v>
      </c>
      <c r="C14">
        <v>3.8443772999999999E-10</v>
      </c>
      <c r="D14">
        <v>28</v>
      </c>
      <c r="E14">
        <v>315</v>
      </c>
      <c r="F14">
        <v>28</v>
      </c>
      <c r="G14">
        <v>8.8888888888888892E-2</v>
      </c>
      <c r="H14">
        <v>8.8888888888888892E-2</v>
      </c>
      <c r="K14">
        <v>0.08</v>
      </c>
      <c r="L14">
        <f t="shared" si="0"/>
        <v>0</v>
      </c>
    </row>
    <row r="15" spans="1:15" x14ac:dyDescent="0.25">
      <c r="A15" t="s">
        <v>87</v>
      </c>
      <c r="B15">
        <v>0.32189043635808717</v>
      </c>
      <c r="C15">
        <v>3.0027633000000001E-7</v>
      </c>
      <c r="D15">
        <v>207</v>
      </c>
      <c r="E15">
        <v>637</v>
      </c>
      <c r="F15">
        <v>206</v>
      </c>
      <c r="G15">
        <v>0.32496075353218212</v>
      </c>
      <c r="H15">
        <v>0.32339089481946631</v>
      </c>
      <c r="K15">
        <v>0.09</v>
      </c>
      <c r="L15">
        <f t="shared" si="0"/>
        <v>1.6666666666666666E-2</v>
      </c>
    </row>
    <row r="16" spans="1:15" x14ac:dyDescent="0.25">
      <c r="A16" t="s">
        <v>88</v>
      </c>
      <c r="B16">
        <v>0.36237270232433449</v>
      </c>
      <c r="C16">
        <v>5.5477499999999997E-4</v>
      </c>
      <c r="D16">
        <v>379</v>
      </c>
      <c r="E16">
        <v>1044</v>
      </c>
      <c r="F16">
        <v>374</v>
      </c>
      <c r="G16">
        <v>0.36302681992337171</v>
      </c>
      <c r="H16">
        <v>0.35823754789272028</v>
      </c>
      <c r="K16">
        <v>0.1</v>
      </c>
      <c r="L16">
        <f t="shared" si="0"/>
        <v>1.6666666666666666E-2</v>
      </c>
    </row>
    <row r="17" spans="1:12" x14ac:dyDescent="0.25">
      <c r="A17" t="s">
        <v>89</v>
      </c>
      <c r="B17">
        <v>0.56448503570722575</v>
      </c>
      <c r="C17">
        <v>0.98515379999999997</v>
      </c>
      <c r="D17">
        <v>174</v>
      </c>
      <c r="E17">
        <v>303</v>
      </c>
      <c r="F17">
        <v>169</v>
      </c>
      <c r="G17">
        <v>0.57425742574257421</v>
      </c>
      <c r="H17">
        <v>0.55775577557755773</v>
      </c>
      <c r="K17">
        <v>0.11</v>
      </c>
      <c r="L17">
        <f t="shared" si="0"/>
        <v>1.6666666666666666E-2</v>
      </c>
    </row>
    <row r="18" spans="1:12" x14ac:dyDescent="0.25">
      <c r="A18" t="s">
        <v>90</v>
      </c>
      <c r="B18">
        <v>0.28893170839152332</v>
      </c>
      <c r="C18">
        <v>9.7561754999999995E-9</v>
      </c>
      <c r="D18">
        <v>91</v>
      </c>
      <c r="E18">
        <v>310</v>
      </c>
      <c r="F18">
        <v>91</v>
      </c>
      <c r="G18">
        <v>0.29354838709677422</v>
      </c>
      <c r="H18">
        <v>0.29354838709677422</v>
      </c>
      <c r="K18">
        <v>0.12</v>
      </c>
      <c r="L18">
        <f t="shared" si="0"/>
        <v>1.6666666666666666E-2</v>
      </c>
    </row>
    <row r="19" spans="1:12" x14ac:dyDescent="0.25">
      <c r="A19" t="s">
        <v>91</v>
      </c>
      <c r="B19">
        <v>0.52881642986962751</v>
      </c>
      <c r="C19">
        <v>0.87168825000000005</v>
      </c>
      <c r="D19">
        <v>271</v>
      </c>
      <c r="E19">
        <v>505</v>
      </c>
      <c r="F19">
        <v>268</v>
      </c>
      <c r="G19">
        <v>0.53663366336633667</v>
      </c>
      <c r="H19">
        <v>0.53069306930693072</v>
      </c>
      <c r="K19">
        <v>0.13</v>
      </c>
      <c r="L19">
        <f t="shared" si="0"/>
        <v>3.3333333333333333E-2</v>
      </c>
    </row>
    <row r="20" spans="1:12" x14ac:dyDescent="0.25">
      <c r="A20" t="s">
        <v>92</v>
      </c>
      <c r="B20">
        <v>0.56366207366376953</v>
      </c>
      <c r="C20">
        <v>0.92928135000000001</v>
      </c>
      <c r="D20">
        <v>181</v>
      </c>
      <c r="E20">
        <v>315</v>
      </c>
      <c r="F20">
        <v>181</v>
      </c>
      <c r="G20">
        <v>0.57460317460317456</v>
      </c>
      <c r="H20">
        <v>0.57460317460317456</v>
      </c>
      <c r="K20">
        <v>0.14000000000000001</v>
      </c>
      <c r="L20">
        <f t="shared" si="0"/>
        <v>0.05</v>
      </c>
    </row>
    <row r="21" spans="1:12" x14ac:dyDescent="0.25">
      <c r="A21" t="s">
        <v>93</v>
      </c>
      <c r="B21">
        <v>0.22809107601398321</v>
      </c>
      <c r="C21">
        <v>1.314181E-9</v>
      </c>
      <c r="D21">
        <v>198</v>
      </c>
      <c r="E21">
        <v>845</v>
      </c>
      <c r="F21">
        <v>197</v>
      </c>
      <c r="G21">
        <v>0.23431952662721889</v>
      </c>
      <c r="H21">
        <v>0.2331360946745562</v>
      </c>
      <c r="K21">
        <v>0.15</v>
      </c>
      <c r="L21">
        <f t="shared" si="0"/>
        <v>6.6666666666666666E-2</v>
      </c>
    </row>
    <row r="22" spans="1:12" x14ac:dyDescent="0.25">
      <c r="A22" t="s">
        <v>94</v>
      </c>
      <c r="B22">
        <v>0.28330756271018509</v>
      </c>
      <c r="C22">
        <v>6.4365919999999999E-7</v>
      </c>
      <c r="D22">
        <v>85</v>
      </c>
      <c r="E22">
        <v>303</v>
      </c>
      <c r="F22">
        <v>85</v>
      </c>
      <c r="G22">
        <v>0.28052805280528048</v>
      </c>
      <c r="H22">
        <v>0.28052805280528048</v>
      </c>
      <c r="K22">
        <v>0.16</v>
      </c>
      <c r="L22">
        <f t="shared" si="0"/>
        <v>6.6666666666666666E-2</v>
      </c>
    </row>
    <row r="23" spans="1:12" x14ac:dyDescent="0.25">
      <c r="A23" t="s">
        <v>95</v>
      </c>
      <c r="B23">
        <v>0.26270441843705128</v>
      </c>
      <c r="C23">
        <v>1.0569875999999999E-9</v>
      </c>
      <c r="D23">
        <v>83</v>
      </c>
      <c r="E23">
        <v>309</v>
      </c>
      <c r="F23">
        <v>81</v>
      </c>
      <c r="G23">
        <v>0.26860841423948217</v>
      </c>
      <c r="H23">
        <v>0.26213592233009708</v>
      </c>
      <c r="K23">
        <v>0.17</v>
      </c>
      <c r="L23">
        <f t="shared" si="0"/>
        <v>8.3333333333333329E-2</v>
      </c>
    </row>
    <row r="24" spans="1:12" x14ac:dyDescent="0.25">
      <c r="A24" t="s">
        <v>96</v>
      </c>
      <c r="B24">
        <v>0.3294797214666999</v>
      </c>
      <c r="C24">
        <v>1.2410157E-9</v>
      </c>
      <c r="D24">
        <v>231</v>
      </c>
      <c r="E24">
        <v>693</v>
      </c>
      <c r="F24">
        <v>231</v>
      </c>
      <c r="G24">
        <v>0.33333333333333331</v>
      </c>
      <c r="H24">
        <v>0.33333333333333331</v>
      </c>
      <c r="K24">
        <v>0.18</v>
      </c>
      <c r="L24">
        <f t="shared" si="0"/>
        <v>0.13333333333333333</v>
      </c>
    </row>
    <row r="25" spans="1:12" x14ac:dyDescent="0.25">
      <c r="A25" t="s">
        <v>97</v>
      </c>
      <c r="B25">
        <v>0.22986702979719581</v>
      </c>
      <c r="C25">
        <v>3.8443772999999999E-10</v>
      </c>
      <c r="D25">
        <v>69</v>
      </c>
      <c r="E25">
        <v>310</v>
      </c>
      <c r="F25">
        <v>69</v>
      </c>
      <c r="G25">
        <v>0.22258064516129031</v>
      </c>
      <c r="H25">
        <v>0.22258064516129031</v>
      </c>
      <c r="K25">
        <v>0.19</v>
      </c>
      <c r="L25">
        <f t="shared" si="0"/>
        <v>0.13333333333333333</v>
      </c>
    </row>
    <row r="26" spans="1:12" x14ac:dyDescent="0.25">
      <c r="A26" t="s">
        <v>98</v>
      </c>
      <c r="B26">
        <v>0.32456808269131487</v>
      </c>
      <c r="C26">
        <v>6.3713390000000001E-9</v>
      </c>
      <c r="D26">
        <v>101</v>
      </c>
      <c r="E26">
        <v>310</v>
      </c>
      <c r="F26">
        <v>101</v>
      </c>
      <c r="G26">
        <v>0.32580645161290323</v>
      </c>
      <c r="H26">
        <v>0.32580645161290323</v>
      </c>
      <c r="K26">
        <v>0.2</v>
      </c>
      <c r="L26">
        <f t="shared" si="0"/>
        <v>0.16666666666666666</v>
      </c>
    </row>
    <row r="27" spans="1:12" x14ac:dyDescent="0.25">
      <c r="A27" t="s">
        <v>99</v>
      </c>
      <c r="B27">
        <v>0.1614623263251288</v>
      </c>
      <c r="C27">
        <v>3.8443772999999999E-10</v>
      </c>
      <c r="D27">
        <v>51</v>
      </c>
      <c r="E27">
        <v>310</v>
      </c>
      <c r="F27">
        <v>51</v>
      </c>
      <c r="G27">
        <v>0.1645161290322581</v>
      </c>
      <c r="H27">
        <v>0.1645161290322581</v>
      </c>
      <c r="K27">
        <v>0.21</v>
      </c>
      <c r="L27">
        <f t="shared" si="0"/>
        <v>0.26666666666666666</v>
      </c>
    </row>
    <row r="28" spans="1:12" x14ac:dyDescent="0.25">
      <c r="A28" t="s">
        <v>100</v>
      </c>
      <c r="B28">
        <v>0.17643084964921471</v>
      </c>
      <c r="C28">
        <v>3.8443772999999999E-10</v>
      </c>
      <c r="D28">
        <v>82</v>
      </c>
      <c r="E28">
        <v>460</v>
      </c>
      <c r="F28">
        <v>82</v>
      </c>
      <c r="G28">
        <v>0.17826086956521739</v>
      </c>
      <c r="H28">
        <v>0.17826086956521739</v>
      </c>
      <c r="K28">
        <v>0.22</v>
      </c>
      <c r="L28">
        <f t="shared" si="0"/>
        <v>0.28333333333333333</v>
      </c>
    </row>
    <row r="29" spans="1:12" x14ac:dyDescent="0.25">
      <c r="A29" t="s">
        <v>101</v>
      </c>
      <c r="B29">
        <v>0.57405027022849597</v>
      </c>
      <c r="C29">
        <v>0.97070246999999998</v>
      </c>
      <c r="D29">
        <v>492</v>
      </c>
      <c r="E29">
        <v>841</v>
      </c>
      <c r="F29">
        <v>488</v>
      </c>
      <c r="G29">
        <v>0.58501783590963141</v>
      </c>
      <c r="H29">
        <v>0.58026159334126037</v>
      </c>
      <c r="K29">
        <v>0.23</v>
      </c>
      <c r="L29">
        <f t="shared" si="0"/>
        <v>0.3</v>
      </c>
    </row>
    <row r="30" spans="1:12" x14ac:dyDescent="0.25">
      <c r="A30" t="s">
        <v>102</v>
      </c>
      <c r="B30">
        <v>0.20364265965037401</v>
      </c>
      <c r="C30">
        <v>3.8443772999999999E-10</v>
      </c>
      <c r="D30">
        <v>63</v>
      </c>
      <c r="E30">
        <v>310</v>
      </c>
      <c r="F30">
        <v>63</v>
      </c>
      <c r="G30">
        <v>0.20322580645161289</v>
      </c>
      <c r="H30">
        <v>0.20322580645161289</v>
      </c>
      <c r="K30">
        <v>0.24</v>
      </c>
      <c r="L30">
        <f t="shared" si="0"/>
        <v>0.36666666666666664</v>
      </c>
    </row>
    <row r="31" spans="1:12" x14ac:dyDescent="0.25">
      <c r="A31" t="s">
        <v>103</v>
      </c>
      <c r="B31">
        <v>0.1904614289176034</v>
      </c>
      <c r="C31">
        <v>3.8443772999999999E-10</v>
      </c>
      <c r="D31">
        <v>76</v>
      </c>
      <c r="E31">
        <v>385</v>
      </c>
      <c r="F31">
        <v>76</v>
      </c>
      <c r="G31">
        <v>0.19740259740259741</v>
      </c>
      <c r="H31">
        <v>0.19740259740259741</v>
      </c>
      <c r="K31">
        <v>0.25</v>
      </c>
      <c r="L31">
        <f t="shared" si="0"/>
        <v>0.4</v>
      </c>
    </row>
    <row r="32" spans="1:12" x14ac:dyDescent="0.25">
      <c r="A32" t="s">
        <v>104</v>
      </c>
      <c r="B32">
        <v>0.17422891725986869</v>
      </c>
      <c r="C32">
        <v>3.8443772999999999E-10</v>
      </c>
      <c r="D32">
        <v>37</v>
      </c>
      <c r="E32">
        <v>210</v>
      </c>
      <c r="F32">
        <v>35</v>
      </c>
      <c r="G32">
        <v>0.1761904761904762</v>
      </c>
      <c r="H32">
        <v>0.16666666666666671</v>
      </c>
      <c r="K32">
        <v>0.26</v>
      </c>
      <c r="L32">
        <f t="shared" si="0"/>
        <v>0.41666666666666669</v>
      </c>
    </row>
    <row r="33" spans="1:12" x14ac:dyDescent="0.25">
      <c r="A33" t="s">
        <v>105</v>
      </c>
      <c r="B33">
        <v>0.1205887900792366</v>
      </c>
      <c r="C33">
        <v>3.8443772999999999E-10</v>
      </c>
      <c r="D33">
        <v>71</v>
      </c>
      <c r="E33">
        <v>588</v>
      </c>
      <c r="F33">
        <v>71</v>
      </c>
      <c r="G33">
        <v>0.1207482993197279</v>
      </c>
      <c r="H33">
        <v>0.1207482993197279</v>
      </c>
      <c r="K33">
        <v>0.27</v>
      </c>
      <c r="L33">
        <f t="shared" si="0"/>
        <v>0.43333333333333335</v>
      </c>
    </row>
    <row r="34" spans="1:12" x14ac:dyDescent="0.25">
      <c r="A34" t="s">
        <v>106</v>
      </c>
      <c r="B34">
        <v>0.19994080192355809</v>
      </c>
      <c r="C34">
        <v>3.8443772999999999E-10</v>
      </c>
      <c r="D34">
        <v>124</v>
      </c>
      <c r="E34">
        <v>604</v>
      </c>
      <c r="F34">
        <v>124</v>
      </c>
      <c r="G34">
        <v>0.20529801324503311</v>
      </c>
      <c r="H34">
        <v>0.20529801324503311</v>
      </c>
      <c r="K34">
        <v>0.28000000000000003</v>
      </c>
      <c r="L34">
        <f t="shared" si="0"/>
        <v>0.45</v>
      </c>
    </row>
    <row r="35" spans="1:12" x14ac:dyDescent="0.25">
      <c r="A35" t="s">
        <v>107</v>
      </c>
      <c r="B35">
        <v>0.33226135043643729</v>
      </c>
      <c r="C35">
        <v>1.3371474E-8</v>
      </c>
      <c r="D35">
        <v>103</v>
      </c>
      <c r="E35">
        <v>305</v>
      </c>
      <c r="F35">
        <v>102</v>
      </c>
      <c r="G35">
        <v>0.3377049180327869</v>
      </c>
      <c r="H35">
        <v>0.33442622950819673</v>
      </c>
      <c r="K35">
        <v>0.28999999999999998</v>
      </c>
      <c r="L35">
        <f t="shared" si="0"/>
        <v>0.46666666666666667</v>
      </c>
    </row>
    <row r="36" spans="1:12" x14ac:dyDescent="0.25">
      <c r="A36" t="s">
        <v>108</v>
      </c>
      <c r="B36">
        <v>0.19837473984907081</v>
      </c>
      <c r="C36">
        <v>3.8443772999999999E-10</v>
      </c>
      <c r="D36">
        <v>90</v>
      </c>
      <c r="E36">
        <v>460</v>
      </c>
      <c r="F36">
        <v>90</v>
      </c>
      <c r="G36">
        <v>0.19565217391304349</v>
      </c>
      <c r="H36">
        <v>0.19565217391304349</v>
      </c>
      <c r="K36">
        <v>0.3</v>
      </c>
      <c r="L36">
        <f t="shared" si="0"/>
        <v>0.5</v>
      </c>
    </row>
    <row r="37" spans="1:12" x14ac:dyDescent="0.25">
      <c r="A37" t="s">
        <v>109</v>
      </c>
      <c r="B37">
        <v>0.2308929601495481</v>
      </c>
      <c r="C37">
        <v>4.2496704E-9</v>
      </c>
      <c r="D37">
        <v>71</v>
      </c>
      <c r="E37">
        <v>305</v>
      </c>
      <c r="F37">
        <v>69</v>
      </c>
      <c r="G37">
        <v>0.2327868852459016</v>
      </c>
      <c r="H37">
        <v>0.2262295081967213</v>
      </c>
      <c r="K37">
        <v>0.31</v>
      </c>
      <c r="L37">
        <f t="shared" si="0"/>
        <v>0.53333333333333333</v>
      </c>
    </row>
    <row r="38" spans="1:12" x14ac:dyDescent="0.25">
      <c r="A38" t="s">
        <v>110</v>
      </c>
      <c r="B38">
        <v>0.30486234428514808</v>
      </c>
      <c r="C38">
        <v>1.0364496E-7</v>
      </c>
      <c r="D38">
        <v>195</v>
      </c>
      <c r="E38">
        <v>637</v>
      </c>
      <c r="F38">
        <v>194</v>
      </c>
      <c r="G38">
        <v>0.30612244897959179</v>
      </c>
      <c r="H38">
        <v>0.30455259026687598</v>
      </c>
      <c r="K38">
        <v>0.32</v>
      </c>
      <c r="L38">
        <f t="shared" si="0"/>
        <v>0.56666666666666665</v>
      </c>
    </row>
    <row r="39" spans="1:12" x14ac:dyDescent="0.25">
      <c r="A39" t="s">
        <v>111</v>
      </c>
      <c r="B39">
        <v>0.23993350118856821</v>
      </c>
      <c r="C39">
        <v>3.8443772999999999E-10</v>
      </c>
      <c r="D39">
        <v>115</v>
      </c>
      <c r="E39">
        <v>474</v>
      </c>
      <c r="F39">
        <v>115</v>
      </c>
      <c r="G39">
        <v>0.2426160337552743</v>
      </c>
      <c r="H39">
        <v>0.2426160337552743</v>
      </c>
      <c r="K39">
        <v>0.33</v>
      </c>
      <c r="L39">
        <f t="shared" si="0"/>
        <v>0.6166666666666667</v>
      </c>
    </row>
    <row r="40" spans="1:12" x14ac:dyDescent="0.25">
      <c r="A40" t="s">
        <v>112</v>
      </c>
      <c r="B40">
        <v>0.23363292519073639</v>
      </c>
      <c r="C40">
        <v>5.9267212999999996E-10</v>
      </c>
      <c r="D40">
        <v>345</v>
      </c>
      <c r="E40">
        <v>1455</v>
      </c>
      <c r="F40">
        <v>345</v>
      </c>
      <c r="G40">
        <v>0.23711340206185569</v>
      </c>
      <c r="H40">
        <v>0.23711340206185569</v>
      </c>
      <c r="K40">
        <v>0.34</v>
      </c>
      <c r="L40">
        <f t="shared" si="0"/>
        <v>0.65</v>
      </c>
    </row>
    <row r="41" spans="1:12" x14ac:dyDescent="0.25">
      <c r="A41" t="s">
        <v>113</v>
      </c>
      <c r="B41">
        <v>0.1789671666339675</v>
      </c>
      <c r="C41">
        <v>3.8443772999999999E-10</v>
      </c>
      <c r="D41">
        <v>71</v>
      </c>
      <c r="E41">
        <v>396</v>
      </c>
      <c r="F41">
        <v>71</v>
      </c>
      <c r="G41">
        <v>0.17929292929292931</v>
      </c>
      <c r="H41">
        <v>0.17929292929292931</v>
      </c>
      <c r="K41">
        <v>0.35</v>
      </c>
      <c r="L41">
        <f t="shared" si="0"/>
        <v>0.65</v>
      </c>
    </row>
    <row r="42" spans="1:12" x14ac:dyDescent="0.25">
      <c r="A42" t="s">
        <v>114</v>
      </c>
      <c r="B42">
        <v>0.35489161770178279</v>
      </c>
      <c r="C42">
        <v>2.4133078E-8</v>
      </c>
      <c r="D42">
        <v>108</v>
      </c>
      <c r="E42">
        <v>303</v>
      </c>
      <c r="F42">
        <v>108</v>
      </c>
      <c r="G42">
        <v>0.35643564356435642</v>
      </c>
      <c r="H42">
        <v>0.35643564356435642</v>
      </c>
      <c r="K42">
        <v>0.36</v>
      </c>
      <c r="L42">
        <f t="shared" si="0"/>
        <v>0.7</v>
      </c>
    </row>
    <row r="43" spans="1:12" x14ac:dyDescent="0.25">
      <c r="A43" t="s">
        <v>115</v>
      </c>
      <c r="B43">
        <v>0.30793242711583552</v>
      </c>
      <c r="C43">
        <v>3.8443772999999999E-10</v>
      </c>
      <c r="D43">
        <v>215</v>
      </c>
      <c r="E43">
        <v>693</v>
      </c>
      <c r="F43">
        <v>215</v>
      </c>
      <c r="G43">
        <v>0.31024531024531032</v>
      </c>
      <c r="H43">
        <v>0.31024531024531032</v>
      </c>
      <c r="K43">
        <v>0.37</v>
      </c>
      <c r="L43">
        <f t="shared" si="0"/>
        <v>0.71666666666666667</v>
      </c>
    </row>
    <row r="44" spans="1:12" x14ac:dyDescent="0.25">
      <c r="A44" t="s">
        <v>116</v>
      </c>
      <c r="B44">
        <v>0.1994055853657094</v>
      </c>
      <c r="C44">
        <v>3.8443772999999999E-10</v>
      </c>
      <c r="D44">
        <v>79</v>
      </c>
      <c r="E44">
        <v>385</v>
      </c>
      <c r="F44">
        <v>79</v>
      </c>
      <c r="G44">
        <v>0.20519480519480521</v>
      </c>
      <c r="H44">
        <v>0.20519480519480521</v>
      </c>
      <c r="K44">
        <v>0.38</v>
      </c>
      <c r="L44">
        <f t="shared" si="0"/>
        <v>0.71666666666666667</v>
      </c>
    </row>
    <row r="45" spans="1:12" x14ac:dyDescent="0.25">
      <c r="A45" t="s">
        <v>117</v>
      </c>
      <c r="B45">
        <v>0.43478554129989821</v>
      </c>
      <c r="C45">
        <v>1.5374500000000001E-3</v>
      </c>
      <c r="D45">
        <v>320</v>
      </c>
      <c r="E45">
        <v>727</v>
      </c>
      <c r="F45">
        <v>320</v>
      </c>
      <c r="G45">
        <v>0.44016506189821181</v>
      </c>
      <c r="H45">
        <v>0.44016506189821181</v>
      </c>
      <c r="K45">
        <v>0.39</v>
      </c>
      <c r="L45">
        <f t="shared" si="0"/>
        <v>0.73333333333333328</v>
      </c>
    </row>
    <row r="46" spans="1:12" x14ac:dyDescent="0.25">
      <c r="A46" t="s">
        <v>118</v>
      </c>
      <c r="B46">
        <v>0.30489783643857388</v>
      </c>
      <c r="C46">
        <v>7.5733119999999998E-10</v>
      </c>
      <c r="D46">
        <v>97</v>
      </c>
      <c r="E46">
        <v>310</v>
      </c>
      <c r="F46">
        <v>97</v>
      </c>
      <c r="G46">
        <v>0.31290322580645158</v>
      </c>
      <c r="H46">
        <v>0.31290322580645158</v>
      </c>
      <c r="K46">
        <v>0.4</v>
      </c>
      <c r="L46">
        <f t="shared" si="0"/>
        <v>0.73333333333333328</v>
      </c>
    </row>
    <row r="47" spans="1:12" x14ac:dyDescent="0.25">
      <c r="A47" t="s">
        <v>119</v>
      </c>
      <c r="B47">
        <v>0.75704708444698399</v>
      </c>
      <c r="C47">
        <v>0.98686839999999998</v>
      </c>
      <c r="D47">
        <v>234</v>
      </c>
      <c r="E47">
        <v>303</v>
      </c>
      <c r="F47">
        <v>232</v>
      </c>
      <c r="G47">
        <v>0.7722772277227723</v>
      </c>
      <c r="H47">
        <v>0.76567656765676573</v>
      </c>
      <c r="K47">
        <v>0.41</v>
      </c>
      <c r="L47">
        <f t="shared" si="0"/>
        <v>0.75</v>
      </c>
    </row>
    <row r="48" spans="1:12" x14ac:dyDescent="0.25">
      <c r="A48" t="s">
        <v>120</v>
      </c>
      <c r="B48">
        <v>0.20698206955319789</v>
      </c>
      <c r="C48">
        <v>3.8443772999999999E-10</v>
      </c>
      <c r="D48">
        <v>65</v>
      </c>
      <c r="E48">
        <v>310</v>
      </c>
      <c r="F48">
        <v>65</v>
      </c>
      <c r="G48">
        <v>0.20967741935483869</v>
      </c>
      <c r="H48">
        <v>0.20967741935483869</v>
      </c>
      <c r="K48">
        <v>0.42</v>
      </c>
      <c r="L48">
        <f t="shared" si="0"/>
        <v>0.76666666666666672</v>
      </c>
    </row>
    <row r="49" spans="1:12" x14ac:dyDescent="0.25">
      <c r="A49" t="s">
        <v>121</v>
      </c>
      <c r="B49">
        <v>0.77968963698680938</v>
      </c>
      <c r="C49">
        <v>0.98686839999999998</v>
      </c>
      <c r="D49">
        <v>240</v>
      </c>
      <c r="E49">
        <v>303</v>
      </c>
      <c r="F49">
        <v>235</v>
      </c>
      <c r="G49">
        <v>0.79207920792079212</v>
      </c>
      <c r="H49">
        <v>0.77557755775577553</v>
      </c>
      <c r="K49">
        <v>0.43</v>
      </c>
      <c r="L49">
        <f t="shared" si="0"/>
        <v>0.76666666666666672</v>
      </c>
    </row>
    <row r="50" spans="1:12" x14ac:dyDescent="0.25">
      <c r="A50" t="s">
        <v>122</v>
      </c>
      <c r="B50">
        <v>0.44017661066640879</v>
      </c>
      <c r="C50">
        <v>1.1674075000000001E-2</v>
      </c>
      <c r="D50">
        <v>175</v>
      </c>
      <c r="E50">
        <v>396</v>
      </c>
      <c r="F50">
        <v>175</v>
      </c>
      <c r="G50">
        <v>0.44191919191919188</v>
      </c>
      <c r="H50">
        <v>0.44191919191919188</v>
      </c>
      <c r="K50">
        <v>0.44</v>
      </c>
      <c r="L50">
        <f t="shared" si="0"/>
        <v>0.78333333333333333</v>
      </c>
    </row>
    <row r="51" spans="1:12" x14ac:dyDescent="0.25">
      <c r="A51" t="s">
        <v>123</v>
      </c>
      <c r="B51">
        <v>0.24885666016888661</v>
      </c>
      <c r="C51">
        <v>3.9068024000000002E-10</v>
      </c>
      <c r="D51">
        <v>78</v>
      </c>
      <c r="E51">
        <v>309</v>
      </c>
      <c r="F51">
        <v>76</v>
      </c>
      <c r="G51">
        <v>0.25242718446601942</v>
      </c>
      <c r="H51">
        <v>0.2459546925566343</v>
      </c>
      <c r="K51">
        <v>0.45</v>
      </c>
      <c r="L51">
        <f t="shared" si="0"/>
        <v>0.81666666666666665</v>
      </c>
    </row>
    <row r="52" spans="1:12" x14ac:dyDescent="0.25">
      <c r="A52" t="s">
        <v>124</v>
      </c>
      <c r="B52">
        <v>0.35021837233829561</v>
      </c>
      <c r="C52">
        <v>8.6845040000000004E-9</v>
      </c>
      <c r="D52">
        <v>109</v>
      </c>
      <c r="E52">
        <v>303</v>
      </c>
      <c r="F52">
        <v>109</v>
      </c>
      <c r="G52">
        <v>0.35973597359735981</v>
      </c>
      <c r="H52">
        <v>0.35973597359735981</v>
      </c>
      <c r="K52">
        <v>0.46</v>
      </c>
      <c r="L52">
        <f t="shared" si="0"/>
        <v>0.81666666666666665</v>
      </c>
    </row>
    <row r="53" spans="1:12" x14ac:dyDescent="0.25">
      <c r="A53" t="s">
        <v>125</v>
      </c>
      <c r="B53">
        <v>0.75747369636309458</v>
      </c>
      <c r="C53">
        <v>0.98686839999999998</v>
      </c>
      <c r="D53">
        <v>233</v>
      </c>
      <c r="E53">
        <v>303</v>
      </c>
      <c r="F53">
        <v>228</v>
      </c>
      <c r="G53">
        <v>0.76897689768976896</v>
      </c>
      <c r="H53">
        <v>0.75247524752475248</v>
      </c>
      <c r="K53">
        <v>0.47</v>
      </c>
      <c r="L53">
        <f t="shared" si="0"/>
        <v>0.81666666666666665</v>
      </c>
    </row>
    <row r="54" spans="1:12" x14ac:dyDescent="0.25">
      <c r="A54" t="s">
        <v>126</v>
      </c>
      <c r="B54">
        <v>0.1425916923028927</v>
      </c>
      <c r="C54">
        <v>3.9201785999999999E-10</v>
      </c>
      <c r="D54">
        <v>43</v>
      </c>
      <c r="E54">
        <v>315</v>
      </c>
      <c r="F54">
        <v>43</v>
      </c>
      <c r="G54">
        <v>0.13650793650793649</v>
      </c>
      <c r="H54">
        <v>0.13650793650793649</v>
      </c>
      <c r="K54">
        <v>0.48</v>
      </c>
      <c r="L54">
        <f t="shared" si="0"/>
        <v>0.81666666666666665</v>
      </c>
    </row>
    <row r="55" spans="1:12" x14ac:dyDescent="0.25">
      <c r="A55" t="s">
        <v>127</v>
      </c>
      <c r="B55">
        <v>0.35085483326467581</v>
      </c>
      <c r="C55">
        <v>5.9527157499999995E-7</v>
      </c>
      <c r="D55">
        <v>204</v>
      </c>
      <c r="E55">
        <v>578</v>
      </c>
      <c r="F55">
        <v>204</v>
      </c>
      <c r="G55">
        <v>0.35294117647058831</v>
      </c>
      <c r="H55">
        <v>0.35294117647058831</v>
      </c>
      <c r="K55">
        <v>0.49</v>
      </c>
      <c r="L55">
        <f t="shared" si="0"/>
        <v>0.81666666666666665</v>
      </c>
    </row>
    <row r="56" spans="1:12" x14ac:dyDescent="0.25">
      <c r="A56" t="s">
        <v>128</v>
      </c>
      <c r="B56">
        <v>0.31652231726796298</v>
      </c>
      <c r="C56">
        <v>1.2955776E-8</v>
      </c>
      <c r="D56">
        <v>134</v>
      </c>
      <c r="E56">
        <v>413</v>
      </c>
      <c r="F56">
        <v>134</v>
      </c>
      <c r="G56">
        <v>0.32445520581113801</v>
      </c>
      <c r="H56">
        <v>0.32445520581113801</v>
      </c>
      <c r="K56">
        <v>0.5</v>
      </c>
      <c r="L56">
        <f t="shared" si="0"/>
        <v>0.81666666666666665</v>
      </c>
    </row>
    <row r="57" spans="1:12" x14ac:dyDescent="0.25">
      <c r="A57" t="s">
        <v>129</v>
      </c>
      <c r="B57">
        <v>0.75450746378937583</v>
      </c>
      <c r="C57">
        <v>0.98686839999999998</v>
      </c>
      <c r="D57">
        <v>315</v>
      </c>
      <c r="E57">
        <v>413</v>
      </c>
      <c r="F57">
        <v>315</v>
      </c>
      <c r="G57">
        <v>0.76271186440677963</v>
      </c>
      <c r="H57">
        <v>0.76271186440677963</v>
      </c>
      <c r="K57">
        <v>0.51</v>
      </c>
      <c r="L57">
        <f t="shared" si="0"/>
        <v>0.83333333333333337</v>
      </c>
    </row>
    <row r="58" spans="1:12" x14ac:dyDescent="0.25">
      <c r="A58" t="s">
        <v>130</v>
      </c>
      <c r="B58">
        <v>0.40712373234921517</v>
      </c>
      <c r="C58">
        <v>1.4580999999999999E-4</v>
      </c>
      <c r="D58">
        <v>315</v>
      </c>
      <c r="E58">
        <v>773</v>
      </c>
      <c r="F58">
        <v>315</v>
      </c>
      <c r="G58">
        <v>0.40750323415265199</v>
      </c>
      <c r="H58">
        <v>0.40750323415265199</v>
      </c>
      <c r="K58">
        <v>0.52</v>
      </c>
      <c r="L58">
        <f t="shared" si="0"/>
        <v>0.83333333333333337</v>
      </c>
    </row>
    <row r="59" spans="1:12" x14ac:dyDescent="0.25">
      <c r="A59" t="s">
        <v>131</v>
      </c>
      <c r="B59">
        <v>0.23513645732740321</v>
      </c>
      <c r="C59">
        <v>3.8443772999999999E-10</v>
      </c>
      <c r="D59">
        <v>165</v>
      </c>
      <c r="E59">
        <v>693</v>
      </c>
      <c r="F59">
        <v>165</v>
      </c>
      <c r="G59">
        <v>0.23809523809523811</v>
      </c>
      <c r="H59">
        <v>0.23809523809523811</v>
      </c>
      <c r="K59">
        <v>0.53</v>
      </c>
      <c r="L59">
        <f t="shared" si="0"/>
        <v>0.83333333333333337</v>
      </c>
    </row>
    <row r="60" spans="1:12" x14ac:dyDescent="0.25">
      <c r="A60" t="s">
        <v>132</v>
      </c>
      <c r="B60">
        <v>0.14966853147944939</v>
      </c>
      <c r="C60">
        <v>1.3576236E-9</v>
      </c>
      <c r="D60">
        <v>32</v>
      </c>
      <c r="E60">
        <v>217</v>
      </c>
      <c r="F60">
        <v>29</v>
      </c>
      <c r="G60">
        <v>0.14746543778801841</v>
      </c>
      <c r="H60">
        <v>0.13364055299539171</v>
      </c>
      <c r="K60">
        <v>0.54</v>
      </c>
      <c r="L60">
        <f t="shared" si="0"/>
        <v>0.85</v>
      </c>
    </row>
    <row r="61" spans="1:12" x14ac:dyDescent="0.25">
      <c r="A61" t="s">
        <v>133</v>
      </c>
      <c r="B61">
        <v>0.51044287560442481</v>
      </c>
      <c r="C61">
        <v>0.72349476999999995</v>
      </c>
      <c r="D61">
        <v>176</v>
      </c>
      <c r="E61">
        <v>309</v>
      </c>
      <c r="F61">
        <v>168</v>
      </c>
      <c r="G61">
        <v>0.56957928802588997</v>
      </c>
      <c r="H61">
        <v>0.5436893203883495</v>
      </c>
      <c r="K61">
        <v>0.55000000000000004</v>
      </c>
      <c r="L61">
        <f t="shared" si="0"/>
        <v>0.85</v>
      </c>
    </row>
    <row r="62" spans="1:12" x14ac:dyDescent="0.25">
      <c r="K62">
        <v>0.56000000000000005</v>
      </c>
      <c r="L62">
        <f t="shared" si="0"/>
        <v>0.85</v>
      </c>
    </row>
    <row r="63" spans="1:12" x14ac:dyDescent="0.25">
      <c r="K63">
        <v>0.56999999999999995</v>
      </c>
      <c r="L63">
        <f t="shared" si="0"/>
        <v>0.8666666666666667</v>
      </c>
    </row>
    <row r="64" spans="1:12" x14ac:dyDescent="0.25">
      <c r="K64">
        <v>0.57999999999999996</v>
      </c>
      <c r="L64">
        <f t="shared" si="0"/>
        <v>0.9</v>
      </c>
    </row>
    <row r="65" spans="11:12" x14ac:dyDescent="0.25">
      <c r="K65">
        <v>0.59</v>
      </c>
      <c r="L65">
        <f t="shared" si="0"/>
        <v>0.91666666666666663</v>
      </c>
    </row>
    <row r="66" spans="11:12" x14ac:dyDescent="0.25">
      <c r="K66">
        <v>0.6</v>
      </c>
      <c r="L66">
        <f t="shared" si="0"/>
        <v>0.91666666666666663</v>
      </c>
    </row>
    <row r="67" spans="11:12" x14ac:dyDescent="0.25">
      <c r="K67">
        <v>0.61</v>
      </c>
      <c r="L67">
        <f t="shared" si="0"/>
        <v>0.91666666666666663</v>
      </c>
    </row>
    <row r="68" spans="11:12" x14ac:dyDescent="0.25">
      <c r="K68">
        <v>0.62</v>
      </c>
      <c r="L68">
        <f t="shared" si="0"/>
        <v>0.91666666666666663</v>
      </c>
    </row>
    <row r="69" spans="11:12" x14ac:dyDescent="0.25">
      <c r="K69">
        <v>0.63</v>
      </c>
      <c r="L69">
        <f t="shared" si="0"/>
        <v>0.91666666666666663</v>
      </c>
    </row>
    <row r="70" spans="11:12" x14ac:dyDescent="0.25">
      <c r="K70">
        <v>0.64</v>
      </c>
      <c r="L70">
        <f t="shared" si="0"/>
        <v>0.91666666666666663</v>
      </c>
    </row>
    <row r="71" spans="11:12" x14ac:dyDescent="0.25">
      <c r="K71">
        <v>0.65</v>
      </c>
      <c r="L71">
        <f t="shared" si="0"/>
        <v>0.91666666666666663</v>
      </c>
    </row>
    <row r="72" spans="11:12" x14ac:dyDescent="0.25">
      <c r="K72">
        <v>0.66</v>
      </c>
      <c r="L72">
        <f t="shared" ref="L72:L106" si="1">COUNTIF(G$2:G$80,"&lt;=" &amp; $K72)/COUNT(G$2:G$80)</f>
        <v>0.91666666666666663</v>
      </c>
    </row>
    <row r="73" spans="11:12" x14ac:dyDescent="0.25">
      <c r="K73">
        <v>0.67</v>
      </c>
      <c r="L73">
        <f t="shared" si="1"/>
        <v>0.91666666666666663</v>
      </c>
    </row>
    <row r="74" spans="11:12" x14ac:dyDescent="0.25">
      <c r="K74">
        <v>0.68</v>
      </c>
      <c r="L74">
        <f t="shared" si="1"/>
        <v>0.91666666666666663</v>
      </c>
    </row>
    <row r="75" spans="11:12" x14ac:dyDescent="0.25">
      <c r="K75">
        <v>0.69</v>
      </c>
      <c r="L75">
        <f t="shared" si="1"/>
        <v>0.91666666666666663</v>
      </c>
    </row>
    <row r="76" spans="11:12" x14ac:dyDescent="0.25">
      <c r="K76">
        <v>0.7</v>
      </c>
      <c r="L76">
        <f t="shared" si="1"/>
        <v>0.91666666666666663</v>
      </c>
    </row>
    <row r="77" spans="11:12" x14ac:dyDescent="0.25">
      <c r="K77">
        <v>0.71</v>
      </c>
      <c r="L77">
        <f t="shared" si="1"/>
        <v>0.91666666666666663</v>
      </c>
    </row>
    <row r="78" spans="11:12" x14ac:dyDescent="0.25">
      <c r="K78">
        <v>0.72</v>
      </c>
      <c r="L78">
        <f t="shared" si="1"/>
        <v>0.91666666666666663</v>
      </c>
    </row>
    <row r="79" spans="11:12" x14ac:dyDescent="0.25">
      <c r="K79">
        <v>0.73</v>
      </c>
      <c r="L79">
        <f t="shared" si="1"/>
        <v>0.91666666666666663</v>
      </c>
    </row>
    <row r="80" spans="11:12" x14ac:dyDescent="0.25">
      <c r="K80">
        <v>0.74</v>
      </c>
      <c r="L80">
        <f t="shared" si="1"/>
        <v>0.91666666666666663</v>
      </c>
    </row>
    <row r="81" spans="11:12" x14ac:dyDescent="0.25">
      <c r="K81">
        <v>0.75</v>
      </c>
      <c r="L81">
        <f t="shared" si="1"/>
        <v>0.91666666666666663</v>
      </c>
    </row>
    <row r="82" spans="11:12" x14ac:dyDescent="0.25">
      <c r="K82">
        <v>0.76</v>
      </c>
      <c r="L82">
        <f t="shared" si="1"/>
        <v>0.91666666666666663</v>
      </c>
    </row>
    <row r="83" spans="11:12" x14ac:dyDescent="0.25">
      <c r="K83">
        <v>0.77</v>
      </c>
      <c r="L83">
        <f t="shared" si="1"/>
        <v>0.95</v>
      </c>
    </row>
    <row r="84" spans="11:12" x14ac:dyDescent="0.25">
      <c r="K84">
        <v>0.78</v>
      </c>
      <c r="L84">
        <f t="shared" si="1"/>
        <v>0.96666666666666667</v>
      </c>
    </row>
    <row r="85" spans="11:12" x14ac:dyDescent="0.25">
      <c r="K85">
        <v>0.79</v>
      </c>
      <c r="L85">
        <f t="shared" si="1"/>
        <v>0.96666666666666667</v>
      </c>
    </row>
    <row r="86" spans="11:12" x14ac:dyDescent="0.25">
      <c r="K86">
        <v>0.8</v>
      </c>
      <c r="L86">
        <f t="shared" si="1"/>
        <v>1</v>
      </c>
    </row>
    <row r="87" spans="11:12" x14ac:dyDescent="0.25">
      <c r="K87">
        <v>0.81</v>
      </c>
      <c r="L87">
        <f t="shared" si="1"/>
        <v>1</v>
      </c>
    </row>
    <row r="88" spans="11:12" x14ac:dyDescent="0.25">
      <c r="K88">
        <v>0.82</v>
      </c>
      <c r="L88">
        <f t="shared" si="1"/>
        <v>1</v>
      </c>
    </row>
    <row r="89" spans="11:12" x14ac:dyDescent="0.25">
      <c r="K89">
        <v>0.83</v>
      </c>
      <c r="L89">
        <f t="shared" si="1"/>
        <v>1</v>
      </c>
    </row>
    <row r="90" spans="11:12" x14ac:dyDescent="0.25">
      <c r="K90">
        <v>0.84</v>
      </c>
      <c r="L90">
        <f t="shared" si="1"/>
        <v>1</v>
      </c>
    </row>
    <row r="91" spans="11:12" x14ac:dyDescent="0.25">
      <c r="K91">
        <v>0.85</v>
      </c>
      <c r="L91">
        <f t="shared" si="1"/>
        <v>1</v>
      </c>
    </row>
    <row r="92" spans="11:12" x14ac:dyDescent="0.25">
      <c r="K92">
        <v>0.86</v>
      </c>
      <c r="L92">
        <f t="shared" si="1"/>
        <v>1</v>
      </c>
    </row>
    <row r="93" spans="11:12" x14ac:dyDescent="0.25">
      <c r="K93">
        <v>0.87</v>
      </c>
      <c r="L93">
        <f t="shared" si="1"/>
        <v>1</v>
      </c>
    </row>
    <row r="94" spans="11:12" x14ac:dyDescent="0.25">
      <c r="K94">
        <v>0.88</v>
      </c>
      <c r="L94">
        <f t="shared" si="1"/>
        <v>1</v>
      </c>
    </row>
    <row r="95" spans="11:12" x14ac:dyDescent="0.25">
      <c r="K95">
        <v>0.89</v>
      </c>
      <c r="L95">
        <f t="shared" si="1"/>
        <v>1</v>
      </c>
    </row>
    <row r="96" spans="11:12" x14ac:dyDescent="0.25">
      <c r="K96">
        <v>0.9</v>
      </c>
      <c r="L96">
        <f t="shared" si="1"/>
        <v>1</v>
      </c>
    </row>
    <row r="97" spans="11:12" x14ac:dyDescent="0.25">
      <c r="K97">
        <v>0.91</v>
      </c>
      <c r="L97">
        <f t="shared" si="1"/>
        <v>1</v>
      </c>
    </row>
    <row r="98" spans="11:12" x14ac:dyDescent="0.25">
      <c r="K98">
        <v>0.92</v>
      </c>
      <c r="L98">
        <f t="shared" si="1"/>
        <v>1</v>
      </c>
    </row>
    <row r="99" spans="11:12" x14ac:dyDescent="0.25">
      <c r="K99">
        <v>0.93</v>
      </c>
      <c r="L99">
        <f t="shared" si="1"/>
        <v>1</v>
      </c>
    </row>
    <row r="100" spans="11:12" x14ac:dyDescent="0.25">
      <c r="K100">
        <v>0.94</v>
      </c>
      <c r="L100">
        <f t="shared" si="1"/>
        <v>1</v>
      </c>
    </row>
    <row r="101" spans="11:12" x14ac:dyDescent="0.25">
      <c r="K101">
        <v>0.95</v>
      </c>
      <c r="L101">
        <f t="shared" si="1"/>
        <v>1</v>
      </c>
    </row>
    <row r="102" spans="11:12" x14ac:dyDescent="0.25">
      <c r="K102">
        <v>0.96</v>
      </c>
      <c r="L102">
        <f t="shared" si="1"/>
        <v>1</v>
      </c>
    </row>
    <row r="103" spans="11:12" x14ac:dyDescent="0.25">
      <c r="K103">
        <v>0.97</v>
      </c>
      <c r="L103">
        <f t="shared" si="1"/>
        <v>1</v>
      </c>
    </row>
    <row r="104" spans="11:12" x14ac:dyDescent="0.25">
      <c r="K104">
        <v>0.98</v>
      </c>
      <c r="L104">
        <f t="shared" si="1"/>
        <v>1</v>
      </c>
    </row>
    <row r="105" spans="11:12" x14ac:dyDescent="0.25">
      <c r="K105">
        <v>0.99</v>
      </c>
      <c r="L105">
        <f t="shared" si="1"/>
        <v>1</v>
      </c>
    </row>
    <row r="106" spans="11:12" x14ac:dyDescent="0.25">
      <c r="K106">
        <v>1</v>
      </c>
      <c r="L106">
        <f t="shared" si="1"/>
        <v>1</v>
      </c>
    </row>
  </sheetData>
  <conditionalFormatting sqref="B1:B1048576">
    <cfRule type="cellIs" dxfId="3" priority="1" operator="lessThan">
      <formula>0.579</formula>
    </cfRule>
    <cfRule type="cellIs" dxfId="2" priority="2" operator="greaterThan">
      <formula>0.579</formula>
    </cfRule>
  </conditionalFormatting>
  <conditionalFormatting sqref="C1:C61">
    <cfRule type="cellIs" dxfId="1" priority="8" operator="lessThan">
      <formula>"0.579"</formula>
    </cfRule>
    <cfRule type="cellIs" dxfId="0" priority="9" operator="greaterThan">
      <formula>"0.579"</formula>
    </cfRule>
  </conditionalFormatting>
  <conditionalFormatting sqref="L6:L10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M1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6:N1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O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E3B-534A-4ECB-9C79-912F181D2383}">
  <dimension ref="A1:L102"/>
  <sheetViews>
    <sheetView tabSelected="1" zoomScale="65" workbookViewId="0">
      <selection activeCell="T45" sqref="T45"/>
    </sheetView>
  </sheetViews>
  <sheetFormatPr defaultColWidth="11.42578125" defaultRowHeight="15" x14ac:dyDescent="0.25"/>
  <cols>
    <col min="2" max="2" width="14.7109375" customWidth="1"/>
    <col min="3" max="3" width="14.42578125" customWidth="1"/>
    <col min="4" max="4" width="16.85546875" customWidth="1"/>
    <col min="9" max="9" width="14" customWidth="1"/>
    <col min="10" max="10" width="13.28515625" customWidth="1"/>
    <col min="11" max="11" width="15.140625" customWidth="1"/>
    <col min="12" max="12" width="12.5703125" customWidth="1"/>
    <col min="13" max="13" width="13.7109375" customWidth="1"/>
    <col min="14" max="14" width="14.42578125" customWidth="1"/>
    <col min="15" max="15" width="16.7109375" customWidth="1"/>
  </cols>
  <sheetData>
    <row r="1" spans="1:12" x14ac:dyDescent="0.25">
      <c r="A1" t="s">
        <v>69</v>
      </c>
      <c r="B1" t="s">
        <v>134</v>
      </c>
      <c r="C1" t="s">
        <v>135</v>
      </c>
      <c r="D1" t="s">
        <v>136</v>
      </c>
      <c r="E1" t="s">
        <v>149</v>
      </c>
      <c r="I1" t="s">
        <v>137</v>
      </c>
      <c r="J1" t="s">
        <v>138</v>
      </c>
      <c r="K1" t="s">
        <v>139</v>
      </c>
    </row>
    <row r="2" spans="1:12" x14ac:dyDescent="0.25">
      <c r="A2">
        <v>0</v>
      </c>
      <c r="B2">
        <f>COUNTIF(ffppF!G$2:G$61,"&lt;=" &amp; $A2)/COUNT(ffppF!G$2:G$61)</f>
        <v>0</v>
      </c>
      <c r="C2">
        <f>COUNTIF(ffppR!G$2:G$61,"&gt;" &amp; $A2)/COUNT(ffppR!G$2:G$61)</f>
        <v>1</v>
      </c>
      <c r="D2">
        <f>(B2+C2)/2</f>
        <v>0.5</v>
      </c>
      <c r="E2">
        <f>SQRT(POWER(B2,2)+POWER(C2,2))</f>
        <v>1</v>
      </c>
      <c r="I2">
        <f>ffppF!N3</f>
        <v>0.91666666666666663</v>
      </c>
      <c r="J2">
        <f>ffppR!N3</f>
        <v>0.14754098360655737</v>
      </c>
      <c r="K2">
        <f>(I2+J2)/2</f>
        <v>0.53210382513661203</v>
      </c>
    </row>
    <row r="3" spans="1:12" x14ac:dyDescent="0.25">
      <c r="A3">
        <v>0.01</v>
      </c>
      <c r="B3">
        <f>COUNTIF(ffppF!G$2:G$61,"&lt;=" &amp; $A3)/COUNT(ffppF!G$2:G$61)</f>
        <v>0</v>
      </c>
      <c r="C3">
        <f>COUNTIF(ffppR!G$2:G$61,"&gt;" &amp; $A3)/COUNT(ffppR!G$2:G$61)</f>
        <v>1</v>
      </c>
      <c r="D3">
        <f t="shared" ref="D3:D66" si="0">(B3+C3)/2</f>
        <v>0.5</v>
      </c>
      <c r="E3">
        <f t="shared" ref="E3:E66" si="1">SQRT(POWER(B3,2)+POWER(C3,2))</f>
        <v>1</v>
      </c>
    </row>
    <row r="4" spans="1:12" x14ac:dyDescent="0.25">
      <c r="A4">
        <v>0.02</v>
      </c>
      <c r="B4">
        <f>COUNTIF(ffppF!G$2:G$61,"&lt;=" &amp; $A4)/COUNT(ffppF!G$2:G$61)</f>
        <v>0</v>
      </c>
      <c r="C4">
        <f>COUNTIF(ffppR!G$2:G$61,"&gt;" &amp; $A4)/COUNT(ffppR!G$2:G$61)</f>
        <v>1</v>
      </c>
      <c r="D4">
        <f t="shared" si="0"/>
        <v>0.5</v>
      </c>
      <c r="E4">
        <f t="shared" si="1"/>
        <v>1</v>
      </c>
      <c r="I4" t="s">
        <v>140</v>
      </c>
      <c r="J4" t="s">
        <v>141</v>
      </c>
      <c r="K4" t="s">
        <v>142</v>
      </c>
    </row>
    <row r="5" spans="1:12" x14ac:dyDescent="0.25">
      <c r="A5">
        <v>0.03</v>
      </c>
      <c r="B5">
        <f>COUNTIF(ffppF!G$2:G$61,"&lt;=" &amp; $A5)/COUNT(ffppF!G$2:G$61)</f>
        <v>0</v>
      </c>
      <c r="C5">
        <f>COUNTIF(ffppR!G$2:G$61,"&gt;" &amp; $A5)/COUNT(ffppR!G$2:G$61)</f>
        <v>0.98333333333333328</v>
      </c>
      <c r="D5">
        <f t="shared" si="0"/>
        <v>0.49166666666666664</v>
      </c>
      <c r="E5">
        <f t="shared" si="1"/>
        <v>0.98333333333333328</v>
      </c>
      <c r="I5">
        <f>ffppF!O3</f>
        <v>0.81666666666666665</v>
      </c>
      <c r="J5">
        <f>ffppR!O3</f>
        <v>0.22950819672131148</v>
      </c>
      <c r="K5">
        <f>(I5+J5)/2</f>
        <v>0.52308743169398908</v>
      </c>
    </row>
    <row r="6" spans="1:12" x14ac:dyDescent="0.25">
      <c r="A6">
        <v>0.04</v>
      </c>
      <c r="B6">
        <f>COUNTIF(ffppF!G$2:G$61,"&lt;=" &amp; $A6)/COUNT(ffppF!G$2:G$61)</f>
        <v>0</v>
      </c>
      <c r="C6">
        <f>COUNTIF(ffppR!G$2:G$61,"&gt;" &amp; $A6)/COUNT(ffppR!G$2:G$61)</f>
        <v>0.98333333333333328</v>
      </c>
      <c r="D6">
        <f t="shared" si="0"/>
        <v>0.49166666666666664</v>
      </c>
      <c r="E6">
        <f t="shared" si="1"/>
        <v>0.98333333333333328</v>
      </c>
    </row>
    <row r="7" spans="1:12" x14ac:dyDescent="0.25">
      <c r="A7">
        <v>0.05</v>
      </c>
      <c r="B7">
        <f>COUNTIF(ffppF!G$2:G$61,"&lt;=" &amp; $A7)/COUNT(ffppF!G$2:G$61)</f>
        <v>0</v>
      </c>
      <c r="C7">
        <f>COUNTIF(ffppR!G$2:G$61,"&gt;" &amp; $A7)/COUNT(ffppR!G$2:G$61)</f>
        <v>0.98333333333333328</v>
      </c>
      <c r="D7">
        <f t="shared" si="0"/>
        <v>0.49166666666666664</v>
      </c>
      <c r="E7">
        <f t="shared" si="1"/>
        <v>0.98333333333333328</v>
      </c>
    </row>
    <row r="8" spans="1:12" x14ac:dyDescent="0.25">
      <c r="A8">
        <v>0.06</v>
      </c>
      <c r="B8">
        <f>COUNTIF(ffppF!G$2:G$61,"&lt;=" &amp; $A8)/COUNT(ffppF!G$2:G$61)</f>
        <v>0</v>
      </c>
      <c r="C8">
        <f>COUNTIF(ffppR!G$2:G$61,"&gt;" &amp; $A8)/COUNT(ffppR!G$2:G$61)</f>
        <v>0.98333333333333328</v>
      </c>
      <c r="D8">
        <f t="shared" si="0"/>
        <v>0.49166666666666664</v>
      </c>
      <c r="E8">
        <f t="shared" si="1"/>
        <v>0.98333333333333328</v>
      </c>
    </row>
    <row r="9" spans="1:12" x14ac:dyDescent="0.25">
      <c r="A9">
        <v>7.0000000000000007E-2</v>
      </c>
      <c r="B9">
        <f>COUNTIF(ffppF!G$2:G$61,"&lt;=" &amp; $A9)/COUNT(ffppF!G$2:G$61)</f>
        <v>0</v>
      </c>
      <c r="C9">
        <f>COUNTIF(ffppR!G$2:G$61,"&gt;" &amp; $A9)/COUNT(ffppR!G$2:G$61)</f>
        <v>0.98333333333333328</v>
      </c>
      <c r="D9">
        <f t="shared" si="0"/>
        <v>0.49166666666666664</v>
      </c>
      <c r="E9">
        <f t="shared" si="1"/>
        <v>0.98333333333333328</v>
      </c>
      <c r="H9" t="s">
        <v>143</v>
      </c>
      <c r="I9" t="s">
        <v>146</v>
      </c>
      <c r="J9" t="s">
        <v>147</v>
      </c>
      <c r="K9" t="s">
        <v>70</v>
      </c>
      <c r="L9" t="s">
        <v>148</v>
      </c>
    </row>
    <row r="10" spans="1:12" x14ac:dyDescent="0.25">
      <c r="A10">
        <v>0.08</v>
      </c>
      <c r="B10">
        <f>COUNTIF(ffppF!G$2:G$61,"&lt;=" &amp; $A10)/COUNT(ffppF!G$2:G$61)</f>
        <v>0</v>
      </c>
      <c r="C10">
        <f>COUNTIF(ffppR!G$2:G$61,"&gt;" &amp; $A10)/COUNT(ffppR!G$2:G$61)</f>
        <v>0.96666666666666667</v>
      </c>
      <c r="D10">
        <f t="shared" si="0"/>
        <v>0.48333333333333334</v>
      </c>
      <c r="E10">
        <f t="shared" si="1"/>
        <v>0.96666666666666667</v>
      </c>
      <c r="H10" t="s">
        <v>144</v>
      </c>
      <c r="I10">
        <f>K2</f>
        <v>0.53210382513661203</v>
      </c>
      <c r="J10">
        <f>I2</f>
        <v>0.91666666666666663</v>
      </c>
      <c r="K10">
        <f>J2</f>
        <v>0.14754098360655737</v>
      </c>
      <c r="L10">
        <f>SQRT(POWER(J10,2)+POWER(K10,2))</f>
        <v>0.92846438791230335</v>
      </c>
    </row>
    <row r="11" spans="1:12" x14ac:dyDescent="0.25">
      <c r="A11">
        <v>0.09</v>
      </c>
      <c r="B11">
        <f>COUNTIF(ffppF!G$2:G$61,"&lt;=" &amp; $A11)/COUNT(ffppF!G$2:G$61)</f>
        <v>1.6666666666666666E-2</v>
      </c>
      <c r="C11">
        <f>COUNTIF(ffppR!G$2:G$61,"&gt;" &amp; $A11)/COUNT(ffppR!G$2:G$61)</f>
        <v>0.96666666666666667</v>
      </c>
      <c r="D11">
        <f t="shared" si="0"/>
        <v>0.4916666666666667</v>
      </c>
      <c r="E11">
        <f t="shared" si="1"/>
        <v>0.96681033415154505</v>
      </c>
      <c r="H11" t="s">
        <v>145</v>
      </c>
      <c r="I11">
        <f>K5</f>
        <v>0.52308743169398908</v>
      </c>
      <c r="J11">
        <f>I5</f>
        <v>0.81666666666666665</v>
      </c>
      <c r="K11">
        <f>J5</f>
        <v>0.22950819672131148</v>
      </c>
      <c r="L11">
        <f t="shared" ref="L11:L15" si="2">SQRT(POWER(J11,2)+POWER(K11,2))</f>
        <v>0.84830328114814735</v>
      </c>
    </row>
    <row r="12" spans="1:12" x14ac:dyDescent="0.25">
      <c r="A12">
        <v>0.1</v>
      </c>
      <c r="B12">
        <f>COUNTIF(ffppF!G$2:G$61,"&lt;=" &amp; $A12)/COUNT(ffppF!G$2:G$61)</f>
        <v>1.6666666666666666E-2</v>
      </c>
      <c r="C12">
        <f>COUNTIF(ffppR!G$2:G$61,"&gt;" &amp; $A12)/COUNT(ffppR!G$2:G$61)</f>
        <v>0.95</v>
      </c>
      <c r="D12">
        <f t="shared" si="0"/>
        <v>0.48333333333333334</v>
      </c>
      <c r="E12">
        <f t="shared" si="1"/>
        <v>0.95014618758261504</v>
      </c>
      <c r="H12" t="str">
        <f>"t=" &amp; A38</f>
        <v>t=0,36</v>
      </c>
      <c r="I12">
        <f>D38</f>
        <v>0.56666666666666665</v>
      </c>
      <c r="J12">
        <f>B38</f>
        <v>0.7</v>
      </c>
      <c r="K12">
        <f>C38</f>
        <v>0.43333333333333335</v>
      </c>
      <c r="L12">
        <f t="shared" si="2"/>
        <v>0.82327260234856459</v>
      </c>
    </row>
    <row r="13" spans="1:12" x14ac:dyDescent="0.25">
      <c r="A13">
        <v>0.11</v>
      </c>
      <c r="B13">
        <f>COUNTIF(ffppF!G$2:G$61,"&lt;=" &amp; $A13)/COUNT(ffppF!G$2:G$61)</f>
        <v>1.6666666666666666E-2</v>
      </c>
      <c r="C13">
        <f>COUNTIF(ffppR!G$2:G$61,"&gt;" &amp; $A13)/COUNT(ffppR!G$2:G$61)</f>
        <v>0.93333333333333335</v>
      </c>
      <c r="D13">
        <f t="shared" si="0"/>
        <v>0.47500000000000003</v>
      </c>
      <c r="E13">
        <f t="shared" si="1"/>
        <v>0.93348213099602984</v>
      </c>
      <c r="H13" t="str">
        <f>"t=" &amp; A39</f>
        <v>t=0,37</v>
      </c>
      <c r="I13">
        <f>D39</f>
        <v>0.56666666666666665</v>
      </c>
      <c r="J13">
        <f>B39</f>
        <v>0.71666666666666667</v>
      </c>
      <c r="K13">
        <f>C39</f>
        <v>0.41666666666666669</v>
      </c>
      <c r="L13">
        <f t="shared" si="2"/>
        <v>0.82898867436305923</v>
      </c>
    </row>
    <row r="14" spans="1:12" x14ac:dyDescent="0.25">
      <c r="A14">
        <v>0.12</v>
      </c>
      <c r="B14">
        <f>COUNTIF(ffppF!G$2:G$61,"&lt;=" &amp; $A14)/COUNT(ffppF!G$2:G$61)</f>
        <v>1.6666666666666666E-2</v>
      </c>
      <c r="C14">
        <f>COUNTIF(ffppR!G$2:G$61,"&gt;" &amp; $A14)/COUNT(ffppR!G$2:G$61)</f>
        <v>0.93333333333333335</v>
      </c>
      <c r="D14">
        <f t="shared" si="0"/>
        <v>0.47500000000000003</v>
      </c>
      <c r="E14">
        <f t="shared" si="1"/>
        <v>0.93348213099602984</v>
      </c>
      <c r="H14" t="str">
        <f>"t=" &amp; A47</f>
        <v>t=0,45</v>
      </c>
      <c r="I14">
        <f>D47</f>
        <v>0.56666666666666665</v>
      </c>
      <c r="J14">
        <f>B47</f>
        <v>0.81666666666666665</v>
      </c>
      <c r="K14">
        <f>C47</f>
        <v>0.31666666666666665</v>
      </c>
      <c r="L14">
        <f t="shared" si="2"/>
        <v>0.87591222289806081</v>
      </c>
    </row>
    <row r="15" spans="1:12" x14ac:dyDescent="0.25">
      <c r="A15">
        <v>0.13</v>
      </c>
      <c r="B15">
        <f>COUNTIF(ffppF!G$2:G$61,"&lt;=" &amp; $A15)/COUNT(ffppF!G$2:G$61)</f>
        <v>3.3333333333333333E-2</v>
      </c>
      <c r="C15">
        <f>COUNTIF(ffppR!G$2:G$61,"&gt;" &amp; $A15)/COUNT(ffppR!G$2:G$61)</f>
        <v>0.93333333333333335</v>
      </c>
      <c r="D15">
        <f t="shared" si="0"/>
        <v>0.48333333333333334</v>
      </c>
      <c r="E15">
        <f t="shared" si="1"/>
        <v>0.93392838174145998</v>
      </c>
      <c r="H15" t="str">
        <f>"t=" &amp; A48</f>
        <v>t=0,46</v>
      </c>
      <c r="I15">
        <f>D48</f>
        <v>0.56666666666666665</v>
      </c>
      <c r="J15">
        <f>B48</f>
        <v>0.81666666666666665</v>
      </c>
      <c r="K15">
        <f>C48</f>
        <v>0.31666666666666665</v>
      </c>
      <c r="L15">
        <f t="shared" si="2"/>
        <v>0.87591222289806081</v>
      </c>
    </row>
    <row r="16" spans="1:12" x14ac:dyDescent="0.25">
      <c r="A16">
        <v>0.14000000000000001</v>
      </c>
      <c r="B16">
        <f>COUNTIF(ffppF!G$2:G$61,"&lt;=" &amp; $A16)/COUNT(ffppF!G$2:G$61)</f>
        <v>0.05</v>
      </c>
      <c r="C16">
        <f>COUNTIF(ffppR!G$2:G$61,"&gt;" &amp; $A16)/COUNT(ffppR!G$2:G$61)</f>
        <v>0.93333333333333335</v>
      </c>
      <c r="D16">
        <f t="shared" si="0"/>
        <v>0.4916666666666667</v>
      </c>
      <c r="E16">
        <f t="shared" si="1"/>
        <v>0.93467165952066344</v>
      </c>
    </row>
    <row r="17" spans="1:5" x14ac:dyDescent="0.25">
      <c r="A17">
        <v>0.15</v>
      </c>
      <c r="B17">
        <f>COUNTIF(ffppF!G$2:G$61,"&lt;=" &amp; $A17)/COUNT(ffppF!G$2:G$61)</f>
        <v>6.6666666666666666E-2</v>
      </c>
      <c r="C17">
        <f>COUNTIF(ffppR!G$2:G$61,"&gt;" &amp; $A17)/COUNT(ffppR!G$2:G$61)</f>
        <v>0.93333333333333335</v>
      </c>
      <c r="D17">
        <f t="shared" si="0"/>
        <v>0.5</v>
      </c>
      <c r="E17">
        <f t="shared" si="1"/>
        <v>0.93571125650788001</v>
      </c>
    </row>
    <row r="18" spans="1:5" x14ac:dyDescent="0.25">
      <c r="A18">
        <v>0.16</v>
      </c>
      <c r="B18">
        <f>COUNTIF(ffppF!G$2:G$61,"&lt;=" &amp; $A18)/COUNT(ffppF!G$2:G$61)</f>
        <v>6.6666666666666666E-2</v>
      </c>
      <c r="C18">
        <f>COUNTIF(ffppR!G$2:G$61,"&gt;" &amp; $A18)/COUNT(ffppR!G$2:G$61)</f>
        <v>0.8833333333333333</v>
      </c>
      <c r="D18">
        <f t="shared" si="0"/>
        <v>0.47499999999999998</v>
      </c>
      <c r="E18">
        <f t="shared" si="1"/>
        <v>0.88584548439455413</v>
      </c>
    </row>
    <row r="19" spans="1:5" x14ac:dyDescent="0.25">
      <c r="A19">
        <v>0.17</v>
      </c>
      <c r="B19">
        <f>COUNTIF(ffppF!G$2:G$61,"&lt;=" &amp; $A19)/COUNT(ffppF!G$2:G$61)</f>
        <v>8.3333333333333329E-2</v>
      </c>
      <c r="C19">
        <f>COUNTIF(ffppR!G$2:G$61,"&gt;" &amp; $A19)/COUNT(ffppR!G$2:G$61)</f>
        <v>0.85</v>
      </c>
      <c r="D19">
        <f t="shared" si="0"/>
        <v>0.46666666666666667</v>
      </c>
      <c r="E19">
        <f t="shared" si="1"/>
        <v>0.85407519835459711</v>
      </c>
    </row>
    <row r="20" spans="1:5" x14ac:dyDescent="0.25">
      <c r="A20">
        <v>0.18</v>
      </c>
      <c r="B20">
        <f>COUNTIF(ffppF!G$2:G$61,"&lt;=" &amp; $A20)/COUNT(ffppF!G$2:G$61)</f>
        <v>0.13333333333333333</v>
      </c>
      <c r="C20">
        <f>COUNTIF(ffppR!G$2:G$61,"&gt;" &amp; $A20)/COUNT(ffppR!G$2:G$61)</f>
        <v>0.83333333333333337</v>
      </c>
      <c r="D20">
        <f t="shared" si="0"/>
        <v>0.48333333333333334</v>
      </c>
      <c r="E20">
        <f t="shared" si="1"/>
        <v>0.84393259341147753</v>
      </c>
    </row>
    <row r="21" spans="1:5" x14ac:dyDescent="0.25">
      <c r="A21">
        <v>0.19</v>
      </c>
      <c r="B21">
        <f>COUNTIF(ffppF!G$2:G$61,"&lt;=" &amp; $A21)/COUNT(ffppF!G$2:G$61)</f>
        <v>0.13333333333333333</v>
      </c>
      <c r="C21">
        <f>COUNTIF(ffppR!G$2:G$61,"&gt;" &amp; $A21)/COUNT(ffppR!G$2:G$61)</f>
        <v>0.81666666666666665</v>
      </c>
      <c r="D21">
        <f t="shared" si="0"/>
        <v>0.47499999999999998</v>
      </c>
      <c r="E21">
        <f t="shared" si="1"/>
        <v>0.82747943915376065</v>
      </c>
    </row>
    <row r="22" spans="1:5" x14ac:dyDescent="0.25">
      <c r="A22">
        <v>0.2</v>
      </c>
      <c r="B22">
        <f>COUNTIF(ffppF!G$2:G$61,"&lt;=" &amp; $A22)/COUNT(ffppF!G$2:G$61)</f>
        <v>0.16666666666666666</v>
      </c>
      <c r="C22">
        <f>COUNTIF(ffppR!G$2:G$61,"&gt;" &amp; $A22)/COUNT(ffppR!G$2:G$61)</f>
        <v>0.78333333333333333</v>
      </c>
      <c r="D22">
        <f t="shared" si="0"/>
        <v>0.47499999999999998</v>
      </c>
      <c r="E22">
        <f t="shared" si="1"/>
        <v>0.80086758511559752</v>
      </c>
    </row>
    <row r="23" spans="1:5" x14ac:dyDescent="0.25">
      <c r="A23">
        <v>0.21</v>
      </c>
      <c r="B23">
        <f>COUNTIF(ffppF!G$2:G$61,"&lt;=" &amp; $A23)/COUNT(ffppF!G$2:G$61)</f>
        <v>0.26666666666666666</v>
      </c>
      <c r="C23">
        <f>COUNTIF(ffppR!G$2:G$61,"&gt;" &amp; $A23)/COUNT(ffppR!G$2:G$61)</f>
        <v>0.76666666666666672</v>
      </c>
      <c r="D23">
        <f t="shared" si="0"/>
        <v>0.51666666666666672</v>
      </c>
      <c r="E23">
        <f t="shared" si="1"/>
        <v>0.8117197107923948</v>
      </c>
    </row>
    <row r="24" spans="1:5" x14ac:dyDescent="0.25">
      <c r="A24">
        <v>0.22</v>
      </c>
      <c r="B24">
        <f>COUNTIF(ffppF!G$2:G$61,"&lt;=" &amp; $A24)/COUNT(ffppF!G$2:G$61)</f>
        <v>0.28333333333333333</v>
      </c>
      <c r="C24">
        <f>COUNTIF(ffppR!G$2:G$61,"&gt;" &amp; $A24)/COUNT(ffppR!G$2:G$61)</f>
        <v>0.71666666666666667</v>
      </c>
      <c r="D24">
        <f t="shared" si="0"/>
        <v>0.5</v>
      </c>
      <c r="E24">
        <f t="shared" si="1"/>
        <v>0.77064186811312618</v>
      </c>
    </row>
    <row r="25" spans="1:5" x14ac:dyDescent="0.25">
      <c r="A25">
        <v>0.23</v>
      </c>
      <c r="B25">
        <f>COUNTIF(ffppF!G$2:G$61,"&lt;=" &amp; $A25)/COUNT(ffppF!G$2:G$61)</f>
        <v>0.3</v>
      </c>
      <c r="C25">
        <f>COUNTIF(ffppR!G$2:G$61,"&gt;" &amp; $A25)/COUNT(ffppR!G$2:G$61)</f>
        <v>0.71666666666666667</v>
      </c>
      <c r="D25">
        <f t="shared" si="0"/>
        <v>0.5083333333333333</v>
      </c>
      <c r="E25">
        <f t="shared" si="1"/>
        <v>0.7769241347204443</v>
      </c>
    </row>
    <row r="26" spans="1:5" x14ac:dyDescent="0.25">
      <c r="A26">
        <v>0.24</v>
      </c>
      <c r="B26">
        <f>COUNTIF(ffppF!G$2:G$61,"&lt;=" &amp; $A26)/COUNT(ffppF!G$2:G$61)</f>
        <v>0.36666666666666664</v>
      </c>
      <c r="C26">
        <f>COUNTIF(ffppR!G$2:G$61,"&gt;" &amp; $A26)/COUNT(ffppR!G$2:G$61)</f>
        <v>0.68333333333333335</v>
      </c>
      <c r="D26">
        <f t="shared" si="0"/>
        <v>0.52500000000000002</v>
      </c>
      <c r="E26">
        <f t="shared" si="1"/>
        <v>0.77549267494212271</v>
      </c>
    </row>
    <row r="27" spans="1:5" x14ac:dyDescent="0.25">
      <c r="A27">
        <v>0.25</v>
      </c>
      <c r="B27">
        <f>COUNTIF(ffppF!G$2:G$61,"&lt;=" &amp; $A27)/COUNT(ffppF!G$2:G$61)</f>
        <v>0.4</v>
      </c>
      <c r="C27">
        <f>COUNTIF(ffppR!G$2:G$61,"&gt;" &amp; $A27)/COUNT(ffppR!G$2:G$61)</f>
        <v>0.68333333333333335</v>
      </c>
      <c r="D27">
        <f t="shared" si="0"/>
        <v>0.54166666666666674</v>
      </c>
      <c r="E27">
        <f t="shared" si="1"/>
        <v>0.79179823468131361</v>
      </c>
    </row>
    <row r="28" spans="1:5" x14ac:dyDescent="0.25">
      <c r="A28">
        <v>0.26</v>
      </c>
      <c r="B28">
        <f>COUNTIF(ffppF!G$2:G$61,"&lt;=" &amp; $A28)/COUNT(ffppF!G$2:G$61)</f>
        <v>0.41666666666666669</v>
      </c>
      <c r="C28">
        <f>COUNTIF(ffppR!G$2:G$61,"&gt;" &amp; $A28)/COUNT(ffppR!G$2:G$61)</f>
        <v>0.65</v>
      </c>
      <c r="D28">
        <f t="shared" si="0"/>
        <v>0.53333333333333333</v>
      </c>
      <c r="E28">
        <f t="shared" si="1"/>
        <v>0.77208232146003131</v>
      </c>
    </row>
    <row r="29" spans="1:5" x14ac:dyDescent="0.25">
      <c r="A29">
        <v>0.27</v>
      </c>
      <c r="B29">
        <f>COUNTIF(ffppF!G$2:G$61,"&lt;=" &amp; $A29)/COUNT(ffppF!G$2:G$61)</f>
        <v>0.43333333333333335</v>
      </c>
      <c r="C29">
        <f>COUNTIF(ffppR!G$2:G$61,"&gt;" &amp; $A29)/COUNT(ffppR!G$2:G$61)</f>
        <v>0.65</v>
      </c>
      <c r="D29">
        <f t="shared" si="0"/>
        <v>0.54166666666666674</v>
      </c>
      <c r="E29">
        <f t="shared" si="1"/>
        <v>0.78120277635053104</v>
      </c>
    </row>
    <row r="30" spans="1:5" x14ac:dyDescent="0.25">
      <c r="A30">
        <v>0.28000000000000003</v>
      </c>
      <c r="B30">
        <f>COUNTIF(ffppF!G$2:G$61,"&lt;=" &amp; $A30)/COUNT(ffppF!G$2:G$61)</f>
        <v>0.45</v>
      </c>
      <c r="C30">
        <f>COUNTIF(ffppR!G$2:G$61,"&gt;" &amp; $A30)/COUNT(ffppR!G$2:G$61)</f>
        <v>0.6333333333333333</v>
      </c>
      <c r="D30">
        <f t="shared" si="0"/>
        <v>0.54166666666666663</v>
      </c>
      <c r="E30">
        <f t="shared" si="1"/>
        <v>0.7769241347204443</v>
      </c>
    </row>
    <row r="31" spans="1:5" x14ac:dyDescent="0.25">
      <c r="A31">
        <v>0.28999999999999998</v>
      </c>
      <c r="B31">
        <f>COUNTIF(ffppF!G$2:G$61,"&lt;=" &amp; $A31)/COUNT(ffppF!G$2:G$61)</f>
        <v>0.46666666666666667</v>
      </c>
      <c r="C31">
        <f>COUNTIF(ffppR!G$2:G$61,"&gt;" &amp; $A31)/COUNT(ffppR!G$2:G$61)</f>
        <v>0.56666666666666665</v>
      </c>
      <c r="D31">
        <f t="shared" si="0"/>
        <v>0.51666666666666661</v>
      </c>
      <c r="E31">
        <f t="shared" si="1"/>
        <v>0.73409051818484128</v>
      </c>
    </row>
    <row r="32" spans="1:5" x14ac:dyDescent="0.25">
      <c r="A32">
        <v>0.3</v>
      </c>
      <c r="B32">
        <f>COUNTIF(ffppF!G$2:G$61,"&lt;=" &amp; $A32)/COUNT(ffppF!G$2:G$61)</f>
        <v>0.5</v>
      </c>
      <c r="C32">
        <f>COUNTIF(ffppR!G$2:G$61,"&gt;" &amp; $A32)/COUNT(ffppR!G$2:G$61)</f>
        <v>0.51666666666666672</v>
      </c>
      <c r="D32">
        <f t="shared" si="0"/>
        <v>0.5083333333333333</v>
      </c>
      <c r="E32">
        <f t="shared" si="1"/>
        <v>0.71898848700409967</v>
      </c>
    </row>
    <row r="33" spans="1:5" x14ac:dyDescent="0.25">
      <c r="A33">
        <v>0.31</v>
      </c>
      <c r="B33">
        <f>COUNTIF(ffppF!G$2:G$61,"&lt;=" &amp; $A33)/COUNT(ffppF!G$2:G$61)</f>
        <v>0.53333333333333333</v>
      </c>
      <c r="C33">
        <f>COUNTIF(ffppR!G$2:G$61,"&gt;" &amp; $A33)/COUNT(ffppR!G$2:G$61)</f>
        <v>0.51666666666666672</v>
      </c>
      <c r="D33">
        <f t="shared" si="0"/>
        <v>0.52500000000000002</v>
      </c>
      <c r="E33">
        <f t="shared" si="1"/>
        <v>0.74255564699818222</v>
      </c>
    </row>
    <row r="34" spans="1:5" x14ac:dyDescent="0.25">
      <c r="A34">
        <v>0.32</v>
      </c>
      <c r="B34">
        <f>COUNTIF(ffppF!G$2:G$61,"&lt;=" &amp; $A34)/COUNT(ffppF!G$2:G$61)</f>
        <v>0.56666666666666665</v>
      </c>
      <c r="C34">
        <f>COUNTIF(ffppR!G$2:G$61,"&gt;" &amp; $A34)/COUNT(ffppR!G$2:G$61)</f>
        <v>0.5</v>
      </c>
      <c r="D34">
        <f t="shared" si="0"/>
        <v>0.53333333333333333</v>
      </c>
      <c r="E34">
        <f t="shared" si="1"/>
        <v>0.75571893658364231</v>
      </c>
    </row>
    <row r="35" spans="1:5" x14ac:dyDescent="0.25">
      <c r="A35">
        <v>0.33</v>
      </c>
      <c r="B35">
        <f>COUNTIF(ffppF!G$2:G$61,"&lt;=" &amp; $A35)/COUNT(ffppF!G$2:G$61)</f>
        <v>0.6166666666666667</v>
      </c>
      <c r="C35">
        <f>COUNTIF(ffppR!G$2:G$61,"&gt;" &amp; $A35)/COUNT(ffppR!G$2:G$61)</f>
        <v>0.48333333333333334</v>
      </c>
      <c r="D35">
        <f t="shared" si="0"/>
        <v>0.55000000000000004</v>
      </c>
      <c r="E35">
        <f t="shared" si="1"/>
        <v>0.7835106182362106</v>
      </c>
    </row>
    <row r="36" spans="1:5" x14ac:dyDescent="0.25">
      <c r="A36">
        <v>0.34</v>
      </c>
      <c r="B36">
        <f>COUNTIF(ffppF!G$2:G$61,"&lt;=" &amp; $A36)/COUNT(ffppF!G$2:G$61)</f>
        <v>0.65</v>
      </c>
      <c r="C36">
        <f>COUNTIF(ffppR!G$2:G$61,"&gt;" &amp; $A36)/COUNT(ffppR!G$2:G$61)</f>
        <v>0.46666666666666667</v>
      </c>
      <c r="D36">
        <f t="shared" si="0"/>
        <v>0.55833333333333335</v>
      </c>
      <c r="E36">
        <f t="shared" si="1"/>
        <v>0.80017359227718698</v>
      </c>
    </row>
    <row r="37" spans="1:5" x14ac:dyDescent="0.25">
      <c r="A37">
        <v>0.35</v>
      </c>
      <c r="B37">
        <f>COUNTIF(ffppF!G$2:G$61,"&lt;=" &amp; $A37)/COUNT(ffppF!G$2:G$61)</f>
        <v>0.65</v>
      </c>
      <c r="C37">
        <f>COUNTIF(ffppR!G$2:G$61,"&gt;" &amp; $A37)/COUNT(ffppR!G$2:G$61)</f>
        <v>0.43333333333333335</v>
      </c>
      <c r="D37">
        <f t="shared" si="0"/>
        <v>0.54166666666666674</v>
      </c>
      <c r="E37">
        <f t="shared" si="1"/>
        <v>0.78120277635053104</v>
      </c>
    </row>
    <row r="38" spans="1:5" x14ac:dyDescent="0.25">
      <c r="A38">
        <v>0.36</v>
      </c>
      <c r="B38">
        <f>COUNTIF(ffppF!G$2:G$61,"&lt;=" &amp; $A38)/COUNT(ffppF!G$2:G$61)</f>
        <v>0.7</v>
      </c>
      <c r="C38">
        <f>COUNTIF(ffppR!G$2:G$61,"&gt;" &amp; $A38)/COUNT(ffppR!G$2:G$61)</f>
        <v>0.43333333333333335</v>
      </c>
      <c r="D38">
        <f t="shared" si="0"/>
        <v>0.56666666666666665</v>
      </c>
      <c r="E38">
        <f t="shared" si="1"/>
        <v>0.82327260234856459</v>
      </c>
    </row>
    <row r="39" spans="1:5" x14ac:dyDescent="0.25">
      <c r="A39">
        <v>0.37</v>
      </c>
      <c r="B39">
        <f>COUNTIF(ffppF!G$2:G$61,"&lt;=" &amp; $A39)/COUNT(ffppF!G$2:G$61)</f>
        <v>0.71666666666666667</v>
      </c>
      <c r="C39">
        <f>COUNTIF(ffppR!G$2:G$61,"&gt;" &amp; $A39)/COUNT(ffppR!G$2:G$61)</f>
        <v>0.41666666666666669</v>
      </c>
      <c r="D39">
        <f t="shared" si="0"/>
        <v>0.56666666666666665</v>
      </c>
      <c r="E39">
        <f t="shared" si="1"/>
        <v>0.82898867436305923</v>
      </c>
    </row>
    <row r="40" spans="1:5" x14ac:dyDescent="0.25">
      <c r="A40">
        <v>0.38</v>
      </c>
      <c r="B40">
        <f>COUNTIF(ffppF!G$2:G$61,"&lt;=" &amp; $A40)/COUNT(ffppF!G$2:G$61)</f>
        <v>0.71666666666666667</v>
      </c>
      <c r="C40">
        <f>COUNTIF(ffppR!G$2:G$61,"&gt;" &amp; $A40)/COUNT(ffppR!G$2:G$61)</f>
        <v>0.38333333333333336</v>
      </c>
      <c r="D40">
        <f t="shared" si="0"/>
        <v>0.55000000000000004</v>
      </c>
      <c r="E40">
        <f t="shared" si="1"/>
        <v>0.81274568934910729</v>
      </c>
    </row>
    <row r="41" spans="1:5" x14ac:dyDescent="0.25">
      <c r="A41">
        <v>0.39</v>
      </c>
      <c r="B41">
        <f>COUNTIF(ffppF!G$2:G$61,"&lt;=" &amp; $A41)/COUNT(ffppF!G$2:G$61)</f>
        <v>0.73333333333333328</v>
      </c>
      <c r="C41">
        <f>COUNTIF(ffppR!G$2:G$61,"&gt;" &amp; $A41)/COUNT(ffppR!G$2:G$61)</f>
        <v>0.36666666666666664</v>
      </c>
      <c r="D41">
        <f t="shared" si="0"/>
        <v>0.54999999999999993</v>
      </c>
      <c r="E41">
        <f t="shared" si="1"/>
        <v>0.81989159174992277</v>
      </c>
    </row>
    <row r="42" spans="1:5" x14ac:dyDescent="0.25">
      <c r="A42">
        <v>0.4</v>
      </c>
      <c r="B42">
        <f>COUNTIF(ffppF!G$2:G$61,"&lt;=" &amp; $A42)/COUNT(ffppF!G$2:G$61)</f>
        <v>0.73333333333333328</v>
      </c>
      <c r="C42">
        <f>COUNTIF(ffppR!G$2:G$61,"&gt;" &amp; $A42)/COUNT(ffppR!G$2:G$61)</f>
        <v>0.33333333333333331</v>
      </c>
      <c r="D42">
        <f t="shared" si="0"/>
        <v>0.53333333333333333</v>
      </c>
      <c r="E42">
        <f t="shared" si="1"/>
        <v>0.80553639823963807</v>
      </c>
    </row>
    <row r="43" spans="1:5" x14ac:dyDescent="0.25">
      <c r="A43">
        <v>0.41</v>
      </c>
      <c r="B43">
        <f>COUNTIF(ffppF!G$2:G$61,"&lt;=" &amp; $A43)/COUNT(ffppF!G$2:G$61)</f>
        <v>0.75</v>
      </c>
      <c r="C43">
        <f>COUNTIF(ffppR!G$2:G$61,"&gt;" &amp; $A43)/COUNT(ffppR!G$2:G$61)</f>
        <v>0.33333333333333331</v>
      </c>
      <c r="D43">
        <f t="shared" si="0"/>
        <v>0.54166666666666663</v>
      </c>
      <c r="E43">
        <f t="shared" si="1"/>
        <v>0.82073815014967544</v>
      </c>
    </row>
    <row r="44" spans="1:5" x14ac:dyDescent="0.25">
      <c r="A44">
        <v>0.42</v>
      </c>
      <c r="B44">
        <f>COUNTIF(ffppF!G$2:G$61,"&lt;=" &amp; $A44)/COUNT(ffppF!G$2:G$61)</f>
        <v>0.76666666666666672</v>
      </c>
      <c r="C44">
        <f>COUNTIF(ffppR!G$2:G$61,"&gt;" &amp; $A44)/COUNT(ffppR!G$2:G$61)</f>
        <v>0.33333333333333331</v>
      </c>
      <c r="D44">
        <f t="shared" si="0"/>
        <v>0.55000000000000004</v>
      </c>
      <c r="E44">
        <f t="shared" si="1"/>
        <v>0.83599574693229683</v>
      </c>
    </row>
    <row r="45" spans="1:5" x14ac:dyDescent="0.25">
      <c r="A45">
        <v>0.43</v>
      </c>
      <c r="B45">
        <f>COUNTIF(ffppF!G$2:G$61,"&lt;=" &amp; $A45)/COUNT(ffppF!G$2:G$61)</f>
        <v>0.76666666666666672</v>
      </c>
      <c r="C45">
        <f>COUNTIF(ffppR!G$2:G$61,"&gt;" &amp; $A45)/COUNT(ffppR!G$2:G$61)</f>
        <v>0.31666666666666665</v>
      </c>
      <c r="D45">
        <f t="shared" si="0"/>
        <v>0.54166666666666674</v>
      </c>
      <c r="E45">
        <f t="shared" si="1"/>
        <v>0.82949114254195366</v>
      </c>
    </row>
    <row r="46" spans="1:5" x14ac:dyDescent="0.25">
      <c r="A46">
        <v>0.44</v>
      </c>
      <c r="B46">
        <f>COUNTIF(ffppF!G$2:G$61,"&lt;=" &amp; $A46)/COUNT(ffppF!G$2:G$61)</f>
        <v>0.78333333333333333</v>
      </c>
      <c r="C46">
        <f>COUNTIF(ffppR!G$2:G$61,"&gt;" &amp; $A46)/COUNT(ffppR!G$2:G$61)</f>
        <v>0.31666666666666665</v>
      </c>
      <c r="D46">
        <f t="shared" si="0"/>
        <v>0.55000000000000004</v>
      </c>
      <c r="E46">
        <f t="shared" si="1"/>
        <v>0.84491945704243843</v>
      </c>
    </row>
    <row r="47" spans="1:5" x14ac:dyDescent="0.25">
      <c r="A47">
        <v>0.45</v>
      </c>
      <c r="B47">
        <f>COUNTIF(ffppF!G$2:G$61,"&lt;=" &amp; $A47)/COUNT(ffppF!G$2:G$61)</f>
        <v>0.81666666666666665</v>
      </c>
      <c r="C47">
        <f>COUNTIF(ffppR!G$2:G$61,"&gt;" &amp; $A47)/COUNT(ffppR!G$2:G$61)</f>
        <v>0.31666666666666665</v>
      </c>
      <c r="D47">
        <f t="shared" si="0"/>
        <v>0.56666666666666665</v>
      </c>
      <c r="E47">
        <f t="shared" si="1"/>
        <v>0.87591222289806081</v>
      </c>
    </row>
    <row r="48" spans="1:5" x14ac:dyDescent="0.25">
      <c r="A48">
        <v>0.46</v>
      </c>
      <c r="B48">
        <f>COUNTIF(ffppF!G$2:G$61,"&lt;=" &amp; $A48)/COUNT(ffppF!G$2:G$61)</f>
        <v>0.81666666666666665</v>
      </c>
      <c r="C48">
        <f>COUNTIF(ffppR!G$2:G$61,"&gt;" &amp; $A48)/COUNT(ffppR!G$2:G$61)</f>
        <v>0.31666666666666665</v>
      </c>
      <c r="D48">
        <f t="shared" si="0"/>
        <v>0.56666666666666665</v>
      </c>
      <c r="E48">
        <f t="shared" si="1"/>
        <v>0.87591222289806081</v>
      </c>
    </row>
    <row r="49" spans="1:5" x14ac:dyDescent="0.25">
      <c r="A49">
        <v>0.47</v>
      </c>
      <c r="B49">
        <f>COUNTIF(ffppF!G$2:G$61,"&lt;=" &amp; $A49)/COUNT(ffppF!G$2:G$61)</f>
        <v>0.81666666666666665</v>
      </c>
      <c r="C49">
        <f>COUNTIF(ffppR!G$2:G$61,"&gt;" &amp; $A49)/COUNT(ffppR!G$2:G$61)</f>
        <v>0.3</v>
      </c>
      <c r="D49">
        <f t="shared" si="0"/>
        <v>0.55833333333333335</v>
      </c>
      <c r="E49">
        <f t="shared" si="1"/>
        <v>0.87002554240921248</v>
      </c>
    </row>
    <row r="50" spans="1:5" x14ac:dyDescent="0.25">
      <c r="A50">
        <v>0.48</v>
      </c>
      <c r="B50">
        <f>COUNTIF(ffppF!G$2:G$61,"&lt;=" &amp; $A50)/COUNT(ffppF!G$2:G$61)</f>
        <v>0.81666666666666665</v>
      </c>
      <c r="C50">
        <f>COUNTIF(ffppR!G$2:G$61,"&gt;" &amp; $A50)/COUNT(ffppR!G$2:G$61)</f>
        <v>0.26666666666666666</v>
      </c>
      <c r="D50">
        <f t="shared" si="0"/>
        <v>0.54166666666666663</v>
      </c>
      <c r="E50">
        <f t="shared" si="1"/>
        <v>0.85910159792399154</v>
      </c>
    </row>
    <row r="51" spans="1:5" x14ac:dyDescent="0.25">
      <c r="A51">
        <v>0.49</v>
      </c>
      <c r="B51">
        <f>COUNTIF(ffppF!G$2:G$61,"&lt;=" &amp; $A51)/COUNT(ffppF!G$2:G$61)</f>
        <v>0.81666666666666665</v>
      </c>
      <c r="C51">
        <f>COUNTIF(ffppR!G$2:G$61,"&gt;" &amp; $A51)/COUNT(ffppR!G$2:G$61)</f>
        <v>0.25</v>
      </c>
      <c r="D51">
        <f t="shared" si="0"/>
        <v>0.53333333333333333</v>
      </c>
      <c r="E51">
        <f t="shared" si="1"/>
        <v>0.85407519835459711</v>
      </c>
    </row>
    <row r="52" spans="1:5" x14ac:dyDescent="0.25">
      <c r="A52">
        <v>0.5</v>
      </c>
      <c r="B52">
        <f>COUNTIF(ffppF!G$2:G$61,"&lt;=" &amp; $A52)/COUNT(ffppF!G$2:G$61)</f>
        <v>0.81666666666666665</v>
      </c>
      <c r="C52">
        <f>COUNTIF(ffppR!G$2:G$61,"&gt;" &amp; $A52)/COUNT(ffppR!G$2:G$61)</f>
        <v>0.23333333333333334</v>
      </c>
      <c r="D52">
        <f t="shared" si="0"/>
        <v>0.52500000000000002</v>
      </c>
      <c r="E52">
        <f t="shared" si="1"/>
        <v>0.84934615374939382</v>
      </c>
    </row>
    <row r="53" spans="1:5" x14ac:dyDescent="0.25">
      <c r="A53">
        <v>0.51</v>
      </c>
      <c r="B53">
        <f>COUNTIF(ffppF!G$2:G$61,"&lt;=" &amp; $A53)/COUNT(ffppF!G$2:G$61)</f>
        <v>0.83333333333333337</v>
      </c>
      <c r="C53">
        <f>COUNTIF(ffppR!G$2:G$61,"&gt;" &amp; $A53)/COUNT(ffppR!G$2:G$61)</f>
        <v>0.21666666666666667</v>
      </c>
      <c r="D53">
        <f t="shared" si="0"/>
        <v>0.52500000000000002</v>
      </c>
      <c r="E53">
        <f t="shared" si="1"/>
        <v>0.86103942353929941</v>
      </c>
    </row>
    <row r="54" spans="1:5" x14ac:dyDescent="0.25">
      <c r="A54">
        <v>0.52</v>
      </c>
      <c r="B54">
        <f>COUNTIF(ffppF!G$2:G$61,"&lt;=" &amp; $A54)/COUNT(ffppF!G$2:G$61)</f>
        <v>0.83333333333333337</v>
      </c>
      <c r="C54">
        <f>COUNTIF(ffppR!G$2:G$61,"&gt;" &amp; $A54)/COUNT(ffppR!G$2:G$61)</f>
        <v>0.21666666666666667</v>
      </c>
      <c r="D54">
        <f t="shared" si="0"/>
        <v>0.52500000000000002</v>
      </c>
      <c r="E54">
        <f t="shared" si="1"/>
        <v>0.86103942353929941</v>
      </c>
    </row>
    <row r="55" spans="1:5" x14ac:dyDescent="0.25">
      <c r="A55">
        <v>0.53</v>
      </c>
      <c r="B55">
        <f>COUNTIF(ffppF!G$2:G$61,"&lt;=" &amp; $A55)/COUNT(ffppF!G$2:G$61)</f>
        <v>0.83333333333333337</v>
      </c>
      <c r="C55">
        <f>COUNTIF(ffppR!G$2:G$61,"&gt;" &amp; $A55)/COUNT(ffppR!G$2:G$61)</f>
        <v>0.21666666666666667</v>
      </c>
      <c r="D55">
        <f t="shared" si="0"/>
        <v>0.52500000000000002</v>
      </c>
      <c r="E55">
        <f t="shared" si="1"/>
        <v>0.86103942353929941</v>
      </c>
    </row>
    <row r="56" spans="1:5" x14ac:dyDescent="0.25">
      <c r="A56">
        <v>0.54</v>
      </c>
      <c r="B56">
        <f>COUNTIF(ffppF!G$2:G$61,"&lt;=" &amp; $A56)/COUNT(ffppF!G$2:G$61)</f>
        <v>0.85</v>
      </c>
      <c r="C56">
        <f>COUNTIF(ffppR!G$2:G$61,"&gt;" &amp; $A56)/COUNT(ffppR!G$2:G$61)</f>
        <v>0.2</v>
      </c>
      <c r="D56">
        <f t="shared" si="0"/>
        <v>0.52500000000000002</v>
      </c>
      <c r="E56">
        <f t="shared" si="1"/>
        <v>0.87321245982864903</v>
      </c>
    </row>
    <row r="57" spans="1:5" x14ac:dyDescent="0.25">
      <c r="A57">
        <v>0.55000000000000004</v>
      </c>
      <c r="B57">
        <f>COUNTIF(ffppF!G$2:G$61,"&lt;=" &amp; $A57)/COUNT(ffppF!G$2:G$61)</f>
        <v>0.85</v>
      </c>
      <c r="C57">
        <f>COUNTIF(ffppR!G$2:G$61,"&gt;" &amp; $A57)/COUNT(ffppR!G$2:G$61)</f>
        <v>0.2</v>
      </c>
      <c r="D57">
        <f t="shared" si="0"/>
        <v>0.52500000000000002</v>
      </c>
      <c r="E57">
        <f t="shared" si="1"/>
        <v>0.87321245982864903</v>
      </c>
    </row>
    <row r="58" spans="1:5" x14ac:dyDescent="0.25">
      <c r="A58">
        <v>0.56000000000000005</v>
      </c>
      <c r="B58">
        <f>COUNTIF(ffppF!G$2:G$61,"&lt;=" &amp; $A58)/COUNT(ffppF!G$2:G$61)</f>
        <v>0.85</v>
      </c>
      <c r="C58">
        <f>COUNTIF(ffppR!G$2:G$61,"&gt;" &amp; $A58)/COUNT(ffppR!G$2:G$61)</f>
        <v>0.18333333333333332</v>
      </c>
      <c r="D58">
        <f t="shared" si="0"/>
        <v>0.51666666666666661</v>
      </c>
      <c r="E58">
        <f t="shared" si="1"/>
        <v>0.8695464973830388</v>
      </c>
    </row>
    <row r="59" spans="1:5" x14ac:dyDescent="0.25">
      <c r="A59">
        <v>0.56999999999999995</v>
      </c>
      <c r="B59">
        <f>COUNTIF(ffppF!G$2:G$61,"&lt;=" &amp; $A59)/COUNT(ffppF!G$2:G$61)</f>
        <v>0.8666666666666667</v>
      </c>
      <c r="C59">
        <f>COUNTIF(ffppR!G$2:G$61,"&gt;" &amp; $A59)/COUNT(ffppR!G$2:G$61)</f>
        <v>0.16666666666666666</v>
      </c>
      <c r="D59">
        <f t="shared" si="0"/>
        <v>0.51666666666666672</v>
      </c>
      <c r="E59">
        <f t="shared" si="1"/>
        <v>0.88254681965824844</v>
      </c>
    </row>
    <row r="60" spans="1:5" x14ac:dyDescent="0.25">
      <c r="A60">
        <v>0.57999999999999996</v>
      </c>
      <c r="B60">
        <f>COUNTIF(ffppF!G$2:G$61,"&lt;=" &amp; $A60)/COUNT(ffppF!G$2:G$61)</f>
        <v>0.9</v>
      </c>
      <c r="C60">
        <f>COUNTIF(ffppR!G$2:G$61,"&gt;" &amp; $A60)/COUNT(ffppR!G$2:G$61)</f>
        <v>0.15</v>
      </c>
      <c r="D60">
        <f t="shared" si="0"/>
        <v>0.52500000000000002</v>
      </c>
      <c r="E60">
        <f t="shared" si="1"/>
        <v>0.91241437954473292</v>
      </c>
    </row>
    <row r="61" spans="1:5" x14ac:dyDescent="0.25">
      <c r="A61">
        <v>0.59</v>
      </c>
      <c r="B61">
        <f>COUNTIF(ffppF!G$2:G$61,"&lt;=" &amp; $A61)/COUNT(ffppF!G$2:G$61)</f>
        <v>0.91666666666666663</v>
      </c>
      <c r="C61">
        <f>COUNTIF(ffppR!G$2:G$61,"&gt;" &amp; $A61)/COUNT(ffppR!G$2:G$61)</f>
        <v>0.15</v>
      </c>
      <c r="D61">
        <f t="shared" si="0"/>
        <v>0.53333333333333333</v>
      </c>
      <c r="E61">
        <f t="shared" si="1"/>
        <v>0.92885831953951814</v>
      </c>
    </row>
    <row r="62" spans="1:5" x14ac:dyDescent="0.25">
      <c r="A62">
        <v>0.6</v>
      </c>
      <c r="B62">
        <f>COUNTIF(ffppF!G$2:G$61,"&lt;=" &amp; $A62)/COUNT(ffppF!G$2:G$61)</f>
        <v>0.91666666666666663</v>
      </c>
      <c r="C62">
        <f>COUNTIF(ffppR!G$2:G$61,"&gt;" &amp; $A62)/COUNT(ffppR!G$2:G$61)</f>
        <v>0.13333333333333333</v>
      </c>
      <c r="D62">
        <f t="shared" si="0"/>
        <v>0.52500000000000002</v>
      </c>
      <c r="E62">
        <f t="shared" si="1"/>
        <v>0.92631288210601681</v>
      </c>
    </row>
    <row r="63" spans="1:5" x14ac:dyDescent="0.25">
      <c r="A63">
        <v>0.61</v>
      </c>
      <c r="B63">
        <f>COUNTIF(ffppF!G$2:G$61,"&lt;=" &amp; $A63)/COUNT(ffppF!G$2:G$61)</f>
        <v>0.91666666666666663</v>
      </c>
      <c r="C63">
        <f>COUNTIF(ffppR!G$2:G$61,"&gt;" &amp; $A63)/COUNT(ffppR!G$2:G$61)</f>
        <v>0.1</v>
      </c>
      <c r="D63">
        <f t="shared" si="0"/>
        <v>0.5083333333333333</v>
      </c>
      <c r="E63">
        <f t="shared" si="1"/>
        <v>0.9221050795748702</v>
      </c>
    </row>
    <row r="64" spans="1:5" x14ac:dyDescent="0.25">
      <c r="A64">
        <v>0.62</v>
      </c>
      <c r="B64">
        <f>COUNTIF(ffppF!G$2:G$61,"&lt;=" &amp; $A64)/COUNT(ffppF!G$2:G$61)</f>
        <v>0.91666666666666663</v>
      </c>
      <c r="C64">
        <f>COUNTIF(ffppR!G$2:G$61,"&gt;" &amp; $A64)/COUNT(ffppR!G$2:G$61)</f>
        <v>0.1</v>
      </c>
      <c r="D64">
        <f t="shared" si="0"/>
        <v>0.5083333333333333</v>
      </c>
      <c r="E64">
        <f t="shared" si="1"/>
        <v>0.9221050795748702</v>
      </c>
    </row>
    <row r="65" spans="1:5" x14ac:dyDescent="0.25">
      <c r="A65">
        <v>0.63</v>
      </c>
      <c r="B65">
        <f>COUNTIF(ffppF!G$2:G$61,"&lt;=" &amp; $A65)/COUNT(ffppF!G$2:G$61)</f>
        <v>0.91666666666666663</v>
      </c>
      <c r="C65">
        <f>COUNTIF(ffppR!G$2:G$61,"&gt;" &amp; $A65)/COUNT(ffppR!G$2:G$61)</f>
        <v>8.3333333333333329E-2</v>
      </c>
      <c r="D65">
        <f t="shared" si="0"/>
        <v>0.5</v>
      </c>
      <c r="E65">
        <f t="shared" si="1"/>
        <v>0.92044675143227161</v>
      </c>
    </row>
    <row r="66" spans="1:5" x14ac:dyDescent="0.25">
      <c r="A66">
        <v>0.64</v>
      </c>
      <c r="B66">
        <f>COUNTIF(ffppF!G$2:G$61,"&lt;=" &amp; $A66)/COUNT(ffppF!G$2:G$61)</f>
        <v>0.91666666666666663</v>
      </c>
      <c r="C66">
        <f>COUNTIF(ffppR!G$2:G$61,"&gt;" &amp; $A66)/COUNT(ffppR!G$2:G$61)</f>
        <v>6.6666666666666666E-2</v>
      </c>
      <c r="D66">
        <f t="shared" si="0"/>
        <v>0.49166666666666664</v>
      </c>
      <c r="E66">
        <f t="shared" si="1"/>
        <v>0.91908771193081573</v>
      </c>
    </row>
    <row r="67" spans="1:5" x14ac:dyDescent="0.25">
      <c r="A67">
        <v>0.65</v>
      </c>
      <c r="B67">
        <f>COUNTIF(ffppF!G$2:G$61,"&lt;=" &amp; $A67)/COUNT(ffppF!G$2:G$61)</f>
        <v>0.91666666666666663</v>
      </c>
      <c r="C67">
        <f>COUNTIF(ffppR!G$2:G$61,"&gt;" &amp; $A67)/COUNT(ffppR!G$2:G$61)</f>
        <v>3.3333333333333333E-2</v>
      </c>
      <c r="D67">
        <f t="shared" ref="D67:D102" si="3">(B67+C67)/2</f>
        <v>0.47499999999999998</v>
      </c>
      <c r="E67">
        <f t="shared" ref="E67:E102" si="4">SQRT(POWER(B67,2)+POWER(C67,2))</f>
        <v>0.91727252705446749</v>
      </c>
    </row>
    <row r="68" spans="1:5" x14ac:dyDescent="0.25">
      <c r="A68">
        <v>0.66</v>
      </c>
      <c r="B68">
        <f>COUNTIF(ffppF!G$2:G$61,"&lt;=" &amp; $A68)/COUNT(ffppF!G$2:G$61)</f>
        <v>0.91666666666666663</v>
      </c>
      <c r="C68">
        <f>COUNTIF(ffppR!G$2:G$61,"&gt;" &amp; $A68)/COUNT(ffppR!G$2:G$61)</f>
        <v>3.3333333333333333E-2</v>
      </c>
      <c r="D68">
        <f t="shared" si="3"/>
        <v>0.47499999999999998</v>
      </c>
      <c r="E68">
        <f t="shared" si="4"/>
        <v>0.91727252705446749</v>
      </c>
    </row>
    <row r="69" spans="1:5" x14ac:dyDescent="0.25">
      <c r="A69">
        <v>0.67</v>
      </c>
      <c r="B69">
        <f>COUNTIF(ffppF!G$2:G$61,"&lt;=" &amp; $A69)/COUNT(ffppF!G$2:G$61)</f>
        <v>0.91666666666666663</v>
      </c>
      <c r="C69">
        <f>COUNTIF(ffppR!G$2:G$61,"&gt;" &amp; $A69)/COUNT(ffppR!G$2:G$61)</f>
        <v>3.3333333333333333E-2</v>
      </c>
      <c r="D69">
        <f t="shared" si="3"/>
        <v>0.47499999999999998</v>
      </c>
      <c r="E69">
        <f t="shared" si="4"/>
        <v>0.91727252705446749</v>
      </c>
    </row>
    <row r="70" spans="1:5" x14ac:dyDescent="0.25">
      <c r="A70">
        <v>0.68</v>
      </c>
      <c r="B70">
        <f>COUNTIF(ffppF!G$2:G$61,"&lt;=" &amp; $A70)/COUNT(ffppF!G$2:G$61)</f>
        <v>0.91666666666666663</v>
      </c>
      <c r="C70">
        <f>COUNTIF(ffppR!G$2:G$61,"&gt;" &amp; $A70)/COUNT(ffppR!G$2:G$61)</f>
        <v>3.3333333333333333E-2</v>
      </c>
      <c r="D70">
        <f t="shared" si="3"/>
        <v>0.47499999999999998</v>
      </c>
      <c r="E70">
        <f t="shared" si="4"/>
        <v>0.91727252705446749</v>
      </c>
    </row>
    <row r="71" spans="1:5" x14ac:dyDescent="0.25">
      <c r="A71">
        <v>0.69</v>
      </c>
      <c r="B71">
        <f>COUNTIF(ffppF!G$2:G$61,"&lt;=" &amp; $A71)/COUNT(ffppF!G$2:G$61)</f>
        <v>0.91666666666666663</v>
      </c>
      <c r="C71">
        <f>COUNTIF(ffppR!G$2:G$61,"&gt;" &amp; $A71)/COUNT(ffppR!G$2:G$61)</f>
        <v>3.3333333333333333E-2</v>
      </c>
      <c r="D71">
        <f t="shared" si="3"/>
        <v>0.47499999999999998</v>
      </c>
      <c r="E71">
        <f t="shared" si="4"/>
        <v>0.91727252705446749</v>
      </c>
    </row>
    <row r="72" spans="1:5" x14ac:dyDescent="0.25">
      <c r="A72">
        <v>0.7</v>
      </c>
      <c r="B72">
        <f>COUNTIF(ffppF!G$2:G$61,"&lt;=" &amp; $A72)/COUNT(ffppF!G$2:G$61)</f>
        <v>0.91666666666666663</v>
      </c>
      <c r="C72">
        <f>COUNTIF(ffppR!G$2:G$61,"&gt;" &amp; $A72)/COUNT(ffppR!G$2:G$61)</f>
        <v>3.3333333333333333E-2</v>
      </c>
      <c r="D72">
        <f t="shared" si="3"/>
        <v>0.47499999999999998</v>
      </c>
      <c r="E72">
        <f t="shared" si="4"/>
        <v>0.91727252705446749</v>
      </c>
    </row>
    <row r="73" spans="1:5" x14ac:dyDescent="0.25">
      <c r="A73">
        <v>0.71</v>
      </c>
      <c r="B73">
        <f>COUNTIF(ffppF!G$2:G$61,"&lt;=" &amp; $A73)/COUNT(ffppF!G$2:G$61)</f>
        <v>0.91666666666666663</v>
      </c>
      <c r="C73">
        <f>COUNTIF(ffppR!G$2:G$61,"&gt;" &amp; $A73)/COUNT(ffppR!G$2:G$61)</f>
        <v>1.6666666666666666E-2</v>
      </c>
      <c r="D73">
        <f t="shared" si="3"/>
        <v>0.46666666666666667</v>
      </c>
      <c r="E73">
        <f t="shared" si="4"/>
        <v>0.9168181692983377</v>
      </c>
    </row>
    <row r="74" spans="1:5" x14ac:dyDescent="0.25">
      <c r="A74">
        <v>0.72</v>
      </c>
      <c r="B74">
        <f>COUNTIF(ffppF!G$2:G$61,"&lt;=" &amp; $A74)/COUNT(ffppF!G$2:G$61)</f>
        <v>0.91666666666666663</v>
      </c>
      <c r="C74">
        <f>COUNTIF(ffppR!G$2:G$61,"&gt;" &amp; $A74)/COUNT(ffppR!G$2:G$61)</f>
        <v>1.6666666666666666E-2</v>
      </c>
      <c r="D74">
        <f t="shared" si="3"/>
        <v>0.46666666666666667</v>
      </c>
      <c r="E74">
        <f t="shared" si="4"/>
        <v>0.9168181692983377</v>
      </c>
    </row>
    <row r="75" spans="1:5" x14ac:dyDescent="0.25">
      <c r="A75">
        <v>0.73</v>
      </c>
      <c r="B75">
        <f>COUNTIF(ffppF!G$2:G$61,"&lt;=" &amp; $A75)/COUNT(ffppF!G$2:G$61)</f>
        <v>0.91666666666666663</v>
      </c>
      <c r="C75">
        <f>COUNTIF(ffppR!G$2:G$61,"&gt;" &amp; $A75)/COUNT(ffppR!G$2:G$61)</f>
        <v>1.6666666666666666E-2</v>
      </c>
      <c r="D75">
        <f t="shared" si="3"/>
        <v>0.46666666666666667</v>
      </c>
      <c r="E75">
        <f t="shared" si="4"/>
        <v>0.9168181692983377</v>
      </c>
    </row>
    <row r="76" spans="1:5" x14ac:dyDescent="0.25">
      <c r="A76">
        <v>0.74</v>
      </c>
      <c r="B76">
        <f>COUNTIF(ffppF!G$2:G$61,"&lt;=" &amp; $A76)/COUNT(ffppF!G$2:G$61)</f>
        <v>0.91666666666666663</v>
      </c>
      <c r="C76">
        <f>COUNTIF(ffppR!G$2:G$61,"&gt;" &amp; $A76)/COUNT(ffppR!G$2:G$61)</f>
        <v>1.6666666666666666E-2</v>
      </c>
      <c r="D76">
        <f t="shared" si="3"/>
        <v>0.46666666666666667</v>
      </c>
      <c r="E76">
        <f t="shared" si="4"/>
        <v>0.9168181692983377</v>
      </c>
    </row>
    <row r="77" spans="1:5" x14ac:dyDescent="0.25">
      <c r="A77">
        <v>0.75</v>
      </c>
      <c r="B77">
        <f>COUNTIF(ffppF!G$2:G$61,"&lt;=" &amp; $A77)/COUNT(ffppF!G$2:G$61)</f>
        <v>0.91666666666666663</v>
      </c>
      <c r="C77">
        <f>COUNTIF(ffppR!G$2:G$61,"&gt;" &amp; $A77)/COUNT(ffppR!G$2:G$61)</f>
        <v>1.6666666666666666E-2</v>
      </c>
      <c r="D77">
        <f t="shared" si="3"/>
        <v>0.46666666666666667</v>
      </c>
      <c r="E77">
        <f t="shared" si="4"/>
        <v>0.9168181692983377</v>
      </c>
    </row>
    <row r="78" spans="1:5" x14ac:dyDescent="0.25">
      <c r="A78">
        <v>0.76</v>
      </c>
      <c r="B78">
        <f>COUNTIF(ffppF!G$2:G$61,"&lt;=" &amp; $A78)/COUNT(ffppF!G$2:G$61)</f>
        <v>0.91666666666666663</v>
      </c>
      <c r="C78">
        <f>COUNTIF(ffppR!G$2:G$61,"&gt;" &amp; $A78)/COUNT(ffppR!G$2:G$61)</f>
        <v>1.6666666666666666E-2</v>
      </c>
      <c r="D78">
        <f t="shared" si="3"/>
        <v>0.46666666666666667</v>
      </c>
      <c r="E78">
        <f t="shared" si="4"/>
        <v>0.9168181692983377</v>
      </c>
    </row>
    <row r="79" spans="1:5" x14ac:dyDescent="0.25">
      <c r="A79">
        <v>0.77</v>
      </c>
      <c r="B79">
        <f>COUNTIF(ffppF!G$2:G$61,"&lt;=" &amp; $A79)/COUNT(ffppF!G$2:G$61)</f>
        <v>0.95</v>
      </c>
      <c r="C79">
        <f>COUNTIF(ffppR!G$2:G$61,"&gt;" &amp; $A79)/COUNT(ffppR!G$2:G$61)</f>
        <v>1.6666666666666666E-2</v>
      </c>
      <c r="D79">
        <f t="shared" si="3"/>
        <v>0.48333333333333334</v>
      </c>
      <c r="E79">
        <f t="shared" si="4"/>
        <v>0.95014618758261504</v>
      </c>
    </row>
    <row r="80" spans="1:5" x14ac:dyDescent="0.25">
      <c r="A80">
        <v>0.78</v>
      </c>
      <c r="B80">
        <f>COUNTIF(ffppF!G$2:G$61,"&lt;=" &amp; $A80)/COUNT(ffppF!G$2:G$61)</f>
        <v>0.96666666666666667</v>
      </c>
      <c r="C80">
        <f>COUNTIF(ffppR!G$2:G$61,"&gt;" &amp; $A80)/COUNT(ffppR!G$2:G$61)</f>
        <v>1.6666666666666666E-2</v>
      </c>
      <c r="D80">
        <f t="shared" si="3"/>
        <v>0.4916666666666667</v>
      </c>
      <c r="E80">
        <f t="shared" si="4"/>
        <v>0.96681033415154505</v>
      </c>
    </row>
    <row r="81" spans="1:5" x14ac:dyDescent="0.25">
      <c r="A81">
        <v>0.79</v>
      </c>
      <c r="B81">
        <f>COUNTIF(ffppF!G$2:G$61,"&lt;=" &amp; $A81)/COUNT(ffppF!G$2:G$61)</f>
        <v>0.96666666666666667</v>
      </c>
      <c r="C81">
        <f>COUNTIF(ffppR!G$2:G$61,"&gt;" &amp; $A81)/COUNT(ffppR!G$2:G$61)</f>
        <v>1.6666666666666666E-2</v>
      </c>
      <c r="D81">
        <f t="shared" si="3"/>
        <v>0.4916666666666667</v>
      </c>
      <c r="E81">
        <f t="shared" si="4"/>
        <v>0.96681033415154505</v>
      </c>
    </row>
    <row r="82" spans="1:5" x14ac:dyDescent="0.25">
      <c r="A82">
        <v>0.8</v>
      </c>
      <c r="B82">
        <f>COUNTIF(ffppF!G$2:G$61,"&lt;=" &amp; $A82)/COUNT(ffppF!G$2:G$61)</f>
        <v>1</v>
      </c>
      <c r="C82">
        <f>COUNTIF(ffppR!G$2:G$61,"&gt;" &amp; $A82)/COUNT(ffppR!G$2:G$61)</f>
        <v>1.6666666666666666E-2</v>
      </c>
      <c r="D82">
        <f t="shared" si="3"/>
        <v>0.5083333333333333</v>
      </c>
      <c r="E82">
        <f t="shared" si="4"/>
        <v>1.0001388792451666</v>
      </c>
    </row>
    <row r="83" spans="1:5" x14ac:dyDescent="0.25">
      <c r="A83">
        <v>0.81</v>
      </c>
      <c r="B83">
        <f>COUNTIF(ffppF!G$2:G$61,"&lt;=" &amp; $A83)/COUNT(ffppF!G$2:G$61)</f>
        <v>1</v>
      </c>
      <c r="C83">
        <f>COUNTIF(ffppR!G$2:G$61,"&gt;" &amp; $A83)/COUNT(ffppR!G$2:G$61)</f>
        <v>0</v>
      </c>
      <c r="D83">
        <f t="shared" si="3"/>
        <v>0.5</v>
      </c>
      <c r="E83">
        <f t="shared" si="4"/>
        <v>1</v>
      </c>
    </row>
    <row r="84" spans="1:5" x14ac:dyDescent="0.25">
      <c r="A84">
        <v>0.82</v>
      </c>
      <c r="B84">
        <f>COUNTIF(ffppF!G$2:G$61,"&lt;=" &amp; $A84)/COUNT(ffppF!G$2:G$61)</f>
        <v>1</v>
      </c>
      <c r="C84">
        <f>COUNTIF(ffppR!G$2:G$61,"&gt;" &amp; $A84)/COUNT(ffppR!G$2:G$61)</f>
        <v>0</v>
      </c>
      <c r="D84">
        <f t="shared" si="3"/>
        <v>0.5</v>
      </c>
      <c r="E84">
        <f t="shared" si="4"/>
        <v>1</v>
      </c>
    </row>
    <row r="85" spans="1:5" x14ac:dyDescent="0.25">
      <c r="A85">
        <v>0.83</v>
      </c>
      <c r="B85">
        <f>COUNTIF(ffppF!G$2:G$61,"&lt;=" &amp; $A85)/COUNT(ffppF!G$2:G$61)</f>
        <v>1</v>
      </c>
      <c r="C85">
        <f>COUNTIF(ffppR!G$2:G$61,"&gt;" &amp; $A85)/COUNT(ffppR!G$2:G$61)</f>
        <v>0</v>
      </c>
      <c r="D85">
        <f t="shared" si="3"/>
        <v>0.5</v>
      </c>
      <c r="E85">
        <f t="shared" si="4"/>
        <v>1</v>
      </c>
    </row>
    <row r="86" spans="1:5" x14ac:dyDescent="0.25">
      <c r="A86">
        <v>0.84</v>
      </c>
      <c r="B86">
        <f>COUNTIF(ffppF!G$2:G$61,"&lt;=" &amp; $A86)/COUNT(ffppF!G$2:G$61)</f>
        <v>1</v>
      </c>
      <c r="C86">
        <f>COUNTIF(ffppR!G$2:G$61,"&gt;" &amp; $A86)/COUNT(ffppR!G$2:G$61)</f>
        <v>0</v>
      </c>
      <c r="D86">
        <f t="shared" si="3"/>
        <v>0.5</v>
      </c>
      <c r="E86">
        <f t="shared" si="4"/>
        <v>1</v>
      </c>
    </row>
    <row r="87" spans="1:5" x14ac:dyDescent="0.25">
      <c r="A87">
        <v>0.85</v>
      </c>
      <c r="B87">
        <f>COUNTIF(ffppF!G$2:G$61,"&lt;=" &amp; $A87)/COUNT(ffppF!G$2:G$61)</f>
        <v>1</v>
      </c>
      <c r="C87">
        <f>COUNTIF(ffppR!G$2:G$61,"&gt;" &amp; $A87)/COUNT(ffppR!G$2:G$61)</f>
        <v>0</v>
      </c>
      <c r="D87">
        <f t="shared" si="3"/>
        <v>0.5</v>
      </c>
      <c r="E87">
        <f t="shared" si="4"/>
        <v>1</v>
      </c>
    </row>
    <row r="88" spans="1:5" x14ac:dyDescent="0.25">
      <c r="A88">
        <v>0.86</v>
      </c>
      <c r="B88">
        <f>COUNTIF(ffppF!G$2:G$61,"&lt;=" &amp; $A88)/COUNT(ffppF!G$2:G$61)</f>
        <v>1</v>
      </c>
      <c r="C88">
        <f>COUNTIF(ffppR!G$2:G$61,"&gt;" &amp; $A88)/COUNT(ffppR!G$2:G$61)</f>
        <v>0</v>
      </c>
      <c r="D88">
        <f t="shared" si="3"/>
        <v>0.5</v>
      </c>
      <c r="E88">
        <f t="shared" si="4"/>
        <v>1</v>
      </c>
    </row>
    <row r="89" spans="1:5" x14ac:dyDescent="0.25">
      <c r="A89">
        <v>0.87</v>
      </c>
      <c r="B89">
        <f>COUNTIF(ffppF!G$2:G$61,"&lt;=" &amp; $A89)/COUNT(ffppF!G$2:G$61)</f>
        <v>1</v>
      </c>
      <c r="C89">
        <f>COUNTIF(ffppR!G$2:G$61,"&gt;" &amp; $A89)/COUNT(ffppR!G$2:G$61)</f>
        <v>0</v>
      </c>
      <c r="D89">
        <f t="shared" si="3"/>
        <v>0.5</v>
      </c>
      <c r="E89">
        <f t="shared" si="4"/>
        <v>1</v>
      </c>
    </row>
    <row r="90" spans="1:5" x14ac:dyDescent="0.25">
      <c r="A90">
        <v>0.88</v>
      </c>
      <c r="B90">
        <f>COUNTIF(ffppF!G$2:G$61,"&lt;=" &amp; $A90)/COUNT(ffppF!G$2:G$61)</f>
        <v>1</v>
      </c>
      <c r="C90">
        <f>COUNTIF(ffppR!G$2:G$61,"&gt;" &amp; $A90)/COUNT(ffppR!G$2:G$61)</f>
        <v>0</v>
      </c>
      <c r="D90">
        <f t="shared" si="3"/>
        <v>0.5</v>
      </c>
      <c r="E90">
        <f t="shared" si="4"/>
        <v>1</v>
      </c>
    </row>
    <row r="91" spans="1:5" x14ac:dyDescent="0.25">
      <c r="A91">
        <v>0.89</v>
      </c>
      <c r="B91">
        <f>COUNTIF(ffppF!G$2:G$61,"&lt;=" &amp; $A91)/COUNT(ffppF!G$2:G$61)</f>
        <v>1</v>
      </c>
      <c r="C91">
        <f>COUNTIF(ffppR!G$2:G$61,"&gt;" &amp; $A91)/COUNT(ffppR!G$2:G$61)</f>
        <v>0</v>
      </c>
      <c r="D91">
        <f t="shared" si="3"/>
        <v>0.5</v>
      </c>
      <c r="E91">
        <f t="shared" si="4"/>
        <v>1</v>
      </c>
    </row>
    <row r="92" spans="1:5" x14ac:dyDescent="0.25">
      <c r="A92">
        <v>0.9</v>
      </c>
      <c r="B92">
        <f>COUNTIF(ffppF!G$2:G$61,"&lt;=" &amp; $A92)/COUNT(ffppF!G$2:G$61)</f>
        <v>1</v>
      </c>
      <c r="C92">
        <f>COUNTIF(ffppR!G$2:G$61,"&gt;" &amp; $A92)/COUNT(ffppR!G$2:G$61)</f>
        <v>0</v>
      </c>
      <c r="D92">
        <f t="shared" si="3"/>
        <v>0.5</v>
      </c>
      <c r="E92">
        <f t="shared" si="4"/>
        <v>1</v>
      </c>
    </row>
    <row r="93" spans="1:5" x14ac:dyDescent="0.25">
      <c r="A93">
        <v>0.91</v>
      </c>
      <c r="B93">
        <f>COUNTIF(ffppF!G$2:G$61,"&lt;=" &amp; $A93)/COUNT(ffppF!G$2:G$61)</f>
        <v>1</v>
      </c>
      <c r="C93">
        <f>COUNTIF(ffppR!G$2:G$61,"&gt;" &amp; $A93)/COUNT(ffppR!G$2:G$61)</f>
        <v>0</v>
      </c>
      <c r="D93">
        <f t="shared" si="3"/>
        <v>0.5</v>
      </c>
      <c r="E93">
        <f t="shared" si="4"/>
        <v>1</v>
      </c>
    </row>
    <row r="94" spans="1:5" x14ac:dyDescent="0.25">
      <c r="A94">
        <v>0.92</v>
      </c>
      <c r="B94">
        <f>COUNTIF(ffppF!G$2:G$61,"&lt;=" &amp; $A94)/COUNT(ffppF!G$2:G$61)</f>
        <v>1</v>
      </c>
      <c r="C94">
        <f>COUNTIF(ffppR!G$2:G$61,"&gt;" &amp; $A94)/COUNT(ffppR!G$2:G$61)</f>
        <v>0</v>
      </c>
      <c r="D94">
        <f t="shared" si="3"/>
        <v>0.5</v>
      </c>
      <c r="E94">
        <f t="shared" si="4"/>
        <v>1</v>
      </c>
    </row>
    <row r="95" spans="1:5" x14ac:dyDescent="0.25">
      <c r="A95">
        <v>0.93</v>
      </c>
      <c r="B95">
        <f>COUNTIF(ffppF!G$2:G$61,"&lt;=" &amp; $A95)/COUNT(ffppF!G$2:G$61)</f>
        <v>1</v>
      </c>
      <c r="C95">
        <f>COUNTIF(ffppR!G$2:G$61,"&gt;" &amp; $A95)/COUNT(ffppR!G$2:G$61)</f>
        <v>0</v>
      </c>
      <c r="D95">
        <f t="shared" si="3"/>
        <v>0.5</v>
      </c>
      <c r="E95">
        <f t="shared" si="4"/>
        <v>1</v>
      </c>
    </row>
    <row r="96" spans="1:5" x14ac:dyDescent="0.25">
      <c r="A96">
        <v>0.94</v>
      </c>
      <c r="B96">
        <f>COUNTIF(ffppF!G$2:G$61,"&lt;=" &amp; $A96)/COUNT(ffppF!G$2:G$61)</f>
        <v>1</v>
      </c>
      <c r="C96">
        <f>COUNTIF(ffppR!G$2:G$61,"&gt;" &amp; $A96)/COUNT(ffppR!G$2:G$61)</f>
        <v>0</v>
      </c>
      <c r="D96">
        <f t="shared" si="3"/>
        <v>0.5</v>
      </c>
      <c r="E96">
        <f t="shared" si="4"/>
        <v>1</v>
      </c>
    </row>
    <row r="97" spans="1:5" x14ac:dyDescent="0.25">
      <c r="A97">
        <v>0.95</v>
      </c>
      <c r="B97">
        <f>COUNTIF(ffppF!G$2:G$61,"&lt;=" &amp; $A97)/COUNT(ffppF!G$2:G$61)</f>
        <v>1</v>
      </c>
      <c r="C97">
        <f>COUNTIF(ffppR!G$2:G$61,"&gt;" &amp; $A97)/COUNT(ffppR!G$2:G$61)</f>
        <v>0</v>
      </c>
      <c r="D97">
        <f t="shared" si="3"/>
        <v>0.5</v>
      </c>
      <c r="E97">
        <f t="shared" si="4"/>
        <v>1</v>
      </c>
    </row>
    <row r="98" spans="1:5" x14ac:dyDescent="0.25">
      <c r="A98">
        <v>0.96</v>
      </c>
      <c r="B98">
        <f>COUNTIF(ffppF!G$2:G$61,"&lt;=" &amp; $A98)/COUNT(ffppF!G$2:G$61)</f>
        <v>1</v>
      </c>
      <c r="C98">
        <f>COUNTIF(ffppR!G$2:G$61,"&gt;" &amp; $A98)/COUNT(ffppR!G$2:G$61)</f>
        <v>0</v>
      </c>
      <c r="D98">
        <f t="shared" si="3"/>
        <v>0.5</v>
      </c>
      <c r="E98">
        <f t="shared" si="4"/>
        <v>1</v>
      </c>
    </row>
    <row r="99" spans="1:5" x14ac:dyDescent="0.25">
      <c r="A99">
        <v>0.97</v>
      </c>
      <c r="B99">
        <f>COUNTIF(ffppF!G$2:G$61,"&lt;=" &amp; $A99)/COUNT(ffppF!G$2:G$61)</f>
        <v>1</v>
      </c>
      <c r="C99">
        <f>COUNTIF(ffppR!G$2:G$61,"&gt;" &amp; $A99)/COUNT(ffppR!G$2:G$61)</f>
        <v>0</v>
      </c>
      <c r="D99">
        <f t="shared" si="3"/>
        <v>0.5</v>
      </c>
      <c r="E99">
        <f t="shared" si="4"/>
        <v>1</v>
      </c>
    </row>
    <row r="100" spans="1:5" x14ac:dyDescent="0.25">
      <c r="A100">
        <v>0.98</v>
      </c>
      <c r="B100">
        <f>COUNTIF(ffppF!G$2:G$61,"&lt;=" &amp; $A100)/COUNT(ffppF!G$2:G$61)</f>
        <v>1</v>
      </c>
      <c r="C100">
        <f>COUNTIF(ffppR!G$2:G$61,"&gt;" &amp; $A100)/COUNT(ffppR!G$2:G$61)</f>
        <v>0</v>
      </c>
      <c r="D100">
        <f t="shared" si="3"/>
        <v>0.5</v>
      </c>
      <c r="E100">
        <f t="shared" si="4"/>
        <v>1</v>
      </c>
    </row>
    <row r="101" spans="1:5" x14ac:dyDescent="0.25">
      <c r="A101">
        <v>0.99</v>
      </c>
      <c r="B101">
        <f>COUNTIF(ffppF!G$2:G$61,"&lt;=" &amp; $A101)/COUNT(ffppF!G$2:G$61)</f>
        <v>1</v>
      </c>
      <c r="C101">
        <f>COUNTIF(ffppR!G$2:G$61,"&gt;" &amp; $A101)/COUNT(ffppR!G$2:G$61)</f>
        <v>0</v>
      </c>
      <c r="D101">
        <f t="shared" si="3"/>
        <v>0.5</v>
      </c>
      <c r="E101">
        <f t="shared" si="4"/>
        <v>1</v>
      </c>
    </row>
    <row r="102" spans="1:5" x14ac:dyDescent="0.25">
      <c r="A102">
        <v>1</v>
      </c>
      <c r="B102">
        <f>COUNTIF(ffppF!G$2:G$61,"&lt;=" &amp; $A102)/COUNT(ffppF!G$2:G$61)</f>
        <v>1</v>
      </c>
      <c r="C102">
        <f>COUNTIF(ffppR!G$2:G$61,"&gt;" &amp; $A102)/COUNT(ffppR!G$2:G$61)</f>
        <v>0</v>
      </c>
      <c r="D102">
        <f t="shared" si="3"/>
        <v>0.5</v>
      </c>
      <c r="E102">
        <f t="shared" si="4"/>
        <v>1</v>
      </c>
    </row>
  </sheetData>
  <conditionalFormatting sqref="B2:B10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:I1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K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D9BCA88CCD4A44AF4CAF885BBE951B" ma:contentTypeVersion="6" ma:contentTypeDescription="Crée un document." ma:contentTypeScope="" ma:versionID="9e2a0802c9ea7b0ad03400a987a029cd">
  <xsd:schema xmlns:xsd="http://www.w3.org/2001/XMLSchema" xmlns:xs="http://www.w3.org/2001/XMLSchema" xmlns:p="http://schemas.microsoft.com/office/2006/metadata/properties" xmlns:ns3="17f4697d-a0ec-45a1-9ed0-fb6774cc9b0e" targetNamespace="http://schemas.microsoft.com/office/2006/metadata/properties" ma:root="true" ma:fieldsID="46a682cc9ac7ecf4a54c4841079572e2" ns3:_="">
    <xsd:import namespace="17f4697d-a0ec-45a1-9ed0-fb6774cc9b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4697d-a0ec-45a1-9ed0-fb6774cc9b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66042-AA03-4E6E-8214-8D83702DE351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17f4697d-a0ec-45a1-9ed0-fb6774cc9b0e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259AB91-4E04-446F-97E5-D7089C71C0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122E55-A678-4B3F-A3FD-E4AE4C6E28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4697d-a0ec-45a1-9ed0-fb6774cc9b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ffppR</vt:lpstr>
      <vt:lpstr>ffppF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ALLEMAND</cp:lastModifiedBy>
  <dcterms:created xsi:type="dcterms:W3CDTF">2024-01-08T12:38:26Z</dcterms:created>
  <dcterms:modified xsi:type="dcterms:W3CDTF">2024-02-18T20:33:04Z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0x01010047D9BCA88CCD4A44AF4CAF885BBE951B</vt:lpwstr>
  </property>
</Properties>
</file>