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D2FA79C-9DE8-4B37-946E-E7598996B926}" xr6:coauthVersionLast="47" xr6:coauthVersionMax="47" xr10:uidLastSave="{00000000-0000-0000-0000-000000000000}"/>
  <bookViews>
    <workbookView xWindow="-103" yWindow="-103" windowWidth="16663" windowHeight="8863" firstSheet="1" activeTab="4" xr2:uid="{2333E8FE-04CF-4189-841C-5C228FEE9CC1}"/>
  </bookViews>
  <sheets>
    <sheet name="STATUS OF FI CASES " sheetId="5" r:id="rId1"/>
    <sheet name="MO1-2022" sheetId="4" r:id="rId2"/>
    <sheet name="DAM PER MONTH" sheetId="3" r:id="rId3"/>
    <sheet name="NHQ SUB 1-2-20 A" sheetId="2" r:id="rId4"/>
    <sheet name="CONSO PER BGY 2022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3">[1]List!$T$2:$T$1441</definedName>
    <definedName name="aa">[2]List!$R$2:$R$14</definedName>
    <definedName name="aaaa">#REF!</definedName>
    <definedName name="aaaavcvzz">[4]List!$A$2:$A$18</definedName>
    <definedName name="aaaz">[5]List!$J$2:$J$5</definedName>
    <definedName name="Aas">[6]List!$H$2:$H$43</definedName>
    <definedName name="aass">[7]List!$R$2:$R$14</definedName>
    <definedName name="aazz">[5]List!$T$2:$T$1441</definedName>
    <definedName name="abc">[2]List!$A$2:$A$2</definedName>
    <definedName name="Acassasd">[8]List!$T$2:$T$1441</definedName>
    <definedName name="acq">[9]List!$J$2:$J$5</definedName>
    <definedName name="acquiredddd">[9]List!$T$2:$T$1441</definedName>
    <definedName name="adf">[10]List!$T$2:$T$1441</definedName>
    <definedName name="ads">'[11]List REGION 4B'!$A$2:$A$2</definedName>
    <definedName name="Alarm">[12]List!$R$2:$R$14</definedName>
    <definedName name="alarms">[13]List!$R$2:$R$14</definedName>
    <definedName name="amaaf">[14]List!$T$2:$T$1441</definedName>
    <definedName name="aml">[15]List!$R$2:$R$14</definedName>
    <definedName name="apisodeeeee">[4]List!$R$2:$R$14</definedName>
    <definedName name="aqqw">[15]List!$H$2:$H$43</definedName>
    <definedName name="ARRIVAL">[16]Legend!$K$2:$K$3</definedName>
    <definedName name="Asqq">[8]List!$J$2:$J$5</definedName>
    <definedName name="assaa">[17]List!$J$2:$J$5</definedName>
    <definedName name="asss">[17]List!$A$2:$A$18</definedName>
    <definedName name="Avvvfg">[8]List!$A$2:$A$18</definedName>
    <definedName name="aw">'[18]List REGION 4B'!$T$2:$T$1441</definedName>
    <definedName name="awsss">[17]List!$T$2:$T$1441</definedName>
    <definedName name="bb">[2]List!$N$2:$N$6</definedName>
    <definedName name="bbb">#REF!</definedName>
    <definedName name="bbbb">[19]List!$A$2:$A$18</definedName>
    <definedName name="BBBBB">[20]List!$T$2:$T$1441</definedName>
    <definedName name="bbyyghjj">[21]List!$J$2:$J$5</definedName>
    <definedName name="bffff">[14]List!$T$2:$T$1441</definedName>
    <definedName name="bhÑ">[22]List!$J$2:$J$5</definedName>
    <definedName name="bnnnbb">[17]List!$R$2:$R$14</definedName>
    <definedName name="bnnyyy">[23]List!$A$2:$A$18</definedName>
    <definedName name="CAad">[6]List!$T$2:$T$1441</definedName>
    <definedName name="CauseList">[16]Legend!$F$2:$F$19</definedName>
    <definedName name="Causes">[12]List!$H$2:$H$43</definedName>
    <definedName name="cbvb">[24]List!$A$2:$A$18</definedName>
    <definedName name="cbvcn">[25]List!$A$2:$A$18</definedName>
    <definedName name="cccfff">[26]List!$R$2:$R$14</definedName>
    <definedName name="cccv">[19]List!$J$2:$J$5</definedName>
    <definedName name="ccv">[15]List!$N$2:$N$6</definedName>
    <definedName name="Classification">[12]List!$N$2:$N$6</definedName>
    <definedName name="ClassList">[16]Legend!$H$2:$H$6</definedName>
    <definedName name="cLickDos">#REF!</definedName>
    <definedName name="cnvrg">[27]List!$T$2:$T$1441</definedName>
    <definedName name="covid19">[28]List!$J$2:$J$5</definedName>
    <definedName name="covvidddd">[28]List!$R$2:$R$14</definedName>
    <definedName name="December">[29]List!$T$2:$T$1441</definedName>
    <definedName name="decNavotas">#REF!</definedName>
    <definedName name="deeeecccccccc">#REF!</definedName>
    <definedName name="deeffd">[30]List!$H$2:$H$43</definedName>
    <definedName name="df">#REF!</definedName>
    <definedName name="dfffg">[17]List!$R$2:$R$14</definedName>
    <definedName name="dffg">[31]List!$N$2:$N$6</definedName>
    <definedName name="doooosssseeeee">#REF!</definedName>
    <definedName name="dOs">#REF!</definedName>
    <definedName name="doseeeeeeeeeeeeeeeeeeeeee">#REF!</definedName>
    <definedName name="DOVE">[20]List!$T$2:$T$1441</definedName>
    <definedName name="dryurru">[25]List!$N$2:$N$6</definedName>
    <definedName name="dvsdfh">[32]List!$H$2:$H$43</definedName>
    <definedName name="echo">[33]List!$N$2:$N$6</definedName>
    <definedName name="eedddft">[30]List!$J$2:$J$5</definedName>
    <definedName name="EEE">[34]List!$H$2:$H$43</definedName>
    <definedName name="eer">[35]List!$H$2:$H$43</definedName>
    <definedName name="eewwww">[17]List!$N$2:$N$6</definedName>
    <definedName name="efrwe">[36]List!$T$2:$T$1441</definedName>
    <definedName name="eildfrr">[30]List!$R$2:$R$14</definedName>
    <definedName name="engineeeee">[37]List!$R$2:$R$14</definedName>
    <definedName name="F">[24]List!$T$2:$T$1441</definedName>
    <definedName name="fff">'[38]List Region 4A'!$R$2:$R$14</definedName>
    <definedName name="ffff">[17]List!$R$2:$R$14</definedName>
    <definedName name="fgbbg">[26]List!$T$2:$T$1441</definedName>
    <definedName name="fgcÑ">[39]List!$H$2:$H$43</definedName>
    <definedName name="fgggrmm">[40]List!$T$2:$T$1441</definedName>
    <definedName name="fghhg">[35]List!$R$2:$R$14</definedName>
    <definedName name="fgÑ">[22]List!$R$2:$R$14</definedName>
    <definedName name="fgvcr">#REF!</definedName>
    <definedName name="fiopp">[25]List!$T$2:$T$1441</definedName>
    <definedName name="firnov">[41]List!$T$2:$T$1441</definedName>
    <definedName name="fiveee">[39]List!$T$2:$T$1441</definedName>
    <definedName name="fjgkk">[25]List!$J$2:$J$5</definedName>
    <definedName name="FREE">[24]List!$A$2:$A$18</definedName>
    <definedName name="fww">#REF!</definedName>
    <definedName name="g">[42]List!$A$2:$A$18</definedName>
    <definedName name="g.mount">[37]List!$H$2:$H$43</definedName>
    <definedName name="GenCategory">[12]List!$J$2:$J$5</definedName>
    <definedName name="gfdf">[36]List!$T$2:$T$1441</definedName>
    <definedName name="gfgfg">[43]List!$J$2:$J$5</definedName>
    <definedName name="gg">[44]List!$R$2:$R$14</definedName>
    <definedName name="ggbvv">[17]List!$N$2:$N$6</definedName>
    <definedName name="ggfff">[35]List!$T$2:$T$1441</definedName>
    <definedName name="GGG">'[45]List Region 4A'!$R$2:$R$14</definedName>
    <definedName name="gggddaaad">[37]List!$J$2:$J$5</definedName>
    <definedName name="gggdff">[17]List!$H$2:$H$43</definedName>
    <definedName name="gggg">[46]List!$A$2:$A$18</definedName>
    <definedName name="ggghh">[17]List!$H$2:$H$43</definedName>
    <definedName name="ggghssd">[26]List!$H$2:$H$43</definedName>
    <definedName name="gghhg">[31]List!$H$2:$H$43</definedName>
    <definedName name="gghhhf">[17]List!$R$2:$R$14</definedName>
    <definedName name="ghgh">[27]List!$A$2:$A$18</definedName>
    <definedName name="ghjjf">[47]List!$J$2:$J$5</definedName>
    <definedName name="ghng">[17]List!$A$2:$A$18</definedName>
    <definedName name="grgrg">[36]List!$T$2:$T$1441</definedName>
    <definedName name="gtff">[27]List!$R$2:$R$14</definedName>
    <definedName name="gtgg">[17]List!$N$2:$N$6</definedName>
    <definedName name="guuuararddad">[37]List!$A$2:$A$18</definedName>
    <definedName name="h">#REF!</definedName>
    <definedName name="hasshshshhssss">[41]List!$J$2:$J$5</definedName>
    <definedName name="hhalakakLKAa">[43]List!$H$2:$H$43</definedName>
    <definedName name="hhgkghk">[25]List!$R$2:$R$14</definedName>
    <definedName name="hhhaaasaddad">[41]List!$R$2:$R$14</definedName>
    <definedName name="hhhhh">[17]List!$R$2:$R$14</definedName>
    <definedName name="hhhj">[48]List!$J$2:$J$5</definedName>
    <definedName name="hhhn">[17]List!$R$2:$R$14</definedName>
    <definedName name="hhnn">[17]List!$R$2:$R$14</definedName>
    <definedName name="hhy">[17]List!$N$2:$N$6</definedName>
    <definedName name="hjjh">#REF!</definedName>
    <definedName name="hujj">[31]List!$J$2:$J$5</definedName>
    <definedName name="iedtf">[28]List!$A$2:$A$18</definedName>
    <definedName name="iedttyyy">[30]List!$T$2:$T$1441</definedName>
    <definedName name="IID">[49]List!$H$2:$H$43</definedName>
    <definedName name="iio">[50]List!$H$2:$H$43</definedName>
    <definedName name="IIOoDFOFRG">[51]List!$N$2:$N$6</definedName>
    <definedName name="iis">[50]List!$T$2:$T$1441</definedName>
    <definedName name="iisii">[50]List!$R$2:$R$14</definedName>
    <definedName name="iisn">[50]List!$T$2:$T$1441</definedName>
    <definedName name="illlqqq">[9]List!$A$2:$A$18</definedName>
    <definedName name="inflaTABLE">[51]List!$A$2:$A$18</definedName>
    <definedName name="io">[50]List!$N$2:$N$6</definedName>
    <definedName name="jhkk">[52]List!$H$2:$H$43</definedName>
    <definedName name="jijUJS">[51]List!$T$2:$T$1441</definedName>
    <definedName name="jjjj">[35]List!$A$2:$A$18</definedName>
    <definedName name="jjjk">[17]List!$A$2:$A$18</definedName>
    <definedName name="jkii">[52]List!$H$2:$H$43</definedName>
    <definedName name="jkkj">[31]List!$T$2:$T$1441</definedName>
    <definedName name="jkljj">[52]List!$H$2:$H$43</definedName>
    <definedName name="jkllkl">[52]List!$H$2:$H$43</definedName>
    <definedName name="Jlsdds">#REF!</definedName>
    <definedName name="joy">#REF!</definedName>
    <definedName name="Kaskisaiusdsd">[43]List!$N$2:$N$6</definedName>
    <definedName name="kjhhj">[52]List!$N$2:$N$6</definedName>
    <definedName name="kjhll">[52]List!$N$2:$N$6</definedName>
    <definedName name="kjjl">[21]List!$T$2:$T$1441</definedName>
    <definedName name="kkjj">[17]List!$H$2:$H$43</definedName>
    <definedName name="kkkk">[43]List!$R$2:$R$14</definedName>
    <definedName name="kkknn">[17]List!$R$2:$R$14</definedName>
    <definedName name="kkl">[31]List!$A$2:$A$18</definedName>
    <definedName name="kkll">[48]List!$H$2:$H$43</definedName>
    <definedName name="klkasjkKJkaskjsddsdsfdf">#REF!</definedName>
    <definedName name="kmlll">[35]List!$J$2:$J$5</definedName>
    <definedName name="knitted">[17]List!$H$2:$H$43</definedName>
    <definedName name="knñ">[22]List!$N$2:$N$6</definedName>
    <definedName name="l">[53]List!$H$2:$H$43</definedName>
    <definedName name="lakbay">[41]List!$N$2:$N$6</definedName>
    <definedName name="llalaakdaaas">[41]List!$H$2:$H$43</definedName>
    <definedName name="lllkj">[52]List!$N$2:$N$6</definedName>
    <definedName name="lllll">[43]List!$A$2:$A$18</definedName>
    <definedName name="Lñ">[7]List!$T$2:$T$1441</definedName>
    <definedName name="m">[54]List!$T$2:$T$1441</definedName>
    <definedName name="ma">[54]List!$J$2:$J$5</definedName>
    <definedName name="mala">[54]List!$T$2:$T$1441</definedName>
    <definedName name="mala1">[54]List!$T$2:$T$1441</definedName>
    <definedName name="mala2">[54]List!$H$2:$H$43</definedName>
    <definedName name="malab">[54]List!$N$2:$N$6</definedName>
    <definedName name="malabo">[54]List!$R$2:$R$14</definedName>
    <definedName name="May">[6]List!$R$2:$R$14</definedName>
    <definedName name="mbhjhhiui">[21]List!$R$2:$R$14</definedName>
    <definedName name="mhjkk">[47]List!$N$2:$N$6</definedName>
    <definedName name="mler">[24]List!$T$2:$T$1441</definedName>
    <definedName name="mlmnnm">[27]List!$H$2:$H$43</definedName>
    <definedName name="mmkkk">[17]List!$A$2:$A$18</definedName>
    <definedName name="mounntttttt">[37]List!$N$2:$N$6</definedName>
    <definedName name="mounterringgggg">[4]List!$H$2:$H$43</definedName>
    <definedName name="mouuuntitnhhhh">[4]List!$T$2:$T$1441</definedName>
    <definedName name="mpwqe">[47]List!$R$2:$R$14</definedName>
    <definedName name="mrttt">[15]List!$T$2:$T$1441</definedName>
    <definedName name="N">[50]List!$T$2:$T$1441</definedName>
    <definedName name="name">[55]List!$A$2:$A$18</definedName>
    <definedName name="Nav">[29]List!$T$2:$T$1441</definedName>
    <definedName name="navotasi">[50]List!$J$2:$J$5</definedName>
    <definedName name="nikki">'[56]List Region 1'!$R$2:$R$14</definedName>
    <definedName name="ñja">[22]List!$H$2:$H$43</definedName>
    <definedName name="ÑKKA">[7]List!$J$2:$J$5</definedName>
    <definedName name="nloipp">[47]List!$A$2:$A$18</definedName>
    <definedName name="nmnn">[17]List!$H$2:$H$43</definedName>
    <definedName name="nnghg">[24]List!$R$2:$R$14</definedName>
    <definedName name="nnhhh">[17]List!$H$2:$H$43</definedName>
    <definedName name="nnhjj">[17]List!$A$2:$A$18</definedName>
    <definedName name="nnhjjj">[17]List!$J$2:$J$5</definedName>
    <definedName name="ñNMÑ">[7]List!$A$2:$A$18</definedName>
    <definedName name="nnn">[17]List!$R$2:$R$14</definedName>
    <definedName name="ÑnÑ">[15]List!$A$2:$A$18</definedName>
    <definedName name="nnnmj">[19]List!$T$2:$T$1441</definedName>
    <definedName name="nounterrrr">[4]List!$N$2:$N$6</definedName>
    <definedName name="Ñsd">[7]List!$N$2:$N$6</definedName>
    <definedName name="Number">[57]List!#REF!</definedName>
    <definedName name="numberssssss">[4]List!$J$2:$J$5</definedName>
    <definedName name="oisdkiK">[43]List!$T$2:$T$1441</definedName>
    <definedName name="OJ">[58]List!$R$2:$R$14</definedName>
    <definedName name="OKOK">[58]List!$T$2:$T$1441</definedName>
    <definedName name="old">[59]List!$T$2:$T$1441</definedName>
    <definedName name="ooiulll">[21]List!$A$2:$A$18</definedName>
    <definedName name="opnmonitoring">[41]List!$A$2:$A$18</definedName>
    <definedName name="ovid19">[28]List!$T$2:$T$1441</definedName>
    <definedName name="ozoozzzz">[19]List!$H$2:$H$43</definedName>
    <definedName name="PPLjssda">[51]List!$R$2:$R$14</definedName>
    <definedName name="_xlnm.Print_Area" localSheetId="3">'NHQ SUB 1-2-20 A'!$A$1:$T$51</definedName>
    <definedName name="qaz">[60]List!$J$2:$J$5</definedName>
    <definedName name="qazq">[60]List!$T$2:$T$1441</definedName>
    <definedName name="qazz">[60]List!$T$2:$T$1441</definedName>
    <definedName name="QF">[7]List!$H$2:$H$43</definedName>
    <definedName name="qqqeerr">[9]List!$R$2:$R$14</definedName>
    <definedName name="qsc">[24]List!$J$2:$J$5</definedName>
    <definedName name="qtwo">[15]List!$J$2:$J$5</definedName>
    <definedName name="qwa">#REF!</definedName>
    <definedName name="qwe">'[61]LIST NCR'!$J$2:$J$5</definedName>
    <definedName name="REGION">[62]List!$A$2:$A$2</definedName>
    <definedName name="Regions">[12]List!$A$2:$A$18</definedName>
    <definedName name="residentialalaaaa">[9]List!$N$2:$N$6</definedName>
    <definedName name="rryry">[25]List!$H$2:$H$43</definedName>
    <definedName name="RTGHJKlJId">[51]List!$J$2:$J$5</definedName>
    <definedName name="sasdad">[36]List!$T$2:$T$1441</definedName>
    <definedName name="seven">[39]List!$A$2:$A$18</definedName>
    <definedName name="sfadfsa">[63]List!$H$2:$H$43</definedName>
    <definedName name="sixxx">[39]List!$J$2:$J$5</definedName>
    <definedName name="Skjh">[48]List!$T$2:$T$1441</definedName>
    <definedName name="snbhh">[31]List!$R$2:$R$14</definedName>
    <definedName name="squareeeaaaa">[9]List!$H$2:$H$43</definedName>
    <definedName name="ss">[64]List!$R$2:$R$1441</definedName>
    <definedName name="ssdf">[27]List!$N$2:$N$6</definedName>
    <definedName name="sssss">[64]List!$R$2:$R$1441</definedName>
    <definedName name="T">[65]List!$R$2:$R$14</definedName>
    <definedName name="tAddg">[48]List!$R$2:$R$14</definedName>
    <definedName name="tggt">[17]List!$A$2:$A$18</definedName>
    <definedName name="threeee">[22]List!$A$2:$A$18</definedName>
    <definedName name="thrwooo">[39]List!$N$2:$N$6</definedName>
    <definedName name="Time">[12]List!$T$2:$T$1441</definedName>
    <definedName name="timee">[66]List!$T$2:$T$1441</definedName>
    <definedName name="timeou">[20]List!$T$2:$T$1441</definedName>
    <definedName name="toto">#REF!</definedName>
    <definedName name="ttyy">[17]List!$J$2:$J$5</definedName>
    <definedName name="twothree">[39]List!$R$2:$R$14</definedName>
    <definedName name="UuL">[51]List!$H$2:$H$43</definedName>
    <definedName name="v">[67]List!$J$2:$J$5</definedName>
    <definedName name="vA">[53]List!$N$2:$N$6</definedName>
    <definedName name="val">[67]List!$T$2:$T$1441</definedName>
    <definedName name="val0">[67]List!$T$2:$T$1441</definedName>
    <definedName name="valAp">[30]List!$A$2:$A$18</definedName>
    <definedName name="vale">[67]List!$T$2:$T$1441</definedName>
    <definedName name="valm">[67]List!$H$2:$H$43</definedName>
    <definedName name="valn">[67]List!$R$2:$R$14</definedName>
    <definedName name="valq">[67]List!$N$2:$N$6</definedName>
    <definedName name="vbbnvn">[17]List!$A$2:$A$18</definedName>
    <definedName name="vbvbv">[17]List!$H$2:$H$43</definedName>
    <definedName name="vccfff">[17]List!$T$2:$T$1441</definedName>
    <definedName name="vidddc">[28]List!$N$2:$N$6</definedName>
    <definedName name="viiii">[28]List!$H$2:$H$43</definedName>
    <definedName name="vvff">[6]List!$N$2:$N$6</definedName>
    <definedName name="vvfff">[19]List!$N$2:$N$6</definedName>
    <definedName name="weee">[17]List!$H$2:$H$43</definedName>
    <definedName name="weerg">[26]List!$J$2:$J$5</definedName>
    <definedName name="wer">[35]List!$N$2:$N$6</definedName>
    <definedName name="weret">[47]List!$H$2:$H$43</definedName>
    <definedName name="WERQWRFQEGF">[68]List!$T$2:$T$1441</definedName>
    <definedName name="weww">'[61]LIST NCR'!$R$2:$R$14</definedName>
    <definedName name="WSDSDA">[69]List!$T$2:$T$1441</definedName>
    <definedName name="xcv">'[61]LIST NCR'!$N$2:$N$6</definedName>
    <definedName name="YesNo">[57]List!$P$2:$P$4</definedName>
    <definedName name="yuui">[48]List!$N$2:$N$6</definedName>
    <definedName name="yuuyy">[17]List!$T$2:$T$1441</definedName>
    <definedName name="yyuuuu">[17]List!$H$2:$H$43</definedName>
    <definedName name="zelo">[27]List!$J$2:$J$5</definedName>
    <definedName name="zero">[19]List!$R$2:$R$14</definedName>
    <definedName name="zvbnmnm">[47]List!$T$2:$T$1441</definedName>
    <definedName name="zzzddzd">[17]List!$A$2:$A$18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C16" i="5"/>
  <c r="B16" i="5"/>
  <c r="E15" i="5"/>
  <c r="E14" i="5"/>
  <c r="E13" i="5"/>
  <c r="E12" i="5"/>
  <c r="E11" i="5"/>
  <c r="E10" i="5"/>
  <c r="E9" i="5"/>
  <c r="E8" i="5"/>
  <c r="E7" i="5"/>
  <c r="E6" i="5"/>
  <c r="E16" i="5" s="1"/>
  <c r="E5" i="5"/>
  <c r="E4" i="5"/>
  <c r="J348" i="4"/>
  <c r="J347" i="4"/>
  <c r="J346" i="4"/>
  <c r="J345" i="4"/>
  <c r="J344" i="4"/>
  <c r="B343" i="4"/>
  <c r="B341" i="4"/>
  <c r="B339" i="4"/>
  <c r="B337" i="4"/>
  <c r="B335" i="4"/>
  <c r="B333" i="4"/>
  <c r="B331" i="4"/>
  <c r="B329" i="4"/>
  <c r="B323" i="4"/>
  <c r="L315" i="4"/>
  <c r="J315" i="4"/>
  <c r="H315" i="4" s="1"/>
  <c r="I315" i="4"/>
  <c r="J290" i="4"/>
  <c r="J288" i="4"/>
  <c r="L275" i="4"/>
  <c r="B272" i="4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71" i="4"/>
  <c r="B270" i="4"/>
  <c r="B269" i="4"/>
  <c r="B268" i="4"/>
  <c r="B267" i="4"/>
  <c r="M266" i="4"/>
  <c r="B266" i="4"/>
  <c r="J260" i="4"/>
  <c r="B252" i="4"/>
  <c r="B253" i="4" s="1"/>
  <c r="B254" i="4" s="1"/>
  <c r="B255" i="4" s="1"/>
  <c r="B256" i="4" s="1"/>
  <c r="B257" i="4" s="1"/>
  <c r="B258" i="4" s="1"/>
  <c r="B259" i="4" s="1"/>
  <c r="B251" i="4"/>
  <c r="B250" i="4"/>
  <c r="L243" i="4"/>
  <c r="B236" i="4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35" i="4"/>
  <c r="B234" i="4"/>
  <c r="J228" i="4"/>
  <c r="L174" i="4"/>
  <c r="L173" i="4"/>
  <c r="J169" i="4"/>
  <c r="T164" i="4"/>
  <c r="L155" i="4"/>
  <c r="L153" i="4"/>
  <c r="L151" i="4"/>
  <c r="L150" i="4"/>
  <c r="L147" i="4"/>
  <c r="J142" i="4"/>
  <c r="L139" i="4"/>
  <c r="L138" i="4"/>
  <c r="L137" i="4"/>
  <c r="L136" i="4"/>
  <c r="L135" i="4"/>
  <c r="L134" i="4"/>
  <c r="L132" i="4"/>
  <c r="L142" i="4" s="1"/>
  <c r="J114" i="4"/>
  <c r="J88" i="4"/>
  <c r="J58" i="4"/>
  <c r="J28" i="4"/>
  <c r="L26" i="4"/>
  <c r="L6" i="4"/>
  <c r="D21" i="3"/>
  <c r="E21" i="3" s="1"/>
  <c r="C21" i="3"/>
  <c r="B21" i="3"/>
  <c r="E19" i="3"/>
  <c r="E18" i="3"/>
  <c r="E17" i="3"/>
  <c r="E16" i="3"/>
  <c r="E15" i="3"/>
  <c r="E14" i="3"/>
  <c r="E13" i="3"/>
  <c r="E12" i="3"/>
  <c r="G11" i="3"/>
  <c r="E11" i="3"/>
  <c r="G10" i="3"/>
  <c r="E10" i="3"/>
  <c r="E9" i="3"/>
  <c r="E8" i="3"/>
  <c r="C66" i="2"/>
  <c r="Q46" i="2"/>
  <c r="T46" i="2" s="1"/>
  <c r="P46" i="2"/>
  <c r="O46" i="2"/>
  <c r="M46" i="2"/>
  <c r="L46" i="2"/>
  <c r="K46" i="2"/>
  <c r="N46" i="2" s="1"/>
  <c r="H46" i="2"/>
  <c r="F46" i="2"/>
  <c r="D46" i="2"/>
  <c r="C46" i="2"/>
  <c r="B46" i="2"/>
  <c r="E46" i="2" s="1"/>
  <c r="R45" i="2"/>
  <c r="S45" i="2" s="1"/>
  <c r="N45" i="2"/>
  <c r="G45" i="2"/>
  <c r="I45" i="2" s="1"/>
  <c r="J45" i="2" s="1"/>
  <c r="E45" i="2"/>
  <c r="T44" i="2"/>
  <c r="R44" i="2"/>
  <c r="S44" i="2" s="1"/>
  <c r="N44" i="2"/>
  <c r="I44" i="2"/>
  <c r="J44" i="2" s="1"/>
  <c r="E44" i="2"/>
  <c r="T43" i="2"/>
  <c r="S43" i="2"/>
  <c r="R43" i="2"/>
  <c r="N43" i="2"/>
  <c r="J43" i="2"/>
  <c r="I43" i="2"/>
  <c r="E43" i="2"/>
  <c r="T42" i="2"/>
  <c r="R42" i="2"/>
  <c r="S42" i="2" s="1"/>
  <c r="N42" i="2"/>
  <c r="I42" i="2"/>
  <c r="J42" i="2" s="1"/>
  <c r="E42" i="2"/>
  <c r="S41" i="2"/>
  <c r="R41" i="2"/>
  <c r="N41" i="2"/>
  <c r="G41" i="2"/>
  <c r="I41" i="2" s="1"/>
  <c r="J41" i="2" s="1"/>
  <c r="E41" i="2"/>
  <c r="T40" i="2"/>
  <c r="S40" i="2"/>
  <c r="R40" i="2"/>
  <c r="N40" i="2"/>
  <c r="I40" i="2"/>
  <c r="J40" i="2" s="1"/>
  <c r="E40" i="2"/>
  <c r="T39" i="2"/>
  <c r="R39" i="2"/>
  <c r="S39" i="2" s="1"/>
  <c r="N39" i="2"/>
  <c r="J39" i="2"/>
  <c r="I39" i="2"/>
  <c r="E39" i="2"/>
  <c r="T38" i="2"/>
  <c r="R38" i="2"/>
  <c r="S38" i="2" s="1"/>
  <c r="N38" i="2"/>
  <c r="I38" i="2"/>
  <c r="J38" i="2" s="1"/>
  <c r="G38" i="2"/>
  <c r="E38" i="2"/>
  <c r="T37" i="2"/>
  <c r="R37" i="2"/>
  <c r="S37" i="2" s="1"/>
  <c r="N37" i="2"/>
  <c r="I37" i="2"/>
  <c r="J37" i="2" s="1"/>
  <c r="E37" i="2"/>
  <c r="S36" i="2"/>
  <c r="R36" i="2"/>
  <c r="N36" i="2"/>
  <c r="G36" i="2"/>
  <c r="G46" i="2" s="1"/>
  <c r="I46" i="2" s="1"/>
  <c r="J46" i="2" s="1"/>
  <c r="E36" i="2"/>
  <c r="T35" i="2"/>
  <c r="S35" i="2"/>
  <c r="R35" i="2"/>
  <c r="N35" i="2"/>
  <c r="J35" i="2"/>
  <c r="I35" i="2"/>
  <c r="E35" i="2"/>
  <c r="T34" i="2"/>
  <c r="R34" i="2"/>
  <c r="S34" i="2" s="1"/>
  <c r="N34" i="2"/>
  <c r="I34" i="2"/>
  <c r="J34" i="2" s="1"/>
  <c r="E34" i="2"/>
  <c r="T33" i="2"/>
  <c r="R33" i="2"/>
  <c r="N33" i="2"/>
  <c r="S33" i="2" s="1"/>
  <c r="I33" i="2"/>
  <c r="J33" i="2" s="1"/>
  <c r="E33" i="2"/>
  <c r="T32" i="2"/>
  <c r="S32" i="2"/>
  <c r="R32" i="2"/>
  <c r="N32" i="2"/>
  <c r="J32" i="2"/>
  <c r="I32" i="2"/>
  <c r="E32" i="2"/>
  <c r="T31" i="2"/>
  <c r="R31" i="2"/>
  <c r="S31" i="2" s="1"/>
  <c r="N31" i="2"/>
  <c r="I31" i="2"/>
  <c r="J31" i="2" s="1"/>
  <c r="E31" i="2"/>
  <c r="T30" i="2"/>
  <c r="S30" i="2"/>
  <c r="R30" i="2"/>
  <c r="N30" i="2"/>
  <c r="I30" i="2"/>
  <c r="E30" i="2"/>
  <c r="J30" i="2" s="1"/>
  <c r="T29" i="2"/>
  <c r="R29" i="2"/>
  <c r="S29" i="2" s="1"/>
  <c r="N29" i="2"/>
  <c r="J29" i="2"/>
  <c r="I29" i="2"/>
  <c r="E29" i="2"/>
  <c r="T28" i="2"/>
  <c r="R28" i="2"/>
  <c r="S28" i="2" s="1"/>
  <c r="N28" i="2"/>
  <c r="I28" i="2"/>
  <c r="J28" i="2" s="1"/>
  <c r="E28" i="2"/>
  <c r="T27" i="2"/>
  <c r="S27" i="2"/>
  <c r="R27" i="2"/>
  <c r="N27" i="2"/>
  <c r="J27" i="2"/>
  <c r="I27" i="2"/>
  <c r="E27" i="2"/>
  <c r="T26" i="2"/>
  <c r="R26" i="2"/>
  <c r="S26" i="2" s="1"/>
  <c r="N26" i="2"/>
  <c r="I26" i="2"/>
  <c r="J26" i="2" s="1"/>
  <c r="E26" i="2"/>
  <c r="T25" i="2"/>
  <c r="R25" i="2"/>
  <c r="N25" i="2"/>
  <c r="S25" i="2" s="1"/>
  <c r="I25" i="2"/>
  <c r="J25" i="2" s="1"/>
  <c r="E25" i="2"/>
  <c r="T24" i="2"/>
  <c r="S24" i="2"/>
  <c r="R24" i="2"/>
  <c r="N24" i="2"/>
  <c r="J24" i="2"/>
  <c r="I24" i="2"/>
  <c r="E24" i="2"/>
  <c r="T23" i="2"/>
  <c r="R23" i="2"/>
  <c r="S23" i="2" s="1"/>
  <c r="N23" i="2"/>
  <c r="I23" i="2"/>
  <c r="J23" i="2" s="1"/>
  <c r="E23" i="2"/>
  <c r="T22" i="2"/>
  <c r="S22" i="2"/>
  <c r="R22" i="2"/>
  <c r="N22" i="2"/>
  <c r="I22" i="2"/>
  <c r="E22" i="2"/>
  <c r="J22" i="2" s="1"/>
  <c r="T21" i="2"/>
  <c r="R21" i="2"/>
  <c r="S21" i="2" s="1"/>
  <c r="N21" i="2"/>
  <c r="J21" i="2"/>
  <c r="I21" i="2"/>
  <c r="E21" i="2"/>
  <c r="T20" i="2"/>
  <c r="R20" i="2"/>
  <c r="S20" i="2" s="1"/>
  <c r="N20" i="2"/>
  <c r="I20" i="2"/>
  <c r="J20" i="2" s="1"/>
  <c r="E20" i="2"/>
  <c r="T19" i="2"/>
  <c r="S19" i="2"/>
  <c r="R19" i="2"/>
  <c r="N19" i="2"/>
  <c r="J19" i="2"/>
  <c r="I19" i="2"/>
  <c r="E19" i="2"/>
  <c r="T18" i="2"/>
  <c r="R18" i="2"/>
  <c r="S18" i="2" s="1"/>
  <c r="N18" i="2"/>
  <c r="I18" i="2"/>
  <c r="J18" i="2" s="1"/>
  <c r="E18" i="2"/>
  <c r="T17" i="2"/>
  <c r="R17" i="2"/>
  <c r="N17" i="2"/>
  <c r="S17" i="2" s="1"/>
  <c r="I17" i="2"/>
  <c r="J17" i="2" s="1"/>
  <c r="E17" i="2"/>
  <c r="T16" i="2"/>
  <c r="S16" i="2"/>
  <c r="R16" i="2"/>
  <c r="N16" i="2"/>
  <c r="J16" i="2"/>
  <c r="I16" i="2"/>
  <c r="E16" i="2"/>
  <c r="T15" i="2"/>
  <c r="R15" i="2"/>
  <c r="S15" i="2" s="1"/>
  <c r="N15" i="2"/>
  <c r="I15" i="2"/>
  <c r="J15" i="2" s="1"/>
  <c r="E15" i="2"/>
  <c r="T14" i="2"/>
  <c r="S14" i="2"/>
  <c r="R14" i="2"/>
  <c r="N14" i="2"/>
  <c r="I14" i="2"/>
  <c r="E14" i="2"/>
  <c r="J14" i="2" s="1"/>
  <c r="T13" i="2"/>
  <c r="R13" i="2"/>
  <c r="S13" i="2" s="1"/>
  <c r="N13" i="2"/>
  <c r="J13" i="2"/>
  <c r="I13" i="2"/>
  <c r="E13" i="2"/>
  <c r="T12" i="2"/>
  <c r="R12" i="2"/>
  <c r="S12" i="2" s="1"/>
  <c r="N12" i="2"/>
  <c r="I12" i="2"/>
  <c r="J12" i="2" s="1"/>
  <c r="E12" i="2"/>
  <c r="T11" i="2"/>
  <c r="S11" i="2"/>
  <c r="R11" i="2"/>
  <c r="N11" i="2"/>
  <c r="J11" i="2"/>
  <c r="I11" i="2"/>
  <c r="E11" i="2"/>
  <c r="T10" i="2"/>
  <c r="R10" i="2"/>
  <c r="S10" i="2" s="1"/>
  <c r="N10" i="2"/>
  <c r="I10" i="2"/>
  <c r="J10" i="2" s="1"/>
  <c r="E10" i="2"/>
  <c r="T9" i="2"/>
  <c r="R9" i="2"/>
  <c r="N9" i="2"/>
  <c r="S9" i="2" s="1"/>
  <c r="I9" i="2"/>
  <c r="J9" i="2" s="1"/>
  <c r="E9" i="2"/>
  <c r="T8" i="2"/>
  <c r="S8" i="2"/>
  <c r="R8" i="2"/>
  <c r="N8" i="2"/>
  <c r="J8" i="2"/>
  <c r="I8" i="2"/>
  <c r="E8" i="2"/>
  <c r="T7" i="2"/>
  <c r="R7" i="2"/>
  <c r="S7" i="2" s="1"/>
  <c r="N7" i="2"/>
  <c r="I7" i="2"/>
  <c r="J7" i="2" s="1"/>
  <c r="E7" i="2"/>
  <c r="T6" i="2"/>
  <c r="S6" i="2"/>
  <c r="R6" i="2"/>
  <c r="N6" i="2"/>
  <c r="I6" i="2"/>
  <c r="E6" i="2"/>
  <c r="J6" i="2" s="1"/>
  <c r="T5" i="2"/>
  <c r="R5" i="2"/>
  <c r="S5" i="2" s="1"/>
  <c r="N5" i="2"/>
  <c r="J5" i="2"/>
  <c r="I5" i="2"/>
  <c r="E5" i="2"/>
  <c r="T4" i="2"/>
  <c r="R4" i="2"/>
  <c r="S4" i="2" s="1"/>
  <c r="N4" i="2"/>
  <c r="I4" i="2"/>
  <c r="J4" i="2" s="1"/>
  <c r="E4" i="2"/>
  <c r="N40" i="1"/>
  <c r="M40" i="1"/>
  <c r="L40" i="1"/>
  <c r="K40" i="1"/>
  <c r="J40" i="1"/>
  <c r="I40" i="1"/>
  <c r="H40" i="1"/>
  <c r="G40" i="1"/>
  <c r="F40" i="1"/>
  <c r="E40" i="1"/>
  <c r="O40" i="1" s="1"/>
  <c r="D40" i="1"/>
  <c r="C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T45" i="2" l="1"/>
  <c r="I36" i="2"/>
  <c r="J36" i="2" s="1"/>
  <c r="R46" i="2"/>
  <c r="S46" i="2" s="1"/>
  <c r="T41" i="2"/>
  <c r="T36" i="2"/>
</calcChain>
</file>

<file path=xl/sharedStrings.xml><?xml version="1.0" encoding="utf-8"?>
<sst xmlns="http://schemas.openxmlformats.org/spreadsheetml/2006/main" count="2603" uniqueCount="1024">
  <si>
    <t>MAKATI CITY FIRE INCIDENT STATISTICS PER BARANGAY  FOR CY 2011- 2021</t>
  </si>
  <si>
    <t>NO.</t>
  </si>
  <si>
    <t>BARANGAY</t>
  </si>
  <si>
    <t>CALENDAR YEAR</t>
  </si>
  <si>
    <t xml:space="preserve">TOTAL NO. OF F/I </t>
  </si>
  <si>
    <t>BANGKAL</t>
  </si>
  <si>
    <t>BEL-AIR</t>
  </si>
  <si>
    <t>CARMONA</t>
  </si>
  <si>
    <t>CEMBO</t>
  </si>
  <si>
    <t>COMEMBO</t>
  </si>
  <si>
    <t>DASMARIÑAS</t>
  </si>
  <si>
    <t>EAST REMBO</t>
  </si>
  <si>
    <t xml:space="preserve">FORBES PARK </t>
  </si>
  <si>
    <t>GUADALUPE NUEVO</t>
  </si>
  <si>
    <t>GUADALUPE VIEJO</t>
  </si>
  <si>
    <t>KASILAWAN</t>
  </si>
  <si>
    <t>LA PAZ</t>
  </si>
  <si>
    <t>MAGALLANES</t>
  </si>
  <si>
    <t>NORTHSIDE</t>
  </si>
  <si>
    <t>OLYMPIA</t>
  </si>
  <si>
    <t>PALANAN</t>
  </si>
  <si>
    <t>PEMBO</t>
  </si>
  <si>
    <t>PINAGKAISAHAN</t>
  </si>
  <si>
    <t>PIO DEL PILAR</t>
  </si>
  <si>
    <t>PITOGO</t>
  </si>
  <si>
    <t>POBLACION</t>
  </si>
  <si>
    <t>RIZAL</t>
  </si>
  <si>
    <t xml:space="preserve">SAN ANTONIO </t>
  </si>
  <si>
    <t>SAN ISIDRO</t>
  </si>
  <si>
    <t>SAN LORENZO</t>
  </si>
  <si>
    <t>SINGKAMAS</t>
  </si>
  <si>
    <t>SOUTH CEMBO</t>
  </si>
  <si>
    <t>SOUTHSIDE</t>
  </si>
  <si>
    <t>STA. CRUZ</t>
  </si>
  <si>
    <t>TEJEROS</t>
  </si>
  <si>
    <t>URDANETA</t>
  </si>
  <si>
    <t>VALENZUELA</t>
  </si>
  <si>
    <t>WEST REMBO</t>
  </si>
  <si>
    <t>TOTAL</t>
  </si>
  <si>
    <t>Prepared by:</t>
  </si>
  <si>
    <t>Rizalie                V            Tabnao</t>
  </si>
  <si>
    <t>NUP                                         BFP</t>
  </si>
  <si>
    <t xml:space="preserve">Note: </t>
  </si>
  <si>
    <t>`</t>
  </si>
  <si>
    <t>Updated on 06/25/2021 - rvt</t>
  </si>
  <si>
    <t>CAUSES OF FIRE IN MAKATI CITY 2022</t>
  </si>
  <si>
    <t>DESCRIPTION</t>
  </si>
  <si>
    <t>JAN</t>
  </si>
  <si>
    <t xml:space="preserve">FEB </t>
  </si>
  <si>
    <t>MAR</t>
  </si>
  <si>
    <t>1st Qtr</t>
  </si>
  <si>
    <t>APR</t>
  </si>
  <si>
    <t>MAY</t>
  </si>
  <si>
    <t>JUN</t>
  </si>
  <si>
    <t>2nd Qtr</t>
  </si>
  <si>
    <t>1st Sem</t>
  </si>
  <si>
    <t>JUL</t>
  </si>
  <si>
    <t>AUG</t>
  </si>
  <si>
    <t xml:space="preserve">SEP </t>
  </si>
  <si>
    <t>3rd Qtr</t>
  </si>
  <si>
    <t xml:space="preserve">OCT </t>
  </si>
  <si>
    <t>NOV</t>
  </si>
  <si>
    <t>DEC</t>
  </si>
  <si>
    <t>4th Qtr</t>
  </si>
  <si>
    <t>2nd Sem</t>
  </si>
  <si>
    <t>ELECTRICAL IGNITION CAUSED BY LOOSED CONNECTION</t>
  </si>
  <si>
    <t>ELECTRICAL IGNITION CAUSED BY OVERLOADING</t>
  </si>
  <si>
    <t>ELECTRICAL IGNITION DUE TO PINCHED WIRE</t>
  </si>
  <si>
    <t>ELECTRICAL IGNITION CAUSED BY ARCING</t>
  </si>
  <si>
    <t>OVERHEATED INDUSTRIAL MACHINERY</t>
  </si>
  <si>
    <t>SPARKS FROM MACHINERY</t>
  </si>
  <si>
    <t>OVERHEATED HOME APPLIANCES</t>
  </si>
  <si>
    <t>ELECTRICAL POST FIRE TO STRUCTURAL FIRE</t>
  </si>
  <si>
    <t>TRANSFORMER POLE FIRE TO STRUCTURAL FIRE</t>
  </si>
  <si>
    <t>OPEN FLAME FROM COOKING (LPG / GAS STOVE, FIREWOOD)</t>
  </si>
  <si>
    <t>OPEN FLAME FROM UNATTENDED LIGHTED CANDLE</t>
  </si>
  <si>
    <t>OPEN FLAME FROM KEROSENE LAMP (GASERA) / LIGHTING TORCH (SULO)</t>
  </si>
  <si>
    <t>OPEN FLAME FROM RUBBISH FIRE / BONFIRE TO STRUCTURAL FIRE</t>
  </si>
  <si>
    <t>OPEN FLAME FROM FARMLAND / AGRICULTURAL LAND CLEARING OPERATION</t>
  </si>
  <si>
    <t>OPEN FLAME FROM KAINGIN (SLASH AND BURN)</t>
  </si>
  <si>
    <t>IGNITION CAUSED BY FIRECRACKER EXPLOSION</t>
  </si>
  <si>
    <t>IGNITION CAUSED BY FIREWORKS / PYROTECHNICS EXPLOSION</t>
  </si>
  <si>
    <t>IGNITION CAUSED BY BOMB EXPLOSION</t>
  </si>
  <si>
    <t>SPONTANEOUS COMBUSTION OF CHEMICALS</t>
  </si>
  <si>
    <t>SPONTANEOUS COMBUSTION OF SOLID MATERIALS</t>
  </si>
  <si>
    <t>INTENTIONAL FIRE BY USE OF INCENDIARY DEVICE OR MECHANISM</t>
  </si>
  <si>
    <t>INTENTIONAL FIRE BY USE OF FLAMMABLE LIQUID</t>
  </si>
  <si>
    <t>INTENTIONAL FIRE BY USE OF OPEN FLAME (MATCHSTICK OR LIGHTER OR LIGHT TORCH)</t>
  </si>
  <si>
    <t>IGNITION OF MATERIAL CAUSED BY WELDING SLAGS</t>
  </si>
  <si>
    <t>IGNITION OF MATERIALS CAUSED BY ACETYLENE / OTHER HOT WORKS</t>
  </si>
  <si>
    <t>LPG EXPLOSION CAUSED BY DEFECTIVE TANK</t>
  </si>
  <si>
    <t>LPG EXPLOSION CAUSED BY DEFECTIVE HOSE LINE</t>
  </si>
  <si>
    <t>LPG EXPLOSION CAUSED BY DEFECTIVE REGULATOR</t>
  </si>
  <si>
    <t>LPG EXPLOSION CAUSED BY DEFECTIVE STOVE</t>
  </si>
  <si>
    <t>LPG EXPLOSION CAUSED BY STATIC ELECTRICITY OR SPARK</t>
  </si>
  <si>
    <t>FIRE CAUSED BY LIGHTNING</t>
  </si>
  <si>
    <t>IGNITION OF MATERIALS FROM EMBER / FLYING EMBER OR ALIPATO</t>
  </si>
  <si>
    <t>SMOKING(LIGHTED CIGARETTE, CIGAR OR PIPE)</t>
  </si>
  <si>
    <t>CHILDREN PLAYING MATCHSTICK OR LIGHTER</t>
  </si>
  <si>
    <t>BATTERY SHORT CIRCUIT OR BATTERY EXPLOSION</t>
  </si>
  <si>
    <t>DUST EXPLOSION</t>
  </si>
  <si>
    <t>MAGNIFIED / AMPLIFIED SUN RAYS</t>
  </si>
  <si>
    <t>OVERHEATED ENGINE (MOTOR VEHICLES)</t>
  </si>
  <si>
    <t>SKY LANTERN</t>
  </si>
  <si>
    <t>FIRE INCIDENT UNDER INVESTIGATION (ON PROCESS)</t>
  </si>
  <si>
    <t>UNDETERMINED FIRE CAUSE (ON PENDING INVESTIGATION)</t>
  </si>
  <si>
    <t>OTHER CAUSES OF FIRE INCIDENT</t>
  </si>
  <si>
    <t>Reviewed by:</t>
  </si>
  <si>
    <t>Approved by:</t>
  </si>
  <si>
    <t>Rizalie    Villanueva   -   Tabnao</t>
  </si>
  <si>
    <t>Richelle      A     Leal</t>
  </si>
  <si>
    <t>EDUARDO                S              LABRADOR</t>
  </si>
  <si>
    <t>NUP                                     BFP</t>
  </si>
  <si>
    <t>SFO3                  BFP</t>
  </si>
  <si>
    <t>INSP                                                         BFP</t>
  </si>
  <si>
    <t>Investigation &amp; Intelligence Unit</t>
  </si>
  <si>
    <t>Lead Investigator   IIU</t>
  </si>
  <si>
    <t>Chief, Intelligence and Investigation Unit</t>
  </si>
  <si>
    <t>n</t>
  </si>
  <si>
    <t>FIRE OCCURENCES  CY 2022</t>
  </si>
  <si>
    <t>Name of City:</t>
  </si>
  <si>
    <t>MONTH</t>
  </si>
  <si>
    <t>ESTIMATED DAMAGES</t>
  </si>
  <si>
    <t>STRUCTURAL</t>
  </si>
  <si>
    <t>NON STRUCTURAL</t>
  </si>
  <si>
    <t>VEHICULAR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</si>
  <si>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</si>
  <si>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</si>
  <si>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</si>
  <si>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</si>
  <si>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</si>
  <si>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</si>
  <si>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</si>
  <si>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</si>
  <si>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</si>
  <si>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</si>
  <si>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</si>
  <si>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</si>
  <si>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SUB TOTAL</t>
  </si>
  <si>
    <t>GRAND TOTAL</t>
  </si>
  <si>
    <t xml:space="preserve">FIRE INCIDENT REPORT IN MAKATI CITY           </t>
  </si>
  <si>
    <t>01-31 December 2022</t>
  </si>
  <si>
    <t>DATE/TIME</t>
  </si>
  <si>
    <t>LOCATION</t>
  </si>
  <si>
    <t>INVOLVED/ESTABLISHMENT NAME/OWNER/s-OCCUPANT/S</t>
  </si>
  <si>
    <t>CAUSE/ORIGIN of FIRE/NATURE OF CASE</t>
  </si>
  <si>
    <t>LEVEL OF ALARM</t>
  </si>
  <si>
    <t>KILLED</t>
  </si>
  <si>
    <t>INJURED</t>
  </si>
  <si>
    <t>STATUS of CASE/AMOUNT of DAMAGE/                              FAI-on-Case</t>
  </si>
  <si>
    <t>FAI's</t>
  </si>
  <si>
    <t>F</t>
  </si>
  <si>
    <t>02 Dec 2022 2204H</t>
  </si>
  <si>
    <t>Freedom Park Buendia cor. Ayala Ave. Ext. Brgy. San Antonio, Makati City</t>
  </si>
  <si>
    <t>Non_Structural/Post Fire/Meralco</t>
  </si>
  <si>
    <t>Electrical ignition caused by overloading</t>
  </si>
  <si>
    <t>Fireout Upon Arrival</t>
  </si>
  <si>
    <t>Negative</t>
  </si>
  <si>
    <t xml:space="preserve"> SFO4 Macababayao SFO1 Tuburan, FO3 Batalla</t>
  </si>
  <si>
    <t>02 Dec 2022 2142H</t>
  </si>
  <si>
    <t>1590 Iriga St., Brgy.San Antonio, Makati City</t>
  </si>
  <si>
    <t>4 Storey Residential/Single Family Dwelling/Alteria Land Inc</t>
  </si>
  <si>
    <t>Electrical Ignition caused by Arcing</t>
  </si>
  <si>
    <t>M</t>
  </si>
  <si>
    <t>05 Dec 2022 1602H</t>
  </si>
  <si>
    <t>85 Alligator St., Brgy. Rizal, Makati City</t>
  </si>
  <si>
    <t>Open flame from Cooking (firewood)</t>
  </si>
  <si>
    <t>1st Alarm</t>
  </si>
  <si>
    <t>SFO1 Umnas/SFO1 Balleta</t>
  </si>
  <si>
    <t>05 Dec 2022   1655H</t>
  </si>
  <si>
    <t>5895 Zobel Roxas cor. Arellano St., Brgy. Palanan, Makati City</t>
  </si>
  <si>
    <t xml:space="preserve">Fire Under Investigation (on process)                                                 Cause: </t>
  </si>
  <si>
    <t>W</t>
  </si>
  <si>
    <t>07 Dec 2022 1152H</t>
  </si>
  <si>
    <t>0051 Daffodil St., Zone 1 Brgy Rizal, Makati City</t>
  </si>
  <si>
    <t>electrical ignition caused by loosed connection</t>
  </si>
  <si>
    <t>TH</t>
  </si>
  <si>
    <t>08 Dec 2022  0445H</t>
  </si>
  <si>
    <t>B109 Lot 24 Ricarte St., Brgy Rizal, Makati City</t>
  </si>
  <si>
    <t>Unattended lighted candle</t>
  </si>
  <si>
    <t>08 Dec 2022   0736H</t>
  </si>
  <si>
    <t>6750 Ayala Office Tower, Ayala Ave, Brgy San Lorenzo, Makati City</t>
  </si>
  <si>
    <t>Electrical ignition caused by loosed connection</t>
  </si>
  <si>
    <t>SA</t>
  </si>
  <si>
    <t>10 Dec 2022  1916H</t>
  </si>
  <si>
    <t>Blk 55 Lot 12 Mansanas St., Zone 1, Brgy. Rizal, Makati City</t>
  </si>
  <si>
    <t>10 Dec 2022 2021H</t>
  </si>
  <si>
    <t>0005 Kalaw St., Zone 1, Brgy. Rizal, Makati City</t>
  </si>
  <si>
    <t>12 Dec 2022 1028H</t>
  </si>
  <si>
    <t>#130 Caimito St., Brgy. Cembo, Makati City</t>
  </si>
  <si>
    <t xml:space="preserve">Fire Under Investigation (on process)  </t>
  </si>
  <si>
    <t>12 Dec 2022  2003H</t>
  </si>
  <si>
    <t>Malvar St., cor. MH Del Pilar St., Brgy. Rizal, Makati City</t>
  </si>
  <si>
    <t>Open flame from Unattended Cooking (Stove)</t>
  </si>
  <si>
    <t>12 Dec 2022  2203H</t>
  </si>
  <si>
    <t>#7409 Infanta St., Brgy. Olympia, Makati City</t>
  </si>
  <si>
    <t>Open flame from unattended lighted candle</t>
  </si>
  <si>
    <t>No Alarm</t>
  </si>
  <si>
    <t>14 Dec 2022  1819H</t>
  </si>
  <si>
    <t>#1178 Pablo Ocampo St., Brgy. Sta. Cruz, Makati City</t>
  </si>
  <si>
    <t>Ignition of materials caused by acetylene/hotworkks</t>
  </si>
  <si>
    <t>15 Dec 2022  1249H</t>
  </si>
  <si>
    <t>J.P Rizal cor. Ilaya Sts., Brgy. Poblacion, Makati City</t>
  </si>
  <si>
    <t>15 Dec 2022   1600H</t>
  </si>
  <si>
    <t>Juno Junk Shop Zobel Roxas, Brgy. La Paz, Makati City</t>
  </si>
  <si>
    <t>Smoking (lighted cigarette)</t>
  </si>
  <si>
    <t>SU</t>
  </si>
  <si>
    <t>18 Dec 2022 2252H</t>
  </si>
  <si>
    <t>151-0 18th Ave., cor. Mapayapa St., Brgy. East Rembo, Makati City</t>
  </si>
  <si>
    <t>Open flame from Cooking(Stove)</t>
  </si>
  <si>
    <t>TU</t>
  </si>
  <si>
    <t>20 Dec 2022 2245H</t>
  </si>
  <si>
    <t>2969 A Bonifacio St., Brgy. Poblacion, Makati City</t>
  </si>
  <si>
    <t>SFO1 Pacubat/SFO1 Balleta</t>
  </si>
  <si>
    <t>21 Dec 2022 0023H</t>
  </si>
  <si>
    <t>8439 Kalayaan Ave., Brgy. Poblacion, Makati City</t>
  </si>
  <si>
    <t>Non_Residential/Mercantile/Toker Bar &amp; Restaurant/Mr Harry Cui/With FSIC</t>
  </si>
  <si>
    <t>Open flame from Cooking (Grilling Machine)</t>
  </si>
  <si>
    <t>23 Dec 2022 1512H</t>
  </si>
  <si>
    <t>North EDSA (Bus Stop), Brgy. Magallanes, Makati City</t>
  </si>
  <si>
    <t>24 Dec 2022 1346H</t>
  </si>
  <si>
    <t>264 Blk. 8, T. Alonzo St., Brgy. West Rembo, Makati City</t>
  </si>
  <si>
    <t>Open Flame from Cooking</t>
  </si>
  <si>
    <t>24 Dec 2022 1833H</t>
  </si>
  <si>
    <t>#7166 M. Ocampo St., Brgy. Pio del Pilar, Makati City</t>
  </si>
  <si>
    <t>Non_Structural/Post Fire/Meralco/Makati LGU</t>
  </si>
  <si>
    <t>26 Dec 2022 1405H</t>
  </si>
  <si>
    <t>166 Mayon St, Brgy Southside Palar, Makati City</t>
  </si>
  <si>
    <t>Open Flame from Cooking (Firewood)</t>
  </si>
  <si>
    <t>28 Dec 2022 1229H</t>
  </si>
  <si>
    <t>Along Skyway Northbound, Magallanes, Makati City</t>
  </si>
  <si>
    <t>Battery Short Circuit/Battery Explosion</t>
  </si>
  <si>
    <t>31 Dec 2022 2311H</t>
  </si>
  <si>
    <t xml:space="preserve">M.H. Del Pilar St, Zone 2 ,Brgy. Rizal, Makati City </t>
  </si>
  <si>
    <t>01-30 November 2022</t>
  </si>
  <si>
    <t>tu</t>
  </si>
  <si>
    <t>01 Nov 2022                                        1229H</t>
  </si>
  <si>
    <t xml:space="preserve">Blk 12 Lot 14 Pitimini St., Brgy. Pembo, Makati City </t>
  </si>
  <si>
    <t>Unattended Lighted Candle</t>
  </si>
  <si>
    <t>01 Nov 2022                                        1539H</t>
  </si>
  <si>
    <t>8/F  VICTORIA DE MAKATI Washington cor. Dela Rosa Sts., Brgy. Pio Del Pilar, Makati City</t>
  </si>
  <si>
    <t>01 Nov 2022                                        1912H</t>
  </si>
  <si>
    <t xml:space="preserve">#5015 Duran St., Brgy. Poblacion, Makati City </t>
  </si>
  <si>
    <t>01 Nov 2022                                        2045H</t>
  </si>
  <si>
    <t>5411 Curie St., Brgy. Palanan, Makati City</t>
  </si>
  <si>
    <t>th</t>
  </si>
  <si>
    <t>03 Nov 2022                                        1017H</t>
  </si>
  <si>
    <t>#7145-D Lanzones St., Brgy. Comembo, Makati City</t>
  </si>
  <si>
    <t>UNDER INVESTIGATION                               Cause: Electrical Ignition Caused by Arcing</t>
  </si>
  <si>
    <t>03 Nov 2022                                       1238H</t>
  </si>
  <si>
    <t>#4962 Enriques St., Brgy. Palanan, Makati City</t>
  </si>
  <si>
    <t>UNDER INVESTIGATION                               Cause: Overheated laptop left unattended while charging</t>
  </si>
  <si>
    <t>f</t>
  </si>
  <si>
    <t>04 Nov 2022                                       1110H</t>
  </si>
  <si>
    <t>Mascardo cor. Evangelista Sts., Brgy. Bangkal, Makati City</t>
  </si>
  <si>
    <t>Overheated engine</t>
  </si>
  <si>
    <t>Fire Out Upon Arrival</t>
  </si>
  <si>
    <t>sa</t>
  </si>
  <si>
    <t>05 Nov 2022                                        2212H</t>
  </si>
  <si>
    <t>#8418 Mayapis St., Brgy. San Antonio, Makati City</t>
  </si>
  <si>
    <t>su</t>
  </si>
  <si>
    <t>06 Nov 2022                                       1109H</t>
  </si>
  <si>
    <t>Floraville cor. Pascua Sts., Brgy. Rizal, Makati City</t>
  </si>
  <si>
    <t>Open Flame from Cooking (Burner)</t>
  </si>
  <si>
    <t>07 Nov 2022                                        0528H</t>
  </si>
  <si>
    <t>#1206 C. Francisco St Brgy. Kasilawan, Maktai City</t>
  </si>
  <si>
    <t>11 Nov 2022                                        0702H</t>
  </si>
  <si>
    <t>No. 102 Blk 3 Hidalgo St., Brgy. West Rembo, Makati City</t>
  </si>
  <si>
    <t>Electrical Ignition caused by loosed connection</t>
  </si>
  <si>
    <t>SFO1 Balleta/SFO1 Umnas/SFO1 Pacubat</t>
  </si>
  <si>
    <t>m</t>
  </si>
  <si>
    <t>14 Nov 2022                                        0515H</t>
  </si>
  <si>
    <t># 6587 Washington St., Brgy. Pio Del Pilar, Makati City</t>
  </si>
  <si>
    <t>Open Flame from Unattended Lighted Candle</t>
  </si>
  <si>
    <t>Rolando Cosio - 75 y/o, suffered 1st Degree Burn on both arms</t>
  </si>
  <si>
    <t>w</t>
  </si>
  <si>
    <t>16 Nov 2022                                        0229H</t>
  </si>
  <si>
    <t>1147 Antipolo St, Brgy Valenzuela, Makati City</t>
  </si>
  <si>
    <t xml:space="preserve"> SFO4 Macababayao SFO1 Tuburan, SFO1 Balleta </t>
  </si>
  <si>
    <t>16 Nov 2022                                        1732H</t>
  </si>
  <si>
    <t>15H Tower 2 Paseo Parkview Suites, Valero St, Brgy. Bel-Air, Makati City</t>
  </si>
  <si>
    <t>Open Flame from Cooking ( stove)gas</t>
  </si>
  <si>
    <t>Unreported/unresponded</t>
  </si>
  <si>
    <t>17 Nov 2022                                        1032H</t>
  </si>
  <si>
    <t>9238 Pateros St., Brgy. Valenzuela, Makati City</t>
  </si>
  <si>
    <t>17 Nov 2022                                        1141H</t>
  </si>
  <si>
    <t>Burgos St., Brgy. Guadalupe Nuevo, Makati City</t>
  </si>
  <si>
    <t>Overheated Home Appliance</t>
  </si>
  <si>
    <t xml:space="preserve"> SFO4 Dalmacio SFO1 Tuburan, SFO1 Balleta </t>
  </si>
  <si>
    <t>17 Nov 2022                                        1320H</t>
  </si>
  <si>
    <t>#6111 Albert St., Brgy. Poblacion, Makati City</t>
  </si>
  <si>
    <t>18 Nov 2022                                        2155H</t>
  </si>
  <si>
    <t>1221-C V Zamora St, Brgy Bangkal, Makati City</t>
  </si>
  <si>
    <t>Residential_Single and Two Family Dwelling</t>
  </si>
  <si>
    <t>Battery Short Circuit</t>
  </si>
  <si>
    <t>20 Nov 2022                                        0154H</t>
  </si>
  <si>
    <t>#5514 D.M Rivera St., Brgy Poblacion Makati City</t>
  </si>
  <si>
    <t>22 Nov 2022                                        2015H</t>
  </si>
  <si>
    <t>Maximo P Provido 0005 A(B) Waling-Waling St., Zone 7, Brgy. Pembo, Makati City</t>
  </si>
  <si>
    <t>Electrical ignition caused by Loosed connection</t>
  </si>
  <si>
    <t>SFO4 Dalmacio, SFO1 Pacubat, SFO1 Umnas, SFO1 Balleta</t>
  </si>
  <si>
    <t>25 Nov 2022                                        1126H</t>
  </si>
  <si>
    <t>482 Alagao St., Brgy. Comembo, Makati City</t>
  </si>
  <si>
    <t>Ignition of materials caused by welding slags</t>
  </si>
  <si>
    <t>25 Nov 2022                                        2106H</t>
  </si>
  <si>
    <t>Adela St., South sea Brgy., Rizal, Makati City</t>
  </si>
  <si>
    <t>26 Nov 2022                                        1728H</t>
  </si>
  <si>
    <t>14 Guadalupe Bliss Bldg. 15, Brgy. Cembo, Makati City</t>
  </si>
  <si>
    <t>27 Nov 2022                                        1142H</t>
  </si>
  <si>
    <t>Premiere The Samgyupsal Restaurant, Assembly Grounds, 2/F The Rise, Malugay St., Brgy. San Antonio, Makati City</t>
  </si>
  <si>
    <t>1. Dharyl Hanna B Cerbo, 25 y/o, minor burns and difficulty of breathing                                                     2. Carl Dimaano, 24 y/o, minor burns and difficulty of breathing                                                                      3. Wendel Romines, 24 y/o, minor burns and difficulty of breathing</t>
  </si>
  <si>
    <t>01-31 October 2022</t>
  </si>
  <si>
    <t>SUN</t>
  </si>
  <si>
    <t>02 Oct 2022                                        1920H</t>
  </si>
  <si>
    <t>Lot 7 Blk. 255, Zone 12, Emerald St., Brgy. Pembo, Makati City</t>
  </si>
  <si>
    <t xml:space="preserve">SFO4 Dalmacio                        SFO1 Pacubat                             SFO1 Umnas                                  SFO1 Balleta                </t>
  </si>
  <si>
    <t>06 Oct 2022                                        2143H</t>
  </si>
  <si>
    <t>Dungo St, Brgy Palanan,Makati City</t>
  </si>
  <si>
    <t>Residential/2 Storey Single and Two Family Dwelling/2 Storey</t>
  </si>
  <si>
    <t>SFO4 Macababayao, SFO1 Tuburan, FO3 Batalla</t>
  </si>
  <si>
    <t>06 Oct 2022                                        2342H</t>
  </si>
  <si>
    <t>Lariosa st, Brgy West Rembo, Makati City</t>
  </si>
  <si>
    <t>Non_Structural/Electrical Pole/Meralco</t>
  </si>
  <si>
    <t>S</t>
  </si>
  <si>
    <t>08 Oct 2022                                        1439H</t>
  </si>
  <si>
    <t>Ansons 2304 Along Chino Roces Ave. Brgy. Magallanes, Makati City</t>
  </si>
  <si>
    <t>08 Oct 2022                                        2206H</t>
  </si>
  <si>
    <t>Belarmino cor. Rodriquez Sts., Brgy. Bangkal, Makati City</t>
  </si>
  <si>
    <t>09 Oct 2022                                       0804H</t>
  </si>
  <si>
    <t>G/F 3631 General Luna St, Bangkal, Makati</t>
  </si>
  <si>
    <t>Non_Residential/Mercantile/Bubblyway Laundry Shop</t>
  </si>
  <si>
    <t>T</t>
  </si>
  <si>
    <t>11 Oct 2022                                        1852H</t>
  </si>
  <si>
    <t>Honduras St., corner P. Binay Brgy. Pio del Pilar, Makati City</t>
  </si>
  <si>
    <t>SFO4 Dalmacio, SFO1 Pacubat, SFO1 Umnas, FO3 Batalla</t>
  </si>
  <si>
    <t>13 Oct 2022                                        0520H</t>
  </si>
  <si>
    <t>E. Bonifaciio St., Brgy. Poblacion, Makati City</t>
  </si>
  <si>
    <t>14 Oct 2022                                        1919H</t>
  </si>
  <si>
    <t>4050 Progreso St., Brgy Guadalupe Viejo, Makati City</t>
  </si>
  <si>
    <t>19 Oct 2022                                       1640H</t>
  </si>
  <si>
    <t>Kalayaan Ave, Brgy. Guadalupe Nuevo, Makati City</t>
  </si>
  <si>
    <t>Non_Structural/Rubbish</t>
  </si>
  <si>
    <t>Other cause of fire incident</t>
  </si>
  <si>
    <t>20 Oct 2022                                       1609H</t>
  </si>
  <si>
    <t>Pasong Tamo Cor. JP Rizal Sts., Brgy. Tejeros Makati City</t>
  </si>
  <si>
    <t>21 Oct 2022                                        2312H</t>
  </si>
  <si>
    <t>Daffodil Extesion Brgy. Rizal, Makati City</t>
  </si>
  <si>
    <t>22 Oct 2022                                        0710H</t>
  </si>
  <si>
    <t>Tylo cor. Dela Rosa Sts., Brgy. Pio Del Pilar, Makati City</t>
  </si>
  <si>
    <t>Electrical Ignition caused by arcing</t>
  </si>
  <si>
    <t>22 Oct 2022                                        1759H</t>
  </si>
  <si>
    <t>#0052 A Flare Thrower St. Plar-Armor Village Brgy. Rizal, Makati City</t>
  </si>
  <si>
    <t>Non_Residential/Mercantile/Dada's Lechon</t>
  </si>
  <si>
    <t>22 Oct 2022                                       2245H</t>
  </si>
  <si>
    <t>Kakarong cor. Montojo Sts., Brgy. Sta. Cruz, Makati City</t>
  </si>
  <si>
    <t>23 Oct 2022                                       0705H</t>
  </si>
  <si>
    <t>#18 JP Rizal St., Brgy. Comembo, Makati City</t>
  </si>
  <si>
    <t>UNDER INVESTIGATION                                    Cause: Electrical Ignition Caused by Overloading</t>
  </si>
  <si>
    <t>23 Oct 2022                                       1137H</t>
  </si>
  <si>
    <t>#5136 Zamora St., Brgy. Poblacion, Makati City</t>
  </si>
  <si>
    <t>Non_Residential/Mercantile/Candy's Food Delivery</t>
  </si>
  <si>
    <t>UNDER INVESTIGATION                                    Cause: Open flame from high temperature flame torch which accicdentally lip up the LPG hose line</t>
  </si>
  <si>
    <t>25 Oct 2022                                     1635H</t>
  </si>
  <si>
    <t>#0081 MH Del Pilar, Brgy. Rizal, Makati City</t>
  </si>
  <si>
    <t>25 Oct 2022                                       2304H</t>
  </si>
  <si>
    <t>1634 Camino dela Fe St., Brgy. Guadalupe Nuevo, Makati City</t>
  </si>
  <si>
    <t>Open flame ffrom cooking/LPG/Gas Stove</t>
  </si>
  <si>
    <t>28 Oct 2022                                       0932H</t>
  </si>
  <si>
    <t>Gentleman Restaurant, #48 Polaris  Center, Polaris St., Brgy. Poblacion, Makati City</t>
  </si>
  <si>
    <t xml:space="preserve">SFO4 Macababayao                       SFO1 Pacubat                             SFO1 Umnas                                  SFO1 Balleta                </t>
  </si>
  <si>
    <t>28 Oct 2022                                       2035H</t>
  </si>
  <si>
    <t>SLEX Skyway, Brgy. Magallanes, Makati City</t>
  </si>
  <si>
    <t>29 Oct 2022                                      1800H</t>
  </si>
  <si>
    <t>5538 Boyle St.,Brgy. Palanan</t>
  </si>
  <si>
    <t>29 Oct 2022                                      2005H</t>
  </si>
  <si>
    <t>7125 M Ocampo St., Brgy. Pio del Pilar, Makati City</t>
  </si>
  <si>
    <t>29 Oct 2022                                       2142H</t>
  </si>
  <si>
    <t>Dalandan St., Brgy West Rembo, Makati City</t>
  </si>
  <si>
    <t>01-31 September 2022</t>
  </si>
  <si>
    <t>01 Sep 2022                                        2020H</t>
  </si>
  <si>
    <t>Osmena Highway cor. Arnaiz St., Brgy. Pio del Pilar, Makati City</t>
  </si>
  <si>
    <t>Overheated Motor Engine</t>
  </si>
  <si>
    <t>SFO1 Pacubat/SFO1 Umnas/SFO1 Balleta/SFO1 Umnas</t>
  </si>
  <si>
    <t>SAT</t>
  </si>
  <si>
    <t>1252H 03 Sep 2022</t>
  </si>
  <si>
    <t>Ivory St., Brgy. Rizal, Makati City</t>
  </si>
  <si>
    <t>storeys</t>
  </si>
  <si>
    <t>06 Sep 2022                                        0622H</t>
  </si>
  <si>
    <t>EDSA Estrella (South Bound) Brgy. Guadalupe Nuevo, Makati City</t>
  </si>
  <si>
    <t>SFO4 Macababayao / SFO1 Tuburan/FO3 Batalla</t>
  </si>
  <si>
    <t>07 Sep 2022                                        1733H</t>
  </si>
  <si>
    <t>Martinez Unidos St., Brgy. Sta. Cruz, Makati City</t>
  </si>
  <si>
    <t xml:space="preserve">Non_Structural/Electrical Pole/Meralco </t>
  </si>
  <si>
    <t>07 Sep 2022                                        1912H</t>
  </si>
  <si>
    <t>Davila Bliss, Brgy. Sta. Cruz, Makati City</t>
  </si>
  <si>
    <t>08 Sep 2022                                        0735H</t>
  </si>
  <si>
    <t>401 Anahaw St., Brgy. Comembo, Makati City</t>
  </si>
  <si>
    <t>FSIC</t>
  </si>
  <si>
    <t>no fsic</t>
  </si>
  <si>
    <t>08 Sep 2022                                        1620H</t>
  </si>
  <si>
    <t>4672 Evangelista cor. Cuanco St., Brgy. Pio Del Pilar, Makati City</t>
  </si>
  <si>
    <t>Fire Under Investigation                 Cause: Ignition of Materials Caused byAcetylene</t>
  </si>
  <si>
    <t xml:space="preserve">with progress </t>
  </si>
  <si>
    <t>09 Sep 2022                                        0335H</t>
  </si>
  <si>
    <t>Block 28 Lot 2 Zone 6 Tarhata cor. Sampaguita Sts., Brgy. Pembo, Makati City</t>
  </si>
  <si>
    <t>No. of Affected structure FSIC</t>
  </si>
  <si>
    <t>10 Sep 2022                                        2217H</t>
  </si>
  <si>
    <t>89-B A. Bonifacio St., Brgy. Valenzuela, Makati City</t>
  </si>
  <si>
    <t>15 Sep 2022                                        0114H</t>
  </si>
  <si>
    <t>Gen. Luna St., cor. Makati Ave., Brgy. Poblacion, Makati City</t>
  </si>
  <si>
    <t>SFO4 Dalmacio/SFO1 Pacubat/SFO1 Umnas/SFO1 Balleta</t>
  </si>
  <si>
    <t>15 Sep 2022                                        0805H</t>
  </si>
  <si>
    <t>Pililia cor. Kalayaan St., Brgy. STA. Cruz, Makati City</t>
  </si>
  <si>
    <t>17 Sep 2022                                        1922H</t>
  </si>
  <si>
    <t>9214 Pateros St., Brgy. Valenzuela, Makati City</t>
  </si>
  <si>
    <t>Overheated Home Appliances</t>
  </si>
  <si>
    <t xml:space="preserve">storeys? </t>
  </si>
  <si>
    <t>19 Sep 2022                                        0003H</t>
  </si>
  <si>
    <t>1070 Delpan St., Brgy. Kasilawan, Makati City</t>
  </si>
  <si>
    <t xml:space="preserve">                                                        Arson/Intentional Fire by used of Open Flame coming from a lighter or matchsticks</t>
  </si>
  <si>
    <t>19 Sep 2022                                        1736H</t>
  </si>
  <si>
    <t>3307 Matanzas St.,Brgy. Palanan, Makati City</t>
  </si>
  <si>
    <t>Structural/Residential/Single Family Dwelling</t>
  </si>
  <si>
    <t>20 Sep 2022                                        1621H</t>
  </si>
  <si>
    <t>#2907-A South Ave., Brgy. Olympia, Makati City</t>
  </si>
  <si>
    <t>SFO4 Macababayao/SFO1 Tuburan/FO3 Batalla</t>
  </si>
  <si>
    <t>22 Sep 2022                                        1037H</t>
  </si>
  <si>
    <t>#847 4th Floor Phase 1 Guadalupe Bliss Brgy. Cembo, Makati City</t>
  </si>
  <si>
    <t>26 Sep 2022                                        0259H</t>
  </si>
  <si>
    <t>Unit 205 FCC Building Cailles St., Brgy. Bangkal, Makati City</t>
  </si>
  <si>
    <t>28 Sep 2022                                        0904H</t>
  </si>
  <si>
    <t>St. Mary of the Woods School, 1273 Batangas cor. Faraday St., Brgy. San Isidro, Makati City</t>
  </si>
  <si>
    <t xml:space="preserve">                                  1st Alarm</t>
  </si>
  <si>
    <t>30 Sep 2022                                             0633H</t>
  </si>
  <si>
    <t>026 Magnolia St., Zone 1, Brgy. Rizal, Makati City</t>
  </si>
  <si>
    <t>30 Sep 2022                                             0904H</t>
  </si>
  <si>
    <t>2758 Capinpin cor. P. Binay Sts., Brgy. Bangkal, Makati City</t>
  </si>
  <si>
    <t>30 Sep 2022                                             1225H</t>
  </si>
  <si>
    <t>#5770 Ebro St., Brgy. Poblacion, Makati City</t>
  </si>
  <si>
    <t>Fire Under Investigation                                  Cause: Electrical Ignition Caused by Sparks from a punctured or damaged insulation probably due to rat bites and some other forms of anaimal disturbance</t>
  </si>
  <si>
    <t xml:space="preserve">                                   1st Alarm</t>
  </si>
  <si>
    <t>fsic yes</t>
  </si>
  <si>
    <t>01-30 August 2022</t>
  </si>
  <si>
    <t>05 Aug 2022                                        1357H</t>
  </si>
  <si>
    <t>21st Ave, A. Mabini St., Brgy. West Rembo, Makati City</t>
  </si>
  <si>
    <t>SFO1 Pacubat/SFO1 Umnas/SFO1 Balleta</t>
  </si>
  <si>
    <t>05 Aug 2022                                        1404H</t>
  </si>
  <si>
    <t>#2337 Nuestra Senora De Antipolo St., Brgy. Guadalupe Nuevo, Makati City</t>
  </si>
  <si>
    <t>05 Aug 2022                                        2240H</t>
  </si>
  <si>
    <t>442 Kamagong St., Brgy. Comembo, Makati City</t>
  </si>
  <si>
    <t>Electrical Ignition caused by overloading</t>
  </si>
  <si>
    <t>05 Aug 2022                                        2353H</t>
  </si>
  <si>
    <t xml:space="preserve">3306 Matanzas St., Brgy. Palanan, Makati City </t>
  </si>
  <si>
    <t>Residential-_Single and Two Family Dwelling</t>
  </si>
  <si>
    <t>09 Aug 2022                                        1816H</t>
  </si>
  <si>
    <t xml:space="preserve">Legazpi Place, Adelantado St., Legazpi Village, San Lorenzo Makati City </t>
  </si>
  <si>
    <t xml:space="preserve">Non_Structural/Grass Fire </t>
  </si>
  <si>
    <t>10 Aug 2022                                        0344H</t>
  </si>
  <si>
    <t xml:space="preserve">Pembo Public Market, Brgy. Pembo, Makati City </t>
  </si>
  <si>
    <t>Non-Residential_Mercantile</t>
  </si>
  <si>
    <t>11 Aug 2022                                        2136H</t>
  </si>
  <si>
    <t>Pateros St., Brgy. Valenzuela, Maktai City</t>
  </si>
  <si>
    <t>13 Aug 2022                                        1408H</t>
  </si>
  <si>
    <t>Pares 96 St., Nuestra Senora de Antipolo St., Brgy. Guadalupe Nuevo, Makati City</t>
  </si>
  <si>
    <t>Non-Residential_Mercantile/Pares 96</t>
  </si>
  <si>
    <t>13 Aug 2022                                        2314H</t>
  </si>
  <si>
    <t>Primepower Services, #2314H Kalayaan ave. Brgy. Pinagkaisahan, Makati City</t>
  </si>
  <si>
    <t>Fire Under Investigation                                                           Cause: Electrical Igniton Caused by Arcing</t>
  </si>
  <si>
    <t>14 Aug 2022                                        0430H</t>
  </si>
  <si>
    <t>Ellis Building., Leviste cor. H.V Dela Costa Brgy. Bel Air, Makati City</t>
  </si>
  <si>
    <t>Residential_Condominium/30-Storeys Ellis Building (Under Construction)</t>
  </si>
  <si>
    <t>15 Aug 2022                                        1423H</t>
  </si>
  <si>
    <t>1655 Evangelista St., Brgy. Bangkal, Makati City</t>
  </si>
  <si>
    <t>16 Aug 2022                                        1220H</t>
  </si>
  <si>
    <t>Arnaiz St., cor. Edsa, MMDA Flood Control Genset, Brgy San Lorenzo, Makati City</t>
  </si>
  <si>
    <t>Non-Residential_Storage/MMDA</t>
  </si>
  <si>
    <t>Other causes of fire incident</t>
  </si>
  <si>
    <t>18 Aug 2022                                        0842H</t>
  </si>
  <si>
    <t>1739 Dian St., cor., Dayap St., Brgy. Palanan, Makati City</t>
  </si>
  <si>
    <t>Non-Residential_Business</t>
  </si>
  <si>
    <t>18 Aug 2022                                        1950H</t>
  </si>
  <si>
    <t>1540 A. Mendoza St., Brgy. Kasilawan, Makati City</t>
  </si>
  <si>
    <t>22 Aug 2022                                        1950H</t>
  </si>
  <si>
    <t>Unit 13 Manila Polo Club Townhouse, Brgy. Forbes Park, Makati City</t>
  </si>
  <si>
    <t xml:space="preserve">Fire Under Investigation                                      Cause: Leakage from LPG </t>
  </si>
  <si>
    <t>SFO1 Pacubat/SFO1 Umnas/SFO1Tuburan</t>
  </si>
  <si>
    <t>23 Aug 2022                                        0705H</t>
  </si>
  <si>
    <t>#5895 San Joaquin St., Brgy. Olympia, Makati City</t>
  </si>
  <si>
    <t>24 Aug 2022                                        1905H</t>
  </si>
  <si>
    <t>Blk 3 Lot 6 Col. Santos Ext. South Cembo, Makati City</t>
  </si>
  <si>
    <t>Open Flame from unattended lighted candle</t>
  </si>
  <si>
    <t>25 Aug 2022                                        0345H</t>
  </si>
  <si>
    <t>#8628 Sgt, F. Yabut Circle, Brgy. Guadalupe Nuevo, Makati City</t>
  </si>
  <si>
    <t>Simple Arson/PD1613/ INTENTIONAL FIRE BY USE OF OPEN FLAME (MATCHSTICK OR LIGHTER OR LIGHT TORCH)</t>
  </si>
  <si>
    <t>25 Aug 2022                                        1630H</t>
  </si>
  <si>
    <t>#1319 Barrio Visaya, Brgy. Guadalupe Nuevo, Makati City</t>
  </si>
  <si>
    <t>25 Aug 2022                                       2243H</t>
  </si>
  <si>
    <t>Commando cor. Aligator Sts., Brgy. Rizal, Makati City</t>
  </si>
  <si>
    <t>28 Aug 2022                                        2055H</t>
  </si>
  <si>
    <t>Adelantado St., Bel-Air, Makati City</t>
  </si>
  <si>
    <t>29 Aug 2022                                        1551H</t>
  </si>
  <si>
    <t>Unit 2515 City Land, Makati Executive Tower 4, Brgy. Pio del Pilar, Makati City</t>
  </si>
  <si>
    <t>SFO1 Pacubat/SFO1 Umnas/SFO1Balleta</t>
  </si>
  <si>
    <t>01-31 July 2022</t>
  </si>
  <si>
    <t>03 July2022                       2128H</t>
  </si>
  <si>
    <t>Jacinto cor South Sea Sts., Brgy. Rizal, Makati City</t>
  </si>
  <si>
    <t>04 July2022                       1903H</t>
  </si>
  <si>
    <t>5718 29th Ave,Brgy East Rembo, Makati City</t>
  </si>
  <si>
    <t>SFO1 Umnas/SFO1 Pacubat/SFO1 Balleta</t>
  </si>
  <si>
    <t>05 July 2022                       1523H</t>
  </si>
  <si>
    <t>Apitong St., Brgy Comembo, Makati City</t>
  </si>
  <si>
    <t>Non_Structural-Rubbish</t>
  </si>
  <si>
    <t>05 July 2022                       2146H</t>
  </si>
  <si>
    <t>5112 P Burgos St.,cor Osmena, Brgy. Poblacion, Makati City</t>
  </si>
  <si>
    <t>06 July 2022                       1541H</t>
  </si>
  <si>
    <t>Cavalry Hills, Brgy East Rembo, Makati City</t>
  </si>
  <si>
    <t>07 July 2022                       2246H</t>
  </si>
  <si>
    <t>Belarmino ST., Cor. Apolinario, Brgy. Bangkal, Makati City</t>
  </si>
  <si>
    <t>10 July 2022                       2031H</t>
  </si>
  <si>
    <t>Juan Luna St., cor. South C, Zone 3, Brgy. Rizal, Makati City</t>
  </si>
  <si>
    <t>11 July 2022                       1700H</t>
  </si>
  <si>
    <t>Lugao Restaurant #5779 Felipe St., Brgy. Poblacion, Makati City</t>
  </si>
  <si>
    <t>Under Investigation              Cause: Overheated Electric Fan Motor (Home appliances)</t>
  </si>
  <si>
    <t>SFO4 Macacabayao/SFO1 Tuburan/FO3 Batalla</t>
  </si>
  <si>
    <t>15 July 2022                       1546H</t>
  </si>
  <si>
    <t>Neptune St. cor Makati Ave, Brgy Bel-Air</t>
  </si>
  <si>
    <t>Under Investigation                                         Cause: Electrical Ignition Caused by Loosed Connection</t>
  </si>
  <si>
    <t>16 July 2022                      2155H</t>
  </si>
  <si>
    <t>517 Cebu St., Brgy Pitogo, Makati City</t>
  </si>
  <si>
    <t>18 July 2022                      1143H</t>
  </si>
  <si>
    <t>Anastacio St., Brgy Guadalupe Nuevo</t>
  </si>
  <si>
    <t>SFO4 Dalmacio/SFO1 Umnas/SFO1 Pacubat/SFO1 Balleta</t>
  </si>
  <si>
    <t>18 July 2022                      2148H</t>
  </si>
  <si>
    <t>4th Ave. Riverside, Brgy. East Rembo</t>
  </si>
  <si>
    <t>21 July 2022                     0841H</t>
  </si>
  <si>
    <t>Camino Anastacio St., Guadlupe Nuevo</t>
  </si>
  <si>
    <t>21 July 2022                      1658H</t>
  </si>
  <si>
    <t>Century City Mall, L5 Kalayaan Ave cor Salamanca St., Brgy Poblacion, Makati City</t>
  </si>
  <si>
    <t>Fire Under Investigation                               Cause: Excessive heating overtime caused by corrosive environment affecting the electrical components in the electrical panel board</t>
  </si>
  <si>
    <t>23 July 2022                      1418H</t>
  </si>
  <si>
    <t>#63 Teachers Compound, Brgy. West Rembo, Makati City</t>
  </si>
  <si>
    <t>26 July 2022                      0328H</t>
  </si>
  <si>
    <t>#276  MCDA Compound, J. P. Rizal Avenue, Brgy. Cembo, Makati City</t>
  </si>
  <si>
    <t xml:space="preserve">Arson (Butane)                                    At the 3rd floor of the house </t>
  </si>
  <si>
    <t>2nd Alarm</t>
  </si>
  <si>
    <t xml:space="preserve">1. Susan Balen, 46 y/o, Female, suffered multiple organ failure     </t>
  </si>
  <si>
    <t xml:space="preserve">                                                1. Norman Rios, 31 y/o, Male, Abrasions on his right knee</t>
  </si>
  <si>
    <t>26 July 2022                      0329H</t>
  </si>
  <si>
    <t>Dayap St., cor. Bautista. Bry, Palanan</t>
  </si>
  <si>
    <t>27 July 2022                      1108H</t>
  </si>
  <si>
    <t>Pason Tamo (In-between Marvin Plaza and SMDC Bldg, Brgy. Pio Del Pilar, Makati City</t>
  </si>
  <si>
    <t xml:space="preserve">Non-Structural_Rubbish </t>
  </si>
  <si>
    <t>27 July 2022                      1428H</t>
  </si>
  <si>
    <t>The Link (Infront of Ayala Museum) Makati Avenue., Brgy. San Lorenzo, Makati City</t>
  </si>
  <si>
    <t>Overheated Engine (Motor Vehicle)</t>
  </si>
  <si>
    <t>27 July 2022                      2035H</t>
  </si>
  <si>
    <t>325 JP Rizal, Brgy. Tejeros, Makati City</t>
  </si>
  <si>
    <t>29July 2022                      1442H</t>
  </si>
  <si>
    <t>#9598 Hamilton Center, Kamagong St., San Antonio, Makati City</t>
  </si>
  <si>
    <t>Fire Under Investigation                Cause: Electrical Ignition Caused by Short Circuit</t>
  </si>
  <si>
    <t>31July 2022                      1442H</t>
  </si>
  <si>
    <t>Blk 329 Lot 17 Penguin St., Brgy.  Rizal, Makati City</t>
  </si>
  <si>
    <t>01-30 June  2022</t>
  </si>
  <si>
    <t>03 June 2022                       2128H</t>
  </si>
  <si>
    <t>Osmena, Brgy. Valenzuela, Makati City</t>
  </si>
  <si>
    <t>SFO3 Macacabayao/SFO1 Tuburan/FO3 Batalla</t>
  </si>
  <si>
    <t>03 June 2022                       2118H</t>
  </si>
  <si>
    <t>Camalig St., Brgy. Palanan,Makati City</t>
  </si>
  <si>
    <t>Sun</t>
  </si>
  <si>
    <t>05 June 2022                       2118H</t>
  </si>
  <si>
    <t>Anastacio St., Brgy. Guadalupe Nuevo, Makati City</t>
  </si>
  <si>
    <t>06 June 2022                       2247H</t>
  </si>
  <si>
    <t>B2 L32 Aster St., Target Range, Brgy. Pembo, Makati City</t>
  </si>
  <si>
    <t>09 June 2022                       1116H</t>
  </si>
  <si>
    <t>B5L17 Dahlia St., Brgy. Pembo, Makati City</t>
  </si>
  <si>
    <t>10 June 2022                      0506H</t>
  </si>
  <si>
    <t>Jevois Kalayaan, Brgy. Pinagkaisahan, Makati City</t>
  </si>
  <si>
    <t>12 June 2022                      1416H</t>
  </si>
  <si>
    <t>149 B5 Bayabas St., Brgy. West Rembo, Makati City</t>
  </si>
  <si>
    <t>14 June 2022                     2351H</t>
  </si>
  <si>
    <t>E. Serrano St., JP Rizal, Brgy West Rembo,Makati City</t>
  </si>
  <si>
    <t>15 June 2022                      0057H</t>
  </si>
  <si>
    <t>Pili St., Brgy. West Rembo</t>
  </si>
  <si>
    <t>17 June 2022                     0013H</t>
  </si>
  <si>
    <t>Dian cor Emilia St., Brgy. Palanan,Makati City</t>
  </si>
  <si>
    <t>18 June 2022                      2313H</t>
  </si>
  <si>
    <t>Jacobo St. cor Don Pedro, Brgy Poblacion, Makati City</t>
  </si>
  <si>
    <t>19 June 2022                      1816H</t>
  </si>
  <si>
    <t>B61 L15 Macopa St., Brgy.Rizal,Makati City</t>
  </si>
  <si>
    <t>20 June 2022                      1300H</t>
  </si>
  <si>
    <t>Emilia cor. Guernica St., Brgy. Palanan, Makati City</t>
  </si>
  <si>
    <t>20 June 2022                      1424H</t>
  </si>
  <si>
    <t>Multipurpose Hall, 1888 Compound, Coryville, Eureka St., Brgy. La Paz, Makati City</t>
  </si>
  <si>
    <t>20 June 2022                      2129H</t>
  </si>
  <si>
    <t xml:space="preserve"> Serrano St., Brgy. West Rembo, Makati City</t>
  </si>
  <si>
    <t>20 June 2022                      2310H</t>
  </si>
  <si>
    <t>330A Kalamansi St., Brgy. Cembo, Makati City</t>
  </si>
  <si>
    <t>21 June 2022                      2026H</t>
  </si>
  <si>
    <t xml:space="preserve">1271 C. Francisco St., Brgy. Kasilawan, Makati City </t>
  </si>
  <si>
    <t>22 June 2022                      0307H</t>
  </si>
  <si>
    <t>Antipolo St., cor. Victor St., Brgy. Guadalupe Nuevo, Makati City</t>
  </si>
  <si>
    <t>22 June 2022                      2310H</t>
  </si>
  <si>
    <t>Don Pedro St., Brgy. Poblacion, Makati City</t>
  </si>
  <si>
    <t>1606 Nunez St., cor. A Mendoza St., Brgy. Kasilawan, Makati City</t>
  </si>
  <si>
    <t>23 June 2022                      2223H</t>
  </si>
  <si>
    <t>2234 P. Binay St., cor. Estrella St., Brgy. Bangkal, Makati City</t>
  </si>
  <si>
    <t>24 June 2022                      1833H</t>
  </si>
  <si>
    <t>AP Reyes Ave., Brgy. Tejeros, Makati City</t>
  </si>
  <si>
    <t>26 June 2022                      0317H</t>
  </si>
  <si>
    <t>131 Apitong St., Brgy. Comembo, Makati City</t>
  </si>
  <si>
    <t>Smoking (Lighted Cigarette)</t>
  </si>
  <si>
    <t>28 June 2022                      1107H</t>
  </si>
  <si>
    <t>Apolinario cor. Capinpin Sts, Brgy. Bangkal, Makati City</t>
  </si>
  <si>
    <t>28 June 2022                      1954H</t>
  </si>
  <si>
    <t>Magsaysay St., Brgy. Guadalupe Nuevo, Makati City</t>
  </si>
  <si>
    <t>01-31 May  2022</t>
  </si>
  <si>
    <t>03 May 2022                       2103H</t>
  </si>
  <si>
    <t>4240 Mojica St., Brgy. Bangkal, Makati City</t>
  </si>
  <si>
    <t>Electrical Ignition caused ny loosed connection</t>
  </si>
  <si>
    <t>SFO3 Macacabayao/SFO1 Umnas/SFO1 Tuburan</t>
  </si>
  <si>
    <t>04 May 2022                       0834H</t>
  </si>
  <si>
    <t>Blk 5 Lot 6 Durian St., Target Range, Brgy. Pembo, Makati City</t>
  </si>
  <si>
    <t>Open flame from Cooking</t>
  </si>
  <si>
    <t>08 May 2022                       0224H</t>
  </si>
  <si>
    <t>#363 Sen Gil Puyat, Brgy. Bel-Air, Makati City</t>
  </si>
  <si>
    <t>08 May 2022                       1554H</t>
  </si>
  <si>
    <t>Mayapis St. near Buendia PNR Station, Brgy. San Antonio, Makati City</t>
  </si>
  <si>
    <t>Non_Structural/Grass Fire</t>
  </si>
  <si>
    <t>Smoking (Lighted Cigarette Butt)</t>
  </si>
  <si>
    <t>09 May 2022                       0042H</t>
  </si>
  <si>
    <t>165 Pili St., Brgy. West Rembo, Makati City</t>
  </si>
  <si>
    <t>SFO1 Pacubat/SFO1 Umnas</t>
  </si>
  <si>
    <t>09 May 2022                       1256H</t>
  </si>
  <si>
    <t>Gil Puyat cor Chino Roces Ave., Brgy. Pio del Pilar, Makati City</t>
  </si>
  <si>
    <t>10 May 2022                       2308H</t>
  </si>
  <si>
    <t>Yakal St., Brgy San Antonio, Makati City</t>
  </si>
  <si>
    <t>Non_Structural/Grass Fire/Vacant Area</t>
  </si>
  <si>
    <t>11 May 2022                      1151H</t>
  </si>
  <si>
    <t>Camachile cor Mayapis St., Brgy San Isidro, Makati City</t>
  </si>
  <si>
    <t>Non_Structural/Rubbish Fire/Vacant Area</t>
  </si>
  <si>
    <t>11 May 2022                       1907H</t>
  </si>
  <si>
    <t>7707 St Paul St., Brgy San Antonio, Makati City</t>
  </si>
  <si>
    <t>12 May 2022                       0756H</t>
  </si>
  <si>
    <t>Skyway SB Kapinpin St., Magallanes, Brgy Bangkal, Makati City</t>
  </si>
  <si>
    <t>13 May 2022                       1950H</t>
  </si>
  <si>
    <t xml:space="preserve">#4150 Olivarez St., Brgy. Palanan, Makati City </t>
  </si>
  <si>
    <t>14 May 2022                       0420H</t>
  </si>
  <si>
    <t>1831 Dian St., Brgy Palanan, Makati City</t>
  </si>
  <si>
    <t>Arson  (P.D. 1613)                                  Filed on 16 May 2022 at the Office of the City Prosecutor, Makati City with NPS Docket No. XV-05-INV-22E 0497 INTENTIONAL FIRE BY USE OF OPEN FLAME (MATCHSTICK OR LIGHTER OR LIGHT TORCH)</t>
  </si>
  <si>
    <t>14 May 2022                       1316H</t>
  </si>
  <si>
    <t>Ricarte St., Brgy. South Cembo, Makati City</t>
  </si>
  <si>
    <t>14 May 2022                       2335H</t>
  </si>
  <si>
    <t xml:space="preserve">4173 Gabaldon St.,Brgy. Poblacion, Makati City </t>
  </si>
  <si>
    <t>15 May 2022                       1526H</t>
  </si>
  <si>
    <t>004 Durian St., Brgy. Pembo, Makati City</t>
  </si>
  <si>
    <t>SFO3 Macacabayao//SFO1 Tuburan/FO3 Batalla</t>
  </si>
  <si>
    <t>17 May 2022                       1944H</t>
  </si>
  <si>
    <t>SM Cyber One #373 Gil Puyat cor. Jupiter St., Brgy. Bel-Air, Makati City</t>
  </si>
  <si>
    <t>Other Causes of Fire Incident (Short Circuit)                                   Involved : Signage</t>
  </si>
  <si>
    <t>22 May 2022                       1838H</t>
  </si>
  <si>
    <t>24 May 2022                       2152H</t>
  </si>
  <si>
    <t>B273L120 Aguila St., Target Range, Brgy. Pembo, Makati City</t>
  </si>
  <si>
    <t>24 May 2022                       2203H</t>
  </si>
  <si>
    <t>Malvar St., cor A. Bonifacio St., Brgy. West Rembo</t>
  </si>
  <si>
    <t>25 May 2022                       2127H</t>
  </si>
  <si>
    <t>817 JP Rizal St., Brgy. Poblacion, Makati City</t>
  </si>
  <si>
    <t>26 May 2022                      1941H</t>
  </si>
  <si>
    <t>B89 L28 Amarillo, Brgy Rizal, Makati City</t>
  </si>
  <si>
    <t>27 May 2022                      1935H</t>
  </si>
  <si>
    <t>151 Pili Ave., Brgy. West Rembo, Makati City</t>
  </si>
  <si>
    <t>.POL,KIMUJNYHBTGRFV EDC``</t>
  </si>
  <si>
    <t>28 May 2022                      0517H</t>
  </si>
  <si>
    <t>6553 E. Ramos St., Brgy. Pio del Pilar, Makati City</t>
  </si>
  <si>
    <t>Electrical Ignition caused ny arcing</t>
  </si>
  <si>
    <t>28 May 2022                      1808H</t>
  </si>
  <si>
    <t>JP Rizal Extn. Cor. T. Alonzo St., Brgy. West Rembo, Makati City</t>
  </si>
  <si>
    <t>Transport_Motorcycle</t>
  </si>
  <si>
    <t>30 May 2022                      1128H</t>
  </si>
  <si>
    <t>Spicy Restaurant, G/F Manila Peninsula Hotel, Ayala cor. Makati Avenues, Brgy. Urdaneta, Makati City</t>
  </si>
  <si>
    <t>Open flame from Cooking (Stove)</t>
  </si>
  <si>
    <t>SFO3 Macababayao/SFO1 Tuburan/AIFO3 Batalla</t>
  </si>
  <si>
    <t>31 May 2022                      2047H</t>
  </si>
  <si>
    <t>Sitio Mansanas, Brgy. West Rembo, Makati City</t>
  </si>
  <si>
    <t>Non_Structural/Electrical Post Fire/Meralco</t>
  </si>
  <si>
    <t>31 May 2022                      2300H</t>
  </si>
  <si>
    <t>4210 Madras St., Brgy. Palanan, Makati City</t>
  </si>
  <si>
    <t>01-30 April  2022</t>
  </si>
  <si>
    <t>01 April 2022                       1441H</t>
  </si>
  <si>
    <t>9038 San Nicolas St., Brgy. Guadalupe Nuevo, Makati City</t>
  </si>
  <si>
    <t>2-Storey Residential-_Single and Two Family Dwelling/Elizabeth Duquilla-owner/Adrian Munoz-occupant</t>
  </si>
  <si>
    <t>SFO1 Pacubat/FO1 Labuguen</t>
  </si>
  <si>
    <t>01 April 2022                       1827H</t>
  </si>
  <si>
    <t>G/F 106 Infinity Tower H.V. Dela Costa St. Bel-Air, Makati City</t>
  </si>
  <si>
    <t>Non_Residential/Mercantile/32-Storey/The Wholesome Table Restaurant/Juan Elizarde-owner</t>
  </si>
  <si>
    <t>03 April 2022                       1014H</t>
  </si>
  <si>
    <t>J.P.Rizal St., Brgy. Olympia, Makati City</t>
  </si>
  <si>
    <t>Sparks from Machinery/Special Structure</t>
  </si>
  <si>
    <t>05 April 2022                       0834H</t>
  </si>
  <si>
    <t>Pertierra St., Brgy. Poblacion, Makati City</t>
  </si>
  <si>
    <t>SFO3 Macacabayao/SFO1 Umnas/FO1 Parohinog</t>
  </si>
  <si>
    <t>06 April 2022                       0211H</t>
  </si>
  <si>
    <t>Kakarong St., Brgy. Sta. Cruz, Makati City</t>
  </si>
  <si>
    <t>07 April 2022                       1407H</t>
  </si>
  <si>
    <t>Camino dela Fe St., Brgy. Guadalupe Nuevo, Makati City</t>
  </si>
  <si>
    <t>07 April 2022                       1816H</t>
  </si>
  <si>
    <t>Valero St., Cor. Sedeno St., Brgy. Bel-Air, Makati City</t>
  </si>
  <si>
    <t>07 April 2022                       2104H</t>
  </si>
  <si>
    <t>Lugawan sa Tejeros, #5880 Malolos St., Brgy. Tejeros, Makati City</t>
  </si>
  <si>
    <t>07 April 2022                       2129H</t>
  </si>
  <si>
    <t>Emerald St., Brgy. Pembo, Makati City</t>
  </si>
  <si>
    <t>10 April 2022                       2024H</t>
  </si>
  <si>
    <t>JP Rizal cor Legaspi, Brgy. Olympia, Makati City</t>
  </si>
  <si>
    <t>11 April 2022                       1301H</t>
  </si>
  <si>
    <t>7123 Langka St., Brgy Comembo, Makati City</t>
  </si>
  <si>
    <t>SFO1 Pacubat/FO1 Labuguen/FO1 Mamado</t>
  </si>
  <si>
    <t>15 April 2022 0013H</t>
  </si>
  <si>
    <t>Pet Plans Tower EDSA, Brgy Guadalupe Viejo, Makati City</t>
  </si>
  <si>
    <t>16 April 2022 0900H</t>
  </si>
  <si>
    <t>3526-H Mola St. Brgy. La Paz</t>
  </si>
  <si>
    <t>16 April 2022 1612H</t>
  </si>
  <si>
    <t>36 Phase 5 Teachers Compound  Brgy. West Rembo, Makati City</t>
  </si>
  <si>
    <t>17 April 2022 1245H</t>
  </si>
  <si>
    <t>25 Apartment Ridge Road Brgy. Urdaneta, Makati City</t>
  </si>
  <si>
    <t>17 April 2022 0341H</t>
  </si>
  <si>
    <t>2554 Cervera St. Brgy. La Paz, Makati City</t>
  </si>
  <si>
    <t>Open flame from Cooking (superkalan)</t>
  </si>
  <si>
    <t>18 April 2022 1730H</t>
  </si>
  <si>
    <t>1324 Bisaya St., Brgy. Guadalupe Nuevo, Makati City</t>
  </si>
  <si>
    <t>19 April 2022 0011H</t>
  </si>
  <si>
    <t>8/F DBP Head Office, Cruzada St. cor. Makati Ave., Brgy. Urdaneta, Makati City</t>
  </si>
  <si>
    <t>Fire Under Investigation                       Note: Case was forwarded to IID, NHQ due jurisdictional amount                          At the Treasury and Corporate Office located at the 8/F</t>
  </si>
  <si>
    <t>22 April 2022 1912H</t>
  </si>
  <si>
    <t>Felipe St., Brgy. Poblacion, Makati City</t>
  </si>
  <si>
    <t>23 April 2022 1839H</t>
  </si>
  <si>
    <t>MRT Ayala Station, Brgy San Lorenzo, Makati City</t>
  </si>
  <si>
    <t>Smoking (lighted Cigarette)</t>
  </si>
  <si>
    <t>24 April 2022 2135H</t>
  </si>
  <si>
    <t xml:space="preserve">D Benito., cor Pascua St., Brgy. Carmona, Makati City </t>
  </si>
  <si>
    <t>25 April 2022 1156H</t>
  </si>
  <si>
    <t>Jimenez St. Brgy. San Lorenzo Legaspi Village near Catcho Gonzales Building Makati City</t>
  </si>
  <si>
    <t>25 April 2022 1429H</t>
  </si>
  <si>
    <t>1759 Nicanor Garcia St., Brgy. Valenzuela, Makati City</t>
  </si>
  <si>
    <t>26 April 2022 1219H</t>
  </si>
  <si>
    <t>#2880 H. Santos St., Brgy. Tejeros, Makati City</t>
  </si>
  <si>
    <t>28 April 2022 1214H</t>
  </si>
  <si>
    <t>#5113 San Antonio St., Brgy. Pio del Pilar, Makati City</t>
  </si>
  <si>
    <t>Fire Under Investigation            Cause: Electrical Ignition Caused by Overloading</t>
  </si>
  <si>
    <t>29 April 2022 0858H</t>
  </si>
  <si>
    <t>9047 Hormega St., Brgy. Olympia, Makati City</t>
  </si>
  <si>
    <t>29 April 2022 2321H</t>
  </si>
  <si>
    <t>Alfonso cor. Permina Sts., Brgy. Poblacion, Makati City</t>
  </si>
  <si>
    <t>March 01-31, 2022</t>
  </si>
  <si>
    <t>02 March 2022                       0746H</t>
  </si>
  <si>
    <t>#9 Margarita St. Brgy. Magallanes, Makati City</t>
  </si>
  <si>
    <t>2-Storey Residential-_Single and Two Family Dwelling/Angelita Recto                                                          No. of House Burned: 1</t>
  </si>
  <si>
    <t>UNDER INVESTIGATION                          Cause: Electrical Ignition Caused by Loosed Connection</t>
  </si>
  <si>
    <t>06 March 2022                       1057H</t>
  </si>
  <si>
    <t>Sitio 8 Blk 7 Kalayaan, Brgy. West Rembo,  Makati City</t>
  </si>
  <si>
    <t>10 March 2022                       0825H</t>
  </si>
  <si>
    <t>South Cemetery, Brgy. Tejeros, Makati City</t>
  </si>
  <si>
    <t>10 March 2022                       1913H</t>
  </si>
  <si>
    <t>4774 Barasoain St., Brgy. Olympia, Makati City</t>
  </si>
  <si>
    <t>Non_Structural/Rubbish Fire</t>
  </si>
  <si>
    <t>12 March 2022                       2013H</t>
  </si>
  <si>
    <t>1004 Theresa St., Brgy. Valenzuela, Makati City</t>
  </si>
  <si>
    <t>12 March 2022                       2232H</t>
  </si>
  <si>
    <t>Spring Beauty St., Blk 65, Brgy Pembo, Makati City</t>
  </si>
  <si>
    <t>13 March 2022                      0212H</t>
  </si>
  <si>
    <t>0038 JP Rizal Extn., Brgy Comembo, Makati City</t>
  </si>
  <si>
    <t>13 March 2022                       2255H</t>
  </si>
  <si>
    <t>Sgt F Yabut St., Brgy Guadalupe Nuevo</t>
  </si>
  <si>
    <t>15 March 2022                       1351H</t>
  </si>
  <si>
    <t>#9486 Anubing St. Brgy. San Antonio, Makati City</t>
  </si>
  <si>
    <t>17 March 2022                       1430H</t>
  </si>
  <si>
    <t>C5 Kalayaan North Bound East Rembo,  Makati City</t>
  </si>
  <si>
    <t>Gasoline Leak in Engine Bay</t>
  </si>
  <si>
    <t>17 March 2022                      1702H</t>
  </si>
  <si>
    <t>1305 Puma St. Brgy. Rizal, Makati City</t>
  </si>
  <si>
    <t>UNDER INVESTIGATION             Cause: Electrical Ignition Caused by Piched Wire</t>
  </si>
  <si>
    <t>21 March 2022                      1137H</t>
  </si>
  <si>
    <t>2/F The Landmark, Palm Drive cor Makati Ave.,  Brgy. San Lorenzo, Makati City</t>
  </si>
  <si>
    <t>Overheated Industrial Machinery                                             At the exhaust duct</t>
  </si>
  <si>
    <t>SFO3 Macacabayao/SFO1 Umnas/FO1 Mamado</t>
  </si>
  <si>
    <t>22 March 2022                      0024H</t>
  </si>
  <si>
    <t>Leji Cuizine Restaurant, G/F AGS Plaza, Washington St., Brgy. Pio del Pilar, Makati City</t>
  </si>
  <si>
    <t>OPen flame from Cooking                                            At the exhaust duct</t>
  </si>
  <si>
    <t>22 March 2022                      1029H</t>
  </si>
  <si>
    <t>Dusit Thani, 1223 Ayala Center, Brgy. San Lorenzo, Makati City</t>
  </si>
  <si>
    <t>23 March 2022                      2326H</t>
  </si>
  <si>
    <t xml:space="preserve">6627 E. Ramos St., Brgy. Pio Del Pilar, Makati City </t>
  </si>
  <si>
    <t>25 March 2022                      1753H</t>
  </si>
  <si>
    <t xml:space="preserve">2153 Red Residences, Chino Roces Ave., Brgy. Pio del Pilar, Makati City  </t>
  </si>
  <si>
    <t>UNDER INVESTIGATION</t>
  </si>
  <si>
    <t>SFO3 Macababayao/SFO1 Umnas/FO1 Mamado</t>
  </si>
  <si>
    <t>26 March 2022                     0325H</t>
  </si>
  <si>
    <t>JP Rizal, Brgy. Comembo, Makati City</t>
  </si>
  <si>
    <t>26 March 2022                     2001H</t>
  </si>
  <si>
    <t>5581 Ilaya St., Brgy. Poblacion, Makati City</t>
  </si>
  <si>
    <t>UNDER INVESTIGATION                             Cause: Electrical Ignition Caused by Loosed Connection</t>
  </si>
  <si>
    <t>27 March 2022                     1304H</t>
  </si>
  <si>
    <t>Valdez St., Brgy. Poblacion, Makati City</t>
  </si>
  <si>
    <t>27 March 2022                     1523H</t>
  </si>
  <si>
    <t>Guadalupe Mall, P. Burgos, Brgy. Guadalupe Viejo, Makati City</t>
  </si>
  <si>
    <t>28 March 2022                     1950H</t>
  </si>
  <si>
    <t>4299 Emilia St., Brgy Palanan, Makati City</t>
  </si>
  <si>
    <t>Ignition of materials caused by Acetylene</t>
  </si>
  <si>
    <t>SFO1 Pacubat/FO1 Labuguen/FO1 Parohinog</t>
  </si>
  <si>
    <t>Th</t>
  </si>
  <si>
    <t>31 March 2022                     0027H</t>
  </si>
  <si>
    <t>31 March 2022                     0841H</t>
  </si>
  <si>
    <t>Sampaguita St., Brgy. Pembo, Makati City</t>
  </si>
  <si>
    <t>February 01-28, 2022</t>
  </si>
  <si>
    <t>02 Feb 2022                       1006H</t>
  </si>
  <si>
    <t>Block 13 7493 Bagtikan St. Brgy. San Antonio, Makati City</t>
  </si>
  <si>
    <t>SFO4 Aguilar / FO3 Batalla / FO1 Labuguen/FO1 Mamado</t>
  </si>
  <si>
    <t>04 Feb 2022                      1525H</t>
  </si>
  <si>
    <t>Bayabas St., Brgy. Comembo, Makati City</t>
  </si>
  <si>
    <t>2-Storey Residential-_Single and Two Family Dwelling/</t>
  </si>
  <si>
    <t>Sparks from Machinery</t>
  </si>
  <si>
    <t>04 Feb 2022                      2025H</t>
  </si>
  <si>
    <t>1245 Acacia St. cor. Mahogany Dasmariñas Village Nuevo, Brgy. Dasmarinas, Makati City</t>
  </si>
  <si>
    <t>Non_Residential/Business/Russian Embassy/Russian Federation Govt</t>
  </si>
  <si>
    <t>Under Investigation                        Note: Case was forwarded to IID, NHQ due to jurisdictional amount</t>
  </si>
  <si>
    <t>Forwarded to NHQ</t>
  </si>
  <si>
    <t>05 Feb 2022                      2150H</t>
  </si>
  <si>
    <t>Adahlia St., Brgy. Rizal, Makati City</t>
  </si>
  <si>
    <t>06 Feb 2022                      1306H</t>
  </si>
  <si>
    <t>Edison St. cor. Arnaiz Avenue, Brgy. Pio del Pilar, Makati City</t>
  </si>
  <si>
    <t>07 Feb 2022                      1807H</t>
  </si>
  <si>
    <t>Evangelsita Cor. Del Pilar St., Brgy. Bangkal, Makati City</t>
  </si>
  <si>
    <t>SFO3 Macababayao/SFO1 Pacubat/SFO1 Umnas</t>
  </si>
  <si>
    <t>07 Feb 2022                      1920H</t>
  </si>
  <si>
    <t>Blk 125 Lot 15, M.H Del Pilar Cor. South C., Brgy. Rizal, Makati City</t>
  </si>
  <si>
    <t>08 Feb 2022                      1133H</t>
  </si>
  <si>
    <t>3913 South Ave., cor. Yague St., Brgy. Sta. Cruz, Makati City</t>
  </si>
  <si>
    <t>2-Storey Residential-_Single and Two Family Dwelling</t>
  </si>
  <si>
    <t>08 Feb 2022                      1620H</t>
  </si>
  <si>
    <t>Blk 80 Lot 0005, Sweet Orange, Brgy. Rizal, Makati City</t>
  </si>
  <si>
    <t>08 Feb 2022                      1943H</t>
  </si>
  <si>
    <t>Camia St., Brgy. Guadalupe Viejo, Makati City</t>
  </si>
  <si>
    <t>Non_ResidentialStorage/LGU-Makati</t>
  </si>
  <si>
    <t>09 Feb 2022                      1411H</t>
  </si>
  <si>
    <t>Tulay (Magallanes) North Bound Magallanes, Makati City</t>
  </si>
  <si>
    <t>11 Feb 2022                      0241H</t>
  </si>
  <si>
    <t>84 Zodiac St., Bel-Air 4 Village, Makati City</t>
  </si>
  <si>
    <t>2-Storey Residential-_Single and Two Family Dwelling/Sollabec Holdings Corp.</t>
  </si>
  <si>
    <t>14 Feb 2022                      0925H</t>
  </si>
  <si>
    <t>Cor. Pasong Tamo Kalayaan Ave., South Cemetery, Brgy. Sta. Cruz, Makati City</t>
  </si>
  <si>
    <t>17 Feb 2022                      1311H</t>
  </si>
  <si>
    <t>Constancia St., Brgy. Olympia, Makati City</t>
  </si>
  <si>
    <t>Open Flame from cooking</t>
  </si>
  <si>
    <t>17 Feb 2022                      1543H</t>
  </si>
  <si>
    <t>A. Venue Mall, B. Valdez cor. Makati Ave., Brgy. Poblacion, Makati City</t>
  </si>
  <si>
    <t>17 Feb 2022                      1733H</t>
  </si>
  <si>
    <t>Gomez St., Brgy. South Cembo, Makati City</t>
  </si>
  <si>
    <t>20 Feb 2022                      0412H</t>
  </si>
  <si>
    <t>Christ International Fellowship, Kalayaan Talipapa Market, #9642 Kalayaan Ave., Brgy. Guadalupe Nuevo, Makati City</t>
  </si>
  <si>
    <t>Non_Residential/Assembly/Christ International Fellowship/3 Storey Bldg with Mezzanine and Basement/Mr Chui</t>
  </si>
  <si>
    <t>Under Investigation                         Cause: Electrical due to loosed connection</t>
  </si>
  <si>
    <t>20 Feb 2022                      1800H</t>
  </si>
  <si>
    <t>Salchuaga St., Brgy. Tejeros, Makati City</t>
  </si>
  <si>
    <t>21 Feb 2022                      1520H</t>
  </si>
  <si>
    <t>376 Swing Fire St., Palar Village, Brgy Southside, Makati City</t>
  </si>
  <si>
    <t>23 Feb 2022                     2049H</t>
  </si>
  <si>
    <t>74 Santol St., Brgy. Comembo, Makati City</t>
  </si>
  <si>
    <t>27 Feb 2022                     1111H</t>
  </si>
  <si>
    <t>8436 Coro Hotel, Kalayaan Ave cor Mercado St., Brgy Poblacion, Makati City</t>
  </si>
  <si>
    <t>Non_Residential/Business/19F/  Coro Hotel/Brite House Corp</t>
  </si>
  <si>
    <t>January 01-31, 2022</t>
  </si>
  <si>
    <t>01 Jan 2022                       0028H</t>
  </si>
  <si>
    <t>9154 Pateros St., Bgry. Olympia, Makati City</t>
  </si>
  <si>
    <t>SFO3 JM Macababayao/             SFO1 RF Pacubat</t>
  </si>
  <si>
    <t>03 Jan 2022                      1307H</t>
  </si>
  <si>
    <t>2390 Godet cor. Mola Sts. Brgy. La Paz ,  Makati City</t>
  </si>
  <si>
    <t>Electrical Ignition Caused by Arcing</t>
  </si>
  <si>
    <t>SFO4 Aguilar / FO3 Batalla / FO1 Labuguen</t>
  </si>
  <si>
    <t>03 Jan 2022                      1826H</t>
  </si>
  <si>
    <t>Casino cor. Bautista Sts. Brgy. Palanan,  Makati City</t>
  </si>
  <si>
    <t>07 Jan 2022                      1347H</t>
  </si>
  <si>
    <t>C5 Kalayaan Elevated U turn slot  Brgy. East Rembo ,  Makati City</t>
  </si>
  <si>
    <t>08 Jan 2022                      1056H</t>
  </si>
  <si>
    <t>4326 A Tinio St. Brgy. Bangkal,  Makati City</t>
  </si>
  <si>
    <t>Childen Playing Matchsticks</t>
  </si>
  <si>
    <t>09 Jan 2022                      2245H</t>
  </si>
  <si>
    <t>San Maximo St., Olympia, Brgy. Olympia, Makati City</t>
  </si>
  <si>
    <t>10 Jan 2022                      1339H</t>
  </si>
  <si>
    <t>9037 San Nicolas St., Brgy. Guadalupe Nuevo, Makati City</t>
  </si>
  <si>
    <t>SFO4 Aguilar / SFO1 Pacubat/SFO1 Umnas</t>
  </si>
  <si>
    <t>11 Jan 2022                      0016H</t>
  </si>
  <si>
    <t>5315 Diesel St., Brgy. Palanan, Makati City</t>
  </si>
  <si>
    <t>Non_Residential/ Special Structure</t>
  </si>
  <si>
    <t>Ignition of Material due to Acetylene/Hotworks</t>
  </si>
  <si>
    <t>SFO3 Macababayao / SFO1 Pacubat / SFO1 Umnas</t>
  </si>
  <si>
    <t>13 Jan 2022                      1124H</t>
  </si>
  <si>
    <t>Blk 325 Lot 13 Bluebird Extn., Brgy. Rizal, Makati City</t>
  </si>
  <si>
    <t>14 Jan 2022                      0050H</t>
  </si>
  <si>
    <t>Ambers Best Restaurant 1158 Chino Roces Ave., Brgy. San Antonio Village, Makati City</t>
  </si>
  <si>
    <t>1st alarm</t>
  </si>
  <si>
    <t>16 Jan 2022                      1104H</t>
  </si>
  <si>
    <t>179-CP 27th Ave., Brgy. East Rembo, Makati City</t>
  </si>
  <si>
    <t>17 Jan 2022                      2034H</t>
  </si>
  <si>
    <t>2031 M. Layug St., Brgy. San Miguel Village, Brgy. Poblacion, Makati City</t>
  </si>
  <si>
    <t>Electrical Ignition Caused by loosed connection</t>
  </si>
  <si>
    <t>18 Jan 2022                      1903H</t>
  </si>
  <si>
    <t>2483 Alexander St., Brgy. San Isidro, Makati City</t>
  </si>
  <si>
    <t>19 Jan 2022                      1309H</t>
  </si>
  <si>
    <t>Malugay St., Brgy. San Antonio, Makati City</t>
  </si>
  <si>
    <t>23 Jan 2022                      0149H</t>
  </si>
  <si>
    <t>Blk 1 Lot 3 Guijo Ext., Brgy. Cembo, Makati City</t>
  </si>
  <si>
    <t>23 Jan 2022                      1729H</t>
  </si>
  <si>
    <t>0117 9th Ave., Brgy. East Rembo, Makati City</t>
  </si>
  <si>
    <t>24 Jan 2022                      0448H</t>
  </si>
  <si>
    <t>0075 M.H. Del Pilar St., Brgy. Rizal, Makati City</t>
  </si>
  <si>
    <t>24 Jan 2022                      0643H</t>
  </si>
  <si>
    <t>Buting South Bound, Brgy. West Rembo, Makati City</t>
  </si>
  <si>
    <t>26 Jan 2022                      1603H</t>
  </si>
  <si>
    <t>Block 8-02 Lot 1 Dove Street Brgy. Rizal,  Makati City</t>
  </si>
  <si>
    <t>26 Jan 2022                      1844H</t>
  </si>
  <si>
    <t>3023 Gen G Del Pilar St. Brgy. Bangkal,  Makati City</t>
  </si>
  <si>
    <t>26 Jan 2022                      2100H</t>
  </si>
  <si>
    <t>261 T. Alonzo ext. Brgy. West Rembo,  Makati City</t>
  </si>
  <si>
    <t>27 Jan 2022                      1849H</t>
  </si>
  <si>
    <t>1224 E. Jacinto St. Brgy. Guadalupe Nuevo,Makati City</t>
  </si>
  <si>
    <t>Battery Short Circuit/Explosion</t>
  </si>
  <si>
    <t>29 Jan 2022                      1536H</t>
  </si>
  <si>
    <t>162 Lot 8 Adalla St., Brgy. Rizal, Makati City</t>
  </si>
  <si>
    <t>Electrical Ignition by Arcing</t>
  </si>
  <si>
    <t>30 Jan 2022                      1908H</t>
  </si>
  <si>
    <t>Mayapis St. cor. Yakal St. Brgy. San Antonio, Makati City</t>
  </si>
  <si>
    <t>Residential/Single Family Dwelling/                                                 No. of Affected Structrure: 1</t>
  </si>
  <si>
    <t>Residential(informal settlers)/Single Family Dwelling/                                           No. of Affected Structrure: 1</t>
  </si>
  <si>
    <t>Residential/Single Family Dwelling/</t>
  </si>
  <si>
    <t>Non_Residential/Mercantile/Starbucks Coffee/</t>
  </si>
  <si>
    <t>Residential/Single Family Dwelling</t>
  </si>
  <si>
    <t>3 Storey Residential/Single Family Dwelling/                                                             No. of Affected Structrure: 1</t>
  </si>
  <si>
    <t>3 Storey Residential/Single Family Dwelling/</t>
  </si>
  <si>
    <t>7 Storey Non_Residential/Business/</t>
  </si>
  <si>
    <t>Transport/Automobile/Nissan Frontier/</t>
  </si>
  <si>
    <t>Non_Structural/Rubbish Fire/</t>
  </si>
  <si>
    <t>Transport_Automobile Hyundai Accent PN</t>
  </si>
  <si>
    <t xml:space="preserve">Residential_Single/ </t>
  </si>
  <si>
    <t>Residential_Single/</t>
  </si>
  <si>
    <t xml:space="preserve">Transport_Automobile Mitsubishi L300 Van, color white, </t>
  </si>
  <si>
    <t>21 Storey Condominium/</t>
  </si>
  <si>
    <t>2 Storey Non_Residential/Assembly</t>
  </si>
  <si>
    <t>Residential/Single and Two Family Dwelling</t>
  </si>
  <si>
    <t>Residential/Single and Two Family Dwelling/2 Storey</t>
  </si>
  <si>
    <t>Residential/Single and Two Family Dwelling/2 Storey/</t>
  </si>
  <si>
    <t xml:space="preserve">Transport_Tricycle/ </t>
  </si>
  <si>
    <t>Non_Residential/Mercantile</t>
  </si>
  <si>
    <t>Residential/Single and Two Family Dwelling/3 Storey/</t>
  </si>
  <si>
    <t>Residential_Condominium/15H Tower 2</t>
  </si>
  <si>
    <t>Residential_Single and Two Family Dwelling/</t>
  </si>
  <si>
    <t>Non-Residential_Mercantile/P</t>
  </si>
  <si>
    <t>Non-Residential_Assembly/</t>
  </si>
  <si>
    <t>Residential_Single Family Dwelling/</t>
  </si>
  <si>
    <t>Non_Residential/2 Storey Mercantile/</t>
  </si>
  <si>
    <t>Non_Residential/Assembly/</t>
  </si>
  <si>
    <t>Transport/Automobile/</t>
  </si>
  <si>
    <t xml:space="preserve">Transport_Automobile/Toyota Vios,Black, </t>
  </si>
  <si>
    <t xml:space="preserve">Transport_Automobile/Pajero, Color Red with Plate No. </t>
  </si>
  <si>
    <t>Non_Residential/Mercantile/Riclyn's Bakery</t>
  </si>
  <si>
    <t>2-Storey Non_ResidentialStorage/                                           No. of Affected Structure:1</t>
  </si>
  <si>
    <t xml:space="preserve">Non_Residential/Mercantile/ </t>
  </si>
  <si>
    <t xml:space="preserve">Residential/Single Family Dwelling/                    </t>
  </si>
  <si>
    <t>Structural/Residential/Single Family Dwelling                                       Suspect is At-Large ( For Regular Filing)</t>
  </si>
  <si>
    <t>4-Storey Residential/Single Family Dwelling/</t>
  </si>
  <si>
    <t>Structural/Residential/Apartment Building</t>
  </si>
  <si>
    <t>Residential/Apartment Bldg</t>
  </si>
  <si>
    <t>4-Storey Non_Residential/Educational/</t>
  </si>
  <si>
    <t>2-Storey Residential/Single Family Dwelling/</t>
  </si>
  <si>
    <t>2-Storey Non_ResidentialMercantile/                                                          No. of Affected structure: 1</t>
  </si>
  <si>
    <t>Non-Residential_Business/ 5-Storeys Primepower Sevices/</t>
  </si>
  <si>
    <t>2-Storey Residential_Single and Two Family Dwelling/</t>
  </si>
  <si>
    <t xml:space="preserve">Transport_Motorcycle/                                                     Name of Suspect: </t>
  </si>
  <si>
    <t>Structural/Residential_Single and Two Family Dwelling/</t>
  </si>
  <si>
    <t>Transport/Automobile/Mitsubushi Van-</t>
  </si>
  <si>
    <t>Non-Residential_</t>
  </si>
  <si>
    <t>Transport/Automobile/Hyundai Accent Crystal White / Gas with Plate Numb</t>
  </si>
  <si>
    <t>Non_Residential/Mixed Occupancies/</t>
  </si>
  <si>
    <t>Storey Residential-_Single and Two Family Dwelling/</t>
  </si>
  <si>
    <t>3-Storey Storey Residential-_Single and Two Family Dwelling</t>
  </si>
  <si>
    <t>Transport_Automobile/Toyota Corola, 2010 year model, with plate num</t>
  </si>
  <si>
    <t>Non-Residential_Business/Hamilton Center(3-Storey)</t>
  </si>
  <si>
    <t>Transport_Motorbike/E-Bike/</t>
  </si>
  <si>
    <t>2-Storey Residential-_Single and Two Family Dwelling/Chary Lining Dantes/</t>
  </si>
  <si>
    <t>4-Storey Residential-_Single and Two Family Dwelling</t>
  </si>
  <si>
    <t>Non_Structural/Transport/Motor Vehicle/</t>
  </si>
  <si>
    <t>Non_Structural/Transport/Automobile/</t>
  </si>
  <si>
    <t xml:space="preserve">2-Storey Residential-_Single and Two Family Dwelling/                                                          </t>
  </si>
  <si>
    <t>Non_Residential/Special Structure/</t>
  </si>
  <si>
    <t xml:space="preserve">Non_Residential/Assembly                 </t>
  </si>
  <si>
    <t xml:space="preserve">Non_ResidentialRamon </t>
  </si>
  <si>
    <t>Non_Residential/Mercantile/</t>
  </si>
  <si>
    <t xml:space="preserve">2-Storey Residential-_Single and Two Family Dwelling/                                                        No. of Houses Burned: 4                                        No. of Families Affected: 4                      </t>
  </si>
  <si>
    <t xml:space="preserve">Consummated Arson  (P.D. 1613)                                  Filed on l 2022 at the Office of the City Prosecutor, Makati City with NPS </t>
  </si>
  <si>
    <t>Residential/Single and Two Family Dwelling /</t>
  </si>
  <si>
    <t>Non_Residential/Business/              (14-Storey) Government-Owned                   No. of Establishment Burned: 1</t>
  </si>
  <si>
    <t>2-Storey Residential-_Single and Two Family Dwelling/                                                           No. of Houses Burned: 7                                        No. of Families Affected: 15                               (37 Individual)</t>
  </si>
  <si>
    <t>2-Storey Residential-_Single and Two Family Dwelling/                                                  No. of House Affected:  1</t>
  </si>
  <si>
    <t>Non-Residential/Mercantile/                                    No. of Estab/House Affected: 3</t>
  </si>
  <si>
    <t>Non-Residential_Mercantile/</t>
  </si>
  <si>
    <t>Non-Residential_Storage/</t>
  </si>
  <si>
    <t>Non_Residential/Business/31-Storey                               No. of Estab Affected: 1</t>
  </si>
  <si>
    <t>Residential/Dormitory/ (4-Storey)                                            No. of House Burned: 1</t>
  </si>
  <si>
    <t>Non_Residential/Business/Guadalupe Mall/</t>
  </si>
  <si>
    <t>Non_Structural/Transport Automobile/Elf 2009</t>
  </si>
  <si>
    <t>Transport Automobile/ABQ-1260, Toyota Vios (Taxi)/</t>
  </si>
  <si>
    <t>3-Storey Residential-_Single and Two Family Dwelling/</t>
  </si>
  <si>
    <t>Non_Residential/ Mercantile/Ambers Best Restaurant</t>
  </si>
  <si>
    <t>4-Storey Residential_Single and Two Family Dwelling/</t>
  </si>
  <si>
    <t>Transpot/Motorcycle/</t>
  </si>
  <si>
    <t>Transport/Motorcycle/</t>
  </si>
  <si>
    <t xml:space="preserve">3-Storey Residential_Single and Two Family </t>
  </si>
  <si>
    <t>Transport/Motorcycle/E-Bike/</t>
  </si>
  <si>
    <t>Non-Residential_Special Structure/</t>
  </si>
  <si>
    <t>2-Storey Non_Residential/Assembly/</t>
  </si>
  <si>
    <t>STATUS OF FIRE INCIDENTS CASES</t>
  </si>
  <si>
    <t>PERIOD</t>
  </si>
  <si>
    <t>Fire Under Investigation</t>
  </si>
  <si>
    <t>Closed Case</t>
  </si>
  <si>
    <t>Others</t>
  </si>
  <si>
    <t>Total</t>
  </si>
  <si>
    <t xml:space="preserve">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</si>
</sst>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Php&quot;#,##0.00"/>
    <numFmt numFmtId="167" formatCode="00\:00"/>
    <numFmt numFmtId="168" formatCode="[$-3409]dd\-mmm\-yy;@"/>
    <numFmt numFmtId="169" formatCode="&quot;PhP&quot;#,##0.00"/>
    <numFmt numFmtId="170" formatCode="[$PHP]\ #,##0.00;[Red][$PHP]\ #,##0.00"/>
  </numFmts>
  <fonts count="34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rgb="FFFF0000"/>
      <name val="Arial"/>
      <family val="2"/>
    </font>
    <font>
      <sz val="12"/>
      <color theme="3" tint="0.39997558519241921"/>
      <name val="Arial"/>
      <family val="2"/>
    </font>
    <font>
      <sz val="12"/>
      <color theme="6" tint="-0.249977111117893"/>
      <name val="Arial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3" tint="0.39997558519241921"/>
      <name val="Arial Narrow"/>
      <family val="2"/>
    </font>
    <font>
      <b/>
      <sz val="10"/>
      <color theme="6" tint="-0.249977111117893"/>
      <name val="Arial Narrow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theme="6" tint="-0.249977111117893"/>
      <name val="Arial"/>
      <family val="2"/>
    </font>
    <font>
      <b/>
      <sz val="9"/>
      <name val="Arial"/>
      <family val="2"/>
    </font>
    <font>
      <sz val="10"/>
      <color theme="6" tint="-0.249977111117893"/>
      <name val="Arial"/>
      <family val="2"/>
    </font>
    <font>
      <b/>
      <sz val="18"/>
      <name val="Arial"/>
      <family val="2"/>
    </font>
    <font>
      <b/>
      <sz val="16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sz val="10"/>
      <color rgb="FF00B050"/>
      <name val="Arial"/>
      <family val="2"/>
    </font>
    <font>
      <sz val="12"/>
      <color rgb="FF00B05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8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3" fontId="1" fillId="2" borderId="1" xfId="0" applyNumberFormat="1" applyFont="1" applyFill="1" applyBorder="1" applyAlignment="1">
      <alignment horizontal="lef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3" fontId="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" fillId="2" borderId="0" xfId="0" applyFont="1" applyFill="1"/>
    <xf numFmtId="3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5" xfId="0" applyNumberFormat="1" applyFont="1" applyBorder="1" applyAlignment="1">
      <alignment horizontal="right" vertical="center"/>
    </xf>
    <xf numFmtId="0" fontId="2" fillId="0" borderId="1" xfId="0" applyFont="1" applyBorder="1"/>
    <xf numFmtId="2" fontId="2" fillId="0" borderId="6" xfId="0" applyNumberFormat="1" applyFont="1" applyBorder="1" applyAlignment="1">
      <alignment horizontal="right" vertic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4" fontId="4" fillId="0" borderId="1" xfId="1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43" fontId="4" fillId="0" borderId="0" xfId="0" applyNumberFormat="1" applyFont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3" fillId="0" borderId="1" xfId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21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/>
    <xf numFmtId="0" fontId="6" fillId="0" borderId="9" xfId="0" applyFont="1" applyBorder="1"/>
    <xf numFmtId="0" fontId="22" fillId="0" borderId="0" xfId="0" applyFont="1"/>
    <xf numFmtId="0" fontId="6" fillId="0" borderId="11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1" xfId="0" applyFont="1" applyBorder="1" applyAlignment="1">
      <alignment horizontal="center" vertical="center" wrapText="1"/>
    </xf>
    <xf numFmtId="4" fontId="25" fillId="0" borderId="1" xfId="0" applyNumberFormat="1" applyFont="1" applyBorder="1" applyAlignment="1">
      <alignment horizontal="center" vertical="center" wrapText="1"/>
    </xf>
    <xf numFmtId="164" fontId="25" fillId="0" borderId="1" xfId="1" applyFont="1" applyBorder="1" applyAlignment="1">
      <alignment horizontal="center" vertical="center"/>
    </xf>
    <xf numFmtId="164" fontId="25" fillId="0" borderId="0" xfId="1" applyFont="1"/>
    <xf numFmtId="0" fontId="25" fillId="0" borderId="0" xfId="0" applyFont="1"/>
    <xf numFmtId="0" fontId="23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166" fontId="23" fillId="0" borderId="6" xfId="0" applyNumberFormat="1" applyFont="1" applyBorder="1" applyAlignment="1">
      <alignment horizontal="center" vertical="center" wrapText="1"/>
    </xf>
    <xf numFmtId="49" fontId="23" fillId="0" borderId="6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167" fontId="23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167" fontId="22" fillId="0" borderId="1" xfId="0" applyNumberFormat="1" applyFont="1" applyBorder="1" applyAlignment="1">
      <alignment horizontal="left" vertical="center" wrapText="1"/>
    </xf>
    <xf numFmtId="49" fontId="22" fillId="0" borderId="6" xfId="0" applyNumberFormat="1" applyFont="1" applyBorder="1" applyAlignment="1">
      <alignment horizontal="left" vertical="center" wrapText="1"/>
    </xf>
    <xf numFmtId="164" fontId="24" fillId="0" borderId="0" xfId="1" applyFont="1"/>
    <xf numFmtId="49" fontId="23" fillId="0" borderId="1" xfId="0" applyNumberFormat="1" applyFont="1" applyBorder="1" applyAlignment="1">
      <alignment vertical="center" wrapText="1"/>
    </xf>
    <xf numFmtId="167" fontId="23" fillId="0" borderId="1" xfId="0" applyNumberFormat="1" applyFont="1" applyBorder="1" applyAlignment="1">
      <alignment horizontal="left" vertical="center"/>
    </xf>
    <xf numFmtId="166" fontId="23" fillId="0" borderId="1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166" fontId="4" fillId="0" borderId="6" xfId="2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168" fontId="23" fillId="0" borderId="0" xfId="0" applyNumberFormat="1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6" fontId="23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left" vertical="center" wrapText="1"/>
    </xf>
    <xf numFmtId="164" fontId="24" fillId="0" borderId="0" xfId="1" applyFont="1" applyBorder="1"/>
    <xf numFmtId="0" fontId="24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21" fillId="0" borderId="0" xfId="0" applyFont="1"/>
    <xf numFmtId="49" fontId="1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>
      <alignment vertical="center" wrapText="1"/>
    </xf>
    <xf numFmtId="166" fontId="22" fillId="0" borderId="6" xfId="0" applyNumberFormat="1" applyFont="1" applyBorder="1" applyAlignment="1">
      <alignment horizontal="center" vertical="center" wrapText="1"/>
    </xf>
    <xf numFmtId="49" fontId="23" fillId="0" borderId="6" xfId="2" applyNumberFormat="1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49" fontId="23" fillId="0" borderId="1" xfId="2" applyNumberFormat="1" applyFont="1" applyBorder="1" applyAlignment="1">
      <alignment vertical="center" wrapText="1"/>
    </xf>
    <xf numFmtId="49" fontId="23" fillId="0" borderId="1" xfId="2" applyNumberFormat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/>
    </xf>
    <xf numFmtId="49" fontId="23" fillId="0" borderId="0" xfId="0" applyNumberFormat="1" applyFont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49" fontId="0" fillId="0" borderId="9" xfId="0" applyNumberFormat="1" applyBorder="1" applyAlignment="1">
      <alignment vertical="center" wrapText="1"/>
    </xf>
    <xf numFmtId="0" fontId="24" fillId="0" borderId="9" xfId="0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66" fontId="23" fillId="0" borderId="1" xfId="0" applyNumberFormat="1" applyFont="1" applyBorder="1" applyAlignment="1">
      <alignment horizontal="center" vertical="center" shrinkToFit="1"/>
    </xf>
    <xf numFmtId="169" fontId="1" fillId="0" borderId="1" xfId="0" applyNumberFormat="1" applyFont="1" applyBorder="1" applyAlignment="1">
      <alignment horizontal="center" vertical="center"/>
    </xf>
    <xf numFmtId="49" fontId="1" fillId="0" borderId="3" xfId="2" applyNumberFormat="1" applyBorder="1" applyAlignment="1">
      <alignment vertical="center" wrapText="1"/>
    </xf>
    <xf numFmtId="166" fontId="1" fillId="0" borderId="1" xfId="0" applyNumberFormat="1" applyFont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2" applyNumberFormat="1" applyAlignment="1">
      <alignment vertical="center" wrapText="1"/>
    </xf>
    <xf numFmtId="167" fontId="1" fillId="0" borderId="1" xfId="0" applyNumberFormat="1" applyFont="1" applyBorder="1" applyAlignment="1">
      <alignment horizontal="left" vertical="center"/>
    </xf>
    <xf numFmtId="49" fontId="1" fillId="0" borderId="0" xfId="2" applyNumberFormat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shrinkToFit="1"/>
    </xf>
    <xf numFmtId="0" fontId="23" fillId="0" borderId="5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shrinkToFi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 shrinkToFit="1"/>
    </xf>
    <xf numFmtId="166" fontId="7" fillId="0" borderId="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shrinkToFit="1"/>
    </xf>
    <xf numFmtId="49" fontId="23" fillId="0" borderId="0" xfId="0" applyNumberFormat="1" applyFont="1" applyAlignment="1">
      <alignment horizontal="center" vertical="center" wrapText="1"/>
    </xf>
    <xf numFmtId="169" fontId="23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26" fillId="0" borderId="0" xfId="0" applyFont="1"/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166" fontId="28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164" fontId="26" fillId="0" borderId="0" xfId="1" applyFont="1"/>
    <xf numFmtId="170" fontId="23" fillId="0" borderId="1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49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166" fontId="22" fillId="0" borderId="9" xfId="0" applyNumberFormat="1" applyFont="1" applyBorder="1" applyAlignment="1">
      <alignment horizontal="center" vertical="center" wrapText="1"/>
    </xf>
    <xf numFmtId="49" fontId="22" fillId="0" borderId="9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166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3" fillId="0" borderId="1" xfId="0" applyFont="1" applyBorder="1" applyAlignment="1">
      <alignment vertical="center" wrapText="1"/>
    </xf>
    <xf numFmtId="166" fontId="23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left" vertical="center" wrapText="1"/>
    </xf>
    <xf numFmtId="166" fontId="27" fillId="0" borderId="1" xfId="0" applyNumberFormat="1" applyFont="1" applyBorder="1" applyAlignment="1">
      <alignment horizontal="center" vertical="center" wrapText="1"/>
    </xf>
    <xf numFmtId="49" fontId="23" fillId="0" borderId="5" xfId="2" applyNumberFormat="1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166" fontId="23" fillId="0" borderId="5" xfId="0" applyNumberFormat="1" applyFont="1" applyBorder="1" applyAlignment="1">
      <alignment horizontal="center" vertical="center" wrapText="1"/>
    </xf>
    <xf numFmtId="49" fontId="23" fillId="0" borderId="5" xfId="0" applyNumberFormat="1" applyFont="1" applyBorder="1" applyAlignment="1">
      <alignment horizontal="center" vertical="center" wrapText="1"/>
    </xf>
    <xf numFmtId="49" fontId="23" fillId="0" borderId="0" xfId="2" applyNumberFormat="1" applyFont="1" applyAlignment="1">
      <alignment horizontal="left" vertical="center" wrapText="1"/>
    </xf>
    <xf numFmtId="164" fontId="25" fillId="0" borderId="0" xfId="1" applyFont="1" applyBorder="1"/>
    <xf numFmtId="0" fontId="2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49" fontId="22" fillId="0" borderId="1" xfId="2" applyNumberFormat="1" applyFont="1" applyBorder="1" applyAlignment="1">
      <alignment horizontal="left" vertical="center" wrapText="1"/>
    </xf>
    <xf numFmtId="49" fontId="23" fillId="0" borderId="0" xfId="0" applyNumberFormat="1" applyFont="1" applyAlignment="1">
      <alignment vertical="center" wrapText="1"/>
    </xf>
    <xf numFmtId="0" fontId="23" fillId="0" borderId="0" xfId="0" applyFont="1" applyAlignment="1">
      <alignment vertical="center" wrapText="1"/>
    </xf>
    <xf numFmtId="49" fontId="23" fillId="0" borderId="1" xfId="3" applyNumberFormat="1" applyFont="1" applyBorder="1" applyAlignment="1">
      <alignment horizontal="left" vertical="center" wrapText="1"/>
    </xf>
    <xf numFmtId="49" fontId="23" fillId="0" borderId="1" xfId="4" applyNumberFormat="1" applyFont="1" applyBorder="1" applyAlignment="1">
      <alignment vertical="center" wrapText="1"/>
    </xf>
    <xf numFmtId="166" fontId="23" fillId="0" borderId="9" xfId="0" applyNumberFormat="1" applyFont="1" applyBorder="1" applyAlignment="1">
      <alignment horizontal="center" vertical="center" wrapText="1"/>
    </xf>
    <xf numFmtId="166" fontId="4" fillId="0" borderId="9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170" fontId="4" fillId="0" borderId="6" xfId="0" applyNumberFormat="1" applyFont="1" applyBorder="1" applyAlignment="1">
      <alignment horizontal="center" vertical="center"/>
    </xf>
    <xf numFmtId="49" fontId="23" fillId="0" borderId="9" xfId="0" applyNumberFormat="1" applyFont="1" applyBorder="1" applyAlignment="1">
      <alignment horizontal="left" vertical="center" wrapText="1"/>
    </xf>
    <xf numFmtId="0" fontId="23" fillId="0" borderId="9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 wrapText="1"/>
    </xf>
    <xf numFmtId="170" fontId="29" fillId="0" borderId="6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23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166" fontId="29" fillId="0" borderId="1" xfId="0" applyNumberFormat="1" applyFont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 vertical="center" wrapText="1"/>
    </xf>
    <xf numFmtId="15" fontId="22" fillId="0" borderId="1" xfId="0" applyNumberFormat="1" applyFont="1" applyBorder="1" applyAlignment="1">
      <alignment horizontal="center" vertical="center" wrapText="1"/>
    </xf>
    <xf numFmtId="0" fontId="22" fillId="0" borderId="9" xfId="0" applyFont="1" applyBorder="1" applyAlignment="1">
      <alignment vertical="center" wrapText="1"/>
    </xf>
    <xf numFmtId="16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/>
    </xf>
    <xf numFmtId="15" fontId="22" fillId="0" borderId="9" xfId="0" applyNumberFormat="1" applyFont="1" applyBorder="1" applyAlignment="1">
      <alignment horizontal="center" vertical="center" wrapText="1"/>
    </xf>
    <xf numFmtId="170" fontId="23" fillId="0" borderId="6" xfId="0" applyNumberFormat="1" applyFont="1" applyBorder="1" applyAlignment="1">
      <alignment horizontal="center" vertical="center"/>
    </xf>
    <xf numFmtId="170" fontId="22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166" fontId="22" fillId="0" borderId="1" xfId="0" applyNumberFormat="1" applyFont="1" applyBorder="1" applyAlignment="1">
      <alignment horizontal="center" vertical="center"/>
    </xf>
    <xf numFmtId="166" fontId="23" fillId="0" borderId="9" xfId="0" applyNumberFormat="1" applyFont="1" applyBorder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43" fontId="23" fillId="0" borderId="9" xfId="0" applyNumberFormat="1" applyFont="1" applyBorder="1" applyAlignment="1">
      <alignment horizontal="center" vertical="center" wrapText="1"/>
    </xf>
    <xf numFmtId="49" fontId="23" fillId="3" borderId="1" xfId="0" applyNumberFormat="1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164" fontId="24" fillId="0" borderId="0" xfId="1" applyFont="1" applyAlignment="1">
      <alignment horizontal="center" wrapText="1"/>
    </xf>
    <xf numFmtId="0" fontId="23" fillId="0" borderId="1" xfId="0" applyFont="1" applyBorder="1" applyAlignment="1">
      <alignment vertical="center"/>
    </xf>
    <xf numFmtId="49" fontId="22" fillId="3" borderId="1" xfId="0" applyNumberFormat="1" applyFont="1" applyFill="1" applyBorder="1" applyAlignment="1">
      <alignment vertical="center" wrapText="1"/>
    </xf>
    <xf numFmtId="170" fontId="23" fillId="0" borderId="0" xfId="0" applyNumberFormat="1" applyFont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170" fontId="25" fillId="0" borderId="6" xfId="0" applyNumberFormat="1" applyFont="1" applyBorder="1" applyAlignment="1">
      <alignment horizontal="center" vertical="center"/>
    </xf>
    <xf numFmtId="166" fontId="23" fillId="3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164" fontId="23" fillId="0" borderId="0" xfId="1" applyFont="1"/>
    <xf numFmtId="0" fontId="23" fillId="0" borderId="1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4" fontId="23" fillId="0" borderId="0" xfId="0" applyNumberFormat="1" applyFont="1"/>
    <xf numFmtId="164" fontId="4" fillId="0" borderId="0" xfId="1" applyFont="1"/>
    <xf numFmtId="0" fontId="30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31" fillId="0" borderId="1" xfId="0" applyFont="1" applyBorder="1" applyAlignment="1">
      <alignment horizontal="center"/>
    </xf>
    <xf numFmtId="0" fontId="31" fillId="0" borderId="12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/>
    <xf numFmtId="164" fontId="0" fillId="0" borderId="0" xfId="1" applyFont="1"/>
  </cellXfs>
  <cellStyles count="5">
    <cellStyle name="Comma 2" xfId="1" xr:uid="{F3B45212-30AF-4D14-871B-F908DD333731}"/>
    <cellStyle name="Normal" xfId="0" builtinId="0"/>
    <cellStyle name="Normal 2 2" xfId="2" xr:uid="{0452FCE2-6D1F-49DC-AB3C-DBBEE41574A3}"/>
    <cellStyle name="Normal 4" xfId="4" xr:uid="{54558F36-9086-4195-AB41-E4C1A0F765B0}"/>
    <cellStyle name="Normal 7" xfId="3" xr:uid="{1F28A127-0033-4049-ACCC-E57685F1A0F3}"/>
  </cellStyles>
  <dxfs count="288"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71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9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\Desktop\01%20Jan-21%20April%202020%20IIS%20Consolidated\salug%20Report%20%20Jan%20-%20Apr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ID_DII\Downloads\OCCIDENTAL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%20PIS\Downloads\12.%20december%20REGION%204B%20DFI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IU/ISO%20Format%20Monthy%20May%202019/Blank%20Monthly%20Accomplishment%20Report%20Form-1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IIS\Desktop\FILES%20IIS\FIRE%20INCIDENT\CIIS%20fire%20incident%202020\MONTHLY%20REPORT\6.%20June\Monthly%20Fire%20Incident%20Monitoring%20Nationwide%20(Autosaved)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il%202019\Valenzuela\APRIL%202019%20NEW%20ISO%20FORMAT2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nuary%20Monthly%20Report%20DL\JANUARY%20ACCOMPLISHMENT%20REPORT%202020\Users\ADMINI~1\AppData\Local\Temp\Rar$DIa8736.7119\NEW%20Blank%20Monthly%20Accomplishment%20Report%20Form%20(1)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ID%20REPORTS\IID%20CY%202018\AUGUST\IID%20Report%20AUGUST%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P%20San%20Juan\Desktop\IIS%20Monthly%20July%202020\Mal\Soft%20copy%20NEW%20Blank%20Monthly%20Accomplishment%20Report%20Form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%20PIS\Downloads\IID%20December%20new%20form1%20(2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P%20San%20Juan\Desktop\IIS%20Monthly%20July%202020\Cal\JULY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IB%202020\MONTHLY%20REPORTS\MFIM%202020\G-JULY\Provinces\WSamar\MFIM%20CY%20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IS\Desktop\FILES%20IIS\FIRE%20INCIDENT\CIIS%20fire%20incident%202020\MONTHLY%20REPORT\1.%20January\JANUARY%202019%20NEW%20ISO%20FORM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IS%20MONTHLY%202021\IIS%20MONTHLY%202021\Jan\Na\Monitoring%20Sheet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nuary%20Monthly%20Report%20DL\JANUARY%20ACCOMPLISHMENT%20REPORT%202020\Users\ADMINI~1\AppData\Local\Temp\Rar$DIa6432.38057\Soft%20copy%20NEW%20Blank%20Monthly%20Accomplishment%20Report%20Form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ID_DII\Downloads\FD%202\07-%20Monthly%20Fire%20Incident%20Monitoring%20July%202020%20(Old%20Format)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IS%20MONTHLY%202021\IIS%20MONTHLY%202021\Jan\Va\JANUARY%202021%20NEW%20ISO%20FORM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IS%20MONTHLY%202021\IIS%20MONTHLY%202021\Jan\Ma\Monthly%20Accomplishment%20Report%20Form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P%20San%20Juan\Desktop\IIS%20Monthly%20July%202020\Val\JULY%202020%20NEW%20ISO%20FORM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IS%20MONTHLY%202020\JUNE\Mal\Soft%20copy%20NEW%20Blank%20Monthly%20Accomplishment%20Report%20Form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IS%20MONTHLY%202020\April%20Monthly%20CaMaNaVa\Malabon\Soft%20copy%20NEW%20Blank%20Monthly%20Accomplishment%20Report%20Form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IS%20MONTHLY%20DEC%202018\Navotas\2018%20DECEMBER%20ISO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GJPZJJM2\Documents\RIZA\2023-OLD%20MONTHLY%20FORMAT%20(version%201).xlsx" TargetMode="External"/><Relationship Id="rId1" Type="http://schemas.openxmlformats.org/officeDocument/2006/relationships/externalLinkPath" Target="file:///C:\Users\MCGJPZJJM2\Documents\RIZA\2023-OLD%20MONTHLY%20FORMAT%20(version%201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IS%20MONTHLY%202020\April%20Monthly%20CaMaNaVa\Valenzuela\APRIL%202020%20NEW%20ISO%20FORM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IS%20MONTHLY%202020\JUNE\Val\JUNE%202020%20NEW%20ISO%20FORM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thly%20Operations\Malita\FAIID%20REPORT%2011.%20May%20202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IS%20MONTHLY%202020\April%20Monthly%20CaMaNaVa\Navotas\NEW%20Blank%20Monthly%20Accomplishment%20Report%20Form%20(1)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ew%20ISO%20Format%20Monthly%20Fire%20Incident%20Report%202018%20(1)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P%20San%20Juan\Desktop\IIS%20Monthly%20July%202020\Nav\NEW%20Blank%20Monthly%20Accomplishment%20Report%20Form%20(1)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%20PIS\AppData\Roaming\Microsoft\Excel\oriental.xlsm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~1\AppData\Local\Temp\Rar$DIa7280.5648\New%20Format%20Monitoring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Temp1_fwdmonthlyreportiiuforthemonthofseptember2018.zip\sept%202018%20new%20monthly%20fire%20report%20format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nuary%20Monthly%20Report%20DL\JANUARY%20ACCOMPLISHMENT%20REPORT%202020\Users\ADMINI~1\AppData\Local\Temp\Rar$DIa5132.29069\JANUARY%202019%20NEW%20ISO%20FOR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~1\AppData\Local\Temp\Rar$DIa5392.38323\NEW%20Blank%20Monthly%20Accomplishment%20Report%20Form%20(1)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ID_DII\Desktop\April%202019%20Report\April%202019%20Monthly%20Fire%20Incident%20Report%20(Region)\NCR\April%202019%20Mo.%20Downloads\04%20-NCR%20Consolidated%20Fire%20Incident%20Report%20April%202019%20FDII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%20II\Downloads\Soft%20copy%20NEW%20Blank%20Monthly%20Accomplishment%20Report%20Form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Fire%20Investigation%20Report\2020\March%202020\Brgy.%20Ilangay%20March%2026\Daily%20Fire%20Incident%20Monitoring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yril\Downloads\DECEMBER-2019-NEW-ISO-FORM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S-PC\AppData\Local\Temp\Temp1_QUEZON.zip\LOPEZ\ISO%20Format%20Monthly%20Fire%20Incident%20Report%20October%202018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Temp1_refinaltracerresubmissionofmonthllyfireincidentre.zip\Monthly%20New%20FIR%20FORMAT%20Code%20WITH%20SAMPLE%20(1)-september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Temp1_archive%20(48).zip\1%20-%20ISO%20Format%20Monthly%20Fire%20Incident%20Report%20%20Jan%202018.xlsm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IS%20MONTHLY%202021\IIS%20MONTHLY%202021\Jan\Ca\Monitoring%20Sheet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IS%20MONTHLY%202020\April%20Monthly%20CaMaNaVa\Caloocan\APRIL.xlsm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ONTHLY%20REPORTS\CY2019\4_APRIL%202019\IID%20REPORTS\CAR%20Consolidated%20Fire%20Incident%20Repor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il%202019\Caloocan\NCR%20Consolidated%20Fire%20Incident%20%20Report1%20(1).xlsm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IIS%20ida/IIS%20Feb%2019/2019%20FEBRUARY%20ISO%20Na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yril\Downloads\New%20Format%20Monitoring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IS%20MONTHLY%202020\Monthly%20Report%20Submitted%20for%20ORD\Updated%20Under%20Investigation%20Month%20of%20July%202020.xlsm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n%202019%20Monthly\JANUARY%20%202019%20NEW%20ISO%20VaL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\Desktop\February%20Monthly%20Downloads%202019\NCR%20Consolidated%20Fire%20Mal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IIU/ISO%20FEB%202020%20Accomplishment/EXCEL-Monthly%20AccoMP%20Report%20%20FEB%202020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AUGUST\STATIONS\BANI%20FS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GJPZJJM2\Documents\RIZA\ISO%20MONTHLY%20ACCOMP%20REPORT%202023\IIU-MAKATI%20APRIL%202023%20MONTHLY%20ACCOMP%20REPORT\1.%20Makati%20CFS%20MFIM%20April%202023.xlsm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IS\Desktop\FILES%20IIS\FIRE%20INCIDENT\CIIS%20fire%20incident%202020\MONTHLY%20REPORT\12.%20December\DECEMBER%202020%20NEW%20ISO%20FORM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MBESTIGADOR%20BFPR-9\Desktop\opns%20conso\opfm%20monthly%20january%202019\ZSP%20-%201%20Monthly%20Consolidated%20Report%20for%20%20%20II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%20II\Desktop\Pon\Soft%20copy%20NEW%20Blank%20Monthly%20Accomplishment%20Report%20Form.xlsm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il%202019\Malabon\NCR%20Consolidated%20Fire%20Incident%20Report%20(1).xlsm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il%202019\Navotas\ISO%20MONITORING%20SHEET%20APRIL%202019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1219\AppData\Local\Temp\Temp1_archive%20(21).zip\2020%20Monthly%20Fire%20Incident%20Monitoring%20Nationwide%20-%20Region%203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ho%20BFP\OPERATIONS\sta%20maria%20april\FAIID%20REPORT%20-%20April%202020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PC130/Desktop/FIRE%20INCIDENT%20MONITORING%20SHEET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NA\IIS\2020\03%20MARCH_2020_OPERATIONS_REPORT\IIS%20Report%20March%202020\1%20NABUNTURAN%20Monthly%20Fire%20Incident%20Monitoring%20Nationwide%20MARCH%202020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AppData\Local\Temp\ISO%20%20MFIRF-%20IIB-1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\Desktop\February%20Monthly%20Downloads%202019\FEBRUARY%20%202019%20NEW%20Val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%20PIS\AppData\Roaming\Microsoft\Excel\OCCI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%20PIS\AppData\Roaming\Microsoft\Excel\PALAWAN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nuary%20Monthly%20Report%20DL\JANUARY%20ACCOMPLISHMENT%20REPORT%202020\Users\ADMINI~1\AppData\Local\Temp\Rar$DIa6116.39922\New%20Format%20Monitoring.xlsm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CGJPZJJM2/Downloads/ISO%20MONTHLY%20ACCOMP%20REPORT%202022/IIU-Makati%20MAY%202022%20Accomp%20Report/2%20Updated-New-Format-Monthly-Fire-Incident-Monitoring--May%202022.xlsm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CGJPZJJM2/Downloads/2022-OLD%20MONTHLY%20ACCMP%20FORMAT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%20II\Desktop\Pon\Malabon%20IIU%20Updated%20May%202020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~1\AppData\Local\Temp\Rar$DIa7704.17094\NOVEMBER%202019%20NEW%20ISO%20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umber Of Fire Incident"/>
      <sheetName val="MonitoringSheet  Jan - Apr 2020"/>
      <sheetName val="List"/>
      <sheetName val="Fire Incident Monitoring Old"/>
      <sheetName val="Arson Cases Report"/>
      <sheetName val="IntellCounter Intell"/>
      <sheetName val="Physical Report"/>
    </sheetNames>
    <sheetDataSet>
      <sheetData sheetId="0"/>
      <sheetData sheetId="1"/>
      <sheetData sheetId="2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Sheet1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REGION 4B"/>
      <sheetName val="REGION 4B"/>
      <sheetName val="conso fire sup capability"/>
      <sheetName val="conso fire incident report"/>
    </sheetNames>
    <sheetDataSet>
      <sheetData sheetId="0">
        <row r="2">
          <cell r="A2" t="str">
            <v>Region_4B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Profile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itoring Report "/>
      <sheetName val="Type of Occupancy Involved"/>
      <sheetName val="Type of Occupancy Involved -"/>
      <sheetName val="Classification of Fire Cases"/>
      <sheetName val="Classification of Fire Case -"/>
      <sheetName val="Causes of Fire Incidents"/>
      <sheetName val="Causes of Fire Incidents -"/>
      <sheetName val="causes &amp; type of occupancy"/>
      <sheetName val="ANNEX D For Print"/>
      <sheetName val="ANNEX D"/>
      <sheetName val="Monitoring Reports "/>
      <sheetName val="Legend"/>
      <sheetName val="Sheet1"/>
    </sheetNames>
    <sheetDataSet>
      <sheetData sheetId="0">
        <row r="2">
          <cell r="B2" t="str">
            <v>RESIDENTIAL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RESIDENTIAL</v>
          </cell>
        </row>
      </sheetData>
      <sheetData sheetId="11">
        <row r="2">
          <cell r="B2" t="str">
            <v>RESIDENTIAL</v>
          </cell>
          <cell r="F2" t="str">
            <v>ELECTRICAL CONNECTIONS</v>
          </cell>
          <cell r="H2" t="str">
            <v>INTENTIONAL FIRE</v>
          </cell>
          <cell r="K2">
            <v>7</v>
          </cell>
        </row>
        <row r="3">
          <cell r="F3" t="str">
            <v>ELECTRICAL APPLIANCE</v>
          </cell>
          <cell r="H3" t="str">
            <v>ACCIDENTAL FIRE</v>
          </cell>
          <cell r="K3" t="str">
            <v>7+</v>
          </cell>
        </row>
        <row r="4">
          <cell r="F4" t="str">
            <v>ELECTRICAL MACHINERIES</v>
          </cell>
          <cell r="H4" t="str">
            <v>UNDETERMINED</v>
          </cell>
        </row>
        <row r="5">
          <cell r="F5" t="str">
            <v>SPONTANEOUS COMBUSTION</v>
          </cell>
          <cell r="H5" t="str">
            <v>FIRE CASES UNDER INVESTIGATION</v>
          </cell>
        </row>
        <row r="6">
          <cell r="F6" t="str">
            <v xml:space="preserve">OPEN FLAME DUE TO UNATTENDED COOKING/STOVE </v>
          </cell>
          <cell r="H6" t="str">
            <v>ARSON CASES FILED IN COURT</v>
          </cell>
        </row>
        <row r="7">
          <cell r="F7" t="str">
            <v>OPEN FLAME DUE TO TORCH OR SOLO/COPRA DRIER/LIVE EMBERS</v>
          </cell>
        </row>
        <row r="8">
          <cell r="F8" t="str">
            <v>OPEN FLAME DUE TO UNATTENDED LIGHTED CANDLE OR GASERA/MOSQUITO COIL</v>
          </cell>
        </row>
        <row r="9">
          <cell r="F9" t="str">
            <v>OPEN FLAME DUE TO DIRECT FLAME CONTACT OR STATIC ELECTRICITY</v>
          </cell>
        </row>
        <row r="10">
          <cell r="F10" t="str">
            <v>LPG EXPLOSION DUE TO DIRECT FLAME OR CONTACT OR STATIC ELECTRICITY</v>
          </cell>
        </row>
        <row r="11">
          <cell r="F11" t="str">
            <v>LIGHTED CIGARETTE BUTT</v>
          </cell>
        </row>
        <row r="12">
          <cell r="F12" t="str">
            <v>CHEMICALS</v>
          </cell>
        </row>
        <row r="13">
          <cell r="F13" t="str">
            <v>PYROTECHNIQUES</v>
          </cell>
        </row>
        <row r="14">
          <cell r="F14" t="str">
            <v>LIGHTED MATCH STICK OR LIGHTER</v>
          </cell>
        </row>
        <row r="15">
          <cell r="F15" t="str">
            <v>INCENDIARY DEVICE/MECHANISM OR IGNITED FLAMMABLE LIQUIDS</v>
          </cell>
        </row>
        <row r="16">
          <cell r="F16" t="str">
            <v>LIGHTNING</v>
          </cell>
        </row>
        <row r="17">
          <cell r="F17" t="str">
            <v>BOMB EXPLOSION</v>
          </cell>
        </row>
        <row r="18">
          <cell r="F18" t="str">
            <v>UNDETERMINED</v>
          </cell>
        </row>
        <row r="19">
          <cell r="F19" t="str">
            <v>OTHERS</v>
          </cell>
        </row>
      </sheetData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REGION 4B"/>
      <sheetName val="REGION 4B"/>
    </sheetNames>
    <sheetDataSet>
      <sheetData sheetId="0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List"/>
      <sheetName val="MonitoringShee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Region_8</v>
          </cell>
          <cell r="N2" t="str">
            <v>ACCIDENTAL</v>
          </cell>
          <cell r="R2" t="str">
            <v>1ST ALARM</v>
          </cell>
        </row>
        <row r="3">
          <cell r="N3" t="str">
            <v>NATURAL</v>
          </cell>
          <cell r="R3" t="str">
            <v>2ND ALARM</v>
          </cell>
        </row>
        <row r="4">
          <cell r="N4" t="str">
            <v>INCENDIARY</v>
          </cell>
          <cell r="R4" t="str">
            <v>3RD ALARM</v>
          </cell>
        </row>
        <row r="5">
          <cell r="N5" t="str">
            <v>UNDETERMINED</v>
          </cell>
          <cell r="R5" t="str">
            <v>4TH ALARM</v>
          </cell>
        </row>
        <row r="6">
          <cell r="N6" t="str">
            <v>UNDER INVESTIGATION</v>
          </cell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Profile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NCR</v>
          </cell>
          <cell r="J2" t="str">
            <v>RESIDENTIAL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J3" t="str">
            <v>NON_RESIDENTIAL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J4" t="str">
            <v>NON_STRUCTURAL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J5" t="str">
            <v>TRANSPORT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T15">
            <v>14</v>
          </cell>
        </row>
        <row r="16">
          <cell r="A16" t="str">
            <v>CARAGA</v>
          </cell>
          <cell r="T16">
            <v>15</v>
          </cell>
        </row>
        <row r="17">
          <cell r="A17" t="str">
            <v>CAR</v>
          </cell>
          <cell r="T17">
            <v>16</v>
          </cell>
        </row>
        <row r="18">
          <cell r="A18" t="str">
            <v>ARMM</v>
          </cell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</row>
        <row r="15">
          <cell r="A15" t="str">
            <v>Region_12</v>
          </cell>
          <cell r="H15" t="str">
            <v>IGNITION OF MATERIAL CAUSED BY WELDING SLAGS</v>
          </cell>
        </row>
        <row r="16">
          <cell r="A16" t="str">
            <v>CARAGA</v>
          </cell>
          <cell r="H16" t="str">
            <v>IGNITION OF MATERIALS FROM EMBER / FLYING EMBER OR ALIPATO</v>
          </cell>
        </row>
        <row r="17">
          <cell r="A17" t="str">
            <v>CAR</v>
          </cell>
          <cell r="H17" t="str">
            <v>INTENTIONAL FIRE BY USE OF INCENDIARY DEVICE OR MECHANISM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</row>
        <row r="3">
          <cell r="A3" t="str">
            <v>Region_1</v>
          </cell>
        </row>
        <row r="4">
          <cell r="A4" t="str">
            <v>Region_2</v>
          </cell>
        </row>
        <row r="5">
          <cell r="A5" t="str">
            <v>Region_3</v>
          </cell>
        </row>
        <row r="6">
          <cell r="A6" t="str">
            <v>Region_4A</v>
          </cell>
        </row>
        <row r="7">
          <cell r="A7" t="str">
            <v>Region_4B</v>
          </cell>
        </row>
        <row r="8">
          <cell r="A8" t="str">
            <v>Region_5</v>
          </cell>
        </row>
        <row r="9">
          <cell r="A9" t="str">
            <v>Region_6</v>
          </cell>
        </row>
        <row r="10">
          <cell r="A10" t="str">
            <v>Region_7</v>
          </cell>
        </row>
        <row r="11">
          <cell r="A11" t="str">
            <v>Region_8</v>
          </cell>
        </row>
        <row r="12">
          <cell r="A12" t="str">
            <v>Region_9</v>
          </cell>
        </row>
        <row r="13">
          <cell r="A13" t="str">
            <v>Region_10</v>
          </cell>
        </row>
        <row r="14">
          <cell r="A14" t="str">
            <v>Region_11</v>
          </cell>
        </row>
        <row r="15">
          <cell r="A15" t="str">
            <v>Region_12</v>
          </cell>
        </row>
        <row r="16">
          <cell r="A16" t="str">
            <v>CARAGA</v>
          </cell>
        </row>
        <row r="17">
          <cell r="A17" t="str">
            <v>CAR</v>
          </cell>
        </row>
        <row r="18">
          <cell r="A18" t="str">
            <v>ARMM</v>
          </cell>
        </row>
      </sheetData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J2" t="str">
            <v>RESIDENTIAL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J3" t="str">
            <v>NON_RESIDENTIAL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J4" t="str">
            <v>NON_STRUCTURAL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J5" t="str">
            <v>TRANSPORT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T15">
            <v>14</v>
          </cell>
        </row>
        <row r="16">
          <cell r="A16" t="str">
            <v>CARAGA</v>
          </cell>
          <cell r="T16">
            <v>15</v>
          </cell>
        </row>
        <row r="17">
          <cell r="A17" t="str">
            <v>CAR</v>
          </cell>
          <cell r="T17">
            <v>16</v>
          </cell>
        </row>
        <row r="18">
          <cell r="A18" t="str">
            <v>ARMM</v>
          </cell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B26" t="str">
            <v>Makati_City</v>
          </cell>
        </row>
      </sheetData>
      <sheetData sheetId="12"/>
      <sheetData sheetId="13"/>
      <sheetData sheetId="14"/>
      <sheetData sheetId="15">
        <row r="18">
          <cell r="F18" t="str">
            <v>Valenzuela_City</v>
          </cell>
        </row>
      </sheetData>
      <sheetData sheetId="16">
        <row r="2">
          <cell r="H2" t="str">
            <v>BATTERY SHORT CIRCUIT OR BATTERY EXPLOSION</v>
          </cell>
          <cell r="J2" t="str">
            <v>RESIDENTIAL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J3" t="str">
            <v>NON_RESIDENTIAL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J4" t="str">
            <v>NON_STRUCTURAL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J5" t="str">
            <v>TRANSPORT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RESIDENTIAL</v>
          </cell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tive rep "/>
      <sheetName val="Sheet2"/>
      <sheetName val="UI 2023"/>
      <sheetName val="MO1-2023"/>
      <sheetName val="NHQ SUB 1-2-20 A"/>
      <sheetName val="DAM PER MONTH"/>
      <sheetName val="STATUS OF FI CASES "/>
      <sheetName val="MO6-ARSON"/>
      <sheetName val="arson 2022"/>
      <sheetName val="MO7-CAS PROF-1"/>
      <sheetName val="MO8-CAS PROF-2"/>
      <sheetName val="MO11-CAU-TIME"/>
      <sheetName val="MO13-CAU-DAYS"/>
      <sheetName val="BRGY-CAUSE"/>
      <sheetName val="BRGY PER MONTH"/>
      <sheetName val="CONSO-OCCU-BRGY"/>
      <sheetName val="FI PER MONTH"/>
      <sheetName val="DAM PER MO ITEMIZED"/>
      <sheetName val="CONSO PER BGY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 t="str">
            <v>BATTERY SHORT CIRCUIT OR BATTERY EXPLOSION</v>
          </cell>
        </row>
        <row r="3">
          <cell r="H3" t="str">
            <v>CHILDREN PLAYING MATCHSTICK OR LIGHTER</v>
          </cell>
        </row>
        <row r="4">
          <cell r="H4" t="str">
            <v>DUST EXPLOSION</v>
          </cell>
        </row>
        <row r="5">
          <cell r="H5" t="str">
            <v>ELECTRICAL IGNITION CAUSED BY ARCING</v>
          </cell>
        </row>
        <row r="6">
          <cell r="H6" t="str">
            <v>ELECTRICAL IGNITION CAUSED BY LOOSED CONNECTION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Profile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NCR</v>
          </cell>
          <cell r="N2" t="str">
            <v>ACCIDENTAL</v>
          </cell>
        </row>
        <row r="3">
          <cell r="N3" t="str">
            <v>NATURAL</v>
          </cell>
        </row>
        <row r="4">
          <cell r="N4" t="str">
            <v>INCENDIARY</v>
          </cell>
        </row>
        <row r="5">
          <cell r="N5" t="str">
            <v>UNDETERMINED</v>
          </cell>
        </row>
        <row r="6">
          <cell r="N6" t="str">
            <v>UNDER INVESTIGATION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H2" t="str">
            <v>BATTERY SHORT CIRCUIT OR BATTERY EXPLOSION</v>
          </cell>
        </row>
        <row r="3">
          <cell r="H3" t="str">
            <v>CHILDREN PLAYING MATCHSTICK OR LIGHTER</v>
          </cell>
        </row>
        <row r="4">
          <cell r="H4" t="str">
            <v>DUST EXPLOSION</v>
          </cell>
        </row>
        <row r="5">
          <cell r="H5" t="str">
            <v>ELECTRICAL IGNITION CAUSED BY ARCING</v>
          </cell>
        </row>
        <row r="6">
          <cell r="H6" t="str">
            <v>ELECTRICAL IGNITION CAUSED BY LOOSED CONNECTION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Profile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</row>
        <row r="15">
          <cell r="A15" t="str">
            <v>Region_12</v>
          </cell>
          <cell r="H15" t="str">
            <v>IGNITION OF MATERIAL CAUSED BY WELDING SLAGS</v>
          </cell>
        </row>
        <row r="16">
          <cell r="A16" t="str">
            <v>CARAGA</v>
          </cell>
          <cell r="H16" t="str">
            <v>IGNITION OF MATERIALS FROM EMBER / FLYING EMBER OR ALIPATO</v>
          </cell>
        </row>
        <row r="17">
          <cell r="A17" t="str">
            <v>CAR</v>
          </cell>
          <cell r="H17" t="str">
            <v>INTENTIONAL FIRE BY USE OF INCENDIARY DEVICE OR MECHANISM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Region 4A"/>
      <sheetName val="Region 4A"/>
      <sheetName val="SAMPLE "/>
    </sheetNames>
    <sheetDataSet>
      <sheetData sheetId="0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ARSON PROFILE"/>
      <sheetName val="FATALITIES PROFILE"/>
      <sheetName val="FSIC"/>
      <sheetName val="TYPE BRGY"/>
      <sheetName val="CAUSES BRGY"/>
      <sheetName val="CLASSIFICATION BR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NCR</v>
          </cell>
        </row>
        <row r="3">
          <cell r="A3" t="str">
            <v>Region_1</v>
          </cell>
        </row>
        <row r="4">
          <cell r="A4" t="str">
            <v>Region_2</v>
          </cell>
        </row>
        <row r="5">
          <cell r="A5" t="str">
            <v>Region_3</v>
          </cell>
        </row>
        <row r="6">
          <cell r="A6" t="str">
            <v>Region_4A</v>
          </cell>
        </row>
        <row r="7">
          <cell r="A7" t="str">
            <v>Region_4B</v>
          </cell>
        </row>
        <row r="8">
          <cell r="A8" t="str">
            <v>Region_5</v>
          </cell>
        </row>
        <row r="9">
          <cell r="A9" t="str">
            <v>Region_6</v>
          </cell>
        </row>
        <row r="10">
          <cell r="A10" t="str">
            <v>Region_7</v>
          </cell>
        </row>
        <row r="11">
          <cell r="A11" t="str">
            <v>Region_8</v>
          </cell>
        </row>
        <row r="12">
          <cell r="A12" t="str">
            <v>Region_9</v>
          </cell>
        </row>
        <row r="13">
          <cell r="A13" t="str">
            <v>Region_10</v>
          </cell>
        </row>
        <row r="14">
          <cell r="A14" t="str">
            <v>Region_11</v>
          </cell>
        </row>
        <row r="15">
          <cell r="A15" t="str">
            <v>Region_12</v>
          </cell>
        </row>
        <row r="16">
          <cell r="A16" t="str">
            <v>CARAGA</v>
          </cell>
        </row>
        <row r="17">
          <cell r="A17" t="str">
            <v>CAR</v>
          </cell>
        </row>
        <row r="18">
          <cell r="A18" t="str">
            <v>ARMM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Region 4A"/>
      <sheetName val="Region 4A"/>
      <sheetName val="SAMPLE "/>
    </sheetNames>
    <sheetDataSet>
      <sheetData sheetId="0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NCR</v>
          </cell>
        </row>
        <row r="3">
          <cell r="A3" t="str">
            <v>Region_1</v>
          </cell>
        </row>
        <row r="4">
          <cell r="A4" t="str">
            <v>Region_2</v>
          </cell>
        </row>
        <row r="5">
          <cell r="A5" t="str">
            <v>Region_3</v>
          </cell>
        </row>
        <row r="6">
          <cell r="A6" t="str">
            <v>Region_4A</v>
          </cell>
        </row>
        <row r="7">
          <cell r="A7" t="str">
            <v>Region_4B</v>
          </cell>
        </row>
        <row r="8">
          <cell r="A8" t="str">
            <v>Region_5</v>
          </cell>
        </row>
        <row r="9">
          <cell r="A9" t="str">
            <v>Region_6</v>
          </cell>
        </row>
        <row r="10">
          <cell r="A10" t="str">
            <v>Region_7</v>
          </cell>
        </row>
        <row r="11">
          <cell r="A11" t="str">
            <v>Region_8</v>
          </cell>
        </row>
        <row r="12">
          <cell r="A12" t="str">
            <v>Region_9</v>
          </cell>
        </row>
        <row r="13">
          <cell r="A13" t="str">
            <v>Region_10</v>
          </cell>
        </row>
        <row r="14">
          <cell r="A14" t="str">
            <v>Region_11</v>
          </cell>
        </row>
        <row r="15">
          <cell r="A15" t="str">
            <v>Region_12</v>
          </cell>
        </row>
        <row r="16">
          <cell r="A16" t="str">
            <v>CARAGA</v>
          </cell>
        </row>
        <row r="17">
          <cell r="A17" t="str">
            <v>CAR</v>
          </cell>
        </row>
        <row r="18">
          <cell r="A18" t="str">
            <v>ARMM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H2" t="str">
            <v>BATTERY SHORT CIRCUIT OR BATTERY EXPLOSION</v>
          </cell>
        </row>
        <row r="3">
          <cell r="H3" t="str">
            <v>CHILDREN PLAYING MATCHSTICK OR LIGHTER</v>
          </cell>
        </row>
        <row r="4">
          <cell r="H4" t="str">
            <v>DUST EXPLOSION</v>
          </cell>
        </row>
        <row r="5">
          <cell r="H5" t="str">
            <v>ELECTRICAL IGNITION CAUSED BY ARCING</v>
          </cell>
        </row>
        <row r="6">
          <cell r="H6" t="str">
            <v>ELECTRICAL IGNITION CAUSED BY LOOSED CONNECTION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MonitoringSheet"/>
      <sheetName val="Property - Structural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J2" t="str">
            <v>RESIDENTIAL</v>
          </cell>
          <cell r="T2">
            <v>1</v>
          </cell>
        </row>
        <row r="3">
          <cell r="J3" t="str">
            <v>NON_RESIDENTIAL</v>
          </cell>
          <cell r="T3">
            <v>2</v>
          </cell>
        </row>
        <row r="4">
          <cell r="J4" t="str">
            <v>NON_STRUCTURAL</v>
          </cell>
          <cell r="T4">
            <v>3</v>
          </cell>
        </row>
        <row r="5">
          <cell r="J5" t="str">
            <v>TRANSPORT</v>
          </cell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N2" t="str">
            <v>ACCIDENTAL</v>
          </cell>
        </row>
        <row r="3">
          <cell r="H3" t="str">
            <v>CHILDREN PLAYING MATCHSTICK OR LIGHTER</v>
          </cell>
          <cell r="N3" t="str">
            <v>NATURAL</v>
          </cell>
        </row>
        <row r="4">
          <cell r="H4" t="str">
            <v>DUST EXPLOSION</v>
          </cell>
          <cell r="N4" t="str">
            <v>INCENDIARY</v>
          </cell>
        </row>
        <row r="5">
          <cell r="H5" t="str">
            <v>ELECTRICAL IGNITION CAUSED BY ARCING</v>
          </cell>
          <cell r="N5" t="str">
            <v>UNDETERMINED</v>
          </cell>
        </row>
        <row r="6">
          <cell r="H6" t="str">
            <v>ELECTRICAL IGNITION CAUSED BY LOOSED CONNECTION</v>
          </cell>
          <cell r="N6" t="str">
            <v>UNDER INVESTIGATION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  <sheetData sheetId="1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N2" t="str">
            <v>ACCIDENTAL</v>
          </cell>
        </row>
        <row r="3">
          <cell r="H3" t="str">
            <v>CHILDREN PLAYING MATCHSTICK OR LIGHTER</v>
          </cell>
          <cell r="N3" t="str">
            <v>NATURAL</v>
          </cell>
        </row>
        <row r="4">
          <cell r="H4" t="str">
            <v>DUST EXPLOSION</v>
          </cell>
          <cell r="N4" t="str">
            <v>INCENDIARY</v>
          </cell>
        </row>
        <row r="5">
          <cell r="H5" t="str">
            <v>ELECTRICAL IGNITION CAUSED BY ARCING</v>
          </cell>
          <cell r="N5" t="str">
            <v>UNDETERMINED</v>
          </cell>
        </row>
        <row r="6">
          <cell r="H6" t="str">
            <v>ELECTRICAL IGNITION CAUSED BY LOOSED CONNECTION</v>
          </cell>
          <cell r="N6" t="str">
            <v>UNDER INVESTIGATION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</row>
        <row r="3">
          <cell r="A3" t="str">
            <v>Region_1</v>
          </cell>
        </row>
        <row r="4">
          <cell r="A4" t="str">
            <v>Region_2</v>
          </cell>
        </row>
        <row r="5">
          <cell r="A5" t="str">
            <v>Region_3</v>
          </cell>
        </row>
        <row r="6">
          <cell r="A6" t="str">
            <v>Region_4A</v>
          </cell>
        </row>
        <row r="7">
          <cell r="A7" t="str">
            <v>Region_4B</v>
          </cell>
        </row>
        <row r="8">
          <cell r="A8" t="str">
            <v>Region_5</v>
          </cell>
        </row>
        <row r="9">
          <cell r="A9" t="str">
            <v>Region_6</v>
          </cell>
        </row>
        <row r="10">
          <cell r="A10" t="str">
            <v>Region_7</v>
          </cell>
        </row>
        <row r="11">
          <cell r="A11" t="str">
            <v>Region_8</v>
          </cell>
        </row>
        <row r="12">
          <cell r="A12" t="str">
            <v>Region_9</v>
          </cell>
        </row>
        <row r="13">
          <cell r="A13" t="str">
            <v>Region_10</v>
          </cell>
        </row>
        <row r="14">
          <cell r="A14" t="str">
            <v>Region_11</v>
          </cell>
        </row>
        <row r="15">
          <cell r="A15" t="str">
            <v>Region_12</v>
          </cell>
        </row>
        <row r="16">
          <cell r="A16" t="str">
            <v>CARAGA</v>
          </cell>
        </row>
        <row r="17">
          <cell r="A17" t="str">
            <v>CAR</v>
          </cell>
        </row>
        <row r="18">
          <cell r="A18" t="str">
            <v>ARMM</v>
          </cell>
        </row>
      </sheetData>
      <sheetData sheetId="17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Region 1"/>
      <sheetName val="MONTHLY FIRE INCIDENT REPORT"/>
    </sheetNames>
    <sheetDataSet>
      <sheetData sheetId="0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CASUALTIES 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NCR</v>
          </cell>
          <cell r="P2" t="str">
            <v>YES</v>
          </cell>
        </row>
        <row r="3">
          <cell r="P3" t="str">
            <v>NO</v>
          </cell>
        </row>
        <row r="4">
          <cell r="P4" t="str">
            <v>NOT APPLICABLE</v>
          </cell>
        </row>
      </sheetData>
      <sheetData sheetId="8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R2" t="str">
            <v>1ST ALARM</v>
          </cell>
          <cell r="T2">
            <v>1</v>
          </cell>
        </row>
        <row r="3">
          <cell r="R3" t="str">
            <v>2ND ALARM</v>
          </cell>
          <cell r="T3">
            <v>2</v>
          </cell>
        </row>
        <row r="4">
          <cell r="R4" t="str">
            <v>3RD ALARM</v>
          </cell>
          <cell r="T4">
            <v>3</v>
          </cell>
        </row>
        <row r="5">
          <cell r="R5" t="str">
            <v>4TH ALARM</v>
          </cell>
          <cell r="T5">
            <v>4</v>
          </cell>
        </row>
        <row r="6">
          <cell r="R6" t="str">
            <v>5TH ALARM</v>
          </cell>
          <cell r="T6">
            <v>5</v>
          </cell>
        </row>
        <row r="7">
          <cell r="R7" t="str">
            <v>TF ALPHA</v>
          </cell>
          <cell r="T7">
            <v>6</v>
          </cell>
        </row>
        <row r="8">
          <cell r="R8" t="str">
            <v>TF BRAVO</v>
          </cell>
          <cell r="T8">
            <v>7</v>
          </cell>
        </row>
        <row r="9">
          <cell r="R9" t="str">
            <v>TF CHARLIE</v>
          </cell>
          <cell r="T9">
            <v>8</v>
          </cell>
        </row>
        <row r="10">
          <cell r="R10" t="str">
            <v>TF DELTA</v>
          </cell>
          <cell r="T10">
            <v>9</v>
          </cell>
        </row>
        <row r="11">
          <cell r="R11" t="str">
            <v>TF ECHO</v>
          </cell>
          <cell r="T11">
            <v>10</v>
          </cell>
        </row>
        <row r="12">
          <cell r="R12" t="str">
            <v>GENERAL ALARM</v>
          </cell>
          <cell r="T12">
            <v>11</v>
          </cell>
        </row>
        <row r="13">
          <cell r="R13" t="str">
            <v>FIRE OUT UPON ARRIVAL</v>
          </cell>
          <cell r="T13">
            <v>12</v>
          </cell>
        </row>
        <row r="14">
          <cell r="R14" t="str">
            <v>UNRESPONDED</v>
          </cell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H2" t="str">
            <v>BATTERY SHORT CIRCUIT OR BATTERY EXPLOSION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H2" t="str">
            <v>BATTERY SHORT CIRCUIT OR BATTERY EXPLOSION</v>
          </cell>
          <cell r="J2" t="str">
            <v>RESIDENTIAL</v>
          </cell>
          <cell r="T2">
            <v>1</v>
          </cell>
        </row>
        <row r="3">
          <cell r="J3" t="str">
            <v>NON_RESIDENTIAL</v>
          </cell>
          <cell r="T3">
            <v>2</v>
          </cell>
        </row>
        <row r="4">
          <cell r="J4" t="str">
            <v>NON_STRUCTURAL</v>
          </cell>
          <cell r="T4">
            <v>3</v>
          </cell>
        </row>
        <row r="5">
          <cell r="J5" t="str">
            <v>TRANSPORT</v>
          </cell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CR"/>
      <sheetName val="NCR"/>
      <sheetName val="List"/>
    </sheetNames>
    <sheetDataSet>
      <sheetData sheetId="0">
        <row r="2"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</row>
        <row r="3">
          <cell r="J3" t="str">
            <v>NON_RESIDENTIAL</v>
          </cell>
          <cell r="N3" t="str">
            <v>NATURAL</v>
          </cell>
          <cell r="R3" t="str">
            <v>2ND ALARM</v>
          </cell>
        </row>
        <row r="4">
          <cell r="J4" t="str">
            <v>NON_STRUCTURAL</v>
          </cell>
          <cell r="N4" t="str">
            <v>INTENTIONAL/INCENDIARY</v>
          </cell>
          <cell r="R4" t="str">
            <v>3RD ALARM</v>
          </cell>
        </row>
        <row r="5">
          <cell r="J5" t="str">
            <v>TRANSPORT</v>
          </cell>
          <cell r="N5" t="str">
            <v>UNDETERMINED</v>
          </cell>
          <cell r="R5" t="str">
            <v>4TH ALARM</v>
          </cell>
        </row>
        <row r="6">
          <cell r="N6" t="str">
            <v>UNDER INVESTIGATION</v>
          </cell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Region_3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 t="str">
            <v>BATTERY SHORT CIRCUIT OR BATTERY EXPLOSION</v>
          </cell>
        </row>
        <row r="3">
          <cell r="H3" t="str">
            <v>CHILDREN PLAYING MATCHSTICK OR LIGHTER</v>
          </cell>
        </row>
        <row r="4">
          <cell r="H4" t="str">
            <v>DUST EXPLOSION</v>
          </cell>
        </row>
        <row r="5">
          <cell r="H5" t="str">
            <v>ELECTRICAL IGNITION CAUSED BY ARCING</v>
          </cell>
        </row>
        <row r="6">
          <cell r="H6" t="str">
            <v>ELECTRICAL IGNITION CAUSED BY LOOSED CONNECTION</v>
          </cell>
        </row>
        <row r="7">
          <cell r="H7" t="str">
            <v>ELECTRICAL IGNITION CAUSED BY OVERLOADING</v>
          </cell>
        </row>
        <row r="8">
          <cell r="H8" t="str">
            <v>ELECTRICAL IGNITION DUE TO PINCHED WIRE</v>
          </cell>
        </row>
        <row r="9">
          <cell r="H9" t="str">
            <v>ELECTRICAL POST FIRE TO STRUCTURAL FIRE</v>
          </cell>
        </row>
        <row r="10">
          <cell r="H10" t="str">
            <v>FIRE CAUSED BY LIGHTNING</v>
          </cell>
        </row>
        <row r="11">
          <cell r="H11" t="str">
            <v>IGNITION CAUSED BY BOMB EXPLOSION</v>
          </cell>
        </row>
        <row r="12">
          <cell r="H12" t="str">
            <v>IGNITION CAUSED BY FIRECRACKER EXPLOSION</v>
          </cell>
        </row>
        <row r="13">
          <cell r="H13" t="str">
            <v>IGNITION CAUSED BY FIREWORKS / PYROTECHNICS EXPLOSION</v>
          </cell>
        </row>
        <row r="14">
          <cell r="H14" t="str">
            <v>IGNITION OF MATERIALS CAUSED BY ACETYLENE / OTHER HOT WORKS</v>
          </cell>
        </row>
        <row r="15">
          <cell r="H15" t="str">
            <v>IGNITION OF MATERIAL CAUSED BY WELDING SLAGS</v>
          </cell>
        </row>
        <row r="16">
          <cell r="H16" t="str">
            <v>IGNITION OF MATERIALS FROM EMBER / FLYING EMBER OR ALIPATO</v>
          </cell>
        </row>
        <row r="17">
          <cell r="H17" t="str">
            <v>INTENTIONAL FIRE BY USE OF INCENDIARY DEVICE OR MECHANISM</v>
          </cell>
        </row>
        <row r="18">
          <cell r="H18" t="str">
            <v>INTENTIONAL FIRE BY USE OF OPEN FLAME (MATCHSTICK OR LIGHTER OR LIGHT TORCH)</v>
          </cell>
        </row>
        <row r="19">
          <cell r="H19" t="str">
            <v>INTENTIONAL FIRE BY USE OF FLAMMABLE LIQUID</v>
          </cell>
        </row>
        <row r="20">
          <cell r="H20" t="str">
            <v>LPG EXPLOSION CAUSED BY DEFECTIVE HOSE LINE</v>
          </cell>
        </row>
        <row r="21">
          <cell r="H21" t="str">
            <v>LPG EXPLOSION CAUSED BY DEFECTIVE REGULATOR</v>
          </cell>
        </row>
        <row r="22">
          <cell r="H22" t="str">
            <v>LPG EXPLOSION CAUSED BY DEFECTIVE STOVE</v>
          </cell>
        </row>
        <row r="23">
          <cell r="H23" t="str">
            <v>LPG EXPLOSION CAUSED BY DEFECTIVE TANK</v>
          </cell>
        </row>
        <row r="24">
          <cell r="H24" t="str">
            <v>LPG EXPLOSION CAUSED BY STATIC ELECTRICITY OR SPARK</v>
          </cell>
        </row>
        <row r="25">
          <cell r="H25" t="str">
            <v>MAGNIFIED / AMPLIFIED SUN RAYS</v>
          </cell>
        </row>
        <row r="26">
          <cell r="H26" t="str">
            <v>OPEN FLAME FROM COOKING (LPG / GAS STOVE, FIREWOOD)</v>
          </cell>
        </row>
        <row r="27">
          <cell r="H27" t="str">
            <v>OPEN FLAME FROM FARMLAND / AGRICULTURAL LAND CLEARING OPERATION</v>
          </cell>
        </row>
        <row r="28">
          <cell r="H28" t="str">
            <v>OPEN FLAME FROM KAINGIN (SLASH AND BURN)</v>
          </cell>
        </row>
        <row r="29">
          <cell r="H29" t="str">
            <v>OPEN FLAME FROM KEROSENE LAMP (GASERA) / LIGHTING TORCH (SULO)</v>
          </cell>
        </row>
        <row r="30">
          <cell r="H30" t="str">
            <v>OPEN FLAME FROM RUBBISH FIRE / BONFIRE TO STRUCTURAL FIRE</v>
          </cell>
        </row>
        <row r="31">
          <cell r="H31" t="str">
            <v>OPEN FLAME FROM UNATTENDED LIGHTED CANDLE</v>
          </cell>
        </row>
        <row r="32">
          <cell r="H32" t="str">
            <v>OVERHEATED ENGINE (MOTOR VEHICLES)</v>
          </cell>
        </row>
        <row r="33">
          <cell r="H33" t="str">
            <v>OVERHEATED HOME APPLIANCES</v>
          </cell>
        </row>
        <row r="34">
          <cell r="H34" t="str">
            <v>OVERHEATED INDUSTRIAL MACHINERY</v>
          </cell>
        </row>
        <row r="35">
          <cell r="H35" t="str">
            <v>SKY LANTERN</v>
          </cell>
        </row>
        <row r="36">
          <cell r="H36" t="str">
            <v>SMOKING(LIGHTED CIGARETTE, CIGAR OR PIPE)</v>
          </cell>
        </row>
        <row r="37">
          <cell r="H37" t="str">
            <v>SPARKS FROM MACHINERY</v>
          </cell>
        </row>
        <row r="38">
          <cell r="H38" t="str">
            <v>SPONTANEOUS COMBUSTION OF CHEMICALS</v>
          </cell>
        </row>
        <row r="39">
          <cell r="H39" t="str">
            <v>SPONTANEOUS COMBUSTION OF SOLID MATERIALS</v>
          </cell>
        </row>
        <row r="40">
          <cell r="H40" t="str">
            <v>TRANSFORMER POLE FIRE TO STRUCTURAL FIRE</v>
          </cell>
        </row>
        <row r="41">
          <cell r="H41" t="str">
            <v>FIRE INCIDENT UNDER INVESTIGATION (ON PROCESS)</v>
          </cell>
        </row>
        <row r="42">
          <cell r="H42" t="str">
            <v>UNDETERMINED FIRE CAUSE (ON PENDING INVESTIGATION)</v>
          </cell>
        </row>
        <row r="43">
          <cell r="H43" t="str">
            <v>OTHER CAUSES OF FIRE INCIDENT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itoringSheet"/>
      <sheetName val="List"/>
    </sheetNames>
    <sheetDataSet>
      <sheetData sheetId="0"/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R2" t="str">
            <v>1ST ALARM</v>
          </cell>
        </row>
        <row r="3">
          <cell r="R3" t="str">
            <v>2ND ALARM</v>
          </cell>
        </row>
        <row r="4">
          <cell r="R4" t="str">
            <v>3RD ALARM</v>
          </cell>
        </row>
        <row r="5">
          <cell r="R5" t="str">
            <v>4TH ALARM</v>
          </cell>
        </row>
        <row r="6">
          <cell r="R6" t="str">
            <v>5TH ALARM</v>
          </cell>
        </row>
        <row r="7">
          <cell r="R7" t="str">
            <v>TF ALPHA</v>
          </cell>
        </row>
        <row r="8">
          <cell r="R8" t="str">
            <v>TF BRAVO</v>
          </cell>
        </row>
        <row r="9">
          <cell r="R9" t="str">
            <v>TF CHARLIE</v>
          </cell>
        </row>
        <row r="10">
          <cell r="R10" t="str">
            <v>TF DELTA</v>
          </cell>
        </row>
        <row r="11">
          <cell r="R11" t="str">
            <v>TF ECHO</v>
          </cell>
        </row>
        <row r="12">
          <cell r="R12" t="str">
            <v>GENERAL ALARM</v>
          </cell>
        </row>
        <row r="13">
          <cell r="R13" t="str">
            <v>FIRE OUT UPON ARRIVAL</v>
          </cell>
        </row>
        <row r="14">
          <cell r="R14" t="str">
            <v>UNRESPONDED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H15" t="str">
            <v>IGNITION OF MATERIAL CAUSED BY WELDING SLAGS</v>
          </cell>
          <cell r="T15">
            <v>14</v>
          </cell>
        </row>
        <row r="16">
          <cell r="H16" t="str">
            <v>IGNITION OF MATERIALS FROM EMBER / FLYING EMBER OR ALIPATO</v>
          </cell>
          <cell r="T16">
            <v>15</v>
          </cell>
        </row>
        <row r="17">
          <cell r="H17" t="str">
            <v>INTENTIONAL FIRE BY USE OF INCENDIARY DEVICE OR MECHANISM</v>
          </cell>
          <cell r="T17">
            <v>16</v>
          </cell>
        </row>
        <row r="18"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T2">
            <v>1</v>
          </cell>
        </row>
        <row r="3">
          <cell r="T3">
            <v>2</v>
          </cell>
        </row>
        <row r="4">
          <cell r="T4">
            <v>3</v>
          </cell>
        </row>
        <row r="5">
          <cell r="T5">
            <v>4</v>
          </cell>
        </row>
        <row r="6">
          <cell r="T6">
            <v>5</v>
          </cell>
        </row>
        <row r="7">
          <cell r="T7">
            <v>6</v>
          </cell>
        </row>
        <row r="8">
          <cell r="T8">
            <v>7</v>
          </cell>
        </row>
        <row r="9">
          <cell r="T9">
            <v>8</v>
          </cell>
        </row>
        <row r="10">
          <cell r="T10">
            <v>9</v>
          </cell>
        </row>
        <row r="11">
          <cell r="T11">
            <v>10</v>
          </cell>
        </row>
        <row r="12">
          <cell r="T12">
            <v>11</v>
          </cell>
        </row>
        <row r="13">
          <cell r="T13">
            <v>12</v>
          </cell>
        </row>
        <row r="14">
          <cell r="T14">
            <v>13</v>
          </cell>
        </row>
        <row r="15">
          <cell r="T15">
            <v>14</v>
          </cell>
        </row>
        <row r="16">
          <cell r="T16">
            <v>15</v>
          </cell>
        </row>
        <row r="17">
          <cell r="T17">
            <v>16</v>
          </cell>
        </row>
        <row r="18"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CASUALTIES PROFILE"/>
    </sheetNames>
    <sheetDataSet>
      <sheetData sheetId="0" refreshError="1"/>
      <sheetData sheetId="1" refreshError="1">
        <row r="24">
          <cell r="AH24">
            <v>6</v>
          </cell>
          <cell r="AJ24">
            <v>1</v>
          </cell>
          <cell r="AM24">
            <v>2</v>
          </cell>
          <cell r="AQ24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I 2022"/>
      <sheetName val="MO1-2022"/>
      <sheetName val="NHQ SUB 1-2-20 A"/>
      <sheetName val="DAM PER MONTH"/>
      <sheetName val="STATUS OF FI CASES "/>
      <sheetName val="MO6-ARSON"/>
      <sheetName val="MO7-CAS PROF-1"/>
      <sheetName val="Sheet1"/>
      <sheetName val="MO8-CAS PROF-2"/>
      <sheetName val="MO11-CAU-TIME"/>
      <sheetName val="MO13-CAU-DAYS"/>
      <sheetName val="BRGY PER MONTH"/>
      <sheetName val="MO15-OCCU-BRGY"/>
      <sheetName val="FI PER MONTH"/>
      <sheetName val="CONSO PER BGY 2020"/>
      <sheetName val="MO-CAU-BRGY"/>
      <sheetName val="FI comp 2020&amp;2021"/>
      <sheetName val="DAM COMP20&amp;21"/>
      <sheetName val="DAM PER MO ITEMIZED"/>
      <sheetName val="FIRE INCIDENT"/>
      <sheetName val="ESTIMATED LOSSES"/>
      <sheetName val="FIRE INVESTIGATION"/>
      <sheetName val="ARSON CASES"/>
    </sheetNames>
    <sheetDataSet>
      <sheetData sheetId="0"/>
      <sheetData sheetId="1">
        <row r="124">
          <cell r="J124">
            <v>19324600</v>
          </cell>
        </row>
        <row r="152">
          <cell r="J152">
            <v>5969383.2999999998</v>
          </cell>
        </row>
      </sheetData>
      <sheetData sheetId="2"/>
      <sheetData sheetId="3">
        <row r="11">
          <cell r="E11">
            <v>19324600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NCR</v>
          </cell>
          <cell r="J2" t="str">
            <v>RESIDENTIAL</v>
          </cell>
          <cell r="T2">
            <v>1</v>
          </cell>
        </row>
        <row r="3">
          <cell r="A3" t="str">
            <v>Region_1</v>
          </cell>
          <cell r="J3" t="str">
            <v>NON_RESIDENTIAL</v>
          </cell>
          <cell r="T3">
            <v>2</v>
          </cell>
        </row>
        <row r="4">
          <cell r="A4" t="str">
            <v>Region_2</v>
          </cell>
          <cell r="J4" t="str">
            <v>NON_STRUCTURAL</v>
          </cell>
          <cell r="T4">
            <v>3</v>
          </cell>
        </row>
        <row r="5">
          <cell r="A5" t="str">
            <v>Region_3</v>
          </cell>
          <cell r="J5" t="str">
            <v>TRANSPORT</v>
          </cell>
          <cell r="T5">
            <v>4</v>
          </cell>
        </row>
        <row r="6">
          <cell r="A6" t="str">
            <v>Region_4A</v>
          </cell>
          <cell r="T6">
            <v>5</v>
          </cell>
        </row>
        <row r="7">
          <cell r="A7" t="str">
            <v>Region_4B</v>
          </cell>
          <cell r="T7">
            <v>6</v>
          </cell>
        </row>
        <row r="8">
          <cell r="A8" t="str">
            <v>Region_5</v>
          </cell>
          <cell r="T8">
            <v>7</v>
          </cell>
        </row>
        <row r="9">
          <cell r="A9" t="str">
            <v>Region_6</v>
          </cell>
          <cell r="T9">
            <v>8</v>
          </cell>
        </row>
        <row r="10">
          <cell r="A10" t="str">
            <v>Region_7</v>
          </cell>
          <cell r="T10">
            <v>9</v>
          </cell>
        </row>
        <row r="11">
          <cell r="A11" t="str">
            <v>Region_8</v>
          </cell>
          <cell r="T11">
            <v>10</v>
          </cell>
        </row>
        <row r="12">
          <cell r="A12" t="str">
            <v>Region_9</v>
          </cell>
          <cell r="T12">
            <v>11</v>
          </cell>
        </row>
        <row r="13">
          <cell r="A13" t="str">
            <v>Region_10</v>
          </cell>
          <cell r="T13">
            <v>12</v>
          </cell>
        </row>
        <row r="14">
          <cell r="A14" t="str">
            <v>Region_11</v>
          </cell>
          <cell r="T14">
            <v>13</v>
          </cell>
        </row>
        <row r="15">
          <cell r="A15" t="str">
            <v>Region_12</v>
          </cell>
          <cell r="T15">
            <v>14</v>
          </cell>
        </row>
        <row r="16">
          <cell r="A16" t="str">
            <v>CARAGA</v>
          </cell>
          <cell r="T16">
            <v>15</v>
          </cell>
        </row>
        <row r="17">
          <cell r="A17" t="str">
            <v>CAR</v>
          </cell>
          <cell r="T17">
            <v>16</v>
          </cell>
        </row>
        <row r="18">
          <cell r="A18" t="str">
            <v>ARMM</v>
          </cell>
          <cell r="T18">
            <v>17</v>
          </cell>
        </row>
        <row r="19">
          <cell r="T19">
            <v>18</v>
          </cell>
        </row>
        <row r="20">
          <cell r="T20">
            <v>19</v>
          </cell>
        </row>
        <row r="21">
          <cell r="T21">
            <v>20</v>
          </cell>
        </row>
        <row r="22">
          <cell r="T22">
            <v>21</v>
          </cell>
        </row>
        <row r="23">
          <cell r="T23">
            <v>22</v>
          </cell>
        </row>
        <row r="24">
          <cell r="T24">
            <v>23</v>
          </cell>
        </row>
        <row r="25">
          <cell r="T25">
            <v>24</v>
          </cell>
        </row>
        <row r="26">
          <cell r="T26">
            <v>25</v>
          </cell>
        </row>
        <row r="27">
          <cell r="T27">
            <v>26</v>
          </cell>
        </row>
        <row r="28">
          <cell r="T28">
            <v>27</v>
          </cell>
        </row>
        <row r="29">
          <cell r="T29">
            <v>28</v>
          </cell>
        </row>
        <row r="30">
          <cell r="T30">
            <v>29</v>
          </cell>
        </row>
        <row r="31">
          <cell r="T31">
            <v>30</v>
          </cell>
        </row>
        <row r="32">
          <cell r="T32">
            <v>31</v>
          </cell>
        </row>
        <row r="33">
          <cell r="T33">
            <v>32</v>
          </cell>
        </row>
        <row r="34">
          <cell r="T34">
            <v>33</v>
          </cell>
        </row>
        <row r="35">
          <cell r="T35">
            <v>34</v>
          </cell>
        </row>
        <row r="36">
          <cell r="T36">
            <v>35</v>
          </cell>
        </row>
        <row r="37">
          <cell r="T37">
            <v>36</v>
          </cell>
        </row>
        <row r="38">
          <cell r="T38">
            <v>37</v>
          </cell>
        </row>
        <row r="39">
          <cell r="T39">
            <v>38</v>
          </cell>
        </row>
        <row r="40">
          <cell r="T40">
            <v>39</v>
          </cell>
        </row>
        <row r="41">
          <cell r="T41">
            <v>40</v>
          </cell>
        </row>
        <row r="42">
          <cell r="T42">
            <v>41</v>
          </cell>
        </row>
        <row r="43"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tion"/>
      <sheetName val="Classification - Province"/>
      <sheetName val="Occupancy"/>
      <sheetName val="Occupancy Province"/>
      <sheetName val="Occupancy FSIC"/>
      <sheetName val="Occupancy Province FSIC"/>
      <sheetName val="Causes"/>
      <sheetName val="Causes - Province"/>
      <sheetName val="Checker - City"/>
      <sheetName val="Occupancy - Cause"/>
      <sheetName val="Causes - City"/>
      <sheetName val="Classification - City"/>
      <sheetName val="Property - Non-Structural"/>
      <sheetName val="Property - Vehicular"/>
      <sheetName val="Property - Structural"/>
      <sheetName val="MonitoringSheet"/>
      <sheetName val="List"/>
      <sheetName val="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NCR</v>
          </cell>
          <cell r="H2" t="str">
            <v>BATTERY SHORT CIRCUIT OR BATTERY EXPLOSION</v>
          </cell>
          <cell r="J2" t="str">
            <v>RESIDENTIAL</v>
          </cell>
          <cell r="N2" t="str">
            <v>ACCIDENTAL</v>
          </cell>
          <cell r="R2" t="str">
            <v>1ST ALARM</v>
          </cell>
          <cell r="T2">
            <v>1</v>
          </cell>
        </row>
        <row r="3">
          <cell r="A3" t="str">
            <v>Region_1</v>
          </cell>
          <cell r="H3" t="str">
            <v>CHILDREN PLAYING MATCHSTICK OR LIGHTER</v>
          </cell>
          <cell r="J3" t="str">
            <v>NON_RESIDENTIAL</v>
          </cell>
          <cell r="N3" t="str">
            <v>NATURAL</v>
          </cell>
          <cell r="R3" t="str">
            <v>2ND ALARM</v>
          </cell>
          <cell r="T3">
            <v>2</v>
          </cell>
        </row>
        <row r="4">
          <cell r="A4" t="str">
            <v>Region_2</v>
          </cell>
          <cell r="H4" t="str">
            <v>DUST EXPLOSION</v>
          </cell>
          <cell r="J4" t="str">
            <v>NON_STRUCTURAL</v>
          </cell>
          <cell r="N4" t="str">
            <v>INCENDIARY</v>
          </cell>
          <cell r="R4" t="str">
            <v>3RD ALARM</v>
          </cell>
          <cell r="T4">
            <v>3</v>
          </cell>
        </row>
        <row r="5">
          <cell r="A5" t="str">
            <v>Region_3</v>
          </cell>
          <cell r="H5" t="str">
            <v>ELECTRICAL IGNITION CAUSED BY ARCING</v>
          </cell>
          <cell r="J5" t="str">
            <v>TRANSPORT</v>
          </cell>
          <cell r="N5" t="str">
            <v>UNDETERMINED</v>
          </cell>
          <cell r="R5" t="str">
            <v>4TH ALARM</v>
          </cell>
          <cell r="T5">
            <v>4</v>
          </cell>
        </row>
        <row r="6">
          <cell r="A6" t="str">
            <v>Region_4A</v>
          </cell>
          <cell r="H6" t="str">
            <v>ELECTRICAL IGNITION CAUSED BY LOOSED CONNECTION</v>
          </cell>
          <cell r="N6" t="str">
            <v>UNDER INVESTIGATION</v>
          </cell>
          <cell r="R6" t="str">
            <v>5TH ALARM</v>
          </cell>
          <cell r="T6">
            <v>5</v>
          </cell>
        </row>
        <row r="7">
          <cell r="A7" t="str">
            <v>Region_4B</v>
          </cell>
          <cell r="H7" t="str">
            <v>ELECTRICAL IGNITION CAUSED BY OVERLOADING</v>
          </cell>
          <cell r="R7" t="str">
            <v>TF ALPHA</v>
          </cell>
          <cell r="T7">
            <v>6</v>
          </cell>
        </row>
        <row r="8">
          <cell r="A8" t="str">
            <v>Region_5</v>
          </cell>
          <cell r="H8" t="str">
            <v>ELECTRICAL IGNITION DUE TO PINCHED WIRE</v>
          </cell>
          <cell r="R8" t="str">
            <v>TF BRAVO</v>
          </cell>
          <cell r="T8">
            <v>7</v>
          </cell>
        </row>
        <row r="9">
          <cell r="A9" t="str">
            <v>Region_6</v>
          </cell>
          <cell r="H9" t="str">
            <v>ELECTRICAL POST FIRE TO STRUCTURAL FIRE</v>
          </cell>
          <cell r="R9" t="str">
            <v>TF CHARLIE</v>
          </cell>
          <cell r="T9">
            <v>8</v>
          </cell>
        </row>
        <row r="10">
          <cell r="A10" t="str">
            <v>Region_7</v>
          </cell>
          <cell r="H10" t="str">
            <v>FIRE CAUSED BY LIGHTNING</v>
          </cell>
          <cell r="R10" t="str">
            <v>TF DELTA</v>
          </cell>
          <cell r="T10">
            <v>9</v>
          </cell>
        </row>
        <row r="11">
          <cell r="A11" t="str">
            <v>Region_8</v>
          </cell>
          <cell r="H11" t="str">
            <v>IGNITION CAUSED BY BOMB EXPLOSION</v>
          </cell>
          <cell r="R11" t="str">
            <v>TF ECHO</v>
          </cell>
          <cell r="T11">
            <v>10</v>
          </cell>
        </row>
        <row r="12">
          <cell r="A12" t="str">
            <v>Region_9</v>
          </cell>
          <cell r="H12" t="str">
            <v>IGNITION CAUSED BY FIRECRACKER EXPLOSION</v>
          </cell>
          <cell r="R12" t="str">
            <v>GENERAL ALARM</v>
          </cell>
          <cell r="T12">
            <v>11</v>
          </cell>
        </row>
        <row r="13">
          <cell r="A13" t="str">
            <v>Region_10</v>
          </cell>
          <cell r="H13" t="str">
            <v>IGNITION CAUSED BY FIREWORKS / PYROTECHNICS EXPLOSION</v>
          </cell>
          <cell r="R13" t="str">
            <v>FIRE OUT UPON ARRIVAL</v>
          </cell>
          <cell r="T13">
            <v>12</v>
          </cell>
        </row>
        <row r="14">
          <cell r="A14" t="str">
            <v>Region_11</v>
          </cell>
          <cell r="H14" t="str">
            <v>IGNITION OF MATERIALS CAUSED BY ACETYLENE / OTHER HOT WORKS</v>
          </cell>
          <cell r="R14" t="str">
            <v>UNRESPONDED</v>
          </cell>
          <cell r="T14">
            <v>13</v>
          </cell>
        </row>
        <row r="15">
          <cell r="A15" t="str">
            <v>Region_12</v>
          </cell>
          <cell r="H15" t="str">
            <v>IGNITION OF MATERIAL CAUSED BY WELDING SLAGS</v>
          </cell>
          <cell r="T15">
            <v>14</v>
          </cell>
        </row>
        <row r="16">
          <cell r="A16" t="str">
            <v>CARAGA</v>
          </cell>
          <cell r="H16" t="str">
            <v>IGNITION OF MATERIALS FROM EMBER / FLYING EMBER OR ALIPATO</v>
          </cell>
          <cell r="T16">
            <v>15</v>
          </cell>
        </row>
        <row r="17">
          <cell r="A17" t="str">
            <v>CAR</v>
          </cell>
          <cell r="H17" t="str">
            <v>INTENTIONAL FIRE BY USE OF INCENDIARY DEVICE OR MECHANISM</v>
          </cell>
          <cell r="T17">
            <v>16</v>
          </cell>
        </row>
        <row r="18">
          <cell r="A18" t="str">
            <v>ARMM</v>
          </cell>
          <cell r="H18" t="str">
            <v>INTENTIONAL FIRE BY USE OF OPEN FLAME (MATCHSTICK OR LIGHTER OR LIGHT TORCH)</v>
          </cell>
          <cell r="T18">
            <v>17</v>
          </cell>
        </row>
        <row r="19">
          <cell r="H19" t="str">
            <v>INTENTIONAL FIRE BY USE OF FLAMMABLE LIQUID</v>
          </cell>
          <cell r="T19">
            <v>18</v>
          </cell>
        </row>
        <row r="20">
          <cell r="H20" t="str">
            <v>LPG EXPLOSION CAUSED BY DEFECTIVE HOSE LINE</v>
          </cell>
          <cell r="T20">
            <v>19</v>
          </cell>
        </row>
        <row r="21">
          <cell r="H21" t="str">
            <v>LPG EXPLOSION CAUSED BY DEFECTIVE REGULATOR</v>
          </cell>
          <cell r="T21">
            <v>20</v>
          </cell>
        </row>
        <row r="22">
          <cell r="H22" t="str">
            <v>LPG EXPLOSION CAUSED BY DEFECTIVE STOVE</v>
          </cell>
          <cell r="T22">
            <v>21</v>
          </cell>
        </row>
        <row r="23">
          <cell r="H23" t="str">
            <v>LPG EXPLOSION CAUSED BY DEFECTIVE TANK</v>
          </cell>
          <cell r="T23">
            <v>22</v>
          </cell>
        </row>
        <row r="24">
          <cell r="H24" t="str">
            <v>LPG EXPLOSION CAUSED BY STATIC ELECTRICITY OR SPARK</v>
          </cell>
          <cell r="T24">
            <v>23</v>
          </cell>
        </row>
        <row r="25">
          <cell r="H25" t="str">
            <v>MAGNIFIED / AMPLIFIED SUN RAYS</v>
          </cell>
          <cell r="T25">
            <v>24</v>
          </cell>
        </row>
        <row r="26">
          <cell r="H26" t="str">
            <v>OPEN FLAME FROM COOKING (LPG / GAS STOVE, FIREWOOD)</v>
          </cell>
          <cell r="T26">
            <v>25</v>
          </cell>
        </row>
        <row r="27">
          <cell r="H27" t="str">
            <v>OPEN FLAME FROM FARMLAND / AGRICULTURAL LAND CLEARING OPERATION</v>
          </cell>
          <cell r="T27">
            <v>26</v>
          </cell>
        </row>
        <row r="28">
          <cell r="H28" t="str">
            <v>OPEN FLAME FROM KAINGIN (SLASH AND BURN)</v>
          </cell>
          <cell r="T28">
            <v>27</v>
          </cell>
        </row>
        <row r="29">
          <cell r="H29" t="str">
            <v>OPEN FLAME FROM KEROSENE LAMP (GASERA) / LIGHTING TORCH (SULO)</v>
          </cell>
          <cell r="T29">
            <v>28</v>
          </cell>
        </row>
        <row r="30">
          <cell r="H30" t="str">
            <v>OPEN FLAME FROM RUBBISH FIRE / BONFIRE TO STRUCTURAL FIRE</v>
          </cell>
          <cell r="T30">
            <v>29</v>
          </cell>
        </row>
        <row r="31">
          <cell r="H31" t="str">
            <v>OPEN FLAME FROM UNATTENDED LIGHTED CANDLE</v>
          </cell>
          <cell r="T31">
            <v>30</v>
          </cell>
        </row>
        <row r="32">
          <cell r="H32" t="str">
            <v>OVERHEATED ENGINE (MOTOR VEHICLES)</v>
          </cell>
          <cell r="T32">
            <v>31</v>
          </cell>
        </row>
        <row r="33">
          <cell r="H33" t="str">
            <v>OVERHEATED HOME APPLIANCES</v>
          </cell>
          <cell r="T33">
            <v>32</v>
          </cell>
        </row>
        <row r="34">
          <cell r="H34" t="str">
            <v>OVERHEATED INDUSTRIAL MACHINERY</v>
          </cell>
          <cell r="T34">
            <v>33</v>
          </cell>
        </row>
        <row r="35">
          <cell r="H35" t="str">
            <v>SKY LANTERN</v>
          </cell>
          <cell r="T35">
            <v>34</v>
          </cell>
        </row>
        <row r="36">
          <cell r="H36" t="str">
            <v>SMOKING(LIGHTED CIGARETTE, CIGAR OR PIPE)</v>
          </cell>
          <cell r="T36">
            <v>35</v>
          </cell>
        </row>
        <row r="37">
          <cell r="H37" t="str">
            <v>SPARKS FROM MACHINERY</v>
          </cell>
          <cell r="T37">
            <v>36</v>
          </cell>
        </row>
        <row r="38">
          <cell r="H38" t="str">
            <v>SPONTANEOUS COMBUSTION OF CHEMICALS</v>
          </cell>
          <cell r="T38">
            <v>37</v>
          </cell>
        </row>
        <row r="39">
          <cell r="H39" t="str">
            <v>SPONTANEOUS COMBUSTION OF SOLID MATERIALS</v>
          </cell>
          <cell r="T39">
            <v>38</v>
          </cell>
        </row>
        <row r="40">
          <cell r="H40" t="str">
            <v>TRANSFORMER POLE FIRE TO STRUCTURAL FIRE</v>
          </cell>
          <cell r="T40">
            <v>39</v>
          </cell>
        </row>
        <row r="41">
          <cell r="H41" t="str">
            <v>FIRE INCIDENT UNDER INVESTIGATION (ON PROCESS)</v>
          </cell>
          <cell r="T41">
            <v>40</v>
          </cell>
        </row>
        <row r="42">
          <cell r="H42" t="str">
            <v>UNDETERMINED FIRE CAUSE (ON PENDING INVESTIGATION)</v>
          </cell>
          <cell r="T42">
            <v>41</v>
          </cell>
        </row>
        <row r="43">
          <cell r="H43" t="str">
            <v>OTHER CAUSES OF FIRE INCIDENT</v>
          </cell>
          <cell r="T43">
            <v>42</v>
          </cell>
        </row>
        <row r="44">
          <cell r="T44">
            <v>43</v>
          </cell>
        </row>
        <row r="45">
          <cell r="T45">
            <v>44</v>
          </cell>
        </row>
        <row r="46">
          <cell r="T46">
            <v>45</v>
          </cell>
        </row>
        <row r="47">
          <cell r="T47">
            <v>46</v>
          </cell>
        </row>
        <row r="48">
          <cell r="T48">
            <v>47</v>
          </cell>
        </row>
        <row r="49">
          <cell r="T49">
            <v>48</v>
          </cell>
        </row>
        <row r="50">
          <cell r="T50">
            <v>49</v>
          </cell>
        </row>
        <row r="51">
          <cell r="T51">
            <v>50</v>
          </cell>
        </row>
        <row r="52">
          <cell r="T52">
            <v>51</v>
          </cell>
        </row>
        <row r="53">
          <cell r="T53">
            <v>52</v>
          </cell>
        </row>
        <row r="54">
          <cell r="T54">
            <v>53</v>
          </cell>
        </row>
        <row r="55">
          <cell r="T55">
            <v>54</v>
          </cell>
        </row>
        <row r="56">
          <cell r="T56">
            <v>55</v>
          </cell>
        </row>
        <row r="57">
          <cell r="T57">
            <v>56</v>
          </cell>
        </row>
        <row r="58">
          <cell r="T58">
            <v>57</v>
          </cell>
        </row>
        <row r="59">
          <cell r="T59">
            <v>58</v>
          </cell>
        </row>
        <row r="60">
          <cell r="T60">
            <v>59</v>
          </cell>
        </row>
        <row r="61">
          <cell r="T61">
            <v>100</v>
          </cell>
        </row>
        <row r="62">
          <cell r="T62">
            <v>101</v>
          </cell>
        </row>
        <row r="63">
          <cell r="T63">
            <v>102</v>
          </cell>
        </row>
        <row r="64">
          <cell r="T64">
            <v>103</v>
          </cell>
        </row>
        <row r="65">
          <cell r="T65">
            <v>104</v>
          </cell>
        </row>
        <row r="66">
          <cell r="T66">
            <v>105</v>
          </cell>
        </row>
        <row r="67">
          <cell r="T67">
            <v>106</v>
          </cell>
        </row>
        <row r="68">
          <cell r="T68">
            <v>107</v>
          </cell>
        </row>
        <row r="69">
          <cell r="T69">
            <v>108</v>
          </cell>
        </row>
        <row r="70">
          <cell r="T70">
            <v>109</v>
          </cell>
        </row>
        <row r="71">
          <cell r="T71">
            <v>110</v>
          </cell>
        </row>
        <row r="72">
          <cell r="T72">
            <v>111</v>
          </cell>
        </row>
        <row r="73">
          <cell r="T73">
            <v>112</v>
          </cell>
        </row>
        <row r="74">
          <cell r="T74">
            <v>113</v>
          </cell>
        </row>
        <row r="75">
          <cell r="T75">
            <v>114</v>
          </cell>
        </row>
        <row r="76">
          <cell r="T76">
            <v>115</v>
          </cell>
        </row>
        <row r="77">
          <cell r="T77">
            <v>116</v>
          </cell>
        </row>
        <row r="78">
          <cell r="T78">
            <v>117</v>
          </cell>
        </row>
        <row r="79">
          <cell r="T79">
            <v>118</v>
          </cell>
        </row>
        <row r="80">
          <cell r="T80">
            <v>119</v>
          </cell>
        </row>
        <row r="81">
          <cell r="T81">
            <v>120</v>
          </cell>
        </row>
        <row r="82">
          <cell r="T82">
            <v>121</v>
          </cell>
        </row>
        <row r="83">
          <cell r="T83">
            <v>122</v>
          </cell>
        </row>
        <row r="84">
          <cell r="T84">
            <v>123</v>
          </cell>
        </row>
        <row r="85">
          <cell r="T85">
            <v>124</v>
          </cell>
        </row>
        <row r="86">
          <cell r="T86">
            <v>125</v>
          </cell>
        </row>
        <row r="87">
          <cell r="T87">
            <v>126</v>
          </cell>
        </row>
        <row r="88">
          <cell r="T88">
            <v>127</v>
          </cell>
        </row>
        <row r="89">
          <cell r="T89">
            <v>128</v>
          </cell>
        </row>
        <row r="90">
          <cell r="T90">
            <v>129</v>
          </cell>
        </row>
        <row r="91">
          <cell r="T91">
            <v>130</v>
          </cell>
        </row>
        <row r="92">
          <cell r="T92">
            <v>131</v>
          </cell>
        </row>
        <row r="93">
          <cell r="T93">
            <v>132</v>
          </cell>
        </row>
        <row r="94">
          <cell r="T94">
            <v>133</v>
          </cell>
        </row>
        <row r="95">
          <cell r="T95">
            <v>134</v>
          </cell>
        </row>
        <row r="96">
          <cell r="T96">
            <v>135</v>
          </cell>
        </row>
        <row r="97">
          <cell r="T97">
            <v>136</v>
          </cell>
        </row>
        <row r="98">
          <cell r="T98">
            <v>137</v>
          </cell>
        </row>
        <row r="99">
          <cell r="T99">
            <v>138</v>
          </cell>
        </row>
        <row r="100">
          <cell r="T100">
            <v>139</v>
          </cell>
        </row>
        <row r="101">
          <cell r="T101">
            <v>140</v>
          </cell>
        </row>
        <row r="102">
          <cell r="T102">
            <v>141</v>
          </cell>
        </row>
        <row r="103">
          <cell r="T103">
            <v>142</v>
          </cell>
        </row>
        <row r="104">
          <cell r="T104">
            <v>143</v>
          </cell>
        </row>
        <row r="105">
          <cell r="T105">
            <v>144</v>
          </cell>
        </row>
        <row r="106">
          <cell r="T106">
            <v>145</v>
          </cell>
        </row>
        <row r="107">
          <cell r="T107">
            <v>146</v>
          </cell>
        </row>
        <row r="108">
          <cell r="T108">
            <v>147</v>
          </cell>
        </row>
        <row r="109">
          <cell r="T109">
            <v>148</v>
          </cell>
        </row>
        <row r="110">
          <cell r="T110">
            <v>149</v>
          </cell>
        </row>
        <row r="111">
          <cell r="T111">
            <v>150</v>
          </cell>
        </row>
        <row r="112">
          <cell r="T112">
            <v>151</v>
          </cell>
        </row>
        <row r="113">
          <cell r="T113">
            <v>152</v>
          </cell>
        </row>
        <row r="114">
          <cell r="T114">
            <v>153</v>
          </cell>
        </row>
        <row r="115">
          <cell r="T115">
            <v>154</v>
          </cell>
        </row>
        <row r="116">
          <cell r="T116">
            <v>155</v>
          </cell>
        </row>
        <row r="117">
          <cell r="T117">
            <v>156</v>
          </cell>
        </row>
        <row r="118">
          <cell r="T118">
            <v>157</v>
          </cell>
        </row>
        <row r="119">
          <cell r="T119">
            <v>158</v>
          </cell>
        </row>
        <row r="120">
          <cell r="T120">
            <v>159</v>
          </cell>
        </row>
        <row r="121">
          <cell r="T121">
            <v>200</v>
          </cell>
        </row>
        <row r="122">
          <cell r="T122">
            <v>201</v>
          </cell>
        </row>
        <row r="123">
          <cell r="T123">
            <v>202</v>
          </cell>
        </row>
        <row r="124">
          <cell r="T124">
            <v>203</v>
          </cell>
        </row>
        <row r="125">
          <cell r="T125">
            <v>204</v>
          </cell>
        </row>
        <row r="126">
          <cell r="T126">
            <v>205</v>
          </cell>
        </row>
        <row r="127">
          <cell r="T127">
            <v>206</v>
          </cell>
        </row>
        <row r="128">
          <cell r="T128">
            <v>207</v>
          </cell>
        </row>
        <row r="129">
          <cell r="T129">
            <v>208</v>
          </cell>
        </row>
        <row r="130">
          <cell r="T130">
            <v>209</v>
          </cell>
        </row>
        <row r="131">
          <cell r="T131">
            <v>210</v>
          </cell>
        </row>
        <row r="132">
          <cell r="T132">
            <v>211</v>
          </cell>
        </row>
        <row r="133">
          <cell r="T133">
            <v>212</v>
          </cell>
        </row>
        <row r="134">
          <cell r="T134">
            <v>213</v>
          </cell>
        </row>
        <row r="135">
          <cell r="T135">
            <v>214</v>
          </cell>
        </row>
        <row r="136">
          <cell r="T136">
            <v>215</v>
          </cell>
        </row>
        <row r="137">
          <cell r="T137">
            <v>216</v>
          </cell>
        </row>
        <row r="138">
          <cell r="T138">
            <v>217</v>
          </cell>
        </row>
        <row r="139">
          <cell r="T139">
            <v>218</v>
          </cell>
        </row>
        <row r="140">
          <cell r="T140">
            <v>219</v>
          </cell>
        </row>
        <row r="141">
          <cell r="T141">
            <v>220</v>
          </cell>
        </row>
        <row r="142">
          <cell r="T142">
            <v>221</v>
          </cell>
        </row>
        <row r="143">
          <cell r="T143">
            <v>222</v>
          </cell>
        </row>
        <row r="144">
          <cell r="T144">
            <v>223</v>
          </cell>
        </row>
        <row r="145">
          <cell r="T145">
            <v>224</v>
          </cell>
        </row>
        <row r="146">
          <cell r="T146">
            <v>225</v>
          </cell>
        </row>
        <row r="147">
          <cell r="T147">
            <v>226</v>
          </cell>
        </row>
        <row r="148">
          <cell r="T148">
            <v>227</v>
          </cell>
        </row>
        <row r="149">
          <cell r="T149">
            <v>228</v>
          </cell>
        </row>
        <row r="150">
          <cell r="T150">
            <v>229</v>
          </cell>
        </row>
        <row r="151">
          <cell r="T151">
            <v>230</v>
          </cell>
        </row>
        <row r="152">
          <cell r="T152">
            <v>231</v>
          </cell>
        </row>
        <row r="153">
          <cell r="T153">
            <v>232</v>
          </cell>
        </row>
        <row r="154">
          <cell r="T154">
            <v>233</v>
          </cell>
        </row>
        <row r="155">
          <cell r="T155">
            <v>234</v>
          </cell>
        </row>
        <row r="156">
          <cell r="T156">
            <v>235</v>
          </cell>
        </row>
        <row r="157">
          <cell r="T157">
            <v>236</v>
          </cell>
        </row>
        <row r="158">
          <cell r="T158">
            <v>237</v>
          </cell>
        </row>
        <row r="159">
          <cell r="T159">
            <v>238</v>
          </cell>
        </row>
        <row r="160">
          <cell r="T160">
            <v>239</v>
          </cell>
        </row>
        <row r="161">
          <cell r="T161">
            <v>240</v>
          </cell>
        </row>
        <row r="162">
          <cell r="T162">
            <v>241</v>
          </cell>
        </row>
        <row r="163">
          <cell r="T163">
            <v>242</v>
          </cell>
        </row>
        <row r="164">
          <cell r="T164">
            <v>243</v>
          </cell>
        </row>
        <row r="165">
          <cell r="T165">
            <v>244</v>
          </cell>
        </row>
        <row r="166">
          <cell r="T166">
            <v>245</v>
          </cell>
        </row>
        <row r="167">
          <cell r="T167">
            <v>246</v>
          </cell>
        </row>
        <row r="168">
          <cell r="T168">
            <v>247</v>
          </cell>
        </row>
        <row r="169">
          <cell r="T169">
            <v>248</v>
          </cell>
        </row>
        <row r="170">
          <cell r="T170">
            <v>249</v>
          </cell>
        </row>
        <row r="171">
          <cell r="T171">
            <v>250</v>
          </cell>
        </row>
        <row r="172">
          <cell r="T172">
            <v>251</v>
          </cell>
        </row>
        <row r="173">
          <cell r="T173">
            <v>252</v>
          </cell>
        </row>
        <row r="174">
          <cell r="T174">
            <v>253</v>
          </cell>
        </row>
        <row r="175">
          <cell r="T175">
            <v>254</v>
          </cell>
        </row>
        <row r="176">
          <cell r="T176">
            <v>255</v>
          </cell>
        </row>
        <row r="177">
          <cell r="T177">
            <v>256</v>
          </cell>
        </row>
        <row r="178">
          <cell r="T178">
            <v>257</v>
          </cell>
        </row>
        <row r="179">
          <cell r="T179">
            <v>258</v>
          </cell>
        </row>
        <row r="180">
          <cell r="T180">
            <v>259</v>
          </cell>
        </row>
        <row r="181">
          <cell r="T181">
            <v>300</v>
          </cell>
        </row>
        <row r="182">
          <cell r="T182">
            <v>301</v>
          </cell>
        </row>
        <row r="183">
          <cell r="T183">
            <v>302</v>
          </cell>
        </row>
        <row r="184">
          <cell r="T184">
            <v>303</v>
          </cell>
        </row>
        <row r="185">
          <cell r="T185">
            <v>304</v>
          </cell>
        </row>
        <row r="186">
          <cell r="T186">
            <v>305</v>
          </cell>
        </row>
        <row r="187">
          <cell r="T187">
            <v>306</v>
          </cell>
        </row>
        <row r="188">
          <cell r="T188">
            <v>307</v>
          </cell>
        </row>
        <row r="189">
          <cell r="T189">
            <v>308</v>
          </cell>
        </row>
        <row r="190">
          <cell r="T190">
            <v>309</v>
          </cell>
        </row>
        <row r="191">
          <cell r="T191">
            <v>310</v>
          </cell>
        </row>
        <row r="192">
          <cell r="T192">
            <v>311</v>
          </cell>
        </row>
        <row r="193">
          <cell r="T193">
            <v>312</v>
          </cell>
        </row>
        <row r="194">
          <cell r="T194">
            <v>313</v>
          </cell>
        </row>
        <row r="195">
          <cell r="T195">
            <v>314</v>
          </cell>
        </row>
        <row r="196">
          <cell r="T196">
            <v>315</v>
          </cell>
        </row>
        <row r="197">
          <cell r="T197">
            <v>316</v>
          </cell>
        </row>
        <row r="198">
          <cell r="T198">
            <v>317</v>
          </cell>
        </row>
        <row r="199">
          <cell r="T199">
            <v>318</v>
          </cell>
        </row>
        <row r="200">
          <cell r="T200">
            <v>319</v>
          </cell>
        </row>
        <row r="201">
          <cell r="T201">
            <v>320</v>
          </cell>
        </row>
        <row r="202">
          <cell r="T202">
            <v>321</v>
          </cell>
        </row>
        <row r="203">
          <cell r="T203">
            <v>322</v>
          </cell>
        </row>
        <row r="204">
          <cell r="T204">
            <v>323</v>
          </cell>
        </row>
        <row r="205">
          <cell r="T205">
            <v>324</v>
          </cell>
        </row>
        <row r="206">
          <cell r="T206">
            <v>325</v>
          </cell>
        </row>
        <row r="207">
          <cell r="T207">
            <v>326</v>
          </cell>
        </row>
        <row r="208">
          <cell r="T208">
            <v>327</v>
          </cell>
        </row>
        <row r="209">
          <cell r="T209">
            <v>328</v>
          </cell>
        </row>
        <row r="210">
          <cell r="T210">
            <v>329</v>
          </cell>
        </row>
        <row r="211">
          <cell r="T211">
            <v>330</v>
          </cell>
        </row>
        <row r="212">
          <cell r="T212">
            <v>331</v>
          </cell>
        </row>
        <row r="213">
          <cell r="T213">
            <v>332</v>
          </cell>
        </row>
        <row r="214">
          <cell r="T214">
            <v>333</v>
          </cell>
        </row>
        <row r="215">
          <cell r="T215">
            <v>334</v>
          </cell>
        </row>
        <row r="216">
          <cell r="T216">
            <v>335</v>
          </cell>
        </row>
        <row r="217">
          <cell r="T217">
            <v>336</v>
          </cell>
        </row>
        <row r="218">
          <cell r="T218">
            <v>337</v>
          </cell>
        </row>
        <row r="219">
          <cell r="T219">
            <v>338</v>
          </cell>
        </row>
        <row r="220">
          <cell r="T220">
            <v>339</v>
          </cell>
        </row>
        <row r="221">
          <cell r="T221">
            <v>340</v>
          </cell>
        </row>
        <row r="222">
          <cell r="T222">
            <v>341</v>
          </cell>
        </row>
        <row r="223">
          <cell r="T223">
            <v>342</v>
          </cell>
        </row>
        <row r="224">
          <cell r="T224">
            <v>343</v>
          </cell>
        </row>
        <row r="225">
          <cell r="T225">
            <v>344</v>
          </cell>
        </row>
        <row r="226">
          <cell r="T226">
            <v>345</v>
          </cell>
        </row>
        <row r="227">
          <cell r="T227">
            <v>346</v>
          </cell>
        </row>
        <row r="228">
          <cell r="T228">
            <v>347</v>
          </cell>
        </row>
        <row r="229">
          <cell r="T229">
            <v>348</v>
          </cell>
        </row>
        <row r="230">
          <cell r="T230">
            <v>349</v>
          </cell>
        </row>
        <row r="231">
          <cell r="T231">
            <v>350</v>
          </cell>
        </row>
        <row r="232">
          <cell r="T232">
            <v>351</v>
          </cell>
        </row>
        <row r="233">
          <cell r="T233">
            <v>352</v>
          </cell>
        </row>
        <row r="234">
          <cell r="T234">
            <v>353</v>
          </cell>
        </row>
        <row r="235">
          <cell r="T235">
            <v>354</v>
          </cell>
        </row>
        <row r="236">
          <cell r="T236">
            <v>355</v>
          </cell>
        </row>
        <row r="237">
          <cell r="T237">
            <v>356</v>
          </cell>
        </row>
        <row r="238">
          <cell r="T238">
            <v>357</v>
          </cell>
        </row>
        <row r="239">
          <cell r="T239">
            <v>358</v>
          </cell>
        </row>
        <row r="240">
          <cell r="T240">
            <v>359</v>
          </cell>
        </row>
        <row r="241">
          <cell r="T241">
            <v>400</v>
          </cell>
        </row>
        <row r="242">
          <cell r="T242">
            <v>401</v>
          </cell>
        </row>
        <row r="243">
          <cell r="T243">
            <v>402</v>
          </cell>
        </row>
        <row r="244">
          <cell r="T244">
            <v>403</v>
          </cell>
        </row>
        <row r="245">
          <cell r="T245">
            <v>404</v>
          </cell>
        </row>
        <row r="246">
          <cell r="T246">
            <v>405</v>
          </cell>
        </row>
        <row r="247">
          <cell r="T247">
            <v>406</v>
          </cell>
        </row>
        <row r="248">
          <cell r="T248">
            <v>407</v>
          </cell>
        </row>
        <row r="249">
          <cell r="T249">
            <v>408</v>
          </cell>
        </row>
        <row r="250">
          <cell r="T250">
            <v>409</v>
          </cell>
        </row>
        <row r="251">
          <cell r="T251">
            <v>410</v>
          </cell>
        </row>
        <row r="252">
          <cell r="T252">
            <v>411</v>
          </cell>
        </row>
        <row r="253">
          <cell r="T253">
            <v>412</v>
          </cell>
        </row>
        <row r="254">
          <cell r="T254">
            <v>413</v>
          </cell>
        </row>
        <row r="255">
          <cell r="T255">
            <v>414</v>
          </cell>
        </row>
        <row r="256">
          <cell r="T256">
            <v>415</v>
          </cell>
        </row>
        <row r="257">
          <cell r="T257">
            <v>416</v>
          </cell>
        </row>
        <row r="258">
          <cell r="T258">
            <v>417</v>
          </cell>
        </row>
        <row r="259">
          <cell r="T259">
            <v>418</v>
          </cell>
        </row>
        <row r="260">
          <cell r="T260">
            <v>419</v>
          </cell>
        </row>
        <row r="261">
          <cell r="T261">
            <v>420</v>
          </cell>
        </row>
        <row r="262">
          <cell r="T262">
            <v>421</v>
          </cell>
        </row>
        <row r="263">
          <cell r="T263">
            <v>422</v>
          </cell>
        </row>
        <row r="264">
          <cell r="T264">
            <v>423</v>
          </cell>
        </row>
        <row r="265">
          <cell r="T265">
            <v>424</v>
          </cell>
        </row>
        <row r="266">
          <cell r="T266">
            <v>425</v>
          </cell>
        </row>
        <row r="267">
          <cell r="T267">
            <v>426</v>
          </cell>
        </row>
        <row r="268">
          <cell r="T268">
            <v>427</v>
          </cell>
        </row>
        <row r="269">
          <cell r="T269">
            <v>428</v>
          </cell>
        </row>
        <row r="270">
          <cell r="T270">
            <v>429</v>
          </cell>
        </row>
        <row r="271">
          <cell r="T271">
            <v>430</v>
          </cell>
        </row>
        <row r="272">
          <cell r="T272">
            <v>431</v>
          </cell>
        </row>
        <row r="273">
          <cell r="T273">
            <v>432</v>
          </cell>
        </row>
        <row r="274">
          <cell r="T274">
            <v>433</v>
          </cell>
        </row>
        <row r="275">
          <cell r="T275">
            <v>434</v>
          </cell>
        </row>
        <row r="276">
          <cell r="T276">
            <v>435</v>
          </cell>
        </row>
        <row r="277">
          <cell r="T277">
            <v>436</v>
          </cell>
        </row>
        <row r="278">
          <cell r="T278">
            <v>437</v>
          </cell>
        </row>
        <row r="279">
          <cell r="T279">
            <v>438</v>
          </cell>
        </row>
        <row r="280">
          <cell r="T280">
            <v>439</v>
          </cell>
        </row>
        <row r="281">
          <cell r="T281">
            <v>440</v>
          </cell>
        </row>
        <row r="282">
          <cell r="T282">
            <v>441</v>
          </cell>
        </row>
        <row r="283">
          <cell r="T283">
            <v>442</v>
          </cell>
        </row>
        <row r="284">
          <cell r="T284">
            <v>443</v>
          </cell>
        </row>
        <row r="285">
          <cell r="T285">
            <v>444</v>
          </cell>
        </row>
        <row r="286">
          <cell r="T286">
            <v>445</v>
          </cell>
        </row>
        <row r="287">
          <cell r="T287">
            <v>446</v>
          </cell>
        </row>
        <row r="288">
          <cell r="T288">
            <v>447</v>
          </cell>
        </row>
        <row r="289">
          <cell r="T289">
            <v>448</v>
          </cell>
        </row>
        <row r="290">
          <cell r="T290">
            <v>449</v>
          </cell>
        </row>
        <row r="291">
          <cell r="T291">
            <v>450</v>
          </cell>
        </row>
        <row r="292">
          <cell r="T292">
            <v>451</v>
          </cell>
        </row>
        <row r="293">
          <cell r="T293">
            <v>452</v>
          </cell>
        </row>
        <row r="294">
          <cell r="T294">
            <v>453</v>
          </cell>
        </row>
        <row r="295">
          <cell r="T295">
            <v>454</v>
          </cell>
        </row>
        <row r="296">
          <cell r="T296">
            <v>455</v>
          </cell>
        </row>
        <row r="297">
          <cell r="T297">
            <v>456</v>
          </cell>
        </row>
        <row r="298">
          <cell r="T298">
            <v>457</v>
          </cell>
        </row>
        <row r="299">
          <cell r="T299">
            <v>458</v>
          </cell>
        </row>
        <row r="300">
          <cell r="T300">
            <v>459</v>
          </cell>
        </row>
        <row r="301">
          <cell r="T301">
            <v>500</v>
          </cell>
        </row>
        <row r="302">
          <cell r="T302">
            <v>501</v>
          </cell>
        </row>
        <row r="303">
          <cell r="T303">
            <v>502</v>
          </cell>
        </row>
        <row r="304">
          <cell r="T304">
            <v>503</v>
          </cell>
        </row>
        <row r="305">
          <cell r="T305">
            <v>504</v>
          </cell>
        </row>
        <row r="306">
          <cell r="T306">
            <v>505</v>
          </cell>
        </row>
        <row r="307">
          <cell r="T307">
            <v>506</v>
          </cell>
        </row>
        <row r="308">
          <cell r="T308">
            <v>507</v>
          </cell>
        </row>
        <row r="309">
          <cell r="T309">
            <v>508</v>
          </cell>
        </row>
        <row r="310">
          <cell r="T310">
            <v>509</v>
          </cell>
        </row>
        <row r="311">
          <cell r="T311">
            <v>510</v>
          </cell>
        </row>
        <row r="312">
          <cell r="T312">
            <v>511</v>
          </cell>
        </row>
        <row r="313">
          <cell r="T313">
            <v>512</v>
          </cell>
        </row>
        <row r="314">
          <cell r="T314">
            <v>513</v>
          </cell>
        </row>
        <row r="315">
          <cell r="T315">
            <v>514</v>
          </cell>
        </row>
        <row r="316">
          <cell r="T316">
            <v>515</v>
          </cell>
        </row>
        <row r="317">
          <cell r="T317">
            <v>516</v>
          </cell>
        </row>
        <row r="318">
          <cell r="T318">
            <v>517</v>
          </cell>
        </row>
        <row r="319">
          <cell r="T319">
            <v>518</v>
          </cell>
        </row>
        <row r="320">
          <cell r="T320">
            <v>519</v>
          </cell>
        </row>
        <row r="321">
          <cell r="T321">
            <v>520</v>
          </cell>
        </row>
        <row r="322">
          <cell r="T322">
            <v>521</v>
          </cell>
        </row>
        <row r="323">
          <cell r="T323">
            <v>522</v>
          </cell>
        </row>
        <row r="324">
          <cell r="T324">
            <v>523</v>
          </cell>
        </row>
        <row r="325">
          <cell r="T325">
            <v>524</v>
          </cell>
        </row>
        <row r="326">
          <cell r="T326">
            <v>525</v>
          </cell>
        </row>
        <row r="327">
          <cell r="T327">
            <v>526</v>
          </cell>
        </row>
        <row r="328">
          <cell r="T328">
            <v>527</v>
          </cell>
        </row>
        <row r="329">
          <cell r="T329">
            <v>528</v>
          </cell>
        </row>
        <row r="330">
          <cell r="T330">
            <v>529</v>
          </cell>
        </row>
        <row r="331">
          <cell r="T331">
            <v>530</v>
          </cell>
        </row>
        <row r="332">
          <cell r="T332">
            <v>531</v>
          </cell>
        </row>
        <row r="333">
          <cell r="T333">
            <v>532</v>
          </cell>
        </row>
        <row r="334">
          <cell r="T334">
            <v>533</v>
          </cell>
        </row>
        <row r="335">
          <cell r="T335">
            <v>534</v>
          </cell>
        </row>
        <row r="336">
          <cell r="T336">
            <v>535</v>
          </cell>
        </row>
        <row r="337">
          <cell r="T337">
            <v>536</v>
          </cell>
        </row>
        <row r="338">
          <cell r="T338">
            <v>537</v>
          </cell>
        </row>
        <row r="339">
          <cell r="T339">
            <v>538</v>
          </cell>
        </row>
        <row r="340">
          <cell r="T340">
            <v>539</v>
          </cell>
        </row>
        <row r="341">
          <cell r="T341">
            <v>540</v>
          </cell>
        </row>
        <row r="342">
          <cell r="T342">
            <v>541</v>
          </cell>
        </row>
        <row r="343">
          <cell r="T343">
            <v>542</v>
          </cell>
        </row>
        <row r="344">
          <cell r="T344">
            <v>543</v>
          </cell>
        </row>
        <row r="345">
          <cell r="T345">
            <v>544</v>
          </cell>
        </row>
        <row r="346">
          <cell r="T346">
            <v>545</v>
          </cell>
        </row>
        <row r="347">
          <cell r="T347">
            <v>546</v>
          </cell>
        </row>
        <row r="348">
          <cell r="T348">
            <v>547</v>
          </cell>
        </row>
        <row r="349">
          <cell r="T349">
            <v>548</v>
          </cell>
        </row>
        <row r="350">
          <cell r="T350">
            <v>549</v>
          </cell>
        </row>
        <row r="351">
          <cell r="T351">
            <v>550</v>
          </cell>
        </row>
        <row r="352">
          <cell r="T352">
            <v>551</v>
          </cell>
        </row>
        <row r="353">
          <cell r="T353">
            <v>552</v>
          </cell>
        </row>
        <row r="354">
          <cell r="T354">
            <v>553</v>
          </cell>
        </row>
        <row r="355">
          <cell r="T355">
            <v>554</v>
          </cell>
        </row>
        <row r="356">
          <cell r="T356">
            <v>555</v>
          </cell>
        </row>
        <row r="357">
          <cell r="T357">
            <v>556</v>
          </cell>
        </row>
        <row r="358">
          <cell r="T358">
            <v>557</v>
          </cell>
        </row>
        <row r="359">
          <cell r="T359">
            <v>558</v>
          </cell>
        </row>
        <row r="360">
          <cell r="T360">
            <v>559</v>
          </cell>
        </row>
        <row r="361">
          <cell r="T361">
            <v>600</v>
          </cell>
        </row>
        <row r="362">
          <cell r="T362">
            <v>601</v>
          </cell>
        </row>
        <row r="363">
          <cell r="T363">
            <v>602</v>
          </cell>
        </row>
        <row r="364">
          <cell r="T364">
            <v>603</v>
          </cell>
        </row>
        <row r="365">
          <cell r="T365">
            <v>604</v>
          </cell>
        </row>
        <row r="366">
          <cell r="T366">
            <v>605</v>
          </cell>
        </row>
        <row r="367">
          <cell r="T367">
            <v>606</v>
          </cell>
        </row>
        <row r="368">
          <cell r="T368">
            <v>607</v>
          </cell>
        </row>
        <row r="369">
          <cell r="T369">
            <v>608</v>
          </cell>
        </row>
        <row r="370">
          <cell r="T370">
            <v>609</v>
          </cell>
        </row>
        <row r="371">
          <cell r="T371">
            <v>610</v>
          </cell>
        </row>
        <row r="372">
          <cell r="T372">
            <v>611</v>
          </cell>
        </row>
        <row r="373">
          <cell r="T373">
            <v>612</v>
          </cell>
        </row>
        <row r="374">
          <cell r="T374">
            <v>613</v>
          </cell>
        </row>
        <row r="375">
          <cell r="T375">
            <v>614</v>
          </cell>
        </row>
        <row r="376">
          <cell r="T376">
            <v>615</v>
          </cell>
        </row>
        <row r="377">
          <cell r="T377">
            <v>616</v>
          </cell>
        </row>
        <row r="378">
          <cell r="T378">
            <v>617</v>
          </cell>
        </row>
        <row r="379">
          <cell r="T379">
            <v>618</v>
          </cell>
        </row>
        <row r="380">
          <cell r="T380">
            <v>619</v>
          </cell>
        </row>
        <row r="381">
          <cell r="T381">
            <v>620</v>
          </cell>
        </row>
        <row r="382">
          <cell r="T382">
            <v>621</v>
          </cell>
        </row>
        <row r="383">
          <cell r="T383">
            <v>622</v>
          </cell>
        </row>
        <row r="384">
          <cell r="T384">
            <v>623</v>
          </cell>
        </row>
        <row r="385">
          <cell r="T385">
            <v>624</v>
          </cell>
        </row>
        <row r="386">
          <cell r="T386">
            <v>625</v>
          </cell>
        </row>
        <row r="387">
          <cell r="T387">
            <v>626</v>
          </cell>
        </row>
        <row r="388">
          <cell r="T388">
            <v>627</v>
          </cell>
        </row>
        <row r="389">
          <cell r="T389">
            <v>628</v>
          </cell>
        </row>
        <row r="390">
          <cell r="T390">
            <v>629</v>
          </cell>
        </row>
        <row r="391">
          <cell r="T391">
            <v>630</v>
          </cell>
        </row>
        <row r="392">
          <cell r="T392">
            <v>631</v>
          </cell>
        </row>
        <row r="393">
          <cell r="T393">
            <v>632</v>
          </cell>
        </row>
        <row r="394">
          <cell r="T394">
            <v>633</v>
          </cell>
        </row>
        <row r="395">
          <cell r="T395">
            <v>634</v>
          </cell>
        </row>
        <row r="396">
          <cell r="T396">
            <v>635</v>
          </cell>
        </row>
        <row r="397">
          <cell r="T397">
            <v>636</v>
          </cell>
        </row>
        <row r="398">
          <cell r="T398">
            <v>637</v>
          </cell>
        </row>
        <row r="399">
          <cell r="T399">
            <v>638</v>
          </cell>
        </row>
        <row r="400">
          <cell r="T400">
            <v>639</v>
          </cell>
        </row>
        <row r="401">
          <cell r="T401">
            <v>640</v>
          </cell>
        </row>
        <row r="402">
          <cell r="T402">
            <v>641</v>
          </cell>
        </row>
        <row r="403">
          <cell r="T403">
            <v>642</v>
          </cell>
        </row>
        <row r="404">
          <cell r="T404">
            <v>643</v>
          </cell>
        </row>
        <row r="405">
          <cell r="T405">
            <v>644</v>
          </cell>
        </row>
        <row r="406">
          <cell r="T406">
            <v>645</v>
          </cell>
        </row>
        <row r="407">
          <cell r="T407">
            <v>646</v>
          </cell>
        </row>
        <row r="408">
          <cell r="T408">
            <v>647</v>
          </cell>
        </row>
        <row r="409">
          <cell r="T409">
            <v>648</v>
          </cell>
        </row>
        <row r="410">
          <cell r="T410">
            <v>649</v>
          </cell>
        </row>
        <row r="411">
          <cell r="T411">
            <v>650</v>
          </cell>
        </row>
        <row r="412">
          <cell r="T412">
            <v>651</v>
          </cell>
        </row>
        <row r="413">
          <cell r="T413">
            <v>652</v>
          </cell>
        </row>
        <row r="414">
          <cell r="T414">
            <v>653</v>
          </cell>
        </row>
        <row r="415">
          <cell r="T415">
            <v>654</v>
          </cell>
        </row>
        <row r="416">
          <cell r="T416">
            <v>655</v>
          </cell>
        </row>
        <row r="417">
          <cell r="T417">
            <v>656</v>
          </cell>
        </row>
        <row r="418">
          <cell r="T418">
            <v>657</v>
          </cell>
        </row>
        <row r="419">
          <cell r="T419">
            <v>658</v>
          </cell>
        </row>
        <row r="420">
          <cell r="T420">
            <v>659</v>
          </cell>
        </row>
        <row r="421">
          <cell r="T421">
            <v>700</v>
          </cell>
        </row>
        <row r="422">
          <cell r="T422">
            <v>701</v>
          </cell>
        </row>
        <row r="423">
          <cell r="T423">
            <v>702</v>
          </cell>
        </row>
        <row r="424">
          <cell r="T424">
            <v>703</v>
          </cell>
        </row>
        <row r="425">
          <cell r="T425">
            <v>704</v>
          </cell>
        </row>
        <row r="426">
          <cell r="T426">
            <v>705</v>
          </cell>
        </row>
        <row r="427">
          <cell r="T427">
            <v>706</v>
          </cell>
        </row>
        <row r="428">
          <cell r="T428">
            <v>707</v>
          </cell>
        </row>
        <row r="429">
          <cell r="T429">
            <v>708</v>
          </cell>
        </row>
        <row r="430">
          <cell r="T430">
            <v>709</v>
          </cell>
        </row>
        <row r="431">
          <cell r="T431">
            <v>710</v>
          </cell>
        </row>
        <row r="432">
          <cell r="T432">
            <v>711</v>
          </cell>
        </row>
        <row r="433">
          <cell r="T433">
            <v>712</v>
          </cell>
        </row>
        <row r="434">
          <cell r="T434">
            <v>713</v>
          </cell>
        </row>
        <row r="435">
          <cell r="T435">
            <v>714</v>
          </cell>
        </row>
        <row r="436">
          <cell r="T436">
            <v>715</v>
          </cell>
        </row>
        <row r="437">
          <cell r="T437">
            <v>716</v>
          </cell>
        </row>
        <row r="438">
          <cell r="T438">
            <v>717</v>
          </cell>
        </row>
        <row r="439">
          <cell r="T439">
            <v>718</v>
          </cell>
        </row>
        <row r="440">
          <cell r="T440">
            <v>719</v>
          </cell>
        </row>
        <row r="441">
          <cell r="T441">
            <v>720</v>
          </cell>
        </row>
        <row r="442">
          <cell r="T442">
            <v>721</v>
          </cell>
        </row>
        <row r="443">
          <cell r="T443">
            <v>722</v>
          </cell>
        </row>
        <row r="444">
          <cell r="T444">
            <v>723</v>
          </cell>
        </row>
        <row r="445">
          <cell r="T445">
            <v>724</v>
          </cell>
        </row>
        <row r="446">
          <cell r="T446">
            <v>725</v>
          </cell>
        </row>
        <row r="447">
          <cell r="T447">
            <v>726</v>
          </cell>
        </row>
        <row r="448">
          <cell r="T448">
            <v>727</v>
          </cell>
        </row>
        <row r="449">
          <cell r="T449">
            <v>728</v>
          </cell>
        </row>
        <row r="450">
          <cell r="T450">
            <v>729</v>
          </cell>
        </row>
        <row r="451">
          <cell r="T451">
            <v>730</v>
          </cell>
        </row>
        <row r="452">
          <cell r="T452">
            <v>731</v>
          </cell>
        </row>
        <row r="453">
          <cell r="T453">
            <v>732</v>
          </cell>
        </row>
        <row r="454">
          <cell r="T454">
            <v>733</v>
          </cell>
        </row>
        <row r="455">
          <cell r="T455">
            <v>734</v>
          </cell>
        </row>
        <row r="456">
          <cell r="T456">
            <v>735</v>
          </cell>
        </row>
        <row r="457">
          <cell r="T457">
            <v>736</v>
          </cell>
        </row>
        <row r="458">
          <cell r="T458">
            <v>737</v>
          </cell>
        </row>
        <row r="459">
          <cell r="T459">
            <v>738</v>
          </cell>
        </row>
        <row r="460">
          <cell r="T460">
            <v>739</v>
          </cell>
        </row>
        <row r="461">
          <cell r="T461">
            <v>740</v>
          </cell>
        </row>
        <row r="462">
          <cell r="T462">
            <v>741</v>
          </cell>
        </row>
        <row r="463">
          <cell r="T463">
            <v>742</v>
          </cell>
        </row>
        <row r="464">
          <cell r="T464">
            <v>743</v>
          </cell>
        </row>
        <row r="465">
          <cell r="T465">
            <v>744</v>
          </cell>
        </row>
        <row r="466">
          <cell r="T466">
            <v>745</v>
          </cell>
        </row>
        <row r="467">
          <cell r="T467">
            <v>746</v>
          </cell>
        </row>
        <row r="468">
          <cell r="T468">
            <v>747</v>
          </cell>
        </row>
        <row r="469">
          <cell r="T469">
            <v>748</v>
          </cell>
        </row>
        <row r="470">
          <cell r="T470">
            <v>749</v>
          </cell>
        </row>
        <row r="471">
          <cell r="T471">
            <v>750</v>
          </cell>
        </row>
        <row r="472">
          <cell r="T472">
            <v>751</v>
          </cell>
        </row>
        <row r="473">
          <cell r="T473">
            <v>752</v>
          </cell>
        </row>
        <row r="474">
          <cell r="T474">
            <v>753</v>
          </cell>
        </row>
        <row r="475">
          <cell r="T475">
            <v>754</v>
          </cell>
        </row>
        <row r="476">
          <cell r="T476">
            <v>755</v>
          </cell>
        </row>
        <row r="477">
          <cell r="T477">
            <v>756</v>
          </cell>
        </row>
        <row r="478">
          <cell r="T478">
            <v>757</v>
          </cell>
        </row>
        <row r="479">
          <cell r="T479">
            <v>758</v>
          </cell>
        </row>
        <row r="480">
          <cell r="T480">
            <v>759</v>
          </cell>
        </row>
        <row r="481">
          <cell r="T481">
            <v>800</v>
          </cell>
        </row>
        <row r="482">
          <cell r="T482">
            <v>801</v>
          </cell>
        </row>
        <row r="483">
          <cell r="T483">
            <v>802</v>
          </cell>
        </row>
        <row r="484">
          <cell r="T484">
            <v>803</v>
          </cell>
        </row>
        <row r="485">
          <cell r="T485">
            <v>804</v>
          </cell>
        </row>
        <row r="486">
          <cell r="T486">
            <v>805</v>
          </cell>
        </row>
        <row r="487">
          <cell r="T487">
            <v>806</v>
          </cell>
        </row>
        <row r="488">
          <cell r="T488">
            <v>807</v>
          </cell>
        </row>
        <row r="489">
          <cell r="T489">
            <v>808</v>
          </cell>
        </row>
        <row r="490">
          <cell r="T490">
            <v>809</v>
          </cell>
        </row>
        <row r="491">
          <cell r="T491">
            <v>810</v>
          </cell>
        </row>
        <row r="492">
          <cell r="T492">
            <v>811</v>
          </cell>
        </row>
        <row r="493">
          <cell r="T493">
            <v>812</v>
          </cell>
        </row>
        <row r="494">
          <cell r="T494">
            <v>813</v>
          </cell>
        </row>
        <row r="495">
          <cell r="T495">
            <v>814</v>
          </cell>
        </row>
        <row r="496">
          <cell r="T496">
            <v>815</v>
          </cell>
        </row>
        <row r="497">
          <cell r="T497">
            <v>816</v>
          </cell>
        </row>
        <row r="498">
          <cell r="T498">
            <v>817</v>
          </cell>
        </row>
        <row r="499">
          <cell r="T499">
            <v>818</v>
          </cell>
        </row>
        <row r="500">
          <cell r="T500">
            <v>819</v>
          </cell>
        </row>
        <row r="501">
          <cell r="T501">
            <v>820</v>
          </cell>
        </row>
        <row r="502">
          <cell r="T502">
            <v>821</v>
          </cell>
        </row>
        <row r="503">
          <cell r="T503">
            <v>822</v>
          </cell>
        </row>
        <row r="504">
          <cell r="T504">
            <v>823</v>
          </cell>
        </row>
        <row r="505">
          <cell r="T505">
            <v>824</v>
          </cell>
        </row>
        <row r="506">
          <cell r="T506">
            <v>825</v>
          </cell>
        </row>
        <row r="507">
          <cell r="T507">
            <v>826</v>
          </cell>
        </row>
        <row r="508">
          <cell r="T508">
            <v>827</v>
          </cell>
        </row>
        <row r="509">
          <cell r="T509">
            <v>828</v>
          </cell>
        </row>
        <row r="510">
          <cell r="T510">
            <v>829</v>
          </cell>
        </row>
        <row r="511">
          <cell r="T511">
            <v>830</v>
          </cell>
        </row>
        <row r="512">
          <cell r="T512">
            <v>831</v>
          </cell>
        </row>
        <row r="513">
          <cell r="T513">
            <v>832</v>
          </cell>
        </row>
        <row r="514">
          <cell r="T514">
            <v>833</v>
          </cell>
        </row>
        <row r="515">
          <cell r="T515">
            <v>834</v>
          </cell>
        </row>
        <row r="516">
          <cell r="T516">
            <v>835</v>
          </cell>
        </row>
        <row r="517">
          <cell r="T517">
            <v>836</v>
          </cell>
        </row>
        <row r="518">
          <cell r="T518">
            <v>837</v>
          </cell>
        </row>
        <row r="519">
          <cell r="T519">
            <v>838</v>
          </cell>
        </row>
        <row r="520">
          <cell r="T520">
            <v>839</v>
          </cell>
        </row>
        <row r="521">
          <cell r="T521">
            <v>840</v>
          </cell>
        </row>
        <row r="522">
          <cell r="T522">
            <v>841</v>
          </cell>
        </row>
        <row r="523">
          <cell r="T523">
            <v>842</v>
          </cell>
        </row>
        <row r="524">
          <cell r="T524">
            <v>843</v>
          </cell>
        </row>
        <row r="525">
          <cell r="T525">
            <v>844</v>
          </cell>
        </row>
        <row r="526">
          <cell r="T526">
            <v>845</v>
          </cell>
        </row>
        <row r="527">
          <cell r="T527">
            <v>846</v>
          </cell>
        </row>
        <row r="528">
          <cell r="T528">
            <v>847</v>
          </cell>
        </row>
        <row r="529">
          <cell r="T529">
            <v>848</v>
          </cell>
        </row>
        <row r="530">
          <cell r="T530">
            <v>849</v>
          </cell>
        </row>
        <row r="531">
          <cell r="T531">
            <v>850</v>
          </cell>
        </row>
        <row r="532">
          <cell r="T532">
            <v>851</v>
          </cell>
        </row>
        <row r="533">
          <cell r="T533">
            <v>852</v>
          </cell>
        </row>
        <row r="534">
          <cell r="T534">
            <v>853</v>
          </cell>
        </row>
        <row r="535">
          <cell r="T535">
            <v>854</v>
          </cell>
        </row>
        <row r="536">
          <cell r="T536">
            <v>855</v>
          </cell>
        </row>
        <row r="537">
          <cell r="T537">
            <v>856</v>
          </cell>
        </row>
        <row r="538">
          <cell r="T538">
            <v>857</v>
          </cell>
        </row>
        <row r="539">
          <cell r="T539">
            <v>858</v>
          </cell>
        </row>
        <row r="540">
          <cell r="T540">
            <v>859</v>
          </cell>
        </row>
        <row r="541">
          <cell r="T541">
            <v>900</v>
          </cell>
        </row>
        <row r="542">
          <cell r="T542">
            <v>901</v>
          </cell>
        </row>
        <row r="543">
          <cell r="T543">
            <v>902</v>
          </cell>
        </row>
        <row r="544">
          <cell r="T544">
            <v>903</v>
          </cell>
        </row>
        <row r="545">
          <cell r="T545">
            <v>904</v>
          </cell>
        </row>
        <row r="546">
          <cell r="T546">
            <v>905</v>
          </cell>
        </row>
        <row r="547">
          <cell r="T547">
            <v>906</v>
          </cell>
        </row>
        <row r="548">
          <cell r="T548">
            <v>907</v>
          </cell>
        </row>
        <row r="549">
          <cell r="T549">
            <v>908</v>
          </cell>
        </row>
        <row r="550">
          <cell r="T550">
            <v>909</v>
          </cell>
        </row>
        <row r="551">
          <cell r="T551">
            <v>910</v>
          </cell>
        </row>
        <row r="552">
          <cell r="T552">
            <v>911</v>
          </cell>
        </row>
        <row r="553">
          <cell r="T553">
            <v>912</v>
          </cell>
        </row>
        <row r="554">
          <cell r="T554">
            <v>913</v>
          </cell>
        </row>
        <row r="555">
          <cell r="T555">
            <v>914</v>
          </cell>
        </row>
        <row r="556">
          <cell r="T556">
            <v>915</v>
          </cell>
        </row>
        <row r="557">
          <cell r="T557">
            <v>916</v>
          </cell>
        </row>
        <row r="558">
          <cell r="T558">
            <v>917</v>
          </cell>
        </row>
        <row r="559">
          <cell r="T559">
            <v>918</v>
          </cell>
        </row>
        <row r="560">
          <cell r="T560">
            <v>919</v>
          </cell>
        </row>
        <row r="561">
          <cell r="T561">
            <v>920</v>
          </cell>
        </row>
        <row r="562">
          <cell r="T562">
            <v>921</v>
          </cell>
        </row>
        <row r="563">
          <cell r="T563">
            <v>922</v>
          </cell>
        </row>
        <row r="564">
          <cell r="T564">
            <v>923</v>
          </cell>
        </row>
        <row r="565">
          <cell r="T565">
            <v>924</v>
          </cell>
        </row>
        <row r="566">
          <cell r="T566">
            <v>925</v>
          </cell>
        </row>
        <row r="567">
          <cell r="T567">
            <v>926</v>
          </cell>
        </row>
        <row r="568">
          <cell r="T568">
            <v>927</v>
          </cell>
        </row>
        <row r="569">
          <cell r="T569">
            <v>928</v>
          </cell>
        </row>
        <row r="570">
          <cell r="T570">
            <v>929</v>
          </cell>
        </row>
        <row r="571">
          <cell r="T571">
            <v>930</v>
          </cell>
        </row>
        <row r="572">
          <cell r="T572">
            <v>931</v>
          </cell>
        </row>
        <row r="573">
          <cell r="T573">
            <v>932</v>
          </cell>
        </row>
        <row r="574">
          <cell r="T574">
            <v>933</v>
          </cell>
        </row>
        <row r="575">
          <cell r="T575">
            <v>934</v>
          </cell>
        </row>
        <row r="576">
          <cell r="T576">
            <v>935</v>
          </cell>
        </row>
        <row r="577">
          <cell r="T577">
            <v>936</v>
          </cell>
        </row>
        <row r="578">
          <cell r="T578">
            <v>937</v>
          </cell>
        </row>
        <row r="579">
          <cell r="T579">
            <v>938</v>
          </cell>
        </row>
        <row r="580">
          <cell r="T580">
            <v>939</v>
          </cell>
        </row>
        <row r="581">
          <cell r="T581">
            <v>940</v>
          </cell>
        </row>
        <row r="582">
          <cell r="T582">
            <v>941</v>
          </cell>
        </row>
        <row r="583">
          <cell r="T583">
            <v>942</v>
          </cell>
        </row>
        <row r="584">
          <cell r="T584">
            <v>943</v>
          </cell>
        </row>
        <row r="585">
          <cell r="T585">
            <v>944</v>
          </cell>
        </row>
        <row r="586">
          <cell r="T586">
            <v>945</v>
          </cell>
        </row>
        <row r="587">
          <cell r="T587">
            <v>946</v>
          </cell>
        </row>
        <row r="588">
          <cell r="T588">
            <v>947</v>
          </cell>
        </row>
        <row r="589">
          <cell r="T589">
            <v>948</v>
          </cell>
        </row>
        <row r="590">
          <cell r="T590">
            <v>949</v>
          </cell>
        </row>
        <row r="591">
          <cell r="T591">
            <v>950</v>
          </cell>
        </row>
        <row r="592">
          <cell r="T592">
            <v>951</v>
          </cell>
        </row>
        <row r="593">
          <cell r="T593">
            <v>952</v>
          </cell>
        </row>
        <row r="594">
          <cell r="T594">
            <v>953</v>
          </cell>
        </row>
        <row r="595">
          <cell r="T595">
            <v>954</v>
          </cell>
        </row>
        <row r="596">
          <cell r="T596">
            <v>955</v>
          </cell>
        </row>
        <row r="597">
          <cell r="T597">
            <v>956</v>
          </cell>
        </row>
        <row r="598">
          <cell r="T598">
            <v>957</v>
          </cell>
        </row>
        <row r="599">
          <cell r="T599">
            <v>958</v>
          </cell>
        </row>
        <row r="600">
          <cell r="T600">
            <v>959</v>
          </cell>
        </row>
        <row r="601">
          <cell r="T601">
            <v>1000</v>
          </cell>
        </row>
        <row r="602">
          <cell r="T602">
            <v>1001</v>
          </cell>
        </row>
        <row r="603">
          <cell r="T603">
            <v>1002</v>
          </cell>
        </row>
        <row r="604">
          <cell r="T604">
            <v>1003</v>
          </cell>
        </row>
        <row r="605">
          <cell r="T605">
            <v>1004</v>
          </cell>
        </row>
        <row r="606">
          <cell r="T606">
            <v>1005</v>
          </cell>
        </row>
        <row r="607">
          <cell r="T607">
            <v>1006</v>
          </cell>
        </row>
        <row r="608">
          <cell r="T608">
            <v>1007</v>
          </cell>
        </row>
        <row r="609">
          <cell r="T609">
            <v>1008</v>
          </cell>
        </row>
        <row r="610">
          <cell r="T610">
            <v>1009</v>
          </cell>
        </row>
        <row r="611">
          <cell r="T611">
            <v>1010</v>
          </cell>
        </row>
        <row r="612">
          <cell r="T612">
            <v>1011</v>
          </cell>
        </row>
        <row r="613">
          <cell r="T613">
            <v>1012</v>
          </cell>
        </row>
        <row r="614">
          <cell r="T614">
            <v>1013</v>
          </cell>
        </row>
        <row r="615">
          <cell r="T615">
            <v>1014</v>
          </cell>
        </row>
        <row r="616">
          <cell r="T616">
            <v>1015</v>
          </cell>
        </row>
        <row r="617">
          <cell r="T617">
            <v>1016</v>
          </cell>
        </row>
        <row r="618">
          <cell r="T618">
            <v>1017</v>
          </cell>
        </row>
        <row r="619">
          <cell r="T619">
            <v>1018</v>
          </cell>
        </row>
        <row r="620">
          <cell r="T620">
            <v>1019</v>
          </cell>
        </row>
        <row r="621">
          <cell r="T621">
            <v>1020</v>
          </cell>
        </row>
        <row r="622">
          <cell r="T622">
            <v>1021</v>
          </cell>
        </row>
        <row r="623">
          <cell r="T623">
            <v>1022</v>
          </cell>
        </row>
        <row r="624">
          <cell r="T624">
            <v>1023</v>
          </cell>
        </row>
        <row r="625">
          <cell r="T625">
            <v>1024</v>
          </cell>
        </row>
        <row r="626">
          <cell r="T626">
            <v>1025</v>
          </cell>
        </row>
        <row r="627">
          <cell r="T627">
            <v>1026</v>
          </cell>
        </row>
        <row r="628">
          <cell r="T628">
            <v>1027</v>
          </cell>
        </row>
        <row r="629">
          <cell r="T629">
            <v>1028</v>
          </cell>
        </row>
        <row r="630">
          <cell r="T630">
            <v>1029</v>
          </cell>
        </row>
        <row r="631">
          <cell r="T631">
            <v>1030</v>
          </cell>
        </row>
        <row r="632">
          <cell r="T632">
            <v>1031</v>
          </cell>
        </row>
        <row r="633">
          <cell r="T633">
            <v>1032</v>
          </cell>
        </row>
        <row r="634">
          <cell r="T634">
            <v>1033</v>
          </cell>
        </row>
        <row r="635">
          <cell r="T635">
            <v>1034</v>
          </cell>
        </row>
        <row r="636">
          <cell r="T636">
            <v>1035</v>
          </cell>
        </row>
        <row r="637">
          <cell r="T637">
            <v>1036</v>
          </cell>
        </row>
        <row r="638">
          <cell r="T638">
            <v>1037</v>
          </cell>
        </row>
        <row r="639">
          <cell r="T639">
            <v>1038</v>
          </cell>
        </row>
        <row r="640">
          <cell r="T640">
            <v>1039</v>
          </cell>
        </row>
        <row r="641">
          <cell r="T641">
            <v>1040</v>
          </cell>
        </row>
        <row r="642">
          <cell r="T642">
            <v>1041</v>
          </cell>
        </row>
        <row r="643">
          <cell r="T643">
            <v>1042</v>
          </cell>
        </row>
        <row r="644">
          <cell r="T644">
            <v>1043</v>
          </cell>
        </row>
        <row r="645">
          <cell r="T645">
            <v>1044</v>
          </cell>
        </row>
        <row r="646">
          <cell r="T646">
            <v>1045</v>
          </cell>
        </row>
        <row r="647">
          <cell r="T647">
            <v>1046</v>
          </cell>
        </row>
        <row r="648">
          <cell r="T648">
            <v>1047</v>
          </cell>
        </row>
        <row r="649">
          <cell r="T649">
            <v>1048</v>
          </cell>
        </row>
        <row r="650">
          <cell r="T650">
            <v>1049</v>
          </cell>
        </row>
        <row r="651">
          <cell r="T651">
            <v>1050</v>
          </cell>
        </row>
        <row r="652">
          <cell r="T652">
            <v>1051</v>
          </cell>
        </row>
        <row r="653">
          <cell r="T653">
            <v>1052</v>
          </cell>
        </row>
        <row r="654">
          <cell r="T654">
            <v>1053</v>
          </cell>
        </row>
        <row r="655">
          <cell r="T655">
            <v>1054</v>
          </cell>
        </row>
        <row r="656">
          <cell r="T656">
            <v>1055</v>
          </cell>
        </row>
        <row r="657">
          <cell r="T657">
            <v>1056</v>
          </cell>
        </row>
        <row r="658">
          <cell r="T658">
            <v>1057</v>
          </cell>
        </row>
        <row r="659">
          <cell r="T659">
            <v>1058</v>
          </cell>
        </row>
        <row r="660">
          <cell r="T660">
            <v>1059</v>
          </cell>
        </row>
        <row r="661">
          <cell r="T661">
            <v>1100</v>
          </cell>
        </row>
        <row r="662">
          <cell r="T662">
            <v>1101</v>
          </cell>
        </row>
        <row r="663">
          <cell r="T663">
            <v>1102</v>
          </cell>
        </row>
        <row r="664">
          <cell r="T664">
            <v>1103</v>
          </cell>
        </row>
        <row r="665">
          <cell r="T665">
            <v>1104</v>
          </cell>
        </row>
        <row r="666">
          <cell r="T666">
            <v>1105</v>
          </cell>
        </row>
        <row r="667">
          <cell r="T667">
            <v>1106</v>
          </cell>
        </row>
        <row r="668">
          <cell r="T668">
            <v>1107</v>
          </cell>
        </row>
        <row r="669">
          <cell r="T669">
            <v>1108</v>
          </cell>
        </row>
        <row r="670">
          <cell r="T670">
            <v>1109</v>
          </cell>
        </row>
        <row r="671">
          <cell r="T671">
            <v>1110</v>
          </cell>
        </row>
        <row r="672">
          <cell r="T672">
            <v>1111</v>
          </cell>
        </row>
        <row r="673">
          <cell r="T673">
            <v>1112</v>
          </cell>
        </row>
        <row r="674">
          <cell r="T674">
            <v>1113</v>
          </cell>
        </row>
        <row r="675">
          <cell r="T675">
            <v>1114</v>
          </cell>
        </row>
        <row r="676">
          <cell r="T676">
            <v>1115</v>
          </cell>
        </row>
        <row r="677">
          <cell r="T677">
            <v>1116</v>
          </cell>
        </row>
        <row r="678">
          <cell r="T678">
            <v>1117</v>
          </cell>
        </row>
        <row r="679">
          <cell r="T679">
            <v>1118</v>
          </cell>
        </row>
        <row r="680">
          <cell r="T680">
            <v>1119</v>
          </cell>
        </row>
        <row r="681">
          <cell r="T681">
            <v>1120</v>
          </cell>
        </row>
        <row r="682">
          <cell r="T682">
            <v>1121</v>
          </cell>
        </row>
        <row r="683">
          <cell r="T683">
            <v>1122</v>
          </cell>
        </row>
        <row r="684">
          <cell r="T684">
            <v>1123</v>
          </cell>
        </row>
        <row r="685">
          <cell r="T685">
            <v>1124</v>
          </cell>
        </row>
        <row r="686">
          <cell r="T686">
            <v>1125</v>
          </cell>
        </row>
        <row r="687">
          <cell r="T687">
            <v>1126</v>
          </cell>
        </row>
        <row r="688">
          <cell r="T688">
            <v>1127</v>
          </cell>
        </row>
        <row r="689">
          <cell r="T689">
            <v>1128</v>
          </cell>
        </row>
        <row r="690">
          <cell r="T690">
            <v>1129</v>
          </cell>
        </row>
        <row r="691">
          <cell r="T691">
            <v>1130</v>
          </cell>
        </row>
        <row r="692">
          <cell r="T692">
            <v>1131</v>
          </cell>
        </row>
        <row r="693">
          <cell r="T693">
            <v>1132</v>
          </cell>
        </row>
        <row r="694">
          <cell r="T694">
            <v>1133</v>
          </cell>
        </row>
        <row r="695">
          <cell r="T695">
            <v>1134</v>
          </cell>
        </row>
        <row r="696">
          <cell r="T696">
            <v>1135</v>
          </cell>
        </row>
        <row r="697">
          <cell r="T697">
            <v>1136</v>
          </cell>
        </row>
        <row r="698">
          <cell r="T698">
            <v>1137</v>
          </cell>
        </row>
        <row r="699">
          <cell r="T699">
            <v>1138</v>
          </cell>
        </row>
        <row r="700">
          <cell r="T700">
            <v>1139</v>
          </cell>
        </row>
        <row r="701">
          <cell r="T701">
            <v>1140</v>
          </cell>
        </row>
        <row r="702">
          <cell r="T702">
            <v>1141</v>
          </cell>
        </row>
        <row r="703">
          <cell r="T703">
            <v>1142</v>
          </cell>
        </row>
        <row r="704">
          <cell r="T704">
            <v>1143</v>
          </cell>
        </row>
        <row r="705">
          <cell r="T705">
            <v>1144</v>
          </cell>
        </row>
        <row r="706">
          <cell r="T706">
            <v>1145</v>
          </cell>
        </row>
        <row r="707">
          <cell r="T707">
            <v>1146</v>
          </cell>
        </row>
        <row r="708">
          <cell r="T708">
            <v>1147</v>
          </cell>
        </row>
        <row r="709">
          <cell r="T709">
            <v>1148</v>
          </cell>
        </row>
        <row r="710">
          <cell r="T710">
            <v>1149</v>
          </cell>
        </row>
        <row r="711">
          <cell r="T711">
            <v>1150</v>
          </cell>
        </row>
        <row r="712">
          <cell r="T712">
            <v>1151</v>
          </cell>
        </row>
        <row r="713">
          <cell r="T713">
            <v>1152</v>
          </cell>
        </row>
        <row r="714">
          <cell r="T714">
            <v>1153</v>
          </cell>
        </row>
        <row r="715">
          <cell r="T715">
            <v>1154</v>
          </cell>
        </row>
        <row r="716">
          <cell r="T716">
            <v>1155</v>
          </cell>
        </row>
        <row r="717">
          <cell r="T717">
            <v>1156</v>
          </cell>
        </row>
        <row r="718">
          <cell r="T718">
            <v>1157</v>
          </cell>
        </row>
        <row r="719">
          <cell r="T719">
            <v>1158</v>
          </cell>
        </row>
        <row r="720">
          <cell r="T720">
            <v>1159</v>
          </cell>
        </row>
        <row r="721">
          <cell r="T721">
            <v>1200</v>
          </cell>
        </row>
        <row r="722">
          <cell r="T722">
            <v>1201</v>
          </cell>
        </row>
        <row r="723">
          <cell r="T723">
            <v>1202</v>
          </cell>
        </row>
        <row r="724">
          <cell r="T724">
            <v>1203</v>
          </cell>
        </row>
        <row r="725">
          <cell r="T725">
            <v>1204</v>
          </cell>
        </row>
        <row r="726">
          <cell r="T726">
            <v>1205</v>
          </cell>
        </row>
        <row r="727">
          <cell r="T727">
            <v>1206</v>
          </cell>
        </row>
        <row r="728">
          <cell r="T728">
            <v>1207</v>
          </cell>
        </row>
        <row r="729">
          <cell r="T729">
            <v>1208</v>
          </cell>
        </row>
        <row r="730">
          <cell r="T730">
            <v>1209</v>
          </cell>
        </row>
        <row r="731">
          <cell r="T731">
            <v>1210</v>
          </cell>
        </row>
        <row r="732">
          <cell r="T732">
            <v>1211</v>
          </cell>
        </row>
        <row r="733">
          <cell r="T733">
            <v>1212</v>
          </cell>
        </row>
        <row r="734">
          <cell r="T734">
            <v>1213</v>
          </cell>
        </row>
        <row r="735">
          <cell r="T735">
            <v>1214</v>
          </cell>
        </row>
        <row r="736">
          <cell r="T736">
            <v>1215</v>
          </cell>
        </row>
        <row r="737">
          <cell r="T737">
            <v>1216</v>
          </cell>
        </row>
        <row r="738">
          <cell r="T738">
            <v>1217</v>
          </cell>
        </row>
        <row r="739">
          <cell r="T739">
            <v>1218</v>
          </cell>
        </row>
        <row r="740">
          <cell r="T740">
            <v>1219</v>
          </cell>
        </row>
        <row r="741">
          <cell r="T741">
            <v>1220</v>
          </cell>
        </row>
        <row r="742">
          <cell r="T742">
            <v>1221</v>
          </cell>
        </row>
        <row r="743">
          <cell r="T743">
            <v>1222</v>
          </cell>
        </row>
        <row r="744">
          <cell r="T744">
            <v>1223</v>
          </cell>
        </row>
        <row r="745">
          <cell r="T745">
            <v>1224</v>
          </cell>
        </row>
        <row r="746">
          <cell r="T746">
            <v>1225</v>
          </cell>
        </row>
        <row r="747">
          <cell r="T747">
            <v>1226</v>
          </cell>
        </row>
        <row r="748">
          <cell r="T748">
            <v>1227</v>
          </cell>
        </row>
        <row r="749">
          <cell r="T749">
            <v>1228</v>
          </cell>
        </row>
        <row r="750">
          <cell r="T750">
            <v>1229</v>
          </cell>
        </row>
        <row r="751">
          <cell r="T751">
            <v>1230</v>
          </cell>
        </row>
        <row r="752">
          <cell r="T752">
            <v>1231</v>
          </cell>
        </row>
        <row r="753">
          <cell r="T753">
            <v>1232</v>
          </cell>
        </row>
        <row r="754">
          <cell r="T754">
            <v>1233</v>
          </cell>
        </row>
        <row r="755">
          <cell r="T755">
            <v>1234</v>
          </cell>
        </row>
        <row r="756">
          <cell r="T756">
            <v>1235</v>
          </cell>
        </row>
        <row r="757">
          <cell r="T757">
            <v>1236</v>
          </cell>
        </row>
        <row r="758">
          <cell r="T758">
            <v>1237</v>
          </cell>
        </row>
        <row r="759">
          <cell r="T759">
            <v>1238</v>
          </cell>
        </row>
        <row r="760">
          <cell r="T760">
            <v>1239</v>
          </cell>
        </row>
        <row r="761">
          <cell r="T761">
            <v>1240</v>
          </cell>
        </row>
        <row r="762">
          <cell r="T762">
            <v>1241</v>
          </cell>
        </row>
        <row r="763">
          <cell r="T763">
            <v>1242</v>
          </cell>
        </row>
        <row r="764">
          <cell r="T764">
            <v>1243</v>
          </cell>
        </row>
        <row r="765">
          <cell r="T765">
            <v>1244</v>
          </cell>
        </row>
        <row r="766">
          <cell r="T766">
            <v>1245</v>
          </cell>
        </row>
        <row r="767">
          <cell r="T767">
            <v>1246</v>
          </cell>
        </row>
        <row r="768">
          <cell r="T768">
            <v>1247</v>
          </cell>
        </row>
        <row r="769">
          <cell r="T769">
            <v>1248</v>
          </cell>
        </row>
        <row r="770">
          <cell r="T770">
            <v>1249</v>
          </cell>
        </row>
        <row r="771">
          <cell r="T771">
            <v>1250</v>
          </cell>
        </row>
        <row r="772">
          <cell r="T772">
            <v>1251</v>
          </cell>
        </row>
        <row r="773">
          <cell r="T773">
            <v>1252</v>
          </cell>
        </row>
        <row r="774">
          <cell r="T774">
            <v>1253</v>
          </cell>
        </row>
        <row r="775">
          <cell r="T775">
            <v>1254</v>
          </cell>
        </row>
        <row r="776">
          <cell r="T776">
            <v>1255</v>
          </cell>
        </row>
        <row r="777">
          <cell r="T777">
            <v>1256</v>
          </cell>
        </row>
        <row r="778">
          <cell r="T778">
            <v>1257</v>
          </cell>
        </row>
        <row r="779">
          <cell r="T779">
            <v>1258</v>
          </cell>
        </row>
        <row r="780">
          <cell r="T780">
            <v>1259</v>
          </cell>
        </row>
        <row r="781">
          <cell r="T781">
            <v>1300</v>
          </cell>
        </row>
        <row r="782">
          <cell r="T782">
            <v>1301</v>
          </cell>
        </row>
        <row r="783">
          <cell r="T783">
            <v>1302</v>
          </cell>
        </row>
        <row r="784">
          <cell r="T784">
            <v>1303</v>
          </cell>
        </row>
        <row r="785">
          <cell r="T785">
            <v>1304</v>
          </cell>
        </row>
        <row r="786">
          <cell r="T786">
            <v>1305</v>
          </cell>
        </row>
        <row r="787">
          <cell r="T787">
            <v>1306</v>
          </cell>
        </row>
        <row r="788">
          <cell r="T788">
            <v>1307</v>
          </cell>
        </row>
        <row r="789">
          <cell r="T789">
            <v>1308</v>
          </cell>
        </row>
        <row r="790">
          <cell r="T790">
            <v>1309</v>
          </cell>
        </row>
        <row r="791">
          <cell r="T791">
            <v>1310</v>
          </cell>
        </row>
        <row r="792">
          <cell r="T792">
            <v>1311</v>
          </cell>
        </row>
        <row r="793">
          <cell r="T793">
            <v>1312</v>
          </cell>
        </row>
        <row r="794">
          <cell r="T794">
            <v>1313</v>
          </cell>
        </row>
        <row r="795">
          <cell r="T795">
            <v>1314</v>
          </cell>
        </row>
        <row r="796">
          <cell r="T796">
            <v>1315</v>
          </cell>
        </row>
        <row r="797">
          <cell r="T797">
            <v>1316</v>
          </cell>
        </row>
        <row r="798">
          <cell r="T798">
            <v>1317</v>
          </cell>
        </row>
        <row r="799">
          <cell r="T799">
            <v>1318</v>
          </cell>
        </row>
        <row r="800">
          <cell r="T800">
            <v>1319</v>
          </cell>
        </row>
        <row r="801">
          <cell r="T801">
            <v>1320</v>
          </cell>
        </row>
        <row r="802">
          <cell r="T802">
            <v>1321</v>
          </cell>
        </row>
        <row r="803">
          <cell r="T803">
            <v>1322</v>
          </cell>
        </row>
        <row r="804">
          <cell r="T804">
            <v>1323</v>
          </cell>
        </row>
        <row r="805">
          <cell r="T805">
            <v>1324</v>
          </cell>
        </row>
        <row r="806">
          <cell r="T806">
            <v>1325</v>
          </cell>
        </row>
        <row r="807">
          <cell r="T807">
            <v>1326</v>
          </cell>
        </row>
        <row r="808">
          <cell r="T808">
            <v>1327</v>
          </cell>
        </row>
        <row r="809">
          <cell r="T809">
            <v>1328</v>
          </cell>
        </row>
        <row r="810">
          <cell r="T810">
            <v>1329</v>
          </cell>
        </row>
        <row r="811">
          <cell r="T811">
            <v>1330</v>
          </cell>
        </row>
        <row r="812">
          <cell r="T812">
            <v>1331</v>
          </cell>
        </row>
        <row r="813">
          <cell r="T813">
            <v>1332</v>
          </cell>
        </row>
        <row r="814">
          <cell r="T814">
            <v>1333</v>
          </cell>
        </row>
        <row r="815">
          <cell r="T815">
            <v>1334</v>
          </cell>
        </row>
        <row r="816">
          <cell r="T816">
            <v>1335</v>
          </cell>
        </row>
        <row r="817">
          <cell r="T817">
            <v>1336</v>
          </cell>
        </row>
        <row r="818">
          <cell r="T818">
            <v>1337</v>
          </cell>
        </row>
        <row r="819">
          <cell r="T819">
            <v>1338</v>
          </cell>
        </row>
        <row r="820">
          <cell r="T820">
            <v>1339</v>
          </cell>
        </row>
        <row r="821">
          <cell r="T821">
            <v>1340</v>
          </cell>
        </row>
        <row r="822">
          <cell r="T822">
            <v>1341</v>
          </cell>
        </row>
        <row r="823">
          <cell r="T823">
            <v>1342</v>
          </cell>
        </row>
        <row r="824">
          <cell r="T824">
            <v>1343</v>
          </cell>
        </row>
        <row r="825">
          <cell r="T825">
            <v>1344</v>
          </cell>
        </row>
        <row r="826">
          <cell r="T826">
            <v>1345</v>
          </cell>
        </row>
        <row r="827">
          <cell r="T827">
            <v>1346</v>
          </cell>
        </row>
        <row r="828">
          <cell r="T828">
            <v>1347</v>
          </cell>
        </row>
        <row r="829">
          <cell r="T829">
            <v>1348</v>
          </cell>
        </row>
        <row r="830">
          <cell r="T830">
            <v>1349</v>
          </cell>
        </row>
        <row r="831">
          <cell r="T831">
            <v>1350</v>
          </cell>
        </row>
        <row r="832">
          <cell r="T832">
            <v>1351</v>
          </cell>
        </row>
        <row r="833">
          <cell r="T833">
            <v>1352</v>
          </cell>
        </row>
        <row r="834">
          <cell r="T834">
            <v>1353</v>
          </cell>
        </row>
        <row r="835">
          <cell r="T835">
            <v>1354</v>
          </cell>
        </row>
        <row r="836">
          <cell r="T836">
            <v>1355</v>
          </cell>
        </row>
        <row r="837">
          <cell r="T837">
            <v>1356</v>
          </cell>
        </row>
        <row r="838">
          <cell r="T838">
            <v>1357</v>
          </cell>
        </row>
        <row r="839">
          <cell r="T839">
            <v>1358</v>
          </cell>
        </row>
        <row r="840">
          <cell r="T840">
            <v>1359</v>
          </cell>
        </row>
        <row r="841">
          <cell r="T841">
            <v>1400</v>
          </cell>
        </row>
        <row r="842">
          <cell r="T842">
            <v>1401</v>
          </cell>
        </row>
        <row r="843">
          <cell r="T843">
            <v>1402</v>
          </cell>
        </row>
        <row r="844">
          <cell r="T844">
            <v>1403</v>
          </cell>
        </row>
        <row r="845">
          <cell r="T845">
            <v>1404</v>
          </cell>
        </row>
        <row r="846">
          <cell r="T846">
            <v>1405</v>
          </cell>
        </row>
        <row r="847">
          <cell r="T847">
            <v>1406</v>
          </cell>
        </row>
        <row r="848">
          <cell r="T848">
            <v>1407</v>
          </cell>
        </row>
        <row r="849">
          <cell r="T849">
            <v>1408</v>
          </cell>
        </row>
        <row r="850">
          <cell r="T850">
            <v>1409</v>
          </cell>
        </row>
        <row r="851">
          <cell r="T851">
            <v>1410</v>
          </cell>
        </row>
        <row r="852">
          <cell r="T852">
            <v>1411</v>
          </cell>
        </row>
        <row r="853">
          <cell r="T853">
            <v>1412</v>
          </cell>
        </row>
        <row r="854">
          <cell r="T854">
            <v>1413</v>
          </cell>
        </row>
        <row r="855">
          <cell r="T855">
            <v>1414</v>
          </cell>
        </row>
        <row r="856">
          <cell r="T856">
            <v>1415</v>
          </cell>
        </row>
        <row r="857">
          <cell r="T857">
            <v>1416</v>
          </cell>
        </row>
        <row r="858">
          <cell r="T858">
            <v>1417</v>
          </cell>
        </row>
        <row r="859">
          <cell r="T859">
            <v>1418</v>
          </cell>
        </row>
        <row r="860">
          <cell r="T860">
            <v>1419</v>
          </cell>
        </row>
        <row r="861">
          <cell r="T861">
            <v>1420</v>
          </cell>
        </row>
        <row r="862">
          <cell r="T862">
            <v>1421</v>
          </cell>
        </row>
        <row r="863">
          <cell r="T863">
            <v>1422</v>
          </cell>
        </row>
        <row r="864">
          <cell r="T864">
            <v>1423</v>
          </cell>
        </row>
        <row r="865">
          <cell r="T865">
            <v>1424</v>
          </cell>
        </row>
        <row r="866">
          <cell r="T866">
            <v>1425</v>
          </cell>
        </row>
        <row r="867">
          <cell r="T867">
            <v>1426</v>
          </cell>
        </row>
        <row r="868">
          <cell r="T868">
            <v>1427</v>
          </cell>
        </row>
        <row r="869">
          <cell r="T869">
            <v>1428</v>
          </cell>
        </row>
        <row r="870">
          <cell r="T870">
            <v>1429</v>
          </cell>
        </row>
        <row r="871">
          <cell r="T871">
            <v>1430</v>
          </cell>
        </row>
        <row r="872">
          <cell r="T872">
            <v>1431</v>
          </cell>
        </row>
        <row r="873">
          <cell r="T873">
            <v>1432</v>
          </cell>
        </row>
        <row r="874">
          <cell r="T874">
            <v>1433</v>
          </cell>
        </row>
        <row r="875">
          <cell r="T875">
            <v>1434</v>
          </cell>
        </row>
        <row r="876">
          <cell r="T876">
            <v>1435</v>
          </cell>
        </row>
        <row r="877">
          <cell r="T877">
            <v>1436</v>
          </cell>
        </row>
        <row r="878">
          <cell r="T878">
            <v>1437</v>
          </cell>
        </row>
        <row r="879">
          <cell r="T879">
            <v>1438</v>
          </cell>
        </row>
        <row r="880">
          <cell r="T880">
            <v>1439</v>
          </cell>
        </row>
        <row r="881">
          <cell r="T881">
            <v>1440</v>
          </cell>
        </row>
        <row r="882">
          <cell r="T882">
            <v>1441</v>
          </cell>
        </row>
        <row r="883">
          <cell r="T883">
            <v>1442</v>
          </cell>
        </row>
        <row r="884">
          <cell r="T884">
            <v>1443</v>
          </cell>
        </row>
        <row r="885">
          <cell r="T885">
            <v>1444</v>
          </cell>
        </row>
        <row r="886">
          <cell r="T886">
            <v>1445</v>
          </cell>
        </row>
        <row r="887">
          <cell r="T887">
            <v>1446</v>
          </cell>
        </row>
        <row r="888">
          <cell r="T888">
            <v>1447</v>
          </cell>
        </row>
        <row r="889">
          <cell r="T889">
            <v>1448</v>
          </cell>
        </row>
        <row r="890">
          <cell r="T890">
            <v>1449</v>
          </cell>
        </row>
        <row r="891">
          <cell r="T891">
            <v>1450</v>
          </cell>
        </row>
        <row r="892">
          <cell r="T892">
            <v>1451</v>
          </cell>
        </row>
        <row r="893">
          <cell r="T893">
            <v>1452</v>
          </cell>
        </row>
        <row r="894">
          <cell r="T894">
            <v>1453</v>
          </cell>
        </row>
        <row r="895">
          <cell r="T895">
            <v>1454</v>
          </cell>
        </row>
        <row r="896">
          <cell r="T896">
            <v>1455</v>
          </cell>
        </row>
        <row r="897">
          <cell r="T897">
            <v>1456</v>
          </cell>
        </row>
        <row r="898">
          <cell r="T898">
            <v>1457</v>
          </cell>
        </row>
        <row r="899">
          <cell r="T899">
            <v>1458</v>
          </cell>
        </row>
        <row r="900">
          <cell r="T900">
            <v>1459</v>
          </cell>
        </row>
        <row r="901">
          <cell r="T901">
            <v>1500</v>
          </cell>
        </row>
        <row r="902">
          <cell r="T902">
            <v>1501</v>
          </cell>
        </row>
        <row r="903">
          <cell r="T903">
            <v>1502</v>
          </cell>
        </row>
        <row r="904">
          <cell r="T904">
            <v>1503</v>
          </cell>
        </row>
        <row r="905">
          <cell r="T905">
            <v>1504</v>
          </cell>
        </row>
        <row r="906">
          <cell r="T906">
            <v>1505</v>
          </cell>
        </row>
        <row r="907">
          <cell r="T907">
            <v>1506</v>
          </cell>
        </row>
        <row r="908">
          <cell r="T908">
            <v>1507</v>
          </cell>
        </row>
        <row r="909">
          <cell r="T909">
            <v>1508</v>
          </cell>
        </row>
        <row r="910">
          <cell r="T910">
            <v>1509</v>
          </cell>
        </row>
        <row r="911">
          <cell r="T911">
            <v>1510</v>
          </cell>
        </row>
        <row r="912">
          <cell r="T912">
            <v>1511</v>
          </cell>
        </row>
        <row r="913">
          <cell r="T913">
            <v>1512</v>
          </cell>
        </row>
        <row r="914">
          <cell r="T914">
            <v>1513</v>
          </cell>
        </row>
        <row r="915">
          <cell r="T915">
            <v>1514</v>
          </cell>
        </row>
        <row r="916">
          <cell r="T916">
            <v>1515</v>
          </cell>
        </row>
        <row r="917">
          <cell r="T917">
            <v>1516</v>
          </cell>
        </row>
        <row r="918">
          <cell r="T918">
            <v>1517</v>
          </cell>
        </row>
        <row r="919">
          <cell r="T919">
            <v>1518</v>
          </cell>
        </row>
        <row r="920">
          <cell r="T920">
            <v>1519</v>
          </cell>
        </row>
        <row r="921">
          <cell r="T921">
            <v>1520</v>
          </cell>
        </row>
        <row r="922">
          <cell r="T922">
            <v>1521</v>
          </cell>
        </row>
        <row r="923">
          <cell r="T923">
            <v>1522</v>
          </cell>
        </row>
        <row r="924">
          <cell r="T924">
            <v>1523</v>
          </cell>
        </row>
        <row r="925">
          <cell r="T925">
            <v>1524</v>
          </cell>
        </row>
        <row r="926">
          <cell r="T926">
            <v>1525</v>
          </cell>
        </row>
        <row r="927">
          <cell r="T927">
            <v>1526</v>
          </cell>
        </row>
        <row r="928">
          <cell r="T928">
            <v>1527</v>
          </cell>
        </row>
        <row r="929">
          <cell r="T929">
            <v>1528</v>
          </cell>
        </row>
        <row r="930">
          <cell r="T930">
            <v>1529</v>
          </cell>
        </row>
        <row r="931">
          <cell r="T931">
            <v>1530</v>
          </cell>
        </row>
        <row r="932">
          <cell r="T932">
            <v>1531</v>
          </cell>
        </row>
        <row r="933">
          <cell r="T933">
            <v>1532</v>
          </cell>
        </row>
        <row r="934">
          <cell r="T934">
            <v>1533</v>
          </cell>
        </row>
        <row r="935">
          <cell r="T935">
            <v>1534</v>
          </cell>
        </row>
        <row r="936">
          <cell r="T936">
            <v>1535</v>
          </cell>
        </row>
        <row r="937">
          <cell r="T937">
            <v>1536</v>
          </cell>
        </row>
        <row r="938">
          <cell r="T938">
            <v>1537</v>
          </cell>
        </row>
        <row r="939">
          <cell r="T939">
            <v>1538</v>
          </cell>
        </row>
        <row r="940">
          <cell r="T940">
            <v>1539</v>
          </cell>
        </row>
        <row r="941">
          <cell r="T941">
            <v>1540</v>
          </cell>
        </row>
        <row r="942">
          <cell r="T942">
            <v>1541</v>
          </cell>
        </row>
        <row r="943">
          <cell r="T943">
            <v>1542</v>
          </cell>
        </row>
        <row r="944">
          <cell r="T944">
            <v>1543</v>
          </cell>
        </row>
        <row r="945">
          <cell r="T945">
            <v>1544</v>
          </cell>
        </row>
        <row r="946">
          <cell r="T946">
            <v>1545</v>
          </cell>
        </row>
        <row r="947">
          <cell r="T947">
            <v>1546</v>
          </cell>
        </row>
        <row r="948">
          <cell r="T948">
            <v>1547</v>
          </cell>
        </row>
        <row r="949">
          <cell r="T949">
            <v>1548</v>
          </cell>
        </row>
        <row r="950">
          <cell r="T950">
            <v>1549</v>
          </cell>
        </row>
        <row r="951">
          <cell r="T951">
            <v>1550</v>
          </cell>
        </row>
        <row r="952">
          <cell r="T952">
            <v>1551</v>
          </cell>
        </row>
        <row r="953">
          <cell r="T953">
            <v>1552</v>
          </cell>
        </row>
        <row r="954">
          <cell r="T954">
            <v>1553</v>
          </cell>
        </row>
        <row r="955">
          <cell r="T955">
            <v>1554</v>
          </cell>
        </row>
        <row r="956">
          <cell r="T956">
            <v>1555</v>
          </cell>
        </row>
        <row r="957">
          <cell r="T957">
            <v>1556</v>
          </cell>
        </row>
        <row r="958">
          <cell r="T958">
            <v>1557</v>
          </cell>
        </row>
        <row r="959">
          <cell r="T959">
            <v>1558</v>
          </cell>
        </row>
        <row r="960">
          <cell r="T960">
            <v>1559</v>
          </cell>
        </row>
        <row r="961">
          <cell r="T961">
            <v>1600</v>
          </cell>
        </row>
        <row r="962">
          <cell r="T962">
            <v>1601</v>
          </cell>
        </row>
        <row r="963">
          <cell r="T963">
            <v>1602</v>
          </cell>
        </row>
        <row r="964">
          <cell r="T964">
            <v>1603</v>
          </cell>
        </row>
        <row r="965">
          <cell r="T965">
            <v>1604</v>
          </cell>
        </row>
        <row r="966">
          <cell r="T966">
            <v>1605</v>
          </cell>
        </row>
        <row r="967">
          <cell r="T967">
            <v>1606</v>
          </cell>
        </row>
        <row r="968">
          <cell r="T968">
            <v>1607</v>
          </cell>
        </row>
        <row r="969">
          <cell r="T969">
            <v>1608</v>
          </cell>
        </row>
        <row r="970">
          <cell r="T970">
            <v>1609</v>
          </cell>
        </row>
        <row r="971">
          <cell r="T971">
            <v>1610</v>
          </cell>
        </row>
        <row r="972">
          <cell r="T972">
            <v>1611</v>
          </cell>
        </row>
        <row r="973">
          <cell r="T973">
            <v>1612</v>
          </cell>
        </row>
        <row r="974">
          <cell r="T974">
            <v>1613</v>
          </cell>
        </row>
        <row r="975">
          <cell r="T975">
            <v>1614</v>
          </cell>
        </row>
        <row r="976">
          <cell r="T976">
            <v>1615</v>
          </cell>
        </row>
        <row r="977">
          <cell r="T977">
            <v>1616</v>
          </cell>
        </row>
        <row r="978">
          <cell r="T978">
            <v>1617</v>
          </cell>
        </row>
        <row r="979">
          <cell r="T979">
            <v>1618</v>
          </cell>
        </row>
        <row r="980">
          <cell r="T980">
            <v>1619</v>
          </cell>
        </row>
        <row r="981">
          <cell r="T981">
            <v>1620</v>
          </cell>
        </row>
        <row r="982">
          <cell r="T982">
            <v>1621</v>
          </cell>
        </row>
        <row r="983">
          <cell r="T983">
            <v>1622</v>
          </cell>
        </row>
        <row r="984">
          <cell r="T984">
            <v>1623</v>
          </cell>
        </row>
        <row r="985">
          <cell r="T985">
            <v>1624</v>
          </cell>
        </row>
        <row r="986">
          <cell r="T986">
            <v>1625</v>
          </cell>
        </row>
        <row r="987">
          <cell r="T987">
            <v>1626</v>
          </cell>
        </row>
        <row r="988">
          <cell r="T988">
            <v>1627</v>
          </cell>
        </row>
        <row r="989">
          <cell r="T989">
            <v>1628</v>
          </cell>
        </row>
        <row r="990">
          <cell r="T990">
            <v>1629</v>
          </cell>
        </row>
        <row r="991">
          <cell r="T991">
            <v>1630</v>
          </cell>
        </row>
        <row r="992">
          <cell r="T992">
            <v>1631</v>
          </cell>
        </row>
        <row r="993">
          <cell r="T993">
            <v>1632</v>
          </cell>
        </row>
        <row r="994">
          <cell r="T994">
            <v>1633</v>
          </cell>
        </row>
        <row r="995">
          <cell r="T995">
            <v>1634</v>
          </cell>
        </row>
        <row r="996">
          <cell r="T996">
            <v>1635</v>
          </cell>
        </row>
        <row r="997">
          <cell r="T997">
            <v>1636</v>
          </cell>
        </row>
        <row r="998">
          <cell r="T998">
            <v>1637</v>
          </cell>
        </row>
        <row r="999">
          <cell r="T999">
            <v>1638</v>
          </cell>
        </row>
        <row r="1000">
          <cell r="T1000">
            <v>1639</v>
          </cell>
        </row>
        <row r="1001">
          <cell r="T1001">
            <v>1640</v>
          </cell>
        </row>
        <row r="1002">
          <cell r="T1002">
            <v>1641</v>
          </cell>
        </row>
        <row r="1003">
          <cell r="T1003">
            <v>1642</v>
          </cell>
        </row>
        <row r="1004">
          <cell r="T1004">
            <v>1643</v>
          </cell>
        </row>
        <row r="1005">
          <cell r="T1005">
            <v>1644</v>
          </cell>
        </row>
        <row r="1006">
          <cell r="T1006">
            <v>1645</v>
          </cell>
        </row>
        <row r="1007">
          <cell r="T1007">
            <v>1646</v>
          </cell>
        </row>
        <row r="1008">
          <cell r="T1008">
            <v>1647</v>
          </cell>
        </row>
        <row r="1009">
          <cell r="T1009">
            <v>1648</v>
          </cell>
        </row>
        <row r="1010">
          <cell r="T1010">
            <v>1649</v>
          </cell>
        </row>
        <row r="1011">
          <cell r="T1011">
            <v>1650</v>
          </cell>
        </row>
        <row r="1012">
          <cell r="T1012">
            <v>1651</v>
          </cell>
        </row>
        <row r="1013">
          <cell r="T1013">
            <v>1652</v>
          </cell>
        </row>
        <row r="1014">
          <cell r="T1014">
            <v>1653</v>
          </cell>
        </row>
        <row r="1015">
          <cell r="T1015">
            <v>1654</v>
          </cell>
        </row>
        <row r="1016">
          <cell r="T1016">
            <v>1655</v>
          </cell>
        </row>
        <row r="1017">
          <cell r="T1017">
            <v>1656</v>
          </cell>
        </row>
        <row r="1018">
          <cell r="T1018">
            <v>1657</v>
          </cell>
        </row>
        <row r="1019">
          <cell r="T1019">
            <v>1658</v>
          </cell>
        </row>
        <row r="1020">
          <cell r="T1020">
            <v>1659</v>
          </cell>
        </row>
        <row r="1021">
          <cell r="T1021">
            <v>1700</v>
          </cell>
        </row>
        <row r="1022">
          <cell r="T1022">
            <v>1701</v>
          </cell>
        </row>
        <row r="1023">
          <cell r="T1023">
            <v>1702</v>
          </cell>
        </row>
        <row r="1024">
          <cell r="T1024">
            <v>1703</v>
          </cell>
        </row>
        <row r="1025">
          <cell r="T1025">
            <v>1704</v>
          </cell>
        </row>
        <row r="1026">
          <cell r="T1026">
            <v>1705</v>
          </cell>
        </row>
        <row r="1027">
          <cell r="T1027">
            <v>1706</v>
          </cell>
        </row>
        <row r="1028">
          <cell r="T1028">
            <v>1707</v>
          </cell>
        </row>
        <row r="1029">
          <cell r="T1029">
            <v>1708</v>
          </cell>
        </row>
        <row r="1030">
          <cell r="T1030">
            <v>1709</v>
          </cell>
        </row>
        <row r="1031">
          <cell r="T1031">
            <v>1710</v>
          </cell>
        </row>
        <row r="1032">
          <cell r="T1032">
            <v>1711</v>
          </cell>
        </row>
        <row r="1033">
          <cell r="T1033">
            <v>1712</v>
          </cell>
        </row>
        <row r="1034">
          <cell r="T1034">
            <v>1713</v>
          </cell>
        </row>
        <row r="1035">
          <cell r="T1035">
            <v>1714</v>
          </cell>
        </row>
        <row r="1036">
          <cell r="T1036">
            <v>1715</v>
          </cell>
        </row>
        <row r="1037">
          <cell r="T1037">
            <v>1716</v>
          </cell>
        </row>
        <row r="1038">
          <cell r="T1038">
            <v>1717</v>
          </cell>
        </row>
        <row r="1039">
          <cell r="T1039">
            <v>1718</v>
          </cell>
        </row>
        <row r="1040">
          <cell r="T1040">
            <v>1719</v>
          </cell>
        </row>
        <row r="1041">
          <cell r="T1041">
            <v>1720</v>
          </cell>
        </row>
        <row r="1042">
          <cell r="T1042">
            <v>1721</v>
          </cell>
        </row>
        <row r="1043">
          <cell r="T1043">
            <v>1722</v>
          </cell>
        </row>
        <row r="1044">
          <cell r="T1044">
            <v>1723</v>
          </cell>
        </row>
        <row r="1045">
          <cell r="T1045">
            <v>1724</v>
          </cell>
        </row>
        <row r="1046">
          <cell r="T1046">
            <v>1725</v>
          </cell>
        </row>
        <row r="1047">
          <cell r="T1047">
            <v>1726</v>
          </cell>
        </row>
        <row r="1048">
          <cell r="T1048">
            <v>1727</v>
          </cell>
        </row>
        <row r="1049">
          <cell r="T1049">
            <v>1728</v>
          </cell>
        </row>
        <row r="1050">
          <cell r="T1050">
            <v>1729</v>
          </cell>
        </row>
        <row r="1051">
          <cell r="T1051">
            <v>1730</v>
          </cell>
        </row>
        <row r="1052">
          <cell r="T1052">
            <v>1731</v>
          </cell>
        </row>
        <row r="1053">
          <cell r="T1053">
            <v>1732</v>
          </cell>
        </row>
        <row r="1054">
          <cell r="T1054">
            <v>1733</v>
          </cell>
        </row>
        <row r="1055">
          <cell r="T1055">
            <v>1734</v>
          </cell>
        </row>
        <row r="1056">
          <cell r="T1056">
            <v>1735</v>
          </cell>
        </row>
        <row r="1057">
          <cell r="T1057">
            <v>1736</v>
          </cell>
        </row>
        <row r="1058">
          <cell r="T1058">
            <v>1737</v>
          </cell>
        </row>
        <row r="1059">
          <cell r="T1059">
            <v>1738</v>
          </cell>
        </row>
        <row r="1060">
          <cell r="T1060">
            <v>1739</v>
          </cell>
        </row>
        <row r="1061">
          <cell r="T1061">
            <v>1740</v>
          </cell>
        </row>
        <row r="1062">
          <cell r="T1062">
            <v>1741</v>
          </cell>
        </row>
        <row r="1063">
          <cell r="T1063">
            <v>1742</v>
          </cell>
        </row>
        <row r="1064">
          <cell r="T1064">
            <v>1743</v>
          </cell>
        </row>
        <row r="1065">
          <cell r="T1065">
            <v>1744</v>
          </cell>
        </row>
        <row r="1066">
          <cell r="T1066">
            <v>1745</v>
          </cell>
        </row>
        <row r="1067">
          <cell r="T1067">
            <v>1746</v>
          </cell>
        </row>
        <row r="1068">
          <cell r="T1068">
            <v>1747</v>
          </cell>
        </row>
        <row r="1069">
          <cell r="T1069">
            <v>1748</v>
          </cell>
        </row>
        <row r="1070">
          <cell r="T1070">
            <v>1749</v>
          </cell>
        </row>
        <row r="1071">
          <cell r="T1071">
            <v>1750</v>
          </cell>
        </row>
        <row r="1072">
          <cell r="T1072">
            <v>1751</v>
          </cell>
        </row>
        <row r="1073">
          <cell r="T1073">
            <v>1752</v>
          </cell>
        </row>
        <row r="1074">
          <cell r="T1074">
            <v>1753</v>
          </cell>
        </row>
        <row r="1075">
          <cell r="T1075">
            <v>1754</v>
          </cell>
        </row>
        <row r="1076">
          <cell r="T1076">
            <v>1755</v>
          </cell>
        </row>
        <row r="1077">
          <cell r="T1077">
            <v>1756</v>
          </cell>
        </row>
        <row r="1078">
          <cell r="T1078">
            <v>1757</v>
          </cell>
        </row>
        <row r="1079">
          <cell r="T1079">
            <v>1758</v>
          </cell>
        </row>
        <row r="1080">
          <cell r="T1080">
            <v>1759</v>
          </cell>
        </row>
        <row r="1081">
          <cell r="T1081">
            <v>1800</v>
          </cell>
        </row>
        <row r="1082">
          <cell r="T1082">
            <v>1801</v>
          </cell>
        </row>
        <row r="1083">
          <cell r="T1083">
            <v>1802</v>
          </cell>
        </row>
        <row r="1084">
          <cell r="T1084">
            <v>1803</v>
          </cell>
        </row>
        <row r="1085">
          <cell r="T1085">
            <v>1804</v>
          </cell>
        </row>
        <row r="1086">
          <cell r="T1086">
            <v>1805</v>
          </cell>
        </row>
        <row r="1087">
          <cell r="T1087">
            <v>1806</v>
          </cell>
        </row>
        <row r="1088">
          <cell r="T1088">
            <v>1807</v>
          </cell>
        </row>
        <row r="1089">
          <cell r="T1089">
            <v>1808</v>
          </cell>
        </row>
        <row r="1090">
          <cell r="T1090">
            <v>1809</v>
          </cell>
        </row>
        <row r="1091">
          <cell r="T1091">
            <v>1810</v>
          </cell>
        </row>
        <row r="1092">
          <cell r="T1092">
            <v>1811</v>
          </cell>
        </row>
        <row r="1093">
          <cell r="T1093">
            <v>1812</v>
          </cell>
        </row>
        <row r="1094">
          <cell r="T1094">
            <v>1813</v>
          </cell>
        </row>
        <row r="1095">
          <cell r="T1095">
            <v>1814</v>
          </cell>
        </row>
        <row r="1096">
          <cell r="T1096">
            <v>1815</v>
          </cell>
        </row>
        <row r="1097">
          <cell r="T1097">
            <v>1816</v>
          </cell>
        </row>
        <row r="1098">
          <cell r="T1098">
            <v>1817</v>
          </cell>
        </row>
        <row r="1099">
          <cell r="T1099">
            <v>1818</v>
          </cell>
        </row>
        <row r="1100">
          <cell r="T1100">
            <v>1819</v>
          </cell>
        </row>
        <row r="1101">
          <cell r="T1101">
            <v>1820</v>
          </cell>
        </row>
        <row r="1102">
          <cell r="T1102">
            <v>1821</v>
          </cell>
        </row>
        <row r="1103">
          <cell r="T1103">
            <v>1822</v>
          </cell>
        </row>
        <row r="1104">
          <cell r="T1104">
            <v>1823</v>
          </cell>
        </row>
        <row r="1105">
          <cell r="T1105">
            <v>1824</v>
          </cell>
        </row>
        <row r="1106">
          <cell r="T1106">
            <v>1825</v>
          </cell>
        </row>
        <row r="1107">
          <cell r="T1107">
            <v>1826</v>
          </cell>
        </row>
        <row r="1108">
          <cell r="T1108">
            <v>1827</v>
          </cell>
        </row>
        <row r="1109">
          <cell r="T1109">
            <v>1828</v>
          </cell>
        </row>
        <row r="1110">
          <cell r="T1110">
            <v>1829</v>
          </cell>
        </row>
        <row r="1111">
          <cell r="T1111">
            <v>1830</v>
          </cell>
        </row>
        <row r="1112">
          <cell r="T1112">
            <v>1831</v>
          </cell>
        </row>
        <row r="1113">
          <cell r="T1113">
            <v>1832</v>
          </cell>
        </row>
        <row r="1114">
          <cell r="T1114">
            <v>1833</v>
          </cell>
        </row>
        <row r="1115">
          <cell r="T1115">
            <v>1834</v>
          </cell>
        </row>
        <row r="1116">
          <cell r="T1116">
            <v>1835</v>
          </cell>
        </row>
        <row r="1117">
          <cell r="T1117">
            <v>1836</v>
          </cell>
        </row>
        <row r="1118">
          <cell r="T1118">
            <v>1837</v>
          </cell>
        </row>
        <row r="1119">
          <cell r="T1119">
            <v>1838</v>
          </cell>
        </row>
        <row r="1120">
          <cell r="T1120">
            <v>1839</v>
          </cell>
        </row>
        <row r="1121">
          <cell r="T1121">
            <v>1840</v>
          </cell>
        </row>
        <row r="1122">
          <cell r="T1122">
            <v>1841</v>
          </cell>
        </row>
        <row r="1123">
          <cell r="T1123">
            <v>1842</v>
          </cell>
        </row>
        <row r="1124">
          <cell r="T1124">
            <v>1843</v>
          </cell>
        </row>
        <row r="1125">
          <cell r="T1125">
            <v>1844</v>
          </cell>
        </row>
        <row r="1126">
          <cell r="T1126">
            <v>1845</v>
          </cell>
        </row>
        <row r="1127">
          <cell r="T1127">
            <v>1846</v>
          </cell>
        </row>
        <row r="1128">
          <cell r="T1128">
            <v>1847</v>
          </cell>
        </row>
        <row r="1129">
          <cell r="T1129">
            <v>1848</v>
          </cell>
        </row>
        <row r="1130">
          <cell r="T1130">
            <v>1849</v>
          </cell>
        </row>
        <row r="1131">
          <cell r="T1131">
            <v>1850</v>
          </cell>
        </row>
        <row r="1132">
          <cell r="T1132">
            <v>1851</v>
          </cell>
        </row>
        <row r="1133">
          <cell r="T1133">
            <v>1852</v>
          </cell>
        </row>
        <row r="1134">
          <cell r="T1134">
            <v>1853</v>
          </cell>
        </row>
        <row r="1135">
          <cell r="T1135">
            <v>1854</v>
          </cell>
        </row>
        <row r="1136">
          <cell r="T1136">
            <v>1855</v>
          </cell>
        </row>
        <row r="1137">
          <cell r="T1137">
            <v>1856</v>
          </cell>
        </row>
        <row r="1138">
          <cell r="T1138">
            <v>1857</v>
          </cell>
        </row>
        <row r="1139">
          <cell r="T1139">
            <v>1858</v>
          </cell>
        </row>
        <row r="1140">
          <cell r="T1140">
            <v>1859</v>
          </cell>
        </row>
        <row r="1141">
          <cell r="T1141">
            <v>1900</v>
          </cell>
        </row>
        <row r="1142">
          <cell r="T1142">
            <v>1901</v>
          </cell>
        </row>
        <row r="1143">
          <cell r="T1143">
            <v>1902</v>
          </cell>
        </row>
        <row r="1144">
          <cell r="T1144">
            <v>1903</v>
          </cell>
        </row>
        <row r="1145">
          <cell r="T1145">
            <v>1904</v>
          </cell>
        </row>
        <row r="1146">
          <cell r="T1146">
            <v>1905</v>
          </cell>
        </row>
        <row r="1147">
          <cell r="T1147">
            <v>1906</v>
          </cell>
        </row>
        <row r="1148">
          <cell r="T1148">
            <v>1907</v>
          </cell>
        </row>
        <row r="1149">
          <cell r="T1149">
            <v>1908</v>
          </cell>
        </row>
        <row r="1150">
          <cell r="T1150">
            <v>1909</v>
          </cell>
        </row>
        <row r="1151">
          <cell r="T1151">
            <v>1910</v>
          </cell>
        </row>
        <row r="1152">
          <cell r="T1152">
            <v>1911</v>
          </cell>
        </row>
        <row r="1153">
          <cell r="T1153">
            <v>1912</v>
          </cell>
        </row>
        <row r="1154">
          <cell r="T1154">
            <v>1913</v>
          </cell>
        </row>
        <row r="1155">
          <cell r="T1155">
            <v>1914</v>
          </cell>
        </row>
        <row r="1156">
          <cell r="T1156">
            <v>1915</v>
          </cell>
        </row>
        <row r="1157">
          <cell r="T1157">
            <v>1916</v>
          </cell>
        </row>
        <row r="1158">
          <cell r="T1158">
            <v>1917</v>
          </cell>
        </row>
        <row r="1159">
          <cell r="T1159">
            <v>1918</v>
          </cell>
        </row>
        <row r="1160">
          <cell r="T1160">
            <v>1919</v>
          </cell>
        </row>
        <row r="1161">
          <cell r="T1161">
            <v>1920</v>
          </cell>
        </row>
        <row r="1162">
          <cell r="T1162">
            <v>1921</v>
          </cell>
        </row>
        <row r="1163">
          <cell r="T1163">
            <v>1922</v>
          </cell>
        </row>
        <row r="1164">
          <cell r="T1164">
            <v>1923</v>
          </cell>
        </row>
        <row r="1165">
          <cell r="T1165">
            <v>1924</v>
          </cell>
        </row>
        <row r="1166">
          <cell r="T1166">
            <v>1925</v>
          </cell>
        </row>
        <row r="1167">
          <cell r="T1167">
            <v>1926</v>
          </cell>
        </row>
        <row r="1168">
          <cell r="T1168">
            <v>1927</v>
          </cell>
        </row>
        <row r="1169">
          <cell r="T1169">
            <v>1928</v>
          </cell>
        </row>
        <row r="1170">
          <cell r="T1170">
            <v>1929</v>
          </cell>
        </row>
        <row r="1171">
          <cell r="T1171">
            <v>1930</v>
          </cell>
        </row>
        <row r="1172">
          <cell r="T1172">
            <v>1931</v>
          </cell>
        </row>
        <row r="1173">
          <cell r="T1173">
            <v>1932</v>
          </cell>
        </row>
        <row r="1174">
          <cell r="T1174">
            <v>1933</v>
          </cell>
        </row>
        <row r="1175">
          <cell r="T1175">
            <v>1934</v>
          </cell>
        </row>
        <row r="1176">
          <cell r="T1176">
            <v>1935</v>
          </cell>
        </row>
        <row r="1177">
          <cell r="T1177">
            <v>1936</v>
          </cell>
        </row>
        <row r="1178">
          <cell r="T1178">
            <v>1937</v>
          </cell>
        </row>
        <row r="1179">
          <cell r="T1179">
            <v>1938</v>
          </cell>
        </row>
        <row r="1180">
          <cell r="T1180">
            <v>1939</v>
          </cell>
        </row>
        <row r="1181">
          <cell r="T1181">
            <v>1940</v>
          </cell>
        </row>
        <row r="1182">
          <cell r="T1182">
            <v>1941</v>
          </cell>
        </row>
        <row r="1183">
          <cell r="T1183">
            <v>1942</v>
          </cell>
        </row>
        <row r="1184">
          <cell r="T1184">
            <v>1943</v>
          </cell>
        </row>
        <row r="1185">
          <cell r="T1185">
            <v>1944</v>
          </cell>
        </row>
        <row r="1186">
          <cell r="T1186">
            <v>1945</v>
          </cell>
        </row>
        <row r="1187">
          <cell r="T1187">
            <v>1946</v>
          </cell>
        </row>
        <row r="1188">
          <cell r="T1188">
            <v>1947</v>
          </cell>
        </row>
        <row r="1189">
          <cell r="T1189">
            <v>1948</v>
          </cell>
        </row>
        <row r="1190">
          <cell r="T1190">
            <v>1949</v>
          </cell>
        </row>
        <row r="1191">
          <cell r="T1191">
            <v>1950</v>
          </cell>
        </row>
        <row r="1192">
          <cell r="T1192">
            <v>1951</v>
          </cell>
        </row>
        <row r="1193">
          <cell r="T1193">
            <v>1952</v>
          </cell>
        </row>
        <row r="1194">
          <cell r="T1194">
            <v>1953</v>
          </cell>
        </row>
        <row r="1195">
          <cell r="T1195">
            <v>1954</v>
          </cell>
        </row>
        <row r="1196">
          <cell r="T1196">
            <v>1955</v>
          </cell>
        </row>
        <row r="1197">
          <cell r="T1197">
            <v>1956</v>
          </cell>
        </row>
        <row r="1198">
          <cell r="T1198">
            <v>1957</v>
          </cell>
        </row>
        <row r="1199">
          <cell r="T1199">
            <v>1958</v>
          </cell>
        </row>
        <row r="1200">
          <cell r="T1200">
            <v>1959</v>
          </cell>
        </row>
        <row r="1201">
          <cell r="T1201">
            <v>2000</v>
          </cell>
        </row>
        <row r="1202">
          <cell r="T1202">
            <v>2001</v>
          </cell>
        </row>
        <row r="1203">
          <cell r="T1203">
            <v>2002</v>
          </cell>
        </row>
        <row r="1204">
          <cell r="T1204">
            <v>2003</v>
          </cell>
        </row>
        <row r="1205">
          <cell r="T1205">
            <v>2004</v>
          </cell>
        </row>
        <row r="1206">
          <cell r="T1206">
            <v>2005</v>
          </cell>
        </row>
        <row r="1207">
          <cell r="T1207">
            <v>2006</v>
          </cell>
        </row>
        <row r="1208">
          <cell r="T1208">
            <v>2007</v>
          </cell>
        </row>
        <row r="1209">
          <cell r="T1209">
            <v>2008</v>
          </cell>
        </row>
        <row r="1210">
          <cell r="T1210">
            <v>2009</v>
          </cell>
        </row>
        <row r="1211">
          <cell r="T1211">
            <v>2010</v>
          </cell>
        </row>
        <row r="1212">
          <cell r="T1212">
            <v>2011</v>
          </cell>
        </row>
        <row r="1213">
          <cell r="T1213">
            <v>2012</v>
          </cell>
        </row>
        <row r="1214">
          <cell r="T1214">
            <v>2013</v>
          </cell>
        </row>
        <row r="1215">
          <cell r="T1215">
            <v>2014</v>
          </cell>
        </row>
        <row r="1216">
          <cell r="T1216">
            <v>2015</v>
          </cell>
        </row>
        <row r="1217">
          <cell r="T1217">
            <v>2016</v>
          </cell>
        </row>
        <row r="1218">
          <cell r="T1218">
            <v>2017</v>
          </cell>
        </row>
        <row r="1219">
          <cell r="T1219">
            <v>2018</v>
          </cell>
        </row>
        <row r="1220">
          <cell r="T1220">
            <v>2019</v>
          </cell>
        </row>
        <row r="1221">
          <cell r="T1221">
            <v>2020</v>
          </cell>
        </row>
        <row r="1222">
          <cell r="T1222">
            <v>2021</v>
          </cell>
        </row>
        <row r="1223">
          <cell r="T1223">
            <v>2022</v>
          </cell>
        </row>
        <row r="1224">
          <cell r="T1224">
            <v>2023</v>
          </cell>
        </row>
        <row r="1225">
          <cell r="T1225">
            <v>2024</v>
          </cell>
        </row>
        <row r="1226">
          <cell r="T1226">
            <v>2025</v>
          </cell>
        </row>
        <row r="1227">
          <cell r="T1227">
            <v>2026</v>
          </cell>
        </row>
        <row r="1228">
          <cell r="T1228">
            <v>2027</v>
          </cell>
        </row>
        <row r="1229">
          <cell r="T1229">
            <v>2028</v>
          </cell>
        </row>
        <row r="1230">
          <cell r="T1230">
            <v>2029</v>
          </cell>
        </row>
        <row r="1231">
          <cell r="T1231">
            <v>2030</v>
          </cell>
        </row>
        <row r="1232">
          <cell r="T1232">
            <v>2031</v>
          </cell>
        </row>
        <row r="1233">
          <cell r="T1233">
            <v>2032</v>
          </cell>
        </row>
        <row r="1234">
          <cell r="T1234">
            <v>2033</v>
          </cell>
        </row>
        <row r="1235">
          <cell r="T1235">
            <v>2034</v>
          </cell>
        </row>
        <row r="1236">
          <cell r="T1236">
            <v>2035</v>
          </cell>
        </row>
        <row r="1237">
          <cell r="T1237">
            <v>2036</v>
          </cell>
        </row>
        <row r="1238">
          <cell r="T1238">
            <v>2037</v>
          </cell>
        </row>
        <row r="1239">
          <cell r="T1239">
            <v>2038</v>
          </cell>
        </row>
        <row r="1240">
          <cell r="T1240">
            <v>2039</v>
          </cell>
        </row>
        <row r="1241">
          <cell r="T1241">
            <v>2040</v>
          </cell>
        </row>
        <row r="1242">
          <cell r="T1242">
            <v>2041</v>
          </cell>
        </row>
        <row r="1243">
          <cell r="T1243">
            <v>2042</v>
          </cell>
        </row>
        <row r="1244">
          <cell r="T1244">
            <v>2043</v>
          </cell>
        </row>
        <row r="1245">
          <cell r="T1245">
            <v>2044</v>
          </cell>
        </row>
        <row r="1246">
          <cell r="T1246">
            <v>2045</v>
          </cell>
        </row>
        <row r="1247">
          <cell r="T1247">
            <v>2046</v>
          </cell>
        </row>
        <row r="1248">
          <cell r="T1248">
            <v>2047</v>
          </cell>
        </row>
        <row r="1249">
          <cell r="T1249">
            <v>2048</v>
          </cell>
        </row>
        <row r="1250">
          <cell r="T1250">
            <v>2049</v>
          </cell>
        </row>
        <row r="1251">
          <cell r="T1251">
            <v>2050</v>
          </cell>
        </row>
        <row r="1252">
          <cell r="T1252">
            <v>2051</v>
          </cell>
        </row>
        <row r="1253">
          <cell r="T1253">
            <v>2052</v>
          </cell>
        </row>
        <row r="1254">
          <cell r="T1254">
            <v>2053</v>
          </cell>
        </row>
        <row r="1255">
          <cell r="T1255">
            <v>2054</v>
          </cell>
        </row>
        <row r="1256">
          <cell r="T1256">
            <v>2055</v>
          </cell>
        </row>
        <row r="1257">
          <cell r="T1257">
            <v>2056</v>
          </cell>
        </row>
        <row r="1258">
          <cell r="T1258">
            <v>2057</v>
          </cell>
        </row>
        <row r="1259">
          <cell r="T1259">
            <v>2058</v>
          </cell>
        </row>
        <row r="1260">
          <cell r="T1260">
            <v>2059</v>
          </cell>
        </row>
        <row r="1261">
          <cell r="T1261">
            <v>2100</v>
          </cell>
        </row>
        <row r="1262">
          <cell r="T1262">
            <v>2101</v>
          </cell>
        </row>
        <row r="1263">
          <cell r="T1263">
            <v>2102</v>
          </cell>
        </row>
        <row r="1264">
          <cell r="T1264">
            <v>2103</v>
          </cell>
        </row>
        <row r="1265">
          <cell r="T1265">
            <v>2104</v>
          </cell>
        </row>
        <row r="1266">
          <cell r="T1266">
            <v>2105</v>
          </cell>
        </row>
        <row r="1267">
          <cell r="T1267">
            <v>2106</v>
          </cell>
        </row>
        <row r="1268">
          <cell r="T1268">
            <v>2107</v>
          </cell>
        </row>
        <row r="1269">
          <cell r="T1269">
            <v>2108</v>
          </cell>
        </row>
        <row r="1270">
          <cell r="T1270">
            <v>2109</v>
          </cell>
        </row>
        <row r="1271">
          <cell r="T1271">
            <v>2110</v>
          </cell>
        </row>
        <row r="1272">
          <cell r="T1272">
            <v>2111</v>
          </cell>
        </row>
        <row r="1273">
          <cell r="T1273">
            <v>2112</v>
          </cell>
        </row>
        <row r="1274">
          <cell r="T1274">
            <v>2113</v>
          </cell>
        </row>
        <row r="1275">
          <cell r="T1275">
            <v>2114</v>
          </cell>
        </row>
        <row r="1276">
          <cell r="T1276">
            <v>2115</v>
          </cell>
        </row>
        <row r="1277">
          <cell r="T1277">
            <v>2116</v>
          </cell>
        </row>
        <row r="1278">
          <cell r="T1278">
            <v>2117</v>
          </cell>
        </row>
        <row r="1279">
          <cell r="T1279">
            <v>2118</v>
          </cell>
        </row>
        <row r="1280">
          <cell r="T1280">
            <v>2119</v>
          </cell>
        </row>
        <row r="1281">
          <cell r="T1281">
            <v>2120</v>
          </cell>
        </row>
        <row r="1282">
          <cell r="T1282">
            <v>2121</v>
          </cell>
        </row>
        <row r="1283">
          <cell r="T1283">
            <v>2122</v>
          </cell>
        </row>
        <row r="1284">
          <cell r="T1284">
            <v>2123</v>
          </cell>
        </row>
        <row r="1285">
          <cell r="T1285">
            <v>2124</v>
          </cell>
        </row>
        <row r="1286">
          <cell r="T1286">
            <v>2125</v>
          </cell>
        </row>
        <row r="1287">
          <cell r="T1287">
            <v>2126</v>
          </cell>
        </row>
        <row r="1288">
          <cell r="T1288">
            <v>2127</v>
          </cell>
        </row>
        <row r="1289">
          <cell r="T1289">
            <v>2128</v>
          </cell>
        </row>
        <row r="1290">
          <cell r="T1290">
            <v>2129</v>
          </cell>
        </row>
        <row r="1291">
          <cell r="T1291">
            <v>2130</v>
          </cell>
        </row>
        <row r="1292">
          <cell r="T1292">
            <v>2131</v>
          </cell>
        </row>
        <row r="1293">
          <cell r="T1293">
            <v>2132</v>
          </cell>
        </row>
        <row r="1294">
          <cell r="T1294">
            <v>2133</v>
          </cell>
        </row>
        <row r="1295">
          <cell r="T1295">
            <v>2134</v>
          </cell>
        </row>
        <row r="1296">
          <cell r="T1296">
            <v>2135</v>
          </cell>
        </row>
        <row r="1297">
          <cell r="T1297">
            <v>2136</v>
          </cell>
        </row>
        <row r="1298">
          <cell r="T1298">
            <v>2137</v>
          </cell>
        </row>
        <row r="1299">
          <cell r="T1299">
            <v>2138</v>
          </cell>
        </row>
        <row r="1300">
          <cell r="T1300">
            <v>2139</v>
          </cell>
        </row>
        <row r="1301">
          <cell r="T1301">
            <v>2140</v>
          </cell>
        </row>
        <row r="1302">
          <cell r="T1302">
            <v>2141</v>
          </cell>
        </row>
        <row r="1303">
          <cell r="T1303">
            <v>2142</v>
          </cell>
        </row>
        <row r="1304">
          <cell r="T1304">
            <v>2143</v>
          </cell>
        </row>
        <row r="1305">
          <cell r="T1305">
            <v>2144</v>
          </cell>
        </row>
        <row r="1306">
          <cell r="T1306">
            <v>2145</v>
          </cell>
        </row>
        <row r="1307">
          <cell r="T1307">
            <v>2146</v>
          </cell>
        </row>
        <row r="1308">
          <cell r="T1308">
            <v>2147</v>
          </cell>
        </row>
        <row r="1309">
          <cell r="T1309">
            <v>2148</v>
          </cell>
        </row>
        <row r="1310">
          <cell r="T1310">
            <v>2149</v>
          </cell>
        </row>
        <row r="1311">
          <cell r="T1311">
            <v>2150</v>
          </cell>
        </row>
        <row r="1312">
          <cell r="T1312">
            <v>2151</v>
          </cell>
        </row>
        <row r="1313">
          <cell r="T1313">
            <v>2152</v>
          </cell>
        </row>
        <row r="1314">
          <cell r="T1314">
            <v>2153</v>
          </cell>
        </row>
        <row r="1315">
          <cell r="T1315">
            <v>2154</v>
          </cell>
        </row>
        <row r="1316">
          <cell r="T1316">
            <v>2155</v>
          </cell>
        </row>
        <row r="1317">
          <cell r="T1317">
            <v>2156</v>
          </cell>
        </row>
        <row r="1318">
          <cell r="T1318">
            <v>2157</v>
          </cell>
        </row>
        <row r="1319">
          <cell r="T1319">
            <v>2158</v>
          </cell>
        </row>
        <row r="1320">
          <cell r="T1320">
            <v>2159</v>
          </cell>
        </row>
        <row r="1321">
          <cell r="T1321">
            <v>2200</v>
          </cell>
        </row>
        <row r="1322">
          <cell r="T1322">
            <v>2201</v>
          </cell>
        </row>
        <row r="1323">
          <cell r="T1323">
            <v>2202</v>
          </cell>
        </row>
        <row r="1324">
          <cell r="T1324">
            <v>2203</v>
          </cell>
        </row>
        <row r="1325">
          <cell r="T1325">
            <v>2204</v>
          </cell>
        </row>
        <row r="1326">
          <cell r="T1326">
            <v>2205</v>
          </cell>
        </row>
        <row r="1327">
          <cell r="T1327">
            <v>2206</v>
          </cell>
        </row>
        <row r="1328">
          <cell r="T1328">
            <v>2207</v>
          </cell>
        </row>
        <row r="1329">
          <cell r="T1329">
            <v>2208</v>
          </cell>
        </row>
        <row r="1330">
          <cell r="T1330">
            <v>2209</v>
          </cell>
        </row>
        <row r="1331">
          <cell r="T1331">
            <v>2210</v>
          </cell>
        </row>
        <row r="1332">
          <cell r="T1332">
            <v>2211</v>
          </cell>
        </row>
        <row r="1333">
          <cell r="T1333">
            <v>2212</v>
          </cell>
        </row>
        <row r="1334">
          <cell r="T1334">
            <v>2213</v>
          </cell>
        </row>
        <row r="1335">
          <cell r="T1335">
            <v>2214</v>
          </cell>
        </row>
        <row r="1336">
          <cell r="T1336">
            <v>2215</v>
          </cell>
        </row>
        <row r="1337">
          <cell r="T1337">
            <v>2216</v>
          </cell>
        </row>
        <row r="1338">
          <cell r="T1338">
            <v>2217</v>
          </cell>
        </row>
        <row r="1339">
          <cell r="T1339">
            <v>2218</v>
          </cell>
        </row>
        <row r="1340">
          <cell r="T1340">
            <v>2219</v>
          </cell>
        </row>
        <row r="1341">
          <cell r="T1341">
            <v>2220</v>
          </cell>
        </row>
        <row r="1342">
          <cell r="T1342">
            <v>2221</v>
          </cell>
        </row>
        <row r="1343">
          <cell r="T1343">
            <v>2222</v>
          </cell>
        </row>
        <row r="1344">
          <cell r="T1344">
            <v>2223</v>
          </cell>
        </row>
        <row r="1345">
          <cell r="T1345">
            <v>2224</v>
          </cell>
        </row>
        <row r="1346">
          <cell r="T1346">
            <v>2225</v>
          </cell>
        </row>
        <row r="1347">
          <cell r="T1347">
            <v>2226</v>
          </cell>
        </row>
        <row r="1348">
          <cell r="T1348">
            <v>2227</v>
          </cell>
        </row>
        <row r="1349">
          <cell r="T1349">
            <v>2228</v>
          </cell>
        </row>
        <row r="1350">
          <cell r="T1350">
            <v>2229</v>
          </cell>
        </row>
        <row r="1351">
          <cell r="T1351">
            <v>2230</v>
          </cell>
        </row>
        <row r="1352">
          <cell r="T1352">
            <v>2231</v>
          </cell>
        </row>
        <row r="1353">
          <cell r="T1353">
            <v>2232</v>
          </cell>
        </row>
        <row r="1354">
          <cell r="T1354">
            <v>2233</v>
          </cell>
        </row>
        <row r="1355">
          <cell r="T1355">
            <v>2234</v>
          </cell>
        </row>
        <row r="1356">
          <cell r="T1356">
            <v>2235</v>
          </cell>
        </row>
        <row r="1357">
          <cell r="T1357">
            <v>2236</v>
          </cell>
        </row>
        <row r="1358">
          <cell r="T1358">
            <v>2237</v>
          </cell>
        </row>
        <row r="1359">
          <cell r="T1359">
            <v>2238</v>
          </cell>
        </row>
        <row r="1360">
          <cell r="T1360">
            <v>2239</v>
          </cell>
        </row>
        <row r="1361">
          <cell r="T1361">
            <v>2240</v>
          </cell>
        </row>
        <row r="1362">
          <cell r="T1362">
            <v>2241</v>
          </cell>
        </row>
        <row r="1363">
          <cell r="T1363">
            <v>2242</v>
          </cell>
        </row>
        <row r="1364">
          <cell r="T1364">
            <v>2243</v>
          </cell>
        </row>
        <row r="1365">
          <cell r="T1365">
            <v>2244</v>
          </cell>
        </row>
        <row r="1366">
          <cell r="T1366">
            <v>2245</v>
          </cell>
        </row>
        <row r="1367">
          <cell r="T1367">
            <v>2246</v>
          </cell>
        </row>
        <row r="1368">
          <cell r="T1368">
            <v>2247</v>
          </cell>
        </row>
        <row r="1369">
          <cell r="T1369">
            <v>2248</v>
          </cell>
        </row>
        <row r="1370">
          <cell r="T1370">
            <v>2249</v>
          </cell>
        </row>
        <row r="1371">
          <cell r="T1371">
            <v>2250</v>
          </cell>
        </row>
        <row r="1372">
          <cell r="T1372">
            <v>2251</v>
          </cell>
        </row>
        <row r="1373">
          <cell r="T1373">
            <v>2252</v>
          </cell>
        </row>
        <row r="1374">
          <cell r="T1374">
            <v>2253</v>
          </cell>
        </row>
        <row r="1375">
          <cell r="T1375">
            <v>2254</v>
          </cell>
        </row>
        <row r="1376">
          <cell r="T1376">
            <v>2255</v>
          </cell>
        </row>
        <row r="1377">
          <cell r="T1377">
            <v>2256</v>
          </cell>
        </row>
        <row r="1378">
          <cell r="T1378">
            <v>2257</v>
          </cell>
        </row>
        <row r="1379">
          <cell r="T1379">
            <v>2258</v>
          </cell>
        </row>
        <row r="1380">
          <cell r="T1380">
            <v>2259</v>
          </cell>
        </row>
        <row r="1381">
          <cell r="T1381">
            <v>2300</v>
          </cell>
        </row>
        <row r="1382">
          <cell r="T1382">
            <v>2301</v>
          </cell>
        </row>
        <row r="1383">
          <cell r="T1383">
            <v>2302</v>
          </cell>
        </row>
        <row r="1384">
          <cell r="T1384">
            <v>2303</v>
          </cell>
        </row>
        <row r="1385">
          <cell r="T1385">
            <v>2304</v>
          </cell>
        </row>
        <row r="1386">
          <cell r="T1386">
            <v>2305</v>
          </cell>
        </row>
        <row r="1387">
          <cell r="T1387">
            <v>2306</v>
          </cell>
        </row>
        <row r="1388">
          <cell r="T1388">
            <v>2307</v>
          </cell>
        </row>
        <row r="1389">
          <cell r="T1389">
            <v>2308</v>
          </cell>
        </row>
        <row r="1390">
          <cell r="T1390">
            <v>2309</v>
          </cell>
        </row>
        <row r="1391">
          <cell r="T1391">
            <v>2310</v>
          </cell>
        </row>
        <row r="1392">
          <cell r="T1392">
            <v>2311</v>
          </cell>
        </row>
        <row r="1393">
          <cell r="T1393">
            <v>2312</v>
          </cell>
        </row>
        <row r="1394">
          <cell r="T1394">
            <v>2313</v>
          </cell>
        </row>
        <row r="1395">
          <cell r="T1395">
            <v>2314</v>
          </cell>
        </row>
        <row r="1396">
          <cell r="T1396">
            <v>2315</v>
          </cell>
        </row>
        <row r="1397">
          <cell r="T1397">
            <v>2316</v>
          </cell>
        </row>
        <row r="1398">
          <cell r="T1398">
            <v>2317</v>
          </cell>
        </row>
        <row r="1399">
          <cell r="T1399">
            <v>2318</v>
          </cell>
        </row>
        <row r="1400">
          <cell r="T1400">
            <v>2319</v>
          </cell>
        </row>
        <row r="1401">
          <cell r="T1401">
            <v>2320</v>
          </cell>
        </row>
        <row r="1402">
          <cell r="T1402">
            <v>2321</v>
          </cell>
        </row>
        <row r="1403">
          <cell r="T1403">
            <v>2322</v>
          </cell>
        </row>
        <row r="1404">
          <cell r="T1404">
            <v>2323</v>
          </cell>
        </row>
        <row r="1405">
          <cell r="T1405">
            <v>2324</v>
          </cell>
        </row>
        <row r="1406">
          <cell r="T1406">
            <v>2325</v>
          </cell>
        </row>
        <row r="1407">
          <cell r="T1407">
            <v>2326</v>
          </cell>
        </row>
        <row r="1408">
          <cell r="T1408">
            <v>2327</v>
          </cell>
        </row>
        <row r="1409">
          <cell r="T1409">
            <v>2328</v>
          </cell>
        </row>
        <row r="1410">
          <cell r="T1410">
            <v>2329</v>
          </cell>
        </row>
        <row r="1411">
          <cell r="T1411">
            <v>2330</v>
          </cell>
        </row>
        <row r="1412">
          <cell r="T1412">
            <v>2331</v>
          </cell>
        </row>
        <row r="1413">
          <cell r="T1413">
            <v>2332</v>
          </cell>
        </row>
        <row r="1414">
          <cell r="T1414">
            <v>2333</v>
          </cell>
        </row>
        <row r="1415">
          <cell r="T1415">
            <v>2334</v>
          </cell>
        </row>
        <row r="1416">
          <cell r="T1416">
            <v>2335</v>
          </cell>
        </row>
        <row r="1417">
          <cell r="T1417">
            <v>2336</v>
          </cell>
        </row>
        <row r="1418">
          <cell r="T1418">
            <v>2337</v>
          </cell>
        </row>
        <row r="1419">
          <cell r="T1419">
            <v>2338</v>
          </cell>
        </row>
        <row r="1420">
          <cell r="T1420">
            <v>2339</v>
          </cell>
        </row>
        <row r="1421">
          <cell r="T1421">
            <v>2340</v>
          </cell>
        </row>
        <row r="1422">
          <cell r="T1422">
            <v>2341</v>
          </cell>
        </row>
        <row r="1423">
          <cell r="T1423">
            <v>2342</v>
          </cell>
        </row>
        <row r="1424">
          <cell r="T1424">
            <v>2343</v>
          </cell>
        </row>
        <row r="1425">
          <cell r="T1425">
            <v>2344</v>
          </cell>
        </row>
        <row r="1426">
          <cell r="T1426">
            <v>2345</v>
          </cell>
        </row>
        <row r="1427">
          <cell r="T1427">
            <v>2346</v>
          </cell>
        </row>
        <row r="1428">
          <cell r="T1428">
            <v>2347</v>
          </cell>
        </row>
        <row r="1429">
          <cell r="T1429">
            <v>2348</v>
          </cell>
        </row>
        <row r="1430">
          <cell r="T1430">
            <v>2349</v>
          </cell>
        </row>
        <row r="1431">
          <cell r="T1431">
            <v>2350</v>
          </cell>
        </row>
        <row r="1432">
          <cell r="T1432">
            <v>2351</v>
          </cell>
        </row>
        <row r="1433">
          <cell r="T1433">
            <v>2352</v>
          </cell>
        </row>
        <row r="1434">
          <cell r="T1434">
            <v>2353</v>
          </cell>
        </row>
        <row r="1435">
          <cell r="T1435">
            <v>2354</v>
          </cell>
        </row>
        <row r="1436">
          <cell r="T1436">
            <v>2355</v>
          </cell>
        </row>
        <row r="1437">
          <cell r="T1437">
            <v>2356</v>
          </cell>
        </row>
        <row r="1438">
          <cell r="T1438">
            <v>2357</v>
          </cell>
        </row>
        <row r="1439">
          <cell r="T1439">
            <v>2358</v>
          </cell>
        </row>
        <row r="1440">
          <cell r="T1440">
            <v>2359</v>
          </cell>
        </row>
        <row r="1441">
          <cell r="T1441">
            <v>2400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C2F-FA9A-4B4F-8E44-20AD36AB95E9}">
  <dimension ref="A1:F16"/>
  <sheetViews>
    <sheetView zoomScale="67" zoomScaleNormal="67" workbookViewId="0">
      <selection activeCell="B23" sqref="B23"/>
    </sheetView>
  </sheetViews>
  <sheetFormatPr defaultRowHeight="12.45" x14ac:dyDescent="0.3"/>
  <cols>
    <col min="1" max="1" width="21.4609375" customWidth="1"/>
    <col min="2" max="2" width="34.69140625" style="280" customWidth="1"/>
    <col min="3" max="3" width="22.84375" style="280" customWidth="1"/>
    <col min="4" max="4" width="10.765625" style="280" bestFit="1" customWidth="1"/>
    <col min="5" max="5" width="24.4609375" style="280" customWidth="1"/>
    <col min="6" max="6" width="31" customWidth="1"/>
    <col min="257" max="257" width="21.4609375" customWidth="1"/>
    <col min="258" max="258" width="34.69140625" customWidth="1"/>
    <col min="259" max="259" width="22.84375" customWidth="1"/>
    <col min="260" max="260" width="10.765625" bestFit="1" customWidth="1"/>
    <col min="261" max="261" width="24.4609375" customWidth="1"/>
    <col min="262" max="262" width="31" customWidth="1"/>
    <col min="513" max="513" width="21.4609375" customWidth="1"/>
    <col min="514" max="514" width="34.69140625" customWidth="1"/>
    <col min="515" max="515" width="22.84375" customWidth="1"/>
    <col min="516" max="516" width="10.765625" bestFit="1" customWidth="1"/>
    <col min="517" max="517" width="24.4609375" customWidth="1"/>
    <col min="518" max="518" width="31" customWidth="1"/>
    <col min="769" max="769" width="21.4609375" customWidth="1"/>
    <col min="770" max="770" width="34.69140625" customWidth="1"/>
    <col min="771" max="771" width="22.84375" customWidth="1"/>
    <col min="772" max="772" width="10.765625" bestFit="1" customWidth="1"/>
    <col min="773" max="773" width="24.4609375" customWidth="1"/>
    <col min="774" max="774" width="31" customWidth="1"/>
    <col min="1025" max="1025" width="21.4609375" customWidth="1"/>
    <col min="1026" max="1026" width="34.69140625" customWidth="1"/>
    <col min="1027" max="1027" width="22.84375" customWidth="1"/>
    <col min="1028" max="1028" width="10.765625" bestFit="1" customWidth="1"/>
    <col min="1029" max="1029" width="24.4609375" customWidth="1"/>
    <col min="1030" max="1030" width="31" customWidth="1"/>
    <col min="1281" max="1281" width="21.4609375" customWidth="1"/>
    <col min="1282" max="1282" width="34.69140625" customWidth="1"/>
    <col min="1283" max="1283" width="22.84375" customWidth="1"/>
    <col min="1284" max="1284" width="10.765625" bestFit="1" customWidth="1"/>
    <col min="1285" max="1285" width="24.4609375" customWidth="1"/>
    <col min="1286" max="1286" width="31" customWidth="1"/>
    <col min="1537" max="1537" width="21.4609375" customWidth="1"/>
    <col min="1538" max="1538" width="34.69140625" customWidth="1"/>
    <col min="1539" max="1539" width="22.84375" customWidth="1"/>
    <col min="1540" max="1540" width="10.765625" bestFit="1" customWidth="1"/>
    <col min="1541" max="1541" width="24.4609375" customWidth="1"/>
    <col min="1542" max="1542" width="31" customWidth="1"/>
    <col min="1793" max="1793" width="21.4609375" customWidth="1"/>
    <col min="1794" max="1794" width="34.69140625" customWidth="1"/>
    <col min="1795" max="1795" width="22.84375" customWidth="1"/>
    <col min="1796" max="1796" width="10.765625" bestFit="1" customWidth="1"/>
    <col min="1797" max="1797" width="24.4609375" customWidth="1"/>
    <col min="1798" max="1798" width="31" customWidth="1"/>
    <col min="2049" max="2049" width="21.4609375" customWidth="1"/>
    <col min="2050" max="2050" width="34.69140625" customWidth="1"/>
    <col min="2051" max="2051" width="22.84375" customWidth="1"/>
    <col min="2052" max="2052" width="10.765625" bestFit="1" customWidth="1"/>
    <col min="2053" max="2053" width="24.4609375" customWidth="1"/>
    <col min="2054" max="2054" width="31" customWidth="1"/>
    <col min="2305" max="2305" width="21.4609375" customWidth="1"/>
    <col min="2306" max="2306" width="34.69140625" customWidth="1"/>
    <col min="2307" max="2307" width="22.84375" customWidth="1"/>
    <col min="2308" max="2308" width="10.765625" bestFit="1" customWidth="1"/>
    <col min="2309" max="2309" width="24.4609375" customWidth="1"/>
    <col min="2310" max="2310" width="31" customWidth="1"/>
    <col min="2561" max="2561" width="21.4609375" customWidth="1"/>
    <col min="2562" max="2562" width="34.69140625" customWidth="1"/>
    <col min="2563" max="2563" width="22.84375" customWidth="1"/>
    <col min="2564" max="2564" width="10.765625" bestFit="1" customWidth="1"/>
    <col min="2565" max="2565" width="24.4609375" customWidth="1"/>
    <col min="2566" max="2566" width="31" customWidth="1"/>
    <col min="2817" max="2817" width="21.4609375" customWidth="1"/>
    <col min="2818" max="2818" width="34.69140625" customWidth="1"/>
    <col min="2819" max="2819" width="22.84375" customWidth="1"/>
    <col min="2820" max="2820" width="10.765625" bestFit="1" customWidth="1"/>
    <col min="2821" max="2821" width="24.4609375" customWidth="1"/>
    <col min="2822" max="2822" width="31" customWidth="1"/>
    <col min="3073" max="3073" width="21.4609375" customWidth="1"/>
    <col min="3074" max="3074" width="34.69140625" customWidth="1"/>
    <col min="3075" max="3075" width="22.84375" customWidth="1"/>
    <col min="3076" max="3076" width="10.765625" bestFit="1" customWidth="1"/>
    <col min="3077" max="3077" width="24.4609375" customWidth="1"/>
    <col min="3078" max="3078" width="31" customWidth="1"/>
    <col min="3329" max="3329" width="21.4609375" customWidth="1"/>
    <col min="3330" max="3330" width="34.69140625" customWidth="1"/>
    <col min="3331" max="3331" width="22.84375" customWidth="1"/>
    <col min="3332" max="3332" width="10.765625" bestFit="1" customWidth="1"/>
    <col min="3333" max="3333" width="24.4609375" customWidth="1"/>
    <col min="3334" max="3334" width="31" customWidth="1"/>
    <col min="3585" max="3585" width="21.4609375" customWidth="1"/>
    <col min="3586" max="3586" width="34.69140625" customWidth="1"/>
    <col min="3587" max="3587" width="22.84375" customWidth="1"/>
    <col min="3588" max="3588" width="10.765625" bestFit="1" customWidth="1"/>
    <col min="3589" max="3589" width="24.4609375" customWidth="1"/>
    <col min="3590" max="3590" width="31" customWidth="1"/>
    <col min="3841" max="3841" width="21.4609375" customWidth="1"/>
    <col min="3842" max="3842" width="34.69140625" customWidth="1"/>
    <col min="3843" max="3843" width="22.84375" customWidth="1"/>
    <col min="3844" max="3844" width="10.765625" bestFit="1" customWidth="1"/>
    <col min="3845" max="3845" width="24.4609375" customWidth="1"/>
    <col min="3846" max="3846" width="31" customWidth="1"/>
    <col min="4097" max="4097" width="21.4609375" customWidth="1"/>
    <col min="4098" max="4098" width="34.69140625" customWidth="1"/>
    <col min="4099" max="4099" width="22.84375" customWidth="1"/>
    <col min="4100" max="4100" width="10.765625" bestFit="1" customWidth="1"/>
    <col min="4101" max="4101" width="24.4609375" customWidth="1"/>
    <col min="4102" max="4102" width="31" customWidth="1"/>
    <col min="4353" max="4353" width="21.4609375" customWidth="1"/>
    <col min="4354" max="4354" width="34.69140625" customWidth="1"/>
    <col min="4355" max="4355" width="22.84375" customWidth="1"/>
    <col min="4356" max="4356" width="10.765625" bestFit="1" customWidth="1"/>
    <col min="4357" max="4357" width="24.4609375" customWidth="1"/>
    <col min="4358" max="4358" width="31" customWidth="1"/>
    <col min="4609" max="4609" width="21.4609375" customWidth="1"/>
    <col min="4610" max="4610" width="34.69140625" customWidth="1"/>
    <col min="4611" max="4611" width="22.84375" customWidth="1"/>
    <col min="4612" max="4612" width="10.765625" bestFit="1" customWidth="1"/>
    <col min="4613" max="4613" width="24.4609375" customWidth="1"/>
    <col min="4614" max="4614" width="31" customWidth="1"/>
    <col min="4865" max="4865" width="21.4609375" customWidth="1"/>
    <col min="4866" max="4866" width="34.69140625" customWidth="1"/>
    <col min="4867" max="4867" width="22.84375" customWidth="1"/>
    <col min="4868" max="4868" width="10.765625" bestFit="1" customWidth="1"/>
    <col min="4869" max="4869" width="24.4609375" customWidth="1"/>
    <col min="4870" max="4870" width="31" customWidth="1"/>
    <col min="5121" max="5121" width="21.4609375" customWidth="1"/>
    <col min="5122" max="5122" width="34.69140625" customWidth="1"/>
    <col min="5123" max="5123" width="22.84375" customWidth="1"/>
    <col min="5124" max="5124" width="10.765625" bestFit="1" customWidth="1"/>
    <col min="5125" max="5125" width="24.4609375" customWidth="1"/>
    <col min="5126" max="5126" width="31" customWidth="1"/>
    <col min="5377" max="5377" width="21.4609375" customWidth="1"/>
    <col min="5378" max="5378" width="34.69140625" customWidth="1"/>
    <col min="5379" max="5379" width="22.84375" customWidth="1"/>
    <col min="5380" max="5380" width="10.765625" bestFit="1" customWidth="1"/>
    <col min="5381" max="5381" width="24.4609375" customWidth="1"/>
    <col min="5382" max="5382" width="31" customWidth="1"/>
    <col min="5633" max="5633" width="21.4609375" customWidth="1"/>
    <col min="5634" max="5634" width="34.69140625" customWidth="1"/>
    <col min="5635" max="5635" width="22.84375" customWidth="1"/>
    <col min="5636" max="5636" width="10.765625" bestFit="1" customWidth="1"/>
    <col min="5637" max="5637" width="24.4609375" customWidth="1"/>
    <col min="5638" max="5638" width="31" customWidth="1"/>
    <col min="5889" max="5889" width="21.4609375" customWidth="1"/>
    <col min="5890" max="5890" width="34.69140625" customWidth="1"/>
    <col min="5891" max="5891" width="22.84375" customWidth="1"/>
    <col min="5892" max="5892" width="10.765625" bestFit="1" customWidth="1"/>
    <col min="5893" max="5893" width="24.4609375" customWidth="1"/>
    <col min="5894" max="5894" width="31" customWidth="1"/>
    <col min="6145" max="6145" width="21.4609375" customWidth="1"/>
    <col min="6146" max="6146" width="34.69140625" customWidth="1"/>
    <col min="6147" max="6147" width="22.84375" customWidth="1"/>
    <col min="6148" max="6148" width="10.765625" bestFit="1" customWidth="1"/>
    <col min="6149" max="6149" width="24.4609375" customWidth="1"/>
    <col min="6150" max="6150" width="31" customWidth="1"/>
    <col min="6401" max="6401" width="21.4609375" customWidth="1"/>
    <col min="6402" max="6402" width="34.69140625" customWidth="1"/>
    <col min="6403" max="6403" width="22.84375" customWidth="1"/>
    <col min="6404" max="6404" width="10.765625" bestFit="1" customWidth="1"/>
    <col min="6405" max="6405" width="24.4609375" customWidth="1"/>
    <col min="6406" max="6406" width="31" customWidth="1"/>
    <col min="6657" max="6657" width="21.4609375" customWidth="1"/>
    <col min="6658" max="6658" width="34.69140625" customWidth="1"/>
    <col min="6659" max="6659" width="22.84375" customWidth="1"/>
    <col min="6660" max="6660" width="10.765625" bestFit="1" customWidth="1"/>
    <col min="6661" max="6661" width="24.4609375" customWidth="1"/>
    <col min="6662" max="6662" width="31" customWidth="1"/>
    <col min="6913" max="6913" width="21.4609375" customWidth="1"/>
    <col min="6914" max="6914" width="34.69140625" customWidth="1"/>
    <col min="6915" max="6915" width="22.84375" customWidth="1"/>
    <col min="6916" max="6916" width="10.765625" bestFit="1" customWidth="1"/>
    <col min="6917" max="6917" width="24.4609375" customWidth="1"/>
    <col min="6918" max="6918" width="31" customWidth="1"/>
    <col min="7169" max="7169" width="21.4609375" customWidth="1"/>
    <col min="7170" max="7170" width="34.69140625" customWidth="1"/>
    <col min="7171" max="7171" width="22.84375" customWidth="1"/>
    <col min="7172" max="7172" width="10.765625" bestFit="1" customWidth="1"/>
    <col min="7173" max="7173" width="24.4609375" customWidth="1"/>
    <col min="7174" max="7174" width="31" customWidth="1"/>
    <col min="7425" max="7425" width="21.4609375" customWidth="1"/>
    <col min="7426" max="7426" width="34.69140625" customWidth="1"/>
    <col min="7427" max="7427" width="22.84375" customWidth="1"/>
    <col min="7428" max="7428" width="10.765625" bestFit="1" customWidth="1"/>
    <col min="7429" max="7429" width="24.4609375" customWidth="1"/>
    <col min="7430" max="7430" width="31" customWidth="1"/>
    <col min="7681" max="7681" width="21.4609375" customWidth="1"/>
    <col min="7682" max="7682" width="34.69140625" customWidth="1"/>
    <col min="7683" max="7683" width="22.84375" customWidth="1"/>
    <col min="7684" max="7684" width="10.765625" bestFit="1" customWidth="1"/>
    <col min="7685" max="7685" width="24.4609375" customWidth="1"/>
    <col min="7686" max="7686" width="31" customWidth="1"/>
    <col min="7937" max="7937" width="21.4609375" customWidth="1"/>
    <col min="7938" max="7938" width="34.69140625" customWidth="1"/>
    <col min="7939" max="7939" width="22.84375" customWidth="1"/>
    <col min="7940" max="7940" width="10.765625" bestFit="1" customWidth="1"/>
    <col min="7941" max="7941" width="24.4609375" customWidth="1"/>
    <col min="7942" max="7942" width="31" customWidth="1"/>
    <col min="8193" max="8193" width="21.4609375" customWidth="1"/>
    <col min="8194" max="8194" width="34.69140625" customWidth="1"/>
    <col min="8195" max="8195" width="22.84375" customWidth="1"/>
    <col min="8196" max="8196" width="10.765625" bestFit="1" customWidth="1"/>
    <col min="8197" max="8197" width="24.4609375" customWidth="1"/>
    <col min="8198" max="8198" width="31" customWidth="1"/>
    <col min="8449" max="8449" width="21.4609375" customWidth="1"/>
    <col min="8450" max="8450" width="34.69140625" customWidth="1"/>
    <col min="8451" max="8451" width="22.84375" customWidth="1"/>
    <col min="8452" max="8452" width="10.765625" bestFit="1" customWidth="1"/>
    <col min="8453" max="8453" width="24.4609375" customWidth="1"/>
    <col min="8454" max="8454" width="31" customWidth="1"/>
    <col min="8705" max="8705" width="21.4609375" customWidth="1"/>
    <col min="8706" max="8706" width="34.69140625" customWidth="1"/>
    <col min="8707" max="8707" width="22.84375" customWidth="1"/>
    <col min="8708" max="8708" width="10.765625" bestFit="1" customWidth="1"/>
    <col min="8709" max="8709" width="24.4609375" customWidth="1"/>
    <col min="8710" max="8710" width="31" customWidth="1"/>
    <col min="8961" max="8961" width="21.4609375" customWidth="1"/>
    <col min="8962" max="8962" width="34.69140625" customWidth="1"/>
    <col min="8963" max="8963" width="22.84375" customWidth="1"/>
    <col min="8964" max="8964" width="10.765625" bestFit="1" customWidth="1"/>
    <col min="8965" max="8965" width="24.4609375" customWidth="1"/>
    <col min="8966" max="8966" width="31" customWidth="1"/>
    <col min="9217" max="9217" width="21.4609375" customWidth="1"/>
    <col min="9218" max="9218" width="34.69140625" customWidth="1"/>
    <col min="9219" max="9219" width="22.84375" customWidth="1"/>
    <col min="9220" max="9220" width="10.765625" bestFit="1" customWidth="1"/>
    <col min="9221" max="9221" width="24.4609375" customWidth="1"/>
    <col min="9222" max="9222" width="31" customWidth="1"/>
    <col min="9473" max="9473" width="21.4609375" customWidth="1"/>
    <col min="9474" max="9474" width="34.69140625" customWidth="1"/>
    <col min="9475" max="9475" width="22.84375" customWidth="1"/>
    <col min="9476" max="9476" width="10.765625" bestFit="1" customWidth="1"/>
    <col min="9477" max="9477" width="24.4609375" customWidth="1"/>
    <col min="9478" max="9478" width="31" customWidth="1"/>
    <col min="9729" max="9729" width="21.4609375" customWidth="1"/>
    <col min="9730" max="9730" width="34.69140625" customWidth="1"/>
    <col min="9731" max="9731" width="22.84375" customWidth="1"/>
    <col min="9732" max="9732" width="10.765625" bestFit="1" customWidth="1"/>
    <col min="9733" max="9733" width="24.4609375" customWidth="1"/>
    <col min="9734" max="9734" width="31" customWidth="1"/>
    <col min="9985" max="9985" width="21.4609375" customWidth="1"/>
    <col min="9986" max="9986" width="34.69140625" customWidth="1"/>
    <col min="9987" max="9987" width="22.84375" customWidth="1"/>
    <col min="9988" max="9988" width="10.765625" bestFit="1" customWidth="1"/>
    <col min="9989" max="9989" width="24.4609375" customWidth="1"/>
    <col min="9990" max="9990" width="31" customWidth="1"/>
    <col min="10241" max="10241" width="21.4609375" customWidth="1"/>
    <col min="10242" max="10242" width="34.69140625" customWidth="1"/>
    <col min="10243" max="10243" width="22.84375" customWidth="1"/>
    <col min="10244" max="10244" width="10.765625" bestFit="1" customWidth="1"/>
    <col min="10245" max="10245" width="24.4609375" customWidth="1"/>
    <col min="10246" max="10246" width="31" customWidth="1"/>
    <col min="10497" max="10497" width="21.4609375" customWidth="1"/>
    <col min="10498" max="10498" width="34.69140625" customWidth="1"/>
    <col min="10499" max="10499" width="22.84375" customWidth="1"/>
    <col min="10500" max="10500" width="10.765625" bestFit="1" customWidth="1"/>
    <col min="10501" max="10501" width="24.4609375" customWidth="1"/>
    <col min="10502" max="10502" width="31" customWidth="1"/>
    <col min="10753" max="10753" width="21.4609375" customWidth="1"/>
    <col min="10754" max="10754" width="34.69140625" customWidth="1"/>
    <col min="10755" max="10755" width="22.84375" customWidth="1"/>
    <col min="10756" max="10756" width="10.765625" bestFit="1" customWidth="1"/>
    <col min="10757" max="10757" width="24.4609375" customWidth="1"/>
    <col min="10758" max="10758" width="31" customWidth="1"/>
    <col min="11009" max="11009" width="21.4609375" customWidth="1"/>
    <col min="11010" max="11010" width="34.69140625" customWidth="1"/>
    <col min="11011" max="11011" width="22.84375" customWidth="1"/>
    <col min="11012" max="11012" width="10.765625" bestFit="1" customWidth="1"/>
    <col min="11013" max="11013" width="24.4609375" customWidth="1"/>
    <col min="11014" max="11014" width="31" customWidth="1"/>
    <col min="11265" max="11265" width="21.4609375" customWidth="1"/>
    <col min="11266" max="11266" width="34.69140625" customWidth="1"/>
    <col min="11267" max="11267" width="22.84375" customWidth="1"/>
    <col min="11268" max="11268" width="10.765625" bestFit="1" customWidth="1"/>
    <col min="11269" max="11269" width="24.4609375" customWidth="1"/>
    <col min="11270" max="11270" width="31" customWidth="1"/>
    <col min="11521" max="11521" width="21.4609375" customWidth="1"/>
    <col min="11522" max="11522" width="34.69140625" customWidth="1"/>
    <col min="11523" max="11523" width="22.84375" customWidth="1"/>
    <col min="11524" max="11524" width="10.765625" bestFit="1" customWidth="1"/>
    <col min="11525" max="11525" width="24.4609375" customWidth="1"/>
    <col min="11526" max="11526" width="31" customWidth="1"/>
    <col min="11777" max="11777" width="21.4609375" customWidth="1"/>
    <col min="11778" max="11778" width="34.69140625" customWidth="1"/>
    <col min="11779" max="11779" width="22.84375" customWidth="1"/>
    <col min="11780" max="11780" width="10.765625" bestFit="1" customWidth="1"/>
    <col min="11781" max="11781" width="24.4609375" customWidth="1"/>
    <col min="11782" max="11782" width="31" customWidth="1"/>
    <col min="12033" max="12033" width="21.4609375" customWidth="1"/>
    <col min="12034" max="12034" width="34.69140625" customWidth="1"/>
    <col min="12035" max="12035" width="22.84375" customWidth="1"/>
    <col min="12036" max="12036" width="10.765625" bestFit="1" customWidth="1"/>
    <col min="12037" max="12037" width="24.4609375" customWidth="1"/>
    <col min="12038" max="12038" width="31" customWidth="1"/>
    <col min="12289" max="12289" width="21.4609375" customWidth="1"/>
    <col min="12290" max="12290" width="34.69140625" customWidth="1"/>
    <col min="12291" max="12291" width="22.84375" customWidth="1"/>
    <col min="12292" max="12292" width="10.765625" bestFit="1" customWidth="1"/>
    <col min="12293" max="12293" width="24.4609375" customWidth="1"/>
    <col min="12294" max="12294" width="31" customWidth="1"/>
    <col min="12545" max="12545" width="21.4609375" customWidth="1"/>
    <col min="12546" max="12546" width="34.69140625" customWidth="1"/>
    <col min="12547" max="12547" width="22.84375" customWidth="1"/>
    <col min="12548" max="12548" width="10.765625" bestFit="1" customWidth="1"/>
    <col min="12549" max="12549" width="24.4609375" customWidth="1"/>
    <col min="12550" max="12550" width="31" customWidth="1"/>
    <col min="12801" max="12801" width="21.4609375" customWidth="1"/>
    <col min="12802" max="12802" width="34.69140625" customWidth="1"/>
    <col min="12803" max="12803" width="22.84375" customWidth="1"/>
    <col min="12804" max="12804" width="10.765625" bestFit="1" customWidth="1"/>
    <col min="12805" max="12805" width="24.4609375" customWidth="1"/>
    <col min="12806" max="12806" width="31" customWidth="1"/>
    <col min="13057" max="13057" width="21.4609375" customWidth="1"/>
    <col min="13058" max="13058" width="34.69140625" customWidth="1"/>
    <col min="13059" max="13059" width="22.84375" customWidth="1"/>
    <col min="13060" max="13060" width="10.765625" bestFit="1" customWidth="1"/>
    <col min="13061" max="13061" width="24.4609375" customWidth="1"/>
    <col min="13062" max="13062" width="31" customWidth="1"/>
    <col min="13313" max="13313" width="21.4609375" customWidth="1"/>
    <col min="13314" max="13314" width="34.69140625" customWidth="1"/>
    <col min="13315" max="13315" width="22.84375" customWidth="1"/>
    <col min="13316" max="13316" width="10.765625" bestFit="1" customWidth="1"/>
    <col min="13317" max="13317" width="24.4609375" customWidth="1"/>
    <col min="13318" max="13318" width="31" customWidth="1"/>
    <col min="13569" max="13569" width="21.4609375" customWidth="1"/>
    <col min="13570" max="13570" width="34.69140625" customWidth="1"/>
    <col min="13571" max="13571" width="22.84375" customWidth="1"/>
    <col min="13572" max="13572" width="10.765625" bestFit="1" customWidth="1"/>
    <col min="13573" max="13573" width="24.4609375" customWidth="1"/>
    <col min="13574" max="13574" width="31" customWidth="1"/>
    <col min="13825" max="13825" width="21.4609375" customWidth="1"/>
    <col min="13826" max="13826" width="34.69140625" customWidth="1"/>
    <col min="13827" max="13827" width="22.84375" customWidth="1"/>
    <col min="13828" max="13828" width="10.765625" bestFit="1" customWidth="1"/>
    <col min="13829" max="13829" width="24.4609375" customWidth="1"/>
    <col min="13830" max="13830" width="31" customWidth="1"/>
    <col min="14081" max="14081" width="21.4609375" customWidth="1"/>
    <col min="14082" max="14082" width="34.69140625" customWidth="1"/>
    <col min="14083" max="14083" width="22.84375" customWidth="1"/>
    <col min="14084" max="14084" width="10.765625" bestFit="1" customWidth="1"/>
    <col min="14085" max="14085" width="24.4609375" customWidth="1"/>
    <col min="14086" max="14086" width="31" customWidth="1"/>
    <col min="14337" max="14337" width="21.4609375" customWidth="1"/>
    <col min="14338" max="14338" width="34.69140625" customWidth="1"/>
    <col min="14339" max="14339" width="22.84375" customWidth="1"/>
    <col min="14340" max="14340" width="10.765625" bestFit="1" customWidth="1"/>
    <col min="14341" max="14341" width="24.4609375" customWidth="1"/>
    <col min="14342" max="14342" width="31" customWidth="1"/>
    <col min="14593" max="14593" width="21.4609375" customWidth="1"/>
    <col min="14594" max="14594" width="34.69140625" customWidth="1"/>
    <col min="14595" max="14595" width="22.84375" customWidth="1"/>
    <col min="14596" max="14596" width="10.765625" bestFit="1" customWidth="1"/>
    <col min="14597" max="14597" width="24.4609375" customWidth="1"/>
    <col min="14598" max="14598" width="31" customWidth="1"/>
    <col min="14849" max="14849" width="21.4609375" customWidth="1"/>
    <col min="14850" max="14850" width="34.69140625" customWidth="1"/>
    <col min="14851" max="14851" width="22.84375" customWidth="1"/>
    <col min="14852" max="14852" width="10.765625" bestFit="1" customWidth="1"/>
    <col min="14853" max="14853" width="24.4609375" customWidth="1"/>
    <col min="14854" max="14854" width="31" customWidth="1"/>
    <col min="15105" max="15105" width="21.4609375" customWidth="1"/>
    <col min="15106" max="15106" width="34.69140625" customWidth="1"/>
    <col min="15107" max="15107" width="22.84375" customWidth="1"/>
    <col min="15108" max="15108" width="10.765625" bestFit="1" customWidth="1"/>
    <col min="15109" max="15109" width="24.4609375" customWidth="1"/>
    <col min="15110" max="15110" width="31" customWidth="1"/>
    <col min="15361" max="15361" width="21.4609375" customWidth="1"/>
    <col min="15362" max="15362" width="34.69140625" customWidth="1"/>
    <col min="15363" max="15363" width="22.84375" customWidth="1"/>
    <col min="15364" max="15364" width="10.765625" bestFit="1" customWidth="1"/>
    <col min="15365" max="15365" width="24.4609375" customWidth="1"/>
    <col min="15366" max="15366" width="31" customWidth="1"/>
    <col min="15617" max="15617" width="21.4609375" customWidth="1"/>
    <col min="15618" max="15618" width="34.69140625" customWidth="1"/>
    <col min="15619" max="15619" width="22.84375" customWidth="1"/>
    <col min="15620" max="15620" width="10.765625" bestFit="1" customWidth="1"/>
    <col min="15621" max="15621" width="24.4609375" customWidth="1"/>
    <col min="15622" max="15622" width="31" customWidth="1"/>
    <col min="15873" max="15873" width="21.4609375" customWidth="1"/>
    <col min="15874" max="15874" width="34.69140625" customWidth="1"/>
    <col min="15875" max="15875" width="22.84375" customWidth="1"/>
    <col min="15876" max="15876" width="10.765625" bestFit="1" customWidth="1"/>
    <col min="15877" max="15877" width="24.4609375" customWidth="1"/>
    <col min="15878" max="15878" width="31" customWidth="1"/>
    <col min="16129" max="16129" width="21.4609375" customWidth="1"/>
    <col min="16130" max="16130" width="34.69140625" customWidth="1"/>
    <col min="16131" max="16131" width="22.84375" customWidth="1"/>
    <col min="16132" max="16132" width="10.765625" bestFit="1" customWidth="1"/>
    <col min="16133" max="16133" width="24.4609375" customWidth="1"/>
    <col min="16134" max="16134" width="31" customWidth="1"/>
  </cols>
  <sheetData>
    <row r="1" spans="1:6" ht="27.75" customHeight="1" x14ac:dyDescent="0.65">
      <c r="A1" s="271" t="s">
        <v>1017</v>
      </c>
      <c r="B1" s="271"/>
      <c r="C1" s="271"/>
      <c r="D1" s="271"/>
      <c r="E1" s="271"/>
    </row>
    <row r="3" spans="1:6" s="274" customFormat="1" ht="35.25" customHeight="1" x14ac:dyDescent="0.3">
      <c r="A3" s="272" t="s">
        <v>1018</v>
      </c>
      <c r="B3" s="273" t="s">
        <v>1019</v>
      </c>
      <c r="C3" s="273" t="s">
        <v>1020</v>
      </c>
      <c r="D3" s="273" t="s">
        <v>1021</v>
      </c>
      <c r="E3" s="273" t="s">
        <v>1022</v>
      </c>
    </row>
    <row r="4" spans="1:6" ht="17.600000000000001" x14ac:dyDescent="0.4">
      <c r="A4" s="275" t="s">
        <v>126</v>
      </c>
      <c r="B4" s="275">
        <v>0</v>
      </c>
      <c r="C4" s="275">
        <v>24</v>
      </c>
      <c r="D4" s="275"/>
      <c r="E4" s="275">
        <f>SUM(B4:D4)</f>
        <v>24</v>
      </c>
    </row>
    <row r="5" spans="1:6" ht="17.600000000000001" x14ac:dyDescent="0.4">
      <c r="A5" s="275" t="s">
        <v>127</v>
      </c>
      <c r="B5" s="275">
        <v>2</v>
      </c>
      <c r="C5" s="275">
        <v>19</v>
      </c>
      <c r="D5" s="275"/>
      <c r="E5" s="275">
        <f>SUM(B5:D5)</f>
        <v>21</v>
      </c>
    </row>
    <row r="6" spans="1:6" ht="17.600000000000001" x14ac:dyDescent="0.4">
      <c r="A6" s="275" t="s">
        <v>128</v>
      </c>
      <c r="B6" s="275">
        <v>4</v>
      </c>
      <c r="C6" s="275">
        <v>19</v>
      </c>
      <c r="D6" s="275"/>
      <c r="E6" s="275">
        <f t="shared" ref="E6:E11" si="0">SUM(B6:D6)</f>
        <v>23</v>
      </c>
    </row>
    <row r="7" spans="1:6" ht="17.600000000000001" x14ac:dyDescent="0.4">
      <c r="A7" s="275" t="s">
        <v>129</v>
      </c>
      <c r="B7" s="275">
        <v>3</v>
      </c>
      <c r="C7" s="275">
        <v>24</v>
      </c>
      <c r="D7" s="275"/>
      <c r="E7" s="275">
        <f t="shared" si="0"/>
        <v>27</v>
      </c>
    </row>
    <row r="8" spans="1:6" ht="17.600000000000001" x14ac:dyDescent="0.4">
      <c r="A8" s="275" t="s">
        <v>130</v>
      </c>
      <c r="B8" s="275">
        <v>1</v>
      </c>
      <c r="C8" s="275">
        <v>26</v>
      </c>
      <c r="D8" s="275"/>
      <c r="E8" s="275">
        <f t="shared" si="0"/>
        <v>27</v>
      </c>
    </row>
    <row r="9" spans="1:6" ht="17.600000000000001" x14ac:dyDescent="0.4">
      <c r="A9" s="275" t="s">
        <v>131</v>
      </c>
      <c r="B9" s="275">
        <v>0</v>
      </c>
      <c r="C9" s="275">
        <v>25</v>
      </c>
      <c r="D9" s="275"/>
      <c r="E9" s="275">
        <f t="shared" si="0"/>
        <v>25</v>
      </c>
    </row>
    <row r="10" spans="1:6" ht="17.600000000000001" x14ac:dyDescent="0.4">
      <c r="A10" s="275" t="s">
        <v>1023</v>
      </c>
      <c r="B10" s="275">
        <v>5</v>
      </c>
      <c r="C10" s="275">
        <v>17</v>
      </c>
      <c r="D10" s="275"/>
      <c r="E10" s="275">
        <f t="shared" si="0"/>
        <v>22</v>
      </c>
    </row>
    <row r="11" spans="1:6" ht="17.600000000000001" x14ac:dyDescent="0.4">
      <c r="A11" s="275" t="s">
        <v>133</v>
      </c>
      <c r="B11" s="275">
        <v>2</v>
      </c>
      <c r="C11" s="275">
        <v>19</v>
      </c>
      <c r="D11" s="275">
        <v>1</v>
      </c>
      <c r="E11" s="275">
        <f t="shared" si="0"/>
        <v>22</v>
      </c>
    </row>
    <row r="12" spans="1:6" s="32" customFormat="1" ht="17.600000000000001" x14ac:dyDescent="0.4">
      <c r="A12" s="275" t="s">
        <v>134</v>
      </c>
      <c r="B12" s="275">
        <v>3</v>
      </c>
      <c r="C12" s="275">
        <v>18</v>
      </c>
      <c r="D12" s="275"/>
      <c r="E12" s="275">
        <f>SUM(B12:D12)</f>
        <v>21</v>
      </c>
    </row>
    <row r="13" spans="1:6" ht="17.600000000000001" x14ac:dyDescent="0.4">
      <c r="A13" s="275" t="s">
        <v>135</v>
      </c>
      <c r="B13" s="275">
        <v>2</v>
      </c>
      <c r="C13" s="275">
        <v>22</v>
      </c>
      <c r="D13" s="275"/>
      <c r="E13" s="275">
        <f>SUM(B13:D13)</f>
        <v>24</v>
      </c>
    </row>
    <row r="14" spans="1:6" ht="17.600000000000001" x14ac:dyDescent="0.4">
      <c r="A14" s="275" t="s">
        <v>136</v>
      </c>
      <c r="B14" s="275">
        <v>2</v>
      </c>
      <c r="C14" s="275">
        <v>22</v>
      </c>
      <c r="D14" s="275"/>
      <c r="E14" s="275">
        <f>SUM(B14:D14)</f>
        <v>24</v>
      </c>
    </row>
    <row r="15" spans="1:6" ht="17.600000000000001" x14ac:dyDescent="0.4">
      <c r="A15" s="275" t="s">
        <v>137</v>
      </c>
      <c r="B15" s="275">
        <v>2</v>
      </c>
      <c r="C15" s="275">
        <v>22</v>
      </c>
      <c r="D15" s="275"/>
      <c r="E15" s="275">
        <f>SUM(B15:D15)</f>
        <v>24</v>
      </c>
      <c r="F15" s="276"/>
    </row>
    <row r="16" spans="1:6" s="279" customFormat="1" ht="17.600000000000001" x14ac:dyDescent="0.4">
      <c r="A16" s="277" t="s">
        <v>38</v>
      </c>
      <c r="B16" s="277">
        <f>SUM(B4:B15)</f>
        <v>26</v>
      </c>
      <c r="C16" s="277">
        <f>SUM(C4:C15)</f>
        <v>257</v>
      </c>
      <c r="D16" s="277">
        <f>SUM(D4:D15)</f>
        <v>1</v>
      </c>
      <c r="E16" s="277">
        <f>SUM(E4:E15)</f>
        <v>284</v>
      </c>
      <c r="F16" s="278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32A-8DF2-4149-B7FB-1DD3786D84BA}">
  <dimension ref="A1:T348"/>
  <sheetViews>
    <sheetView topLeftCell="A339" zoomScale="57" zoomScaleNormal="57" zoomScalePageLayoutView="72" workbookViewId="0">
      <selection activeCell="H352" sqref="H352"/>
    </sheetView>
  </sheetViews>
  <sheetFormatPr defaultColWidth="9.07421875" defaultRowHeight="15" x14ac:dyDescent="0.35"/>
  <cols>
    <col min="1" max="1" width="5.53515625" style="100" customWidth="1"/>
    <col min="2" max="2" width="6.23046875" style="267" customWidth="1"/>
    <col min="3" max="3" width="14" style="102" customWidth="1"/>
    <col min="4" max="4" width="45.3046875" style="102" customWidth="1"/>
    <col min="5" max="5" width="38.4609375" style="102" customWidth="1"/>
    <col min="6" max="6" width="31" style="102" customWidth="1"/>
    <col min="7" max="7" width="14.3046875" style="268" customWidth="1"/>
    <col min="8" max="8" width="14.84375" style="102" customWidth="1"/>
    <col min="9" max="9" width="16.765625" style="102" customWidth="1"/>
    <col min="10" max="10" width="23.84375" style="269" bestFit="1" customWidth="1"/>
    <col min="11" max="11" width="23.07421875" style="270" customWidth="1"/>
    <col min="12" max="12" width="16.4609375" style="265" bestFit="1" customWidth="1"/>
    <col min="13" max="13" width="14.23046875" style="265" bestFit="1" customWidth="1"/>
    <col min="14" max="14" width="17.69140625" style="265" bestFit="1" customWidth="1"/>
    <col min="15" max="15" width="12.07421875" style="102" bestFit="1" customWidth="1"/>
    <col min="16" max="16" width="14.53515625" style="265" bestFit="1" customWidth="1"/>
    <col min="17" max="19" width="9.07421875" style="102"/>
    <col min="20" max="20" width="14.53515625" style="102" bestFit="1" customWidth="1"/>
    <col min="21" max="21" width="11.53515625" style="102" bestFit="1" customWidth="1"/>
    <col min="22" max="22" width="9.07421875" style="102"/>
    <col min="23" max="24" width="14.53515625" style="102" bestFit="1" customWidth="1"/>
    <col min="25" max="25" width="15" style="102" customWidth="1"/>
    <col min="26" max="256" width="9.07421875" style="102"/>
    <col min="257" max="257" width="5.53515625" style="102" customWidth="1"/>
    <col min="258" max="258" width="6.23046875" style="102" customWidth="1"/>
    <col min="259" max="259" width="14" style="102" customWidth="1"/>
    <col min="260" max="260" width="45.3046875" style="102" customWidth="1"/>
    <col min="261" max="261" width="38.4609375" style="102" customWidth="1"/>
    <col min="262" max="262" width="31" style="102" customWidth="1"/>
    <col min="263" max="263" width="14.3046875" style="102" customWidth="1"/>
    <col min="264" max="264" width="14.84375" style="102" customWidth="1"/>
    <col min="265" max="265" width="16.765625" style="102" customWidth="1"/>
    <col min="266" max="266" width="23.84375" style="102" bestFit="1" customWidth="1"/>
    <col min="267" max="267" width="23.07421875" style="102" customWidth="1"/>
    <col min="268" max="268" width="16.4609375" style="102" bestFit="1" customWidth="1"/>
    <col min="269" max="269" width="14.23046875" style="102" bestFit="1" customWidth="1"/>
    <col min="270" max="270" width="17.69140625" style="102" bestFit="1" customWidth="1"/>
    <col min="271" max="271" width="12.07421875" style="102" bestFit="1" customWidth="1"/>
    <col min="272" max="272" width="14.53515625" style="102" bestFit="1" customWidth="1"/>
    <col min="273" max="275" width="9.07421875" style="102"/>
    <col min="276" max="276" width="14.53515625" style="102" bestFit="1" customWidth="1"/>
    <col min="277" max="277" width="11.53515625" style="102" bestFit="1" customWidth="1"/>
    <col min="278" max="278" width="9.07421875" style="102"/>
    <col min="279" max="280" width="14.53515625" style="102" bestFit="1" customWidth="1"/>
    <col min="281" max="281" width="15" style="102" customWidth="1"/>
    <col min="282" max="512" width="9.07421875" style="102"/>
    <col min="513" max="513" width="5.53515625" style="102" customWidth="1"/>
    <col min="514" max="514" width="6.23046875" style="102" customWidth="1"/>
    <col min="515" max="515" width="14" style="102" customWidth="1"/>
    <col min="516" max="516" width="45.3046875" style="102" customWidth="1"/>
    <col min="517" max="517" width="38.4609375" style="102" customWidth="1"/>
    <col min="518" max="518" width="31" style="102" customWidth="1"/>
    <col min="519" max="519" width="14.3046875" style="102" customWidth="1"/>
    <col min="520" max="520" width="14.84375" style="102" customWidth="1"/>
    <col min="521" max="521" width="16.765625" style="102" customWidth="1"/>
    <col min="522" max="522" width="23.84375" style="102" bestFit="1" customWidth="1"/>
    <col min="523" max="523" width="23.07421875" style="102" customWidth="1"/>
    <col min="524" max="524" width="16.4609375" style="102" bestFit="1" customWidth="1"/>
    <col min="525" max="525" width="14.23046875" style="102" bestFit="1" customWidth="1"/>
    <col min="526" max="526" width="17.69140625" style="102" bestFit="1" customWidth="1"/>
    <col min="527" max="527" width="12.07421875" style="102" bestFit="1" customWidth="1"/>
    <col min="528" max="528" width="14.53515625" style="102" bestFit="1" customWidth="1"/>
    <col min="529" max="531" width="9.07421875" style="102"/>
    <col min="532" max="532" width="14.53515625" style="102" bestFit="1" customWidth="1"/>
    <col min="533" max="533" width="11.53515625" style="102" bestFit="1" customWidth="1"/>
    <col min="534" max="534" width="9.07421875" style="102"/>
    <col min="535" max="536" width="14.53515625" style="102" bestFit="1" customWidth="1"/>
    <col min="537" max="537" width="15" style="102" customWidth="1"/>
    <col min="538" max="768" width="9.07421875" style="102"/>
    <col min="769" max="769" width="5.53515625" style="102" customWidth="1"/>
    <col min="770" max="770" width="6.23046875" style="102" customWidth="1"/>
    <col min="771" max="771" width="14" style="102" customWidth="1"/>
    <col min="772" max="772" width="45.3046875" style="102" customWidth="1"/>
    <col min="773" max="773" width="38.4609375" style="102" customWidth="1"/>
    <col min="774" max="774" width="31" style="102" customWidth="1"/>
    <col min="775" max="775" width="14.3046875" style="102" customWidth="1"/>
    <col min="776" max="776" width="14.84375" style="102" customWidth="1"/>
    <col min="777" max="777" width="16.765625" style="102" customWidth="1"/>
    <col min="778" max="778" width="23.84375" style="102" bestFit="1" customWidth="1"/>
    <col min="779" max="779" width="23.07421875" style="102" customWidth="1"/>
    <col min="780" max="780" width="16.4609375" style="102" bestFit="1" customWidth="1"/>
    <col min="781" max="781" width="14.23046875" style="102" bestFit="1" customWidth="1"/>
    <col min="782" max="782" width="17.69140625" style="102" bestFit="1" customWidth="1"/>
    <col min="783" max="783" width="12.07421875" style="102" bestFit="1" customWidth="1"/>
    <col min="784" max="784" width="14.53515625" style="102" bestFit="1" customWidth="1"/>
    <col min="785" max="787" width="9.07421875" style="102"/>
    <col min="788" max="788" width="14.53515625" style="102" bestFit="1" customWidth="1"/>
    <col min="789" max="789" width="11.53515625" style="102" bestFit="1" customWidth="1"/>
    <col min="790" max="790" width="9.07421875" style="102"/>
    <col min="791" max="792" width="14.53515625" style="102" bestFit="1" customWidth="1"/>
    <col min="793" max="793" width="15" style="102" customWidth="1"/>
    <col min="794" max="1024" width="9.07421875" style="102"/>
    <col min="1025" max="1025" width="5.53515625" style="102" customWidth="1"/>
    <col min="1026" max="1026" width="6.23046875" style="102" customWidth="1"/>
    <col min="1027" max="1027" width="14" style="102" customWidth="1"/>
    <col min="1028" max="1028" width="45.3046875" style="102" customWidth="1"/>
    <col min="1029" max="1029" width="38.4609375" style="102" customWidth="1"/>
    <col min="1030" max="1030" width="31" style="102" customWidth="1"/>
    <col min="1031" max="1031" width="14.3046875" style="102" customWidth="1"/>
    <col min="1032" max="1032" width="14.84375" style="102" customWidth="1"/>
    <col min="1033" max="1033" width="16.765625" style="102" customWidth="1"/>
    <col min="1034" max="1034" width="23.84375" style="102" bestFit="1" customWidth="1"/>
    <col min="1035" max="1035" width="23.07421875" style="102" customWidth="1"/>
    <col min="1036" max="1036" width="16.4609375" style="102" bestFit="1" customWidth="1"/>
    <col min="1037" max="1037" width="14.23046875" style="102" bestFit="1" customWidth="1"/>
    <col min="1038" max="1038" width="17.69140625" style="102" bestFit="1" customWidth="1"/>
    <col min="1039" max="1039" width="12.07421875" style="102" bestFit="1" customWidth="1"/>
    <col min="1040" max="1040" width="14.53515625" style="102" bestFit="1" customWidth="1"/>
    <col min="1041" max="1043" width="9.07421875" style="102"/>
    <col min="1044" max="1044" width="14.53515625" style="102" bestFit="1" customWidth="1"/>
    <col min="1045" max="1045" width="11.53515625" style="102" bestFit="1" customWidth="1"/>
    <col min="1046" max="1046" width="9.07421875" style="102"/>
    <col min="1047" max="1048" width="14.53515625" style="102" bestFit="1" customWidth="1"/>
    <col min="1049" max="1049" width="15" style="102" customWidth="1"/>
    <col min="1050" max="1280" width="9.07421875" style="102"/>
    <col min="1281" max="1281" width="5.53515625" style="102" customWidth="1"/>
    <col min="1282" max="1282" width="6.23046875" style="102" customWidth="1"/>
    <col min="1283" max="1283" width="14" style="102" customWidth="1"/>
    <col min="1284" max="1284" width="45.3046875" style="102" customWidth="1"/>
    <col min="1285" max="1285" width="38.4609375" style="102" customWidth="1"/>
    <col min="1286" max="1286" width="31" style="102" customWidth="1"/>
    <col min="1287" max="1287" width="14.3046875" style="102" customWidth="1"/>
    <col min="1288" max="1288" width="14.84375" style="102" customWidth="1"/>
    <col min="1289" max="1289" width="16.765625" style="102" customWidth="1"/>
    <col min="1290" max="1290" width="23.84375" style="102" bestFit="1" customWidth="1"/>
    <col min="1291" max="1291" width="23.07421875" style="102" customWidth="1"/>
    <col min="1292" max="1292" width="16.4609375" style="102" bestFit="1" customWidth="1"/>
    <col min="1293" max="1293" width="14.23046875" style="102" bestFit="1" customWidth="1"/>
    <col min="1294" max="1294" width="17.69140625" style="102" bestFit="1" customWidth="1"/>
    <col min="1295" max="1295" width="12.07421875" style="102" bestFit="1" customWidth="1"/>
    <col min="1296" max="1296" width="14.53515625" style="102" bestFit="1" customWidth="1"/>
    <col min="1297" max="1299" width="9.07421875" style="102"/>
    <col min="1300" max="1300" width="14.53515625" style="102" bestFit="1" customWidth="1"/>
    <col min="1301" max="1301" width="11.53515625" style="102" bestFit="1" customWidth="1"/>
    <col min="1302" max="1302" width="9.07421875" style="102"/>
    <col min="1303" max="1304" width="14.53515625" style="102" bestFit="1" customWidth="1"/>
    <col min="1305" max="1305" width="15" style="102" customWidth="1"/>
    <col min="1306" max="1536" width="9.07421875" style="102"/>
    <col min="1537" max="1537" width="5.53515625" style="102" customWidth="1"/>
    <col min="1538" max="1538" width="6.23046875" style="102" customWidth="1"/>
    <col min="1539" max="1539" width="14" style="102" customWidth="1"/>
    <col min="1540" max="1540" width="45.3046875" style="102" customWidth="1"/>
    <col min="1541" max="1541" width="38.4609375" style="102" customWidth="1"/>
    <col min="1542" max="1542" width="31" style="102" customWidth="1"/>
    <col min="1543" max="1543" width="14.3046875" style="102" customWidth="1"/>
    <col min="1544" max="1544" width="14.84375" style="102" customWidth="1"/>
    <col min="1545" max="1545" width="16.765625" style="102" customWidth="1"/>
    <col min="1546" max="1546" width="23.84375" style="102" bestFit="1" customWidth="1"/>
    <col min="1547" max="1547" width="23.07421875" style="102" customWidth="1"/>
    <col min="1548" max="1548" width="16.4609375" style="102" bestFit="1" customWidth="1"/>
    <col min="1549" max="1549" width="14.23046875" style="102" bestFit="1" customWidth="1"/>
    <col min="1550" max="1550" width="17.69140625" style="102" bestFit="1" customWidth="1"/>
    <col min="1551" max="1551" width="12.07421875" style="102" bestFit="1" customWidth="1"/>
    <col min="1552" max="1552" width="14.53515625" style="102" bestFit="1" customWidth="1"/>
    <col min="1553" max="1555" width="9.07421875" style="102"/>
    <col min="1556" max="1556" width="14.53515625" style="102" bestFit="1" customWidth="1"/>
    <col min="1557" max="1557" width="11.53515625" style="102" bestFit="1" customWidth="1"/>
    <col min="1558" max="1558" width="9.07421875" style="102"/>
    <col min="1559" max="1560" width="14.53515625" style="102" bestFit="1" customWidth="1"/>
    <col min="1561" max="1561" width="15" style="102" customWidth="1"/>
    <col min="1562" max="1792" width="9.07421875" style="102"/>
    <col min="1793" max="1793" width="5.53515625" style="102" customWidth="1"/>
    <col min="1794" max="1794" width="6.23046875" style="102" customWidth="1"/>
    <col min="1795" max="1795" width="14" style="102" customWidth="1"/>
    <col min="1796" max="1796" width="45.3046875" style="102" customWidth="1"/>
    <col min="1797" max="1797" width="38.4609375" style="102" customWidth="1"/>
    <col min="1798" max="1798" width="31" style="102" customWidth="1"/>
    <col min="1799" max="1799" width="14.3046875" style="102" customWidth="1"/>
    <col min="1800" max="1800" width="14.84375" style="102" customWidth="1"/>
    <col min="1801" max="1801" width="16.765625" style="102" customWidth="1"/>
    <col min="1802" max="1802" width="23.84375" style="102" bestFit="1" customWidth="1"/>
    <col min="1803" max="1803" width="23.07421875" style="102" customWidth="1"/>
    <col min="1804" max="1804" width="16.4609375" style="102" bestFit="1" customWidth="1"/>
    <col min="1805" max="1805" width="14.23046875" style="102" bestFit="1" customWidth="1"/>
    <col min="1806" max="1806" width="17.69140625" style="102" bestFit="1" customWidth="1"/>
    <col min="1807" max="1807" width="12.07421875" style="102" bestFit="1" customWidth="1"/>
    <col min="1808" max="1808" width="14.53515625" style="102" bestFit="1" customWidth="1"/>
    <col min="1809" max="1811" width="9.07421875" style="102"/>
    <col min="1812" max="1812" width="14.53515625" style="102" bestFit="1" customWidth="1"/>
    <col min="1813" max="1813" width="11.53515625" style="102" bestFit="1" customWidth="1"/>
    <col min="1814" max="1814" width="9.07421875" style="102"/>
    <col min="1815" max="1816" width="14.53515625" style="102" bestFit="1" customWidth="1"/>
    <col min="1817" max="1817" width="15" style="102" customWidth="1"/>
    <col min="1818" max="2048" width="9.07421875" style="102"/>
    <col min="2049" max="2049" width="5.53515625" style="102" customWidth="1"/>
    <col min="2050" max="2050" width="6.23046875" style="102" customWidth="1"/>
    <col min="2051" max="2051" width="14" style="102" customWidth="1"/>
    <col min="2052" max="2052" width="45.3046875" style="102" customWidth="1"/>
    <col min="2053" max="2053" width="38.4609375" style="102" customWidth="1"/>
    <col min="2054" max="2054" width="31" style="102" customWidth="1"/>
    <col min="2055" max="2055" width="14.3046875" style="102" customWidth="1"/>
    <col min="2056" max="2056" width="14.84375" style="102" customWidth="1"/>
    <col min="2057" max="2057" width="16.765625" style="102" customWidth="1"/>
    <col min="2058" max="2058" width="23.84375" style="102" bestFit="1" customWidth="1"/>
    <col min="2059" max="2059" width="23.07421875" style="102" customWidth="1"/>
    <col min="2060" max="2060" width="16.4609375" style="102" bestFit="1" customWidth="1"/>
    <col min="2061" max="2061" width="14.23046875" style="102" bestFit="1" customWidth="1"/>
    <col min="2062" max="2062" width="17.69140625" style="102" bestFit="1" customWidth="1"/>
    <col min="2063" max="2063" width="12.07421875" style="102" bestFit="1" customWidth="1"/>
    <col min="2064" max="2064" width="14.53515625" style="102" bestFit="1" customWidth="1"/>
    <col min="2065" max="2067" width="9.07421875" style="102"/>
    <col min="2068" max="2068" width="14.53515625" style="102" bestFit="1" customWidth="1"/>
    <col min="2069" max="2069" width="11.53515625" style="102" bestFit="1" customWidth="1"/>
    <col min="2070" max="2070" width="9.07421875" style="102"/>
    <col min="2071" max="2072" width="14.53515625" style="102" bestFit="1" customWidth="1"/>
    <col min="2073" max="2073" width="15" style="102" customWidth="1"/>
    <col min="2074" max="2304" width="9.07421875" style="102"/>
    <col min="2305" max="2305" width="5.53515625" style="102" customWidth="1"/>
    <col min="2306" max="2306" width="6.23046875" style="102" customWidth="1"/>
    <col min="2307" max="2307" width="14" style="102" customWidth="1"/>
    <col min="2308" max="2308" width="45.3046875" style="102" customWidth="1"/>
    <col min="2309" max="2309" width="38.4609375" style="102" customWidth="1"/>
    <col min="2310" max="2310" width="31" style="102" customWidth="1"/>
    <col min="2311" max="2311" width="14.3046875" style="102" customWidth="1"/>
    <col min="2312" max="2312" width="14.84375" style="102" customWidth="1"/>
    <col min="2313" max="2313" width="16.765625" style="102" customWidth="1"/>
    <col min="2314" max="2314" width="23.84375" style="102" bestFit="1" customWidth="1"/>
    <col min="2315" max="2315" width="23.07421875" style="102" customWidth="1"/>
    <col min="2316" max="2316" width="16.4609375" style="102" bestFit="1" customWidth="1"/>
    <col min="2317" max="2317" width="14.23046875" style="102" bestFit="1" customWidth="1"/>
    <col min="2318" max="2318" width="17.69140625" style="102" bestFit="1" customWidth="1"/>
    <col min="2319" max="2319" width="12.07421875" style="102" bestFit="1" customWidth="1"/>
    <col min="2320" max="2320" width="14.53515625" style="102" bestFit="1" customWidth="1"/>
    <col min="2321" max="2323" width="9.07421875" style="102"/>
    <col min="2324" max="2324" width="14.53515625" style="102" bestFit="1" customWidth="1"/>
    <col min="2325" max="2325" width="11.53515625" style="102" bestFit="1" customWidth="1"/>
    <col min="2326" max="2326" width="9.07421875" style="102"/>
    <col min="2327" max="2328" width="14.53515625" style="102" bestFit="1" customWidth="1"/>
    <col min="2329" max="2329" width="15" style="102" customWidth="1"/>
    <col min="2330" max="2560" width="9.07421875" style="102"/>
    <col min="2561" max="2561" width="5.53515625" style="102" customWidth="1"/>
    <col min="2562" max="2562" width="6.23046875" style="102" customWidth="1"/>
    <col min="2563" max="2563" width="14" style="102" customWidth="1"/>
    <col min="2564" max="2564" width="45.3046875" style="102" customWidth="1"/>
    <col min="2565" max="2565" width="38.4609375" style="102" customWidth="1"/>
    <col min="2566" max="2566" width="31" style="102" customWidth="1"/>
    <col min="2567" max="2567" width="14.3046875" style="102" customWidth="1"/>
    <col min="2568" max="2568" width="14.84375" style="102" customWidth="1"/>
    <col min="2569" max="2569" width="16.765625" style="102" customWidth="1"/>
    <col min="2570" max="2570" width="23.84375" style="102" bestFit="1" customWidth="1"/>
    <col min="2571" max="2571" width="23.07421875" style="102" customWidth="1"/>
    <col min="2572" max="2572" width="16.4609375" style="102" bestFit="1" customWidth="1"/>
    <col min="2573" max="2573" width="14.23046875" style="102" bestFit="1" customWidth="1"/>
    <col min="2574" max="2574" width="17.69140625" style="102" bestFit="1" customWidth="1"/>
    <col min="2575" max="2575" width="12.07421875" style="102" bestFit="1" customWidth="1"/>
    <col min="2576" max="2576" width="14.53515625" style="102" bestFit="1" customWidth="1"/>
    <col min="2577" max="2579" width="9.07421875" style="102"/>
    <col min="2580" max="2580" width="14.53515625" style="102" bestFit="1" customWidth="1"/>
    <col min="2581" max="2581" width="11.53515625" style="102" bestFit="1" customWidth="1"/>
    <col min="2582" max="2582" width="9.07421875" style="102"/>
    <col min="2583" max="2584" width="14.53515625" style="102" bestFit="1" customWidth="1"/>
    <col min="2585" max="2585" width="15" style="102" customWidth="1"/>
    <col min="2586" max="2816" width="9.07421875" style="102"/>
    <col min="2817" max="2817" width="5.53515625" style="102" customWidth="1"/>
    <col min="2818" max="2818" width="6.23046875" style="102" customWidth="1"/>
    <col min="2819" max="2819" width="14" style="102" customWidth="1"/>
    <col min="2820" max="2820" width="45.3046875" style="102" customWidth="1"/>
    <col min="2821" max="2821" width="38.4609375" style="102" customWidth="1"/>
    <col min="2822" max="2822" width="31" style="102" customWidth="1"/>
    <col min="2823" max="2823" width="14.3046875" style="102" customWidth="1"/>
    <col min="2824" max="2824" width="14.84375" style="102" customWidth="1"/>
    <col min="2825" max="2825" width="16.765625" style="102" customWidth="1"/>
    <col min="2826" max="2826" width="23.84375" style="102" bestFit="1" customWidth="1"/>
    <col min="2827" max="2827" width="23.07421875" style="102" customWidth="1"/>
    <col min="2828" max="2828" width="16.4609375" style="102" bestFit="1" customWidth="1"/>
    <col min="2829" max="2829" width="14.23046875" style="102" bestFit="1" customWidth="1"/>
    <col min="2830" max="2830" width="17.69140625" style="102" bestFit="1" customWidth="1"/>
    <col min="2831" max="2831" width="12.07421875" style="102" bestFit="1" customWidth="1"/>
    <col min="2832" max="2832" width="14.53515625" style="102" bestFit="1" customWidth="1"/>
    <col min="2833" max="2835" width="9.07421875" style="102"/>
    <col min="2836" max="2836" width="14.53515625" style="102" bestFit="1" customWidth="1"/>
    <col min="2837" max="2837" width="11.53515625" style="102" bestFit="1" customWidth="1"/>
    <col min="2838" max="2838" width="9.07421875" style="102"/>
    <col min="2839" max="2840" width="14.53515625" style="102" bestFit="1" customWidth="1"/>
    <col min="2841" max="2841" width="15" style="102" customWidth="1"/>
    <col min="2842" max="3072" width="9.07421875" style="102"/>
    <col min="3073" max="3073" width="5.53515625" style="102" customWidth="1"/>
    <col min="3074" max="3074" width="6.23046875" style="102" customWidth="1"/>
    <col min="3075" max="3075" width="14" style="102" customWidth="1"/>
    <col min="3076" max="3076" width="45.3046875" style="102" customWidth="1"/>
    <col min="3077" max="3077" width="38.4609375" style="102" customWidth="1"/>
    <col min="3078" max="3078" width="31" style="102" customWidth="1"/>
    <col min="3079" max="3079" width="14.3046875" style="102" customWidth="1"/>
    <col min="3080" max="3080" width="14.84375" style="102" customWidth="1"/>
    <col min="3081" max="3081" width="16.765625" style="102" customWidth="1"/>
    <col min="3082" max="3082" width="23.84375" style="102" bestFit="1" customWidth="1"/>
    <col min="3083" max="3083" width="23.07421875" style="102" customWidth="1"/>
    <col min="3084" max="3084" width="16.4609375" style="102" bestFit="1" customWidth="1"/>
    <col min="3085" max="3085" width="14.23046875" style="102" bestFit="1" customWidth="1"/>
    <col min="3086" max="3086" width="17.69140625" style="102" bestFit="1" customWidth="1"/>
    <col min="3087" max="3087" width="12.07421875" style="102" bestFit="1" customWidth="1"/>
    <col min="3088" max="3088" width="14.53515625" style="102" bestFit="1" customWidth="1"/>
    <col min="3089" max="3091" width="9.07421875" style="102"/>
    <col min="3092" max="3092" width="14.53515625" style="102" bestFit="1" customWidth="1"/>
    <col min="3093" max="3093" width="11.53515625" style="102" bestFit="1" customWidth="1"/>
    <col min="3094" max="3094" width="9.07421875" style="102"/>
    <col min="3095" max="3096" width="14.53515625" style="102" bestFit="1" customWidth="1"/>
    <col min="3097" max="3097" width="15" style="102" customWidth="1"/>
    <col min="3098" max="3328" width="9.07421875" style="102"/>
    <col min="3329" max="3329" width="5.53515625" style="102" customWidth="1"/>
    <col min="3330" max="3330" width="6.23046875" style="102" customWidth="1"/>
    <col min="3331" max="3331" width="14" style="102" customWidth="1"/>
    <col min="3332" max="3332" width="45.3046875" style="102" customWidth="1"/>
    <col min="3333" max="3333" width="38.4609375" style="102" customWidth="1"/>
    <col min="3334" max="3334" width="31" style="102" customWidth="1"/>
    <col min="3335" max="3335" width="14.3046875" style="102" customWidth="1"/>
    <col min="3336" max="3336" width="14.84375" style="102" customWidth="1"/>
    <col min="3337" max="3337" width="16.765625" style="102" customWidth="1"/>
    <col min="3338" max="3338" width="23.84375" style="102" bestFit="1" customWidth="1"/>
    <col min="3339" max="3339" width="23.07421875" style="102" customWidth="1"/>
    <col min="3340" max="3340" width="16.4609375" style="102" bestFit="1" customWidth="1"/>
    <col min="3341" max="3341" width="14.23046875" style="102" bestFit="1" customWidth="1"/>
    <col min="3342" max="3342" width="17.69140625" style="102" bestFit="1" customWidth="1"/>
    <col min="3343" max="3343" width="12.07421875" style="102" bestFit="1" customWidth="1"/>
    <col min="3344" max="3344" width="14.53515625" style="102" bestFit="1" customWidth="1"/>
    <col min="3345" max="3347" width="9.07421875" style="102"/>
    <col min="3348" max="3348" width="14.53515625" style="102" bestFit="1" customWidth="1"/>
    <col min="3349" max="3349" width="11.53515625" style="102" bestFit="1" customWidth="1"/>
    <col min="3350" max="3350" width="9.07421875" style="102"/>
    <col min="3351" max="3352" width="14.53515625" style="102" bestFit="1" customWidth="1"/>
    <col min="3353" max="3353" width="15" style="102" customWidth="1"/>
    <col min="3354" max="3584" width="9.07421875" style="102"/>
    <col min="3585" max="3585" width="5.53515625" style="102" customWidth="1"/>
    <col min="3586" max="3586" width="6.23046875" style="102" customWidth="1"/>
    <col min="3587" max="3587" width="14" style="102" customWidth="1"/>
    <col min="3588" max="3588" width="45.3046875" style="102" customWidth="1"/>
    <col min="3589" max="3589" width="38.4609375" style="102" customWidth="1"/>
    <col min="3590" max="3590" width="31" style="102" customWidth="1"/>
    <col min="3591" max="3591" width="14.3046875" style="102" customWidth="1"/>
    <col min="3592" max="3592" width="14.84375" style="102" customWidth="1"/>
    <col min="3593" max="3593" width="16.765625" style="102" customWidth="1"/>
    <col min="3594" max="3594" width="23.84375" style="102" bestFit="1" customWidth="1"/>
    <col min="3595" max="3595" width="23.07421875" style="102" customWidth="1"/>
    <col min="3596" max="3596" width="16.4609375" style="102" bestFit="1" customWidth="1"/>
    <col min="3597" max="3597" width="14.23046875" style="102" bestFit="1" customWidth="1"/>
    <col min="3598" max="3598" width="17.69140625" style="102" bestFit="1" customWidth="1"/>
    <col min="3599" max="3599" width="12.07421875" style="102" bestFit="1" customWidth="1"/>
    <col min="3600" max="3600" width="14.53515625" style="102" bestFit="1" customWidth="1"/>
    <col min="3601" max="3603" width="9.07421875" style="102"/>
    <col min="3604" max="3604" width="14.53515625" style="102" bestFit="1" customWidth="1"/>
    <col min="3605" max="3605" width="11.53515625" style="102" bestFit="1" customWidth="1"/>
    <col min="3606" max="3606" width="9.07421875" style="102"/>
    <col min="3607" max="3608" width="14.53515625" style="102" bestFit="1" customWidth="1"/>
    <col min="3609" max="3609" width="15" style="102" customWidth="1"/>
    <col min="3610" max="3840" width="9.07421875" style="102"/>
    <col min="3841" max="3841" width="5.53515625" style="102" customWidth="1"/>
    <col min="3842" max="3842" width="6.23046875" style="102" customWidth="1"/>
    <col min="3843" max="3843" width="14" style="102" customWidth="1"/>
    <col min="3844" max="3844" width="45.3046875" style="102" customWidth="1"/>
    <col min="3845" max="3845" width="38.4609375" style="102" customWidth="1"/>
    <col min="3846" max="3846" width="31" style="102" customWidth="1"/>
    <col min="3847" max="3847" width="14.3046875" style="102" customWidth="1"/>
    <col min="3848" max="3848" width="14.84375" style="102" customWidth="1"/>
    <col min="3849" max="3849" width="16.765625" style="102" customWidth="1"/>
    <col min="3850" max="3850" width="23.84375" style="102" bestFit="1" customWidth="1"/>
    <col min="3851" max="3851" width="23.07421875" style="102" customWidth="1"/>
    <col min="3852" max="3852" width="16.4609375" style="102" bestFit="1" customWidth="1"/>
    <col min="3853" max="3853" width="14.23046875" style="102" bestFit="1" customWidth="1"/>
    <col min="3854" max="3854" width="17.69140625" style="102" bestFit="1" customWidth="1"/>
    <col min="3855" max="3855" width="12.07421875" style="102" bestFit="1" customWidth="1"/>
    <col min="3856" max="3856" width="14.53515625" style="102" bestFit="1" customWidth="1"/>
    <col min="3857" max="3859" width="9.07421875" style="102"/>
    <col min="3860" max="3860" width="14.53515625" style="102" bestFit="1" customWidth="1"/>
    <col min="3861" max="3861" width="11.53515625" style="102" bestFit="1" customWidth="1"/>
    <col min="3862" max="3862" width="9.07421875" style="102"/>
    <col min="3863" max="3864" width="14.53515625" style="102" bestFit="1" customWidth="1"/>
    <col min="3865" max="3865" width="15" style="102" customWidth="1"/>
    <col min="3866" max="4096" width="9.07421875" style="102"/>
    <col min="4097" max="4097" width="5.53515625" style="102" customWidth="1"/>
    <col min="4098" max="4098" width="6.23046875" style="102" customWidth="1"/>
    <col min="4099" max="4099" width="14" style="102" customWidth="1"/>
    <col min="4100" max="4100" width="45.3046875" style="102" customWidth="1"/>
    <col min="4101" max="4101" width="38.4609375" style="102" customWidth="1"/>
    <col min="4102" max="4102" width="31" style="102" customWidth="1"/>
    <col min="4103" max="4103" width="14.3046875" style="102" customWidth="1"/>
    <col min="4104" max="4104" width="14.84375" style="102" customWidth="1"/>
    <col min="4105" max="4105" width="16.765625" style="102" customWidth="1"/>
    <col min="4106" max="4106" width="23.84375" style="102" bestFit="1" customWidth="1"/>
    <col min="4107" max="4107" width="23.07421875" style="102" customWidth="1"/>
    <col min="4108" max="4108" width="16.4609375" style="102" bestFit="1" customWidth="1"/>
    <col min="4109" max="4109" width="14.23046875" style="102" bestFit="1" customWidth="1"/>
    <col min="4110" max="4110" width="17.69140625" style="102" bestFit="1" customWidth="1"/>
    <col min="4111" max="4111" width="12.07421875" style="102" bestFit="1" customWidth="1"/>
    <col min="4112" max="4112" width="14.53515625" style="102" bestFit="1" customWidth="1"/>
    <col min="4113" max="4115" width="9.07421875" style="102"/>
    <col min="4116" max="4116" width="14.53515625" style="102" bestFit="1" customWidth="1"/>
    <col min="4117" max="4117" width="11.53515625" style="102" bestFit="1" customWidth="1"/>
    <col min="4118" max="4118" width="9.07421875" style="102"/>
    <col min="4119" max="4120" width="14.53515625" style="102" bestFit="1" customWidth="1"/>
    <col min="4121" max="4121" width="15" style="102" customWidth="1"/>
    <col min="4122" max="4352" width="9.07421875" style="102"/>
    <col min="4353" max="4353" width="5.53515625" style="102" customWidth="1"/>
    <col min="4354" max="4354" width="6.23046875" style="102" customWidth="1"/>
    <col min="4355" max="4355" width="14" style="102" customWidth="1"/>
    <col min="4356" max="4356" width="45.3046875" style="102" customWidth="1"/>
    <col min="4357" max="4357" width="38.4609375" style="102" customWidth="1"/>
    <col min="4358" max="4358" width="31" style="102" customWidth="1"/>
    <col min="4359" max="4359" width="14.3046875" style="102" customWidth="1"/>
    <col min="4360" max="4360" width="14.84375" style="102" customWidth="1"/>
    <col min="4361" max="4361" width="16.765625" style="102" customWidth="1"/>
    <col min="4362" max="4362" width="23.84375" style="102" bestFit="1" customWidth="1"/>
    <col min="4363" max="4363" width="23.07421875" style="102" customWidth="1"/>
    <col min="4364" max="4364" width="16.4609375" style="102" bestFit="1" customWidth="1"/>
    <col min="4365" max="4365" width="14.23046875" style="102" bestFit="1" customWidth="1"/>
    <col min="4366" max="4366" width="17.69140625" style="102" bestFit="1" customWidth="1"/>
    <col min="4367" max="4367" width="12.07421875" style="102" bestFit="1" customWidth="1"/>
    <col min="4368" max="4368" width="14.53515625" style="102" bestFit="1" customWidth="1"/>
    <col min="4369" max="4371" width="9.07421875" style="102"/>
    <col min="4372" max="4372" width="14.53515625" style="102" bestFit="1" customWidth="1"/>
    <col min="4373" max="4373" width="11.53515625" style="102" bestFit="1" customWidth="1"/>
    <col min="4374" max="4374" width="9.07421875" style="102"/>
    <col min="4375" max="4376" width="14.53515625" style="102" bestFit="1" customWidth="1"/>
    <col min="4377" max="4377" width="15" style="102" customWidth="1"/>
    <col min="4378" max="4608" width="9.07421875" style="102"/>
    <col min="4609" max="4609" width="5.53515625" style="102" customWidth="1"/>
    <col min="4610" max="4610" width="6.23046875" style="102" customWidth="1"/>
    <col min="4611" max="4611" width="14" style="102" customWidth="1"/>
    <col min="4612" max="4612" width="45.3046875" style="102" customWidth="1"/>
    <col min="4613" max="4613" width="38.4609375" style="102" customWidth="1"/>
    <col min="4614" max="4614" width="31" style="102" customWidth="1"/>
    <col min="4615" max="4615" width="14.3046875" style="102" customWidth="1"/>
    <col min="4616" max="4616" width="14.84375" style="102" customWidth="1"/>
    <col min="4617" max="4617" width="16.765625" style="102" customWidth="1"/>
    <col min="4618" max="4618" width="23.84375" style="102" bestFit="1" customWidth="1"/>
    <col min="4619" max="4619" width="23.07421875" style="102" customWidth="1"/>
    <col min="4620" max="4620" width="16.4609375" style="102" bestFit="1" customWidth="1"/>
    <col min="4621" max="4621" width="14.23046875" style="102" bestFit="1" customWidth="1"/>
    <col min="4622" max="4622" width="17.69140625" style="102" bestFit="1" customWidth="1"/>
    <col min="4623" max="4623" width="12.07421875" style="102" bestFit="1" customWidth="1"/>
    <col min="4624" max="4624" width="14.53515625" style="102" bestFit="1" customWidth="1"/>
    <col min="4625" max="4627" width="9.07421875" style="102"/>
    <col min="4628" max="4628" width="14.53515625" style="102" bestFit="1" customWidth="1"/>
    <col min="4629" max="4629" width="11.53515625" style="102" bestFit="1" customWidth="1"/>
    <col min="4630" max="4630" width="9.07421875" style="102"/>
    <col min="4631" max="4632" width="14.53515625" style="102" bestFit="1" customWidth="1"/>
    <col min="4633" max="4633" width="15" style="102" customWidth="1"/>
    <col min="4634" max="4864" width="9.07421875" style="102"/>
    <col min="4865" max="4865" width="5.53515625" style="102" customWidth="1"/>
    <col min="4866" max="4866" width="6.23046875" style="102" customWidth="1"/>
    <col min="4867" max="4867" width="14" style="102" customWidth="1"/>
    <col min="4868" max="4868" width="45.3046875" style="102" customWidth="1"/>
    <col min="4869" max="4869" width="38.4609375" style="102" customWidth="1"/>
    <col min="4870" max="4870" width="31" style="102" customWidth="1"/>
    <col min="4871" max="4871" width="14.3046875" style="102" customWidth="1"/>
    <col min="4872" max="4872" width="14.84375" style="102" customWidth="1"/>
    <col min="4873" max="4873" width="16.765625" style="102" customWidth="1"/>
    <col min="4874" max="4874" width="23.84375" style="102" bestFit="1" customWidth="1"/>
    <col min="4875" max="4875" width="23.07421875" style="102" customWidth="1"/>
    <col min="4876" max="4876" width="16.4609375" style="102" bestFit="1" customWidth="1"/>
    <col min="4877" max="4877" width="14.23046875" style="102" bestFit="1" customWidth="1"/>
    <col min="4878" max="4878" width="17.69140625" style="102" bestFit="1" customWidth="1"/>
    <col min="4879" max="4879" width="12.07421875" style="102" bestFit="1" customWidth="1"/>
    <col min="4880" max="4880" width="14.53515625" style="102" bestFit="1" customWidth="1"/>
    <col min="4881" max="4883" width="9.07421875" style="102"/>
    <col min="4884" max="4884" width="14.53515625" style="102" bestFit="1" customWidth="1"/>
    <col min="4885" max="4885" width="11.53515625" style="102" bestFit="1" customWidth="1"/>
    <col min="4886" max="4886" width="9.07421875" style="102"/>
    <col min="4887" max="4888" width="14.53515625" style="102" bestFit="1" customWidth="1"/>
    <col min="4889" max="4889" width="15" style="102" customWidth="1"/>
    <col min="4890" max="5120" width="9.07421875" style="102"/>
    <col min="5121" max="5121" width="5.53515625" style="102" customWidth="1"/>
    <col min="5122" max="5122" width="6.23046875" style="102" customWidth="1"/>
    <col min="5123" max="5123" width="14" style="102" customWidth="1"/>
    <col min="5124" max="5124" width="45.3046875" style="102" customWidth="1"/>
    <col min="5125" max="5125" width="38.4609375" style="102" customWidth="1"/>
    <col min="5126" max="5126" width="31" style="102" customWidth="1"/>
    <col min="5127" max="5127" width="14.3046875" style="102" customWidth="1"/>
    <col min="5128" max="5128" width="14.84375" style="102" customWidth="1"/>
    <col min="5129" max="5129" width="16.765625" style="102" customWidth="1"/>
    <col min="5130" max="5130" width="23.84375" style="102" bestFit="1" customWidth="1"/>
    <col min="5131" max="5131" width="23.07421875" style="102" customWidth="1"/>
    <col min="5132" max="5132" width="16.4609375" style="102" bestFit="1" customWidth="1"/>
    <col min="5133" max="5133" width="14.23046875" style="102" bestFit="1" customWidth="1"/>
    <col min="5134" max="5134" width="17.69140625" style="102" bestFit="1" customWidth="1"/>
    <col min="5135" max="5135" width="12.07421875" style="102" bestFit="1" customWidth="1"/>
    <col min="5136" max="5136" width="14.53515625" style="102" bestFit="1" customWidth="1"/>
    <col min="5137" max="5139" width="9.07421875" style="102"/>
    <col min="5140" max="5140" width="14.53515625" style="102" bestFit="1" customWidth="1"/>
    <col min="5141" max="5141" width="11.53515625" style="102" bestFit="1" customWidth="1"/>
    <col min="5142" max="5142" width="9.07421875" style="102"/>
    <col min="5143" max="5144" width="14.53515625" style="102" bestFit="1" customWidth="1"/>
    <col min="5145" max="5145" width="15" style="102" customWidth="1"/>
    <col min="5146" max="5376" width="9.07421875" style="102"/>
    <col min="5377" max="5377" width="5.53515625" style="102" customWidth="1"/>
    <col min="5378" max="5378" width="6.23046875" style="102" customWidth="1"/>
    <col min="5379" max="5379" width="14" style="102" customWidth="1"/>
    <col min="5380" max="5380" width="45.3046875" style="102" customWidth="1"/>
    <col min="5381" max="5381" width="38.4609375" style="102" customWidth="1"/>
    <col min="5382" max="5382" width="31" style="102" customWidth="1"/>
    <col min="5383" max="5383" width="14.3046875" style="102" customWidth="1"/>
    <col min="5384" max="5384" width="14.84375" style="102" customWidth="1"/>
    <col min="5385" max="5385" width="16.765625" style="102" customWidth="1"/>
    <col min="5386" max="5386" width="23.84375" style="102" bestFit="1" customWidth="1"/>
    <col min="5387" max="5387" width="23.07421875" style="102" customWidth="1"/>
    <col min="5388" max="5388" width="16.4609375" style="102" bestFit="1" customWidth="1"/>
    <col min="5389" max="5389" width="14.23046875" style="102" bestFit="1" customWidth="1"/>
    <col min="5390" max="5390" width="17.69140625" style="102" bestFit="1" customWidth="1"/>
    <col min="5391" max="5391" width="12.07421875" style="102" bestFit="1" customWidth="1"/>
    <col min="5392" max="5392" width="14.53515625" style="102" bestFit="1" customWidth="1"/>
    <col min="5393" max="5395" width="9.07421875" style="102"/>
    <col min="5396" max="5396" width="14.53515625" style="102" bestFit="1" customWidth="1"/>
    <col min="5397" max="5397" width="11.53515625" style="102" bestFit="1" customWidth="1"/>
    <col min="5398" max="5398" width="9.07421875" style="102"/>
    <col min="5399" max="5400" width="14.53515625" style="102" bestFit="1" customWidth="1"/>
    <col min="5401" max="5401" width="15" style="102" customWidth="1"/>
    <col min="5402" max="5632" width="9.07421875" style="102"/>
    <col min="5633" max="5633" width="5.53515625" style="102" customWidth="1"/>
    <col min="5634" max="5634" width="6.23046875" style="102" customWidth="1"/>
    <col min="5635" max="5635" width="14" style="102" customWidth="1"/>
    <col min="5636" max="5636" width="45.3046875" style="102" customWidth="1"/>
    <col min="5637" max="5637" width="38.4609375" style="102" customWidth="1"/>
    <col min="5638" max="5638" width="31" style="102" customWidth="1"/>
    <col min="5639" max="5639" width="14.3046875" style="102" customWidth="1"/>
    <col min="5640" max="5640" width="14.84375" style="102" customWidth="1"/>
    <col min="5641" max="5641" width="16.765625" style="102" customWidth="1"/>
    <col min="5642" max="5642" width="23.84375" style="102" bestFit="1" customWidth="1"/>
    <col min="5643" max="5643" width="23.07421875" style="102" customWidth="1"/>
    <col min="5644" max="5644" width="16.4609375" style="102" bestFit="1" customWidth="1"/>
    <col min="5645" max="5645" width="14.23046875" style="102" bestFit="1" customWidth="1"/>
    <col min="5646" max="5646" width="17.69140625" style="102" bestFit="1" customWidth="1"/>
    <col min="5647" max="5647" width="12.07421875" style="102" bestFit="1" customWidth="1"/>
    <col min="5648" max="5648" width="14.53515625" style="102" bestFit="1" customWidth="1"/>
    <col min="5649" max="5651" width="9.07421875" style="102"/>
    <col min="5652" max="5652" width="14.53515625" style="102" bestFit="1" customWidth="1"/>
    <col min="5653" max="5653" width="11.53515625" style="102" bestFit="1" customWidth="1"/>
    <col min="5654" max="5654" width="9.07421875" style="102"/>
    <col min="5655" max="5656" width="14.53515625" style="102" bestFit="1" customWidth="1"/>
    <col min="5657" max="5657" width="15" style="102" customWidth="1"/>
    <col min="5658" max="5888" width="9.07421875" style="102"/>
    <col min="5889" max="5889" width="5.53515625" style="102" customWidth="1"/>
    <col min="5890" max="5890" width="6.23046875" style="102" customWidth="1"/>
    <col min="5891" max="5891" width="14" style="102" customWidth="1"/>
    <col min="5892" max="5892" width="45.3046875" style="102" customWidth="1"/>
    <col min="5893" max="5893" width="38.4609375" style="102" customWidth="1"/>
    <col min="5894" max="5894" width="31" style="102" customWidth="1"/>
    <col min="5895" max="5895" width="14.3046875" style="102" customWidth="1"/>
    <col min="5896" max="5896" width="14.84375" style="102" customWidth="1"/>
    <col min="5897" max="5897" width="16.765625" style="102" customWidth="1"/>
    <col min="5898" max="5898" width="23.84375" style="102" bestFit="1" customWidth="1"/>
    <col min="5899" max="5899" width="23.07421875" style="102" customWidth="1"/>
    <col min="5900" max="5900" width="16.4609375" style="102" bestFit="1" customWidth="1"/>
    <col min="5901" max="5901" width="14.23046875" style="102" bestFit="1" customWidth="1"/>
    <col min="5902" max="5902" width="17.69140625" style="102" bestFit="1" customWidth="1"/>
    <col min="5903" max="5903" width="12.07421875" style="102" bestFit="1" customWidth="1"/>
    <col min="5904" max="5904" width="14.53515625" style="102" bestFit="1" customWidth="1"/>
    <col min="5905" max="5907" width="9.07421875" style="102"/>
    <col min="5908" max="5908" width="14.53515625" style="102" bestFit="1" customWidth="1"/>
    <col min="5909" max="5909" width="11.53515625" style="102" bestFit="1" customWidth="1"/>
    <col min="5910" max="5910" width="9.07421875" style="102"/>
    <col min="5911" max="5912" width="14.53515625" style="102" bestFit="1" customWidth="1"/>
    <col min="5913" max="5913" width="15" style="102" customWidth="1"/>
    <col min="5914" max="6144" width="9.07421875" style="102"/>
    <col min="6145" max="6145" width="5.53515625" style="102" customWidth="1"/>
    <col min="6146" max="6146" width="6.23046875" style="102" customWidth="1"/>
    <col min="6147" max="6147" width="14" style="102" customWidth="1"/>
    <col min="6148" max="6148" width="45.3046875" style="102" customWidth="1"/>
    <col min="6149" max="6149" width="38.4609375" style="102" customWidth="1"/>
    <col min="6150" max="6150" width="31" style="102" customWidth="1"/>
    <col min="6151" max="6151" width="14.3046875" style="102" customWidth="1"/>
    <col min="6152" max="6152" width="14.84375" style="102" customWidth="1"/>
    <col min="6153" max="6153" width="16.765625" style="102" customWidth="1"/>
    <col min="6154" max="6154" width="23.84375" style="102" bestFit="1" customWidth="1"/>
    <col min="6155" max="6155" width="23.07421875" style="102" customWidth="1"/>
    <col min="6156" max="6156" width="16.4609375" style="102" bestFit="1" customWidth="1"/>
    <col min="6157" max="6157" width="14.23046875" style="102" bestFit="1" customWidth="1"/>
    <col min="6158" max="6158" width="17.69140625" style="102" bestFit="1" customWidth="1"/>
    <col min="6159" max="6159" width="12.07421875" style="102" bestFit="1" customWidth="1"/>
    <col min="6160" max="6160" width="14.53515625" style="102" bestFit="1" customWidth="1"/>
    <col min="6161" max="6163" width="9.07421875" style="102"/>
    <col min="6164" max="6164" width="14.53515625" style="102" bestFit="1" customWidth="1"/>
    <col min="6165" max="6165" width="11.53515625" style="102" bestFit="1" customWidth="1"/>
    <col min="6166" max="6166" width="9.07421875" style="102"/>
    <col min="6167" max="6168" width="14.53515625" style="102" bestFit="1" customWidth="1"/>
    <col min="6169" max="6169" width="15" style="102" customWidth="1"/>
    <col min="6170" max="6400" width="9.07421875" style="102"/>
    <col min="6401" max="6401" width="5.53515625" style="102" customWidth="1"/>
    <col min="6402" max="6402" width="6.23046875" style="102" customWidth="1"/>
    <col min="6403" max="6403" width="14" style="102" customWidth="1"/>
    <col min="6404" max="6404" width="45.3046875" style="102" customWidth="1"/>
    <col min="6405" max="6405" width="38.4609375" style="102" customWidth="1"/>
    <col min="6406" max="6406" width="31" style="102" customWidth="1"/>
    <col min="6407" max="6407" width="14.3046875" style="102" customWidth="1"/>
    <col min="6408" max="6408" width="14.84375" style="102" customWidth="1"/>
    <col min="6409" max="6409" width="16.765625" style="102" customWidth="1"/>
    <col min="6410" max="6410" width="23.84375" style="102" bestFit="1" customWidth="1"/>
    <col min="6411" max="6411" width="23.07421875" style="102" customWidth="1"/>
    <col min="6412" max="6412" width="16.4609375" style="102" bestFit="1" customWidth="1"/>
    <col min="6413" max="6413" width="14.23046875" style="102" bestFit="1" customWidth="1"/>
    <col min="6414" max="6414" width="17.69140625" style="102" bestFit="1" customWidth="1"/>
    <col min="6415" max="6415" width="12.07421875" style="102" bestFit="1" customWidth="1"/>
    <col min="6416" max="6416" width="14.53515625" style="102" bestFit="1" customWidth="1"/>
    <col min="6417" max="6419" width="9.07421875" style="102"/>
    <col min="6420" max="6420" width="14.53515625" style="102" bestFit="1" customWidth="1"/>
    <col min="6421" max="6421" width="11.53515625" style="102" bestFit="1" customWidth="1"/>
    <col min="6422" max="6422" width="9.07421875" style="102"/>
    <col min="6423" max="6424" width="14.53515625" style="102" bestFit="1" customWidth="1"/>
    <col min="6425" max="6425" width="15" style="102" customWidth="1"/>
    <col min="6426" max="6656" width="9.07421875" style="102"/>
    <col min="6657" max="6657" width="5.53515625" style="102" customWidth="1"/>
    <col min="6658" max="6658" width="6.23046875" style="102" customWidth="1"/>
    <col min="6659" max="6659" width="14" style="102" customWidth="1"/>
    <col min="6660" max="6660" width="45.3046875" style="102" customWidth="1"/>
    <col min="6661" max="6661" width="38.4609375" style="102" customWidth="1"/>
    <col min="6662" max="6662" width="31" style="102" customWidth="1"/>
    <col min="6663" max="6663" width="14.3046875" style="102" customWidth="1"/>
    <col min="6664" max="6664" width="14.84375" style="102" customWidth="1"/>
    <col min="6665" max="6665" width="16.765625" style="102" customWidth="1"/>
    <col min="6666" max="6666" width="23.84375" style="102" bestFit="1" customWidth="1"/>
    <col min="6667" max="6667" width="23.07421875" style="102" customWidth="1"/>
    <col min="6668" max="6668" width="16.4609375" style="102" bestFit="1" customWidth="1"/>
    <col min="6669" max="6669" width="14.23046875" style="102" bestFit="1" customWidth="1"/>
    <col min="6670" max="6670" width="17.69140625" style="102" bestFit="1" customWidth="1"/>
    <col min="6671" max="6671" width="12.07421875" style="102" bestFit="1" customWidth="1"/>
    <col min="6672" max="6672" width="14.53515625" style="102" bestFit="1" customWidth="1"/>
    <col min="6673" max="6675" width="9.07421875" style="102"/>
    <col min="6676" max="6676" width="14.53515625" style="102" bestFit="1" customWidth="1"/>
    <col min="6677" max="6677" width="11.53515625" style="102" bestFit="1" customWidth="1"/>
    <col min="6678" max="6678" width="9.07421875" style="102"/>
    <col min="6679" max="6680" width="14.53515625" style="102" bestFit="1" customWidth="1"/>
    <col min="6681" max="6681" width="15" style="102" customWidth="1"/>
    <col min="6682" max="6912" width="9.07421875" style="102"/>
    <col min="6913" max="6913" width="5.53515625" style="102" customWidth="1"/>
    <col min="6914" max="6914" width="6.23046875" style="102" customWidth="1"/>
    <col min="6915" max="6915" width="14" style="102" customWidth="1"/>
    <col min="6916" max="6916" width="45.3046875" style="102" customWidth="1"/>
    <col min="6917" max="6917" width="38.4609375" style="102" customWidth="1"/>
    <col min="6918" max="6918" width="31" style="102" customWidth="1"/>
    <col min="6919" max="6919" width="14.3046875" style="102" customWidth="1"/>
    <col min="6920" max="6920" width="14.84375" style="102" customWidth="1"/>
    <col min="6921" max="6921" width="16.765625" style="102" customWidth="1"/>
    <col min="6922" max="6922" width="23.84375" style="102" bestFit="1" customWidth="1"/>
    <col min="6923" max="6923" width="23.07421875" style="102" customWidth="1"/>
    <col min="6924" max="6924" width="16.4609375" style="102" bestFit="1" customWidth="1"/>
    <col min="6925" max="6925" width="14.23046875" style="102" bestFit="1" customWidth="1"/>
    <col min="6926" max="6926" width="17.69140625" style="102" bestFit="1" customWidth="1"/>
    <col min="6927" max="6927" width="12.07421875" style="102" bestFit="1" customWidth="1"/>
    <col min="6928" max="6928" width="14.53515625" style="102" bestFit="1" customWidth="1"/>
    <col min="6929" max="6931" width="9.07421875" style="102"/>
    <col min="6932" max="6932" width="14.53515625" style="102" bestFit="1" customWidth="1"/>
    <col min="6933" max="6933" width="11.53515625" style="102" bestFit="1" customWidth="1"/>
    <col min="6934" max="6934" width="9.07421875" style="102"/>
    <col min="6935" max="6936" width="14.53515625" style="102" bestFit="1" customWidth="1"/>
    <col min="6937" max="6937" width="15" style="102" customWidth="1"/>
    <col min="6938" max="7168" width="9.07421875" style="102"/>
    <col min="7169" max="7169" width="5.53515625" style="102" customWidth="1"/>
    <col min="7170" max="7170" width="6.23046875" style="102" customWidth="1"/>
    <col min="7171" max="7171" width="14" style="102" customWidth="1"/>
    <col min="7172" max="7172" width="45.3046875" style="102" customWidth="1"/>
    <col min="7173" max="7173" width="38.4609375" style="102" customWidth="1"/>
    <col min="7174" max="7174" width="31" style="102" customWidth="1"/>
    <col min="7175" max="7175" width="14.3046875" style="102" customWidth="1"/>
    <col min="7176" max="7176" width="14.84375" style="102" customWidth="1"/>
    <col min="7177" max="7177" width="16.765625" style="102" customWidth="1"/>
    <col min="7178" max="7178" width="23.84375" style="102" bestFit="1" customWidth="1"/>
    <col min="7179" max="7179" width="23.07421875" style="102" customWidth="1"/>
    <col min="7180" max="7180" width="16.4609375" style="102" bestFit="1" customWidth="1"/>
    <col min="7181" max="7181" width="14.23046875" style="102" bestFit="1" customWidth="1"/>
    <col min="7182" max="7182" width="17.69140625" style="102" bestFit="1" customWidth="1"/>
    <col min="7183" max="7183" width="12.07421875" style="102" bestFit="1" customWidth="1"/>
    <col min="7184" max="7184" width="14.53515625" style="102" bestFit="1" customWidth="1"/>
    <col min="7185" max="7187" width="9.07421875" style="102"/>
    <col min="7188" max="7188" width="14.53515625" style="102" bestFit="1" customWidth="1"/>
    <col min="7189" max="7189" width="11.53515625" style="102" bestFit="1" customWidth="1"/>
    <col min="7190" max="7190" width="9.07421875" style="102"/>
    <col min="7191" max="7192" width="14.53515625" style="102" bestFit="1" customWidth="1"/>
    <col min="7193" max="7193" width="15" style="102" customWidth="1"/>
    <col min="7194" max="7424" width="9.07421875" style="102"/>
    <col min="7425" max="7425" width="5.53515625" style="102" customWidth="1"/>
    <col min="7426" max="7426" width="6.23046875" style="102" customWidth="1"/>
    <col min="7427" max="7427" width="14" style="102" customWidth="1"/>
    <col min="7428" max="7428" width="45.3046875" style="102" customWidth="1"/>
    <col min="7429" max="7429" width="38.4609375" style="102" customWidth="1"/>
    <col min="7430" max="7430" width="31" style="102" customWidth="1"/>
    <col min="7431" max="7431" width="14.3046875" style="102" customWidth="1"/>
    <col min="7432" max="7432" width="14.84375" style="102" customWidth="1"/>
    <col min="7433" max="7433" width="16.765625" style="102" customWidth="1"/>
    <col min="7434" max="7434" width="23.84375" style="102" bestFit="1" customWidth="1"/>
    <col min="7435" max="7435" width="23.07421875" style="102" customWidth="1"/>
    <col min="7436" max="7436" width="16.4609375" style="102" bestFit="1" customWidth="1"/>
    <col min="7437" max="7437" width="14.23046875" style="102" bestFit="1" customWidth="1"/>
    <col min="7438" max="7438" width="17.69140625" style="102" bestFit="1" customWidth="1"/>
    <col min="7439" max="7439" width="12.07421875" style="102" bestFit="1" customWidth="1"/>
    <col min="7440" max="7440" width="14.53515625" style="102" bestFit="1" customWidth="1"/>
    <col min="7441" max="7443" width="9.07421875" style="102"/>
    <col min="7444" max="7444" width="14.53515625" style="102" bestFit="1" customWidth="1"/>
    <col min="7445" max="7445" width="11.53515625" style="102" bestFit="1" customWidth="1"/>
    <col min="7446" max="7446" width="9.07421875" style="102"/>
    <col min="7447" max="7448" width="14.53515625" style="102" bestFit="1" customWidth="1"/>
    <col min="7449" max="7449" width="15" style="102" customWidth="1"/>
    <col min="7450" max="7680" width="9.07421875" style="102"/>
    <col min="7681" max="7681" width="5.53515625" style="102" customWidth="1"/>
    <col min="7682" max="7682" width="6.23046875" style="102" customWidth="1"/>
    <col min="7683" max="7683" width="14" style="102" customWidth="1"/>
    <col min="7684" max="7684" width="45.3046875" style="102" customWidth="1"/>
    <col min="7685" max="7685" width="38.4609375" style="102" customWidth="1"/>
    <col min="7686" max="7686" width="31" style="102" customWidth="1"/>
    <col min="7687" max="7687" width="14.3046875" style="102" customWidth="1"/>
    <col min="7688" max="7688" width="14.84375" style="102" customWidth="1"/>
    <col min="7689" max="7689" width="16.765625" style="102" customWidth="1"/>
    <col min="7690" max="7690" width="23.84375" style="102" bestFit="1" customWidth="1"/>
    <col min="7691" max="7691" width="23.07421875" style="102" customWidth="1"/>
    <col min="7692" max="7692" width="16.4609375" style="102" bestFit="1" customWidth="1"/>
    <col min="7693" max="7693" width="14.23046875" style="102" bestFit="1" customWidth="1"/>
    <col min="7694" max="7694" width="17.69140625" style="102" bestFit="1" customWidth="1"/>
    <col min="7695" max="7695" width="12.07421875" style="102" bestFit="1" customWidth="1"/>
    <col min="7696" max="7696" width="14.53515625" style="102" bestFit="1" customWidth="1"/>
    <col min="7697" max="7699" width="9.07421875" style="102"/>
    <col min="7700" max="7700" width="14.53515625" style="102" bestFit="1" customWidth="1"/>
    <col min="7701" max="7701" width="11.53515625" style="102" bestFit="1" customWidth="1"/>
    <col min="7702" max="7702" width="9.07421875" style="102"/>
    <col min="7703" max="7704" width="14.53515625" style="102" bestFit="1" customWidth="1"/>
    <col min="7705" max="7705" width="15" style="102" customWidth="1"/>
    <col min="7706" max="7936" width="9.07421875" style="102"/>
    <col min="7937" max="7937" width="5.53515625" style="102" customWidth="1"/>
    <col min="7938" max="7938" width="6.23046875" style="102" customWidth="1"/>
    <col min="7939" max="7939" width="14" style="102" customWidth="1"/>
    <col min="7940" max="7940" width="45.3046875" style="102" customWidth="1"/>
    <col min="7941" max="7941" width="38.4609375" style="102" customWidth="1"/>
    <col min="7942" max="7942" width="31" style="102" customWidth="1"/>
    <col min="7943" max="7943" width="14.3046875" style="102" customWidth="1"/>
    <col min="7944" max="7944" width="14.84375" style="102" customWidth="1"/>
    <col min="7945" max="7945" width="16.765625" style="102" customWidth="1"/>
    <col min="7946" max="7946" width="23.84375" style="102" bestFit="1" customWidth="1"/>
    <col min="7947" max="7947" width="23.07421875" style="102" customWidth="1"/>
    <col min="7948" max="7948" width="16.4609375" style="102" bestFit="1" customWidth="1"/>
    <col min="7949" max="7949" width="14.23046875" style="102" bestFit="1" customWidth="1"/>
    <col min="7950" max="7950" width="17.69140625" style="102" bestFit="1" customWidth="1"/>
    <col min="7951" max="7951" width="12.07421875" style="102" bestFit="1" customWidth="1"/>
    <col min="7952" max="7952" width="14.53515625" style="102" bestFit="1" customWidth="1"/>
    <col min="7953" max="7955" width="9.07421875" style="102"/>
    <col min="7956" max="7956" width="14.53515625" style="102" bestFit="1" customWidth="1"/>
    <col min="7957" max="7957" width="11.53515625" style="102" bestFit="1" customWidth="1"/>
    <col min="7958" max="7958" width="9.07421875" style="102"/>
    <col min="7959" max="7960" width="14.53515625" style="102" bestFit="1" customWidth="1"/>
    <col min="7961" max="7961" width="15" style="102" customWidth="1"/>
    <col min="7962" max="8192" width="9.07421875" style="102"/>
    <col min="8193" max="8193" width="5.53515625" style="102" customWidth="1"/>
    <col min="8194" max="8194" width="6.23046875" style="102" customWidth="1"/>
    <col min="8195" max="8195" width="14" style="102" customWidth="1"/>
    <col min="8196" max="8196" width="45.3046875" style="102" customWidth="1"/>
    <col min="8197" max="8197" width="38.4609375" style="102" customWidth="1"/>
    <col min="8198" max="8198" width="31" style="102" customWidth="1"/>
    <col min="8199" max="8199" width="14.3046875" style="102" customWidth="1"/>
    <col min="8200" max="8200" width="14.84375" style="102" customWidth="1"/>
    <col min="8201" max="8201" width="16.765625" style="102" customWidth="1"/>
    <col min="8202" max="8202" width="23.84375" style="102" bestFit="1" customWidth="1"/>
    <col min="8203" max="8203" width="23.07421875" style="102" customWidth="1"/>
    <col min="8204" max="8204" width="16.4609375" style="102" bestFit="1" customWidth="1"/>
    <col min="8205" max="8205" width="14.23046875" style="102" bestFit="1" customWidth="1"/>
    <col min="8206" max="8206" width="17.69140625" style="102" bestFit="1" customWidth="1"/>
    <col min="8207" max="8207" width="12.07421875" style="102" bestFit="1" customWidth="1"/>
    <col min="8208" max="8208" width="14.53515625" style="102" bestFit="1" customWidth="1"/>
    <col min="8209" max="8211" width="9.07421875" style="102"/>
    <col min="8212" max="8212" width="14.53515625" style="102" bestFit="1" customWidth="1"/>
    <col min="8213" max="8213" width="11.53515625" style="102" bestFit="1" customWidth="1"/>
    <col min="8214" max="8214" width="9.07421875" style="102"/>
    <col min="8215" max="8216" width="14.53515625" style="102" bestFit="1" customWidth="1"/>
    <col min="8217" max="8217" width="15" style="102" customWidth="1"/>
    <col min="8218" max="8448" width="9.07421875" style="102"/>
    <col min="8449" max="8449" width="5.53515625" style="102" customWidth="1"/>
    <col min="8450" max="8450" width="6.23046875" style="102" customWidth="1"/>
    <col min="8451" max="8451" width="14" style="102" customWidth="1"/>
    <col min="8452" max="8452" width="45.3046875" style="102" customWidth="1"/>
    <col min="8453" max="8453" width="38.4609375" style="102" customWidth="1"/>
    <col min="8454" max="8454" width="31" style="102" customWidth="1"/>
    <col min="8455" max="8455" width="14.3046875" style="102" customWidth="1"/>
    <col min="8456" max="8456" width="14.84375" style="102" customWidth="1"/>
    <col min="8457" max="8457" width="16.765625" style="102" customWidth="1"/>
    <col min="8458" max="8458" width="23.84375" style="102" bestFit="1" customWidth="1"/>
    <col min="8459" max="8459" width="23.07421875" style="102" customWidth="1"/>
    <col min="8460" max="8460" width="16.4609375" style="102" bestFit="1" customWidth="1"/>
    <col min="8461" max="8461" width="14.23046875" style="102" bestFit="1" customWidth="1"/>
    <col min="8462" max="8462" width="17.69140625" style="102" bestFit="1" customWidth="1"/>
    <col min="8463" max="8463" width="12.07421875" style="102" bestFit="1" customWidth="1"/>
    <col min="8464" max="8464" width="14.53515625" style="102" bestFit="1" customWidth="1"/>
    <col min="8465" max="8467" width="9.07421875" style="102"/>
    <col min="8468" max="8468" width="14.53515625" style="102" bestFit="1" customWidth="1"/>
    <col min="8469" max="8469" width="11.53515625" style="102" bestFit="1" customWidth="1"/>
    <col min="8470" max="8470" width="9.07421875" style="102"/>
    <col min="8471" max="8472" width="14.53515625" style="102" bestFit="1" customWidth="1"/>
    <col min="8473" max="8473" width="15" style="102" customWidth="1"/>
    <col min="8474" max="8704" width="9.07421875" style="102"/>
    <col min="8705" max="8705" width="5.53515625" style="102" customWidth="1"/>
    <col min="8706" max="8706" width="6.23046875" style="102" customWidth="1"/>
    <col min="8707" max="8707" width="14" style="102" customWidth="1"/>
    <col min="8708" max="8708" width="45.3046875" style="102" customWidth="1"/>
    <col min="8709" max="8709" width="38.4609375" style="102" customWidth="1"/>
    <col min="8710" max="8710" width="31" style="102" customWidth="1"/>
    <col min="8711" max="8711" width="14.3046875" style="102" customWidth="1"/>
    <col min="8712" max="8712" width="14.84375" style="102" customWidth="1"/>
    <col min="8713" max="8713" width="16.765625" style="102" customWidth="1"/>
    <col min="8714" max="8714" width="23.84375" style="102" bestFit="1" customWidth="1"/>
    <col min="8715" max="8715" width="23.07421875" style="102" customWidth="1"/>
    <col min="8716" max="8716" width="16.4609375" style="102" bestFit="1" customWidth="1"/>
    <col min="8717" max="8717" width="14.23046875" style="102" bestFit="1" customWidth="1"/>
    <col min="8718" max="8718" width="17.69140625" style="102" bestFit="1" customWidth="1"/>
    <col min="8719" max="8719" width="12.07421875" style="102" bestFit="1" customWidth="1"/>
    <col min="8720" max="8720" width="14.53515625" style="102" bestFit="1" customWidth="1"/>
    <col min="8721" max="8723" width="9.07421875" style="102"/>
    <col min="8724" max="8724" width="14.53515625" style="102" bestFit="1" customWidth="1"/>
    <col min="8725" max="8725" width="11.53515625" style="102" bestFit="1" customWidth="1"/>
    <col min="8726" max="8726" width="9.07421875" style="102"/>
    <col min="8727" max="8728" width="14.53515625" style="102" bestFit="1" customWidth="1"/>
    <col min="8729" max="8729" width="15" style="102" customWidth="1"/>
    <col min="8730" max="8960" width="9.07421875" style="102"/>
    <col min="8961" max="8961" width="5.53515625" style="102" customWidth="1"/>
    <col min="8962" max="8962" width="6.23046875" style="102" customWidth="1"/>
    <col min="8963" max="8963" width="14" style="102" customWidth="1"/>
    <col min="8964" max="8964" width="45.3046875" style="102" customWidth="1"/>
    <col min="8965" max="8965" width="38.4609375" style="102" customWidth="1"/>
    <col min="8966" max="8966" width="31" style="102" customWidth="1"/>
    <col min="8967" max="8967" width="14.3046875" style="102" customWidth="1"/>
    <col min="8968" max="8968" width="14.84375" style="102" customWidth="1"/>
    <col min="8969" max="8969" width="16.765625" style="102" customWidth="1"/>
    <col min="8970" max="8970" width="23.84375" style="102" bestFit="1" customWidth="1"/>
    <col min="8971" max="8971" width="23.07421875" style="102" customWidth="1"/>
    <col min="8972" max="8972" width="16.4609375" style="102" bestFit="1" customWidth="1"/>
    <col min="8973" max="8973" width="14.23046875" style="102" bestFit="1" customWidth="1"/>
    <col min="8974" max="8974" width="17.69140625" style="102" bestFit="1" customWidth="1"/>
    <col min="8975" max="8975" width="12.07421875" style="102" bestFit="1" customWidth="1"/>
    <col min="8976" max="8976" width="14.53515625" style="102" bestFit="1" customWidth="1"/>
    <col min="8977" max="8979" width="9.07421875" style="102"/>
    <col min="8980" max="8980" width="14.53515625" style="102" bestFit="1" customWidth="1"/>
    <col min="8981" max="8981" width="11.53515625" style="102" bestFit="1" customWidth="1"/>
    <col min="8982" max="8982" width="9.07421875" style="102"/>
    <col min="8983" max="8984" width="14.53515625" style="102" bestFit="1" customWidth="1"/>
    <col min="8985" max="8985" width="15" style="102" customWidth="1"/>
    <col min="8986" max="9216" width="9.07421875" style="102"/>
    <col min="9217" max="9217" width="5.53515625" style="102" customWidth="1"/>
    <col min="9218" max="9218" width="6.23046875" style="102" customWidth="1"/>
    <col min="9219" max="9219" width="14" style="102" customWidth="1"/>
    <col min="9220" max="9220" width="45.3046875" style="102" customWidth="1"/>
    <col min="9221" max="9221" width="38.4609375" style="102" customWidth="1"/>
    <col min="9222" max="9222" width="31" style="102" customWidth="1"/>
    <col min="9223" max="9223" width="14.3046875" style="102" customWidth="1"/>
    <col min="9224" max="9224" width="14.84375" style="102" customWidth="1"/>
    <col min="9225" max="9225" width="16.765625" style="102" customWidth="1"/>
    <col min="9226" max="9226" width="23.84375" style="102" bestFit="1" customWidth="1"/>
    <col min="9227" max="9227" width="23.07421875" style="102" customWidth="1"/>
    <col min="9228" max="9228" width="16.4609375" style="102" bestFit="1" customWidth="1"/>
    <col min="9229" max="9229" width="14.23046875" style="102" bestFit="1" customWidth="1"/>
    <col min="9230" max="9230" width="17.69140625" style="102" bestFit="1" customWidth="1"/>
    <col min="9231" max="9231" width="12.07421875" style="102" bestFit="1" customWidth="1"/>
    <col min="9232" max="9232" width="14.53515625" style="102" bestFit="1" customWidth="1"/>
    <col min="9233" max="9235" width="9.07421875" style="102"/>
    <col min="9236" max="9236" width="14.53515625" style="102" bestFit="1" customWidth="1"/>
    <col min="9237" max="9237" width="11.53515625" style="102" bestFit="1" customWidth="1"/>
    <col min="9238" max="9238" width="9.07421875" style="102"/>
    <col min="9239" max="9240" width="14.53515625" style="102" bestFit="1" customWidth="1"/>
    <col min="9241" max="9241" width="15" style="102" customWidth="1"/>
    <col min="9242" max="9472" width="9.07421875" style="102"/>
    <col min="9473" max="9473" width="5.53515625" style="102" customWidth="1"/>
    <col min="9474" max="9474" width="6.23046875" style="102" customWidth="1"/>
    <col min="9475" max="9475" width="14" style="102" customWidth="1"/>
    <col min="9476" max="9476" width="45.3046875" style="102" customWidth="1"/>
    <col min="9477" max="9477" width="38.4609375" style="102" customWidth="1"/>
    <col min="9478" max="9478" width="31" style="102" customWidth="1"/>
    <col min="9479" max="9479" width="14.3046875" style="102" customWidth="1"/>
    <col min="9480" max="9480" width="14.84375" style="102" customWidth="1"/>
    <col min="9481" max="9481" width="16.765625" style="102" customWidth="1"/>
    <col min="9482" max="9482" width="23.84375" style="102" bestFit="1" customWidth="1"/>
    <col min="9483" max="9483" width="23.07421875" style="102" customWidth="1"/>
    <col min="9484" max="9484" width="16.4609375" style="102" bestFit="1" customWidth="1"/>
    <col min="9485" max="9485" width="14.23046875" style="102" bestFit="1" customWidth="1"/>
    <col min="9486" max="9486" width="17.69140625" style="102" bestFit="1" customWidth="1"/>
    <col min="9487" max="9487" width="12.07421875" style="102" bestFit="1" customWidth="1"/>
    <col min="9488" max="9488" width="14.53515625" style="102" bestFit="1" customWidth="1"/>
    <col min="9489" max="9491" width="9.07421875" style="102"/>
    <col min="9492" max="9492" width="14.53515625" style="102" bestFit="1" customWidth="1"/>
    <col min="9493" max="9493" width="11.53515625" style="102" bestFit="1" customWidth="1"/>
    <col min="9494" max="9494" width="9.07421875" style="102"/>
    <col min="9495" max="9496" width="14.53515625" style="102" bestFit="1" customWidth="1"/>
    <col min="9497" max="9497" width="15" style="102" customWidth="1"/>
    <col min="9498" max="9728" width="9.07421875" style="102"/>
    <col min="9729" max="9729" width="5.53515625" style="102" customWidth="1"/>
    <col min="9730" max="9730" width="6.23046875" style="102" customWidth="1"/>
    <col min="9731" max="9731" width="14" style="102" customWidth="1"/>
    <col min="9732" max="9732" width="45.3046875" style="102" customWidth="1"/>
    <col min="9733" max="9733" width="38.4609375" style="102" customWidth="1"/>
    <col min="9734" max="9734" width="31" style="102" customWidth="1"/>
    <col min="9735" max="9735" width="14.3046875" style="102" customWidth="1"/>
    <col min="9736" max="9736" width="14.84375" style="102" customWidth="1"/>
    <col min="9737" max="9737" width="16.765625" style="102" customWidth="1"/>
    <col min="9738" max="9738" width="23.84375" style="102" bestFit="1" customWidth="1"/>
    <col min="9739" max="9739" width="23.07421875" style="102" customWidth="1"/>
    <col min="9740" max="9740" width="16.4609375" style="102" bestFit="1" customWidth="1"/>
    <col min="9741" max="9741" width="14.23046875" style="102" bestFit="1" customWidth="1"/>
    <col min="9742" max="9742" width="17.69140625" style="102" bestFit="1" customWidth="1"/>
    <col min="9743" max="9743" width="12.07421875" style="102" bestFit="1" customWidth="1"/>
    <col min="9744" max="9744" width="14.53515625" style="102" bestFit="1" customWidth="1"/>
    <col min="9745" max="9747" width="9.07421875" style="102"/>
    <col min="9748" max="9748" width="14.53515625" style="102" bestFit="1" customWidth="1"/>
    <col min="9749" max="9749" width="11.53515625" style="102" bestFit="1" customWidth="1"/>
    <col min="9750" max="9750" width="9.07421875" style="102"/>
    <col min="9751" max="9752" width="14.53515625" style="102" bestFit="1" customWidth="1"/>
    <col min="9753" max="9753" width="15" style="102" customWidth="1"/>
    <col min="9754" max="9984" width="9.07421875" style="102"/>
    <col min="9985" max="9985" width="5.53515625" style="102" customWidth="1"/>
    <col min="9986" max="9986" width="6.23046875" style="102" customWidth="1"/>
    <col min="9987" max="9987" width="14" style="102" customWidth="1"/>
    <col min="9988" max="9988" width="45.3046875" style="102" customWidth="1"/>
    <col min="9989" max="9989" width="38.4609375" style="102" customWidth="1"/>
    <col min="9990" max="9990" width="31" style="102" customWidth="1"/>
    <col min="9991" max="9991" width="14.3046875" style="102" customWidth="1"/>
    <col min="9992" max="9992" width="14.84375" style="102" customWidth="1"/>
    <col min="9993" max="9993" width="16.765625" style="102" customWidth="1"/>
    <col min="9994" max="9994" width="23.84375" style="102" bestFit="1" customWidth="1"/>
    <col min="9995" max="9995" width="23.07421875" style="102" customWidth="1"/>
    <col min="9996" max="9996" width="16.4609375" style="102" bestFit="1" customWidth="1"/>
    <col min="9997" max="9997" width="14.23046875" style="102" bestFit="1" customWidth="1"/>
    <col min="9998" max="9998" width="17.69140625" style="102" bestFit="1" customWidth="1"/>
    <col min="9999" max="9999" width="12.07421875" style="102" bestFit="1" customWidth="1"/>
    <col min="10000" max="10000" width="14.53515625" style="102" bestFit="1" customWidth="1"/>
    <col min="10001" max="10003" width="9.07421875" style="102"/>
    <col min="10004" max="10004" width="14.53515625" style="102" bestFit="1" customWidth="1"/>
    <col min="10005" max="10005" width="11.53515625" style="102" bestFit="1" customWidth="1"/>
    <col min="10006" max="10006" width="9.07421875" style="102"/>
    <col min="10007" max="10008" width="14.53515625" style="102" bestFit="1" customWidth="1"/>
    <col min="10009" max="10009" width="15" style="102" customWidth="1"/>
    <col min="10010" max="10240" width="9.07421875" style="102"/>
    <col min="10241" max="10241" width="5.53515625" style="102" customWidth="1"/>
    <col min="10242" max="10242" width="6.23046875" style="102" customWidth="1"/>
    <col min="10243" max="10243" width="14" style="102" customWidth="1"/>
    <col min="10244" max="10244" width="45.3046875" style="102" customWidth="1"/>
    <col min="10245" max="10245" width="38.4609375" style="102" customWidth="1"/>
    <col min="10246" max="10246" width="31" style="102" customWidth="1"/>
    <col min="10247" max="10247" width="14.3046875" style="102" customWidth="1"/>
    <col min="10248" max="10248" width="14.84375" style="102" customWidth="1"/>
    <col min="10249" max="10249" width="16.765625" style="102" customWidth="1"/>
    <col min="10250" max="10250" width="23.84375" style="102" bestFit="1" customWidth="1"/>
    <col min="10251" max="10251" width="23.07421875" style="102" customWidth="1"/>
    <col min="10252" max="10252" width="16.4609375" style="102" bestFit="1" customWidth="1"/>
    <col min="10253" max="10253" width="14.23046875" style="102" bestFit="1" customWidth="1"/>
    <col min="10254" max="10254" width="17.69140625" style="102" bestFit="1" customWidth="1"/>
    <col min="10255" max="10255" width="12.07421875" style="102" bestFit="1" customWidth="1"/>
    <col min="10256" max="10256" width="14.53515625" style="102" bestFit="1" customWidth="1"/>
    <col min="10257" max="10259" width="9.07421875" style="102"/>
    <col min="10260" max="10260" width="14.53515625" style="102" bestFit="1" customWidth="1"/>
    <col min="10261" max="10261" width="11.53515625" style="102" bestFit="1" customWidth="1"/>
    <col min="10262" max="10262" width="9.07421875" style="102"/>
    <col min="10263" max="10264" width="14.53515625" style="102" bestFit="1" customWidth="1"/>
    <col min="10265" max="10265" width="15" style="102" customWidth="1"/>
    <col min="10266" max="10496" width="9.07421875" style="102"/>
    <col min="10497" max="10497" width="5.53515625" style="102" customWidth="1"/>
    <col min="10498" max="10498" width="6.23046875" style="102" customWidth="1"/>
    <col min="10499" max="10499" width="14" style="102" customWidth="1"/>
    <col min="10500" max="10500" width="45.3046875" style="102" customWidth="1"/>
    <col min="10501" max="10501" width="38.4609375" style="102" customWidth="1"/>
    <col min="10502" max="10502" width="31" style="102" customWidth="1"/>
    <col min="10503" max="10503" width="14.3046875" style="102" customWidth="1"/>
    <col min="10504" max="10504" width="14.84375" style="102" customWidth="1"/>
    <col min="10505" max="10505" width="16.765625" style="102" customWidth="1"/>
    <col min="10506" max="10506" width="23.84375" style="102" bestFit="1" customWidth="1"/>
    <col min="10507" max="10507" width="23.07421875" style="102" customWidth="1"/>
    <col min="10508" max="10508" width="16.4609375" style="102" bestFit="1" customWidth="1"/>
    <col min="10509" max="10509" width="14.23046875" style="102" bestFit="1" customWidth="1"/>
    <col min="10510" max="10510" width="17.69140625" style="102" bestFit="1" customWidth="1"/>
    <col min="10511" max="10511" width="12.07421875" style="102" bestFit="1" customWidth="1"/>
    <col min="10512" max="10512" width="14.53515625" style="102" bestFit="1" customWidth="1"/>
    <col min="10513" max="10515" width="9.07421875" style="102"/>
    <col min="10516" max="10516" width="14.53515625" style="102" bestFit="1" customWidth="1"/>
    <col min="10517" max="10517" width="11.53515625" style="102" bestFit="1" customWidth="1"/>
    <col min="10518" max="10518" width="9.07421875" style="102"/>
    <col min="10519" max="10520" width="14.53515625" style="102" bestFit="1" customWidth="1"/>
    <col min="10521" max="10521" width="15" style="102" customWidth="1"/>
    <col min="10522" max="10752" width="9.07421875" style="102"/>
    <col min="10753" max="10753" width="5.53515625" style="102" customWidth="1"/>
    <col min="10754" max="10754" width="6.23046875" style="102" customWidth="1"/>
    <col min="10755" max="10755" width="14" style="102" customWidth="1"/>
    <col min="10756" max="10756" width="45.3046875" style="102" customWidth="1"/>
    <col min="10757" max="10757" width="38.4609375" style="102" customWidth="1"/>
    <col min="10758" max="10758" width="31" style="102" customWidth="1"/>
    <col min="10759" max="10759" width="14.3046875" style="102" customWidth="1"/>
    <col min="10760" max="10760" width="14.84375" style="102" customWidth="1"/>
    <col min="10761" max="10761" width="16.765625" style="102" customWidth="1"/>
    <col min="10762" max="10762" width="23.84375" style="102" bestFit="1" customWidth="1"/>
    <col min="10763" max="10763" width="23.07421875" style="102" customWidth="1"/>
    <col min="10764" max="10764" width="16.4609375" style="102" bestFit="1" customWidth="1"/>
    <col min="10765" max="10765" width="14.23046875" style="102" bestFit="1" customWidth="1"/>
    <col min="10766" max="10766" width="17.69140625" style="102" bestFit="1" customWidth="1"/>
    <col min="10767" max="10767" width="12.07421875" style="102" bestFit="1" customWidth="1"/>
    <col min="10768" max="10768" width="14.53515625" style="102" bestFit="1" customWidth="1"/>
    <col min="10769" max="10771" width="9.07421875" style="102"/>
    <col min="10772" max="10772" width="14.53515625" style="102" bestFit="1" customWidth="1"/>
    <col min="10773" max="10773" width="11.53515625" style="102" bestFit="1" customWidth="1"/>
    <col min="10774" max="10774" width="9.07421875" style="102"/>
    <col min="10775" max="10776" width="14.53515625" style="102" bestFit="1" customWidth="1"/>
    <col min="10777" max="10777" width="15" style="102" customWidth="1"/>
    <col min="10778" max="11008" width="9.07421875" style="102"/>
    <col min="11009" max="11009" width="5.53515625" style="102" customWidth="1"/>
    <col min="11010" max="11010" width="6.23046875" style="102" customWidth="1"/>
    <col min="11011" max="11011" width="14" style="102" customWidth="1"/>
    <col min="11012" max="11012" width="45.3046875" style="102" customWidth="1"/>
    <col min="11013" max="11013" width="38.4609375" style="102" customWidth="1"/>
    <col min="11014" max="11014" width="31" style="102" customWidth="1"/>
    <col min="11015" max="11015" width="14.3046875" style="102" customWidth="1"/>
    <col min="11016" max="11016" width="14.84375" style="102" customWidth="1"/>
    <col min="11017" max="11017" width="16.765625" style="102" customWidth="1"/>
    <col min="11018" max="11018" width="23.84375" style="102" bestFit="1" customWidth="1"/>
    <col min="11019" max="11019" width="23.07421875" style="102" customWidth="1"/>
    <col min="11020" max="11020" width="16.4609375" style="102" bestFit="1" customWidth="1"/>
    <col min="11021" max="11021" width="14.23046875" style="102" bestFit="1" customWidth="1"/>
    <col min="11022" max="11022" width="17.69140625" style="102" bestFit="1" customWidth="1"/>
    <col min="11023" max="11023" width="12.07421875" style="102" bestFit="1" customWidth="1"/>
    <col min="11024" max="11024" width="14.53515625" style="102" bestFit="1" customWidth="1"/>
    <col min="11025" max="11027" width="9.07421875" style="102"/>
    <col min="11028" max="11028" width="14.53515625" style="102" bestFit="1" customWidth="1"/>
    <col min="11029" max="11029" width="11.53515625" style="102" bestFit="1" customWidth="1"/>
    <col min="11030" max="11030" width="9.07421875" style="102"/>
    <col min="11031" max="11032" width="14.53515625" style="102" bestFit="1" customWidth="1"/>
    <col min="11033" max="11033" width="15" style="102" customWidth="1"/>
    <col min="11034" max="11264" width="9.07421875" style="102"/>
    <col min="11265" max="11265" width="5.53515625" style="102" customWidth="1"/>
    <col min="11266" max="11266" width="6.23046875" style="102" customWidth="1"/>
    <col min="11267" max="11267" width="14" style="102" customWidth="1"/>
    <col min="11268" max="11268" width="45.3046875" style="102" customWidth="1"/>
    <col min="11269" max="11269" width="38.4609375" style="102" customWidth="1"/>
    <col min="11270" max="11270" width="31" style="102" customWidth="1"/>
    <col min="11271" max="11271" width="14.3046875" style="102" customWidth="1"/>
    <col min="11272" max="11272" width="14.84375" style="102" customWidth="1"/>
    <col min="11273" max="11273" width="16.765625" style="102" customWidth="1"/>
    <col min="11274" max="11274" width="23.84375" style="102" bestFit="1" customWidth="1"/>
    <col min="11275" max="11275" width="23.07421875" style="102" customWidth="1"/>
    <col min="11276" max="11276" width="16.4609375" style="102" bestFit="1" customWidth="1"/>
    <col min="11277" max="11277" width="14.23046875" style="102" bestFit="1" customWidth="1"/>
    <col min="11278" max="11278" width="17.69140625" style="102" bestFit="1" customWidth="1"/>
    <col min="11279" max="11279" width="12.07421875" style="102" bestFit="1" customWidth="1"/>
    <col min="11280" max="11280" width="14.53515625" style="102" bestFit="1" customWidth="1"/>
    <col min="11281" max="11283" width="9.07421875" style="102"/>
    <col min="11284" max="11284" width="14.53515625" style="102" bestFit="1" customWidth="1"/>
    <col min="11285" max="11285" width="11.53515625" style="102" bestFit="1" customWidth="1"/>
    <col min="11286" max="11286" width="9.07421875" style="102"/>
    <col min="11287" max="11288" width="14.53515625" style="102" bestFit="1" customWidth="1"/>
    <col min="11289" max="11289" width="15" style="102" customWidth="1"/>
    <col min="11290" max="11520" width="9.07421875" style="102"/>
    <col min="11521" max="11521" width="5.53515625" style="102" customWidth="1"/>
    <col min="11522" max="11522" width="6.23046875" style="102" customWidth="1"/>
    <col min="11523" max="11523" width="14" style="102" customWidth="1"/>
    <col min="11524" max="11524" width="45.3046875" style="102" customWidth="1"/>
    <col min="11525" max="11525" width="38.4609375" style="102" customWidth="1"/>
    <col min="11526" max="11526" width="31" style="102" customWidth="1"/>
    <col min="11527" max="11527" width="14.3046875" style="102" customWidth="1"/>
    <col min="11528" max="11528" width="14.84375" style="102" customWidth="1"/>
    <col min="11529" max="11529" width="16.765625" style="102" customWidth="1"/>
    <col min="11530" max="11530" width="23.84375" style="102" bestFit="1" customWidth="1"/>
    <col min="11531" max="11531" width="23.07421875" style="102" customWidth="1"/>
    <col min="11532" max="11532" width="16.4609375" style="102" bestFit="1" customWidth="1"/>
    <col min="11533" max="11533" width="14.23046875" style="102" bestFit="1" customWidth="1"/>
    <col min="11534" max="11534" width="17.69140625" style="102" bestFit="1" customWidth="1"/>
    <col min="11535" max="11535" width="12.07421875" style="102" bestFit="1" customWidth="1"/>
    <col min="11536" max="11536" width="14.53515625" style="102" bestFit="1" customWidth="1"/>
    <col min="11537" max="11539" width="9.07421875" style="102"/>
    <col min="11540" max="11540" width="14.53515625" style="102" bestFit="1" customWidth="1"/>
    <col min="11541" max="11541" width="11.53515625" style="102" bestFit="1" customWidth="1"/>
    <col min="11542" max="11542" width="9.07421875" style="102"/>
    <col min="11543" max="11544" width="14.53515625" style="102" bestFit="1" customWidth="1"/>
    <col min="11545" max="11545" width="15" style="102" customWidth="1"/>
    <col min="11546" max="11776" width="9.07421875" style="102"/>
    <col min="11777" max="11777" width="5.53515625" style="102" customWidth="1"/>
    <col min="11778" max="11778" width="6.23046875" style="102" customWidth="1"/>
    <col min="11779" max="11779" width="14" style="102" customWidth="1"/>
    <col min="11780" max="11780" width="45.3046875" style="102" customWidth="1"/>
    <col min="11781" max="11781" width="38.4609375" style="102" customWidth="1"/>
    <col min="11782" max="11782" width="31" style="102" customWidth="1"/>
    <col min="11783" max="11783" width="14.3046875" style="102" customWidth="1"/>
    <col min="11784" max="11784" width="14.84375" style="102" customWidth="1"/>
    <col min="11785" max="11785" width="16.765625" style="102" customWidth="1"/>
    <col min="11786" max="11786" width="23.84375" style="102" bestFit="1" customWidth="1"/>
    <col min="11787" max="11787" width="23.07421875" style="102" customWidth="1"/>
    <col min="11788" max="11788" width="16.4609375" style="102" bestFit="1" customWidth="1"/>
    <col min="11789" max="11789" width="14.23046875" style="102" bestFit="1" customWidth="1"/>
    <col min="11790" max="11790" width="17.69140625" style="102" bestFit="1" customWidth="1"/>
    <col min="11791" max="11791" width="12.07421875" style="102" bestFit="1" customWidth="1"/>
    <col min="11792" max="11792" width="14.53515625" style="102" bestFit="1" customWidth="1"/>
    <col min="11793" max="11795" width="9.07421875" style="102"/>
    <col min="11796" max="11796" width="14.53515625" style="102" bestFit="1" customWidth="1"/>
    <col min="11797" max="11797" width="11.53515625" style="102" bestFit="1" customWidth="1"/>
    <col min="11798" max="11798" width="9.07421875" style="102"/>
    <col min="11799" max="11800" width="14.53515625" style="102" bestFit="1" customWidth="1"/>
    <col min="11801" max="11801" width="15" style="102" customWidth="1"/>
    <col min="11802" max="12032" width="9.07421875" style="102"/>
    <col min="12033" max="12033" width="5.53515625" style="102" customWidth="1"/>
    <col min="12034" max="12034" width="6.23046875" style="102" customWidth="1"/>
    <col min="12035" max="12035" width="14" style="102" customWidth="1"/>
    <col min="12036" max="12036" width="45.3046875" style="102" customWidth="1"/>
    <col min="12037" max="12037" width="38.4609375" style="102" customWidth="1"/>
    <col min="12038" max="12038" width="31" style="102" customWidth="1"/>
    <col min="12039" max="12039" width="14.3046875" style="102" customWidth="1"/>
    <col min="12040" max="12040" width="14.84375" style="102" customWidth="1"/>
    <col min="12041" max="12041" width="16.765625" style="102" customWidth="1"/>
    <col min="12042" max="12042" width="23.84375" style="102" bestFit="1" customWidth="1"/>
    <col min="12043" max="12043" width="23.07421875" style="102" customWidth="1"/>
    <col min="12044" max="12044" width="16.4609375" style="102" bestFit="1" customWidth="1"/>
    <col min="12045" max="12045" width="14.23046875" style="102" bestFit="1" customWidth="1"/>
    <col min="12046" max="12046" width="17.69140625" style="102" bestFit="1" customWidth="1"/>
    <col min="12047" max="12047" width="12.07421875" style="102" bestFit="1" customWidth="1"/>
    <col min="12048" max="12048" width="14.53515625" style="102" bestFit="1" customWidth="1"/>
    <col min="12049" max="12051" width="9.07421875" style="102"/>
    <col min="12052" max="12052" width="14.53515625" style="102" bestFit="1" customWidth="1"/>
    <col min="12053" max="12053" width="11.53515625" style="102" bestFit="1" customWidth="1"/>
    <col min="12054" max="12054" width="9.07421875" style="102"/>
    <col min="12055" max="12056" width="14.53515625" style="102" bestFit="1" customWidth="1"/>
    <col min="12057" max="12057" width="15" style="102" customWidth="1"/>
    <col min="12058" max="12288" width="9.07421875" style="102"/>
    <col min="12289" max="12289" width="5.53515625" style="102" customWidth="1"/>
    <col min="12290" max="12290" width="6.23046875" style="102" customWidth="1"/>
    <col min="12291" max="12291" width="14" style="102" customWidth="1"/>
    <col min="12292" max="12292" width="45.3046875" style="102" customWidth="1"/>
    <col min="12293" max="12293" width="38.4609375" style="102" customWidth="1"/>
    <col min="12294" max="12294" width="31" style="102" customWidth="1"/>
    <col min="12295" max="12295" width="14.3046875" style="102" customWidth="1"/>
    <col min="12296" max="12296" width="14.84375" style="102" customWidth="1"/>
    <col min="12297" max="12297" width="16.765625" style="102" customWidth="1"/>
    <col min="12298" max="12298" width="23.84375" style="102" bestFit="1" customWidth="1"/>
    <col min="12299" max="12299" width="23.07421875" style="102" customWidth="1"/>
    <col min="12300" max="12300" width="16.4609375" style="102" bestFit="1" customWidth="1"/>
    <col min="12301" max="12301" width="14.23046875" style="102" bestFit="1" customWidth="1"/>
    <col min="12302" max="12302" width="17.69140625" style="102" bestFit="1" customWidth="1"/>
    <col min="12303" max="12303" width="12.07421875" style="102" bestFit="1" customWidth="1"/>
    <col min="12304" max="12304" width="14.53515625" style="102" bestFit="1" customWidth="1"/>
    <col min="12305" max="12307" width="9.07421875" style="102"/>
    <col min="12308" max="12308" width="14.53515625" style="102" bestFit="1" customWidth="1"/>
    <col min="12309" max="12309" width="11.53515625" style="102" bestFit="1" customWidth="1"/>
    <col min="12310" max="12310" width="9.07421875" style="102"/>
    <col min="12311" max="12312" width="14.53515625" style="102" bestFit="1" customWidth="1"/>
    <col min="12313" max="12313" width="15" style="102" customWidth="1"/>
    <col min="12314" max="12544" width="9.07421875" style="102"/>
    <col min="12545" max="12545" width="5.53515625" style="102" customWidth="1"/>
    <col min="12546" max="12546" width="6.23046875" style="102" customWidth="1"/>
    <col min="12547" max="12547" width="14" style="102" customWidth="1"/>
    <col min="12548" max="12548" width="45.3046875" style="102" customWidth="1"/>
    <col min="12549" max="12549" width="38.4609375" style="102" customWidth="1"/>
    <col min="12550" max="12550" width="31" style="102" customWidth="1"/>
    <col min="12551" max="12551" width="14.3046875" style="102" customWidth="1"/>
    <col min="12552" max="12552" width="14.84375" style="102" customWidth="1"/>
    <col min="12553" max="12553" width="16.765625" style="102" customWidth="1"/>
    <col min="12554" max="12554" width="23.84375" style="102" bestFit="1" customWidth="1"/>
    <col min="12555" max="12555" width="23.07421875" style="102" customWidth="1"/>
    <col min="12556" max="12556" width="16.4609375" style="102" bestFit="1" customWidth="1"/>
    <col min="12557" max="12557" width="14.23046875" style="102" bestFit="1" customWidth="1"/>
    <col min="12558" max="12558" width="17.69140625" style="102" bestFit="1" customWidth="1"/>
    <col min="12559" max="12559" width="12.07421875" style="102" bestFit="1" customWidth="1"/>
    <col min="12560" max="12560" width="14.53515625" style="102" bestFit="1" customWidth="1"/>
    <col min="12561" max="12563" width="9.07421875" style="102"/>
    <col min="12564" max="12564" width="14.53515625" style="102" bestFit="1" customWidth="1"/>
    <col min="12565" max="12565" width="11.53515625" style="102" bestFit="1" customWidth="1"/>
    <col min="12566" max="12566" width="9.07421875" style="102"/>
    <col min="12567" max="12568" width="14.53515625" style="102" bestFit="1" customWidth="1"/>
    <col min="12569" max="12569" width="15" style="102" customWidth="1"/>
    <col min="12570" max="12800" width="9.07421875" style="102"/>
    <col min="12801" max="12801" width="5.53515625" style="102" customWidth="1"/>
    <col min="12802" max="12802" width="6.23046875" style="102" customWidth="1"/>
    <col min="12803" max="12803" width="14" style="102" customWidth="1"/>
    <col min="12804" max="12804" width="45.3046875" style="102" customWidth="1"/>
    <col min="12805" max="12805" width="38.4609375" style="102" customWidth="1"/>
    <col min="12806" max="12806" width="31" style="102" customWidth="1"/>
    <col min="12807" max="12807" width="14.3046875" style="102" customWidth="1"/>
    <col min="12808" max="12808" width="14.84375" style="102" customWidth="1"/>
    <col min="12809" max="12809" width="16.765625" style="102" customWidth="1"/>
    <col min="12810" max="12810" width="23.84375" style="102" bestFit="1" customWidth="1"/>
    <col min="12811" max="12811" width="23.07421875" style="102" customWidth="1"/>
    <col min="12812" max="12812" width="16.4609375" style="102" bestFit="1" customWidth="1"/>
    <col min="12813" max="12813" width="14.23046875" style="102" bestFit="1" customWidth="1"/>
    <col min="12814" max="12814" width="17.69140625" style="102" bestFit="1" customWidth="1"/>
    <col min="12815" max="12815" width="12.07421875" style="102" bestFit="1" customWidth="1"/>
    <col min="12816" max="12816" width="14.53515625" style="102" bestFit="1" customWidth="1"/>
    <col min="12817" max="12819" width="9.07421875" style="102"/>
    <col min="12820" max="12820" width="14.53515625" style="102" bestFit="1" customWidth="1"/>
    <col min="12821" max="12821" width="11.53515625" style="102" bestFit="1" customWidth="1"/>
    <col min="12822" max="12822" width="9.07421875" style="102"/>
    <col min="12823" max="12824" width="14.53515625" style="102" bestFit="1" customWidth="1"/>
    <col min="12825" max="12825" width="15" style="102" customWidth="1"/>
    <col min="12826" max="13056" width="9.07421875" style="102"/>
    <col min="13057" max="13057" width="5.53515625" style="102" customWidth="1"/>
    <col min="13058" max="13058" width="6.23046875" style="102" customWidth="1"/>
    <col min="13059" max="13059" width="14" style="102" customWidth="1"/>
    <col min="13060" max="13060" width="45.3046875" style="102" customWidth="1"/>
    <col min="13061" max="13061" width="38.4609375" style="102" customWidth="1"/>
    <col min="13062" max="13062" width="31" style="102" customWidth="1"/>
    <col min="13063" max="13063" width="14.3046875" style="102" customWidth="1"/>
    <col min="13064" max="13064" width="14.84375" style="102" customWidth="1"/>
    <col min="13065" max="13065" width="16.765625" style="102" customWidth="1"/>
    <col min="13066" max="13066" width="23.84375" style="102" bestFit="1" customWidth="1"/>
    <col min="13067" max="13067" width="23.07421875" style="102" customWidth="1"/>
    <col min="13068" max="13068" width="16.4609375" style="102" bestFit="1" customWidth="1"/>
    <col min="13069" max="13069" width="14.23046875" style="102" bestFit="1" customWidth="1"/>
    <col min="13070" max="13070" width="17.69140625" style="102" bestFit="1" customWidth="1"/>
    <col min="13071" max="13071" width="12.07421875" style="102" bestFit="1" customWidth="1"/>
    <col min="13072" max="13072" width="14.53515625" style="102" bestFit="1" customWidth="1"/>
    <col min="13073" max="13075" width="9.07421875" style="102"/>
    <col min="13076" max="13076" width="14.53515625" style="102" bestFit="1" customWidth="1"/>
    <col min="13077" max="13077" width="11.53515625" style="102" bestFit="1" customWidth="1"/>
    <col min="13078" max="13078" width="9.07421875" style="102"/>
    <col min="13079" max="13080" width="14.53515625" style="102" bestFit="1" customWidth="1"/>
    <col min="13081" max="13081" width="15" style="102" customWidth="1"/>
    <col min="13082" max="13312" width="9.07421875" style="102"/>
    <col min="13313" max="13313" width="5.53515625" style="102" customWidth="1"/>
    <col min="13314" max="13314" width="6.23046875" style="102" customWidth="1"/>
    <col min="13315" max="13315" width="14" style="102" customWidth="1"/>
    <col min="13316" max="13316" width="45.3046875" style="102" customWidth="1"/>
    <col min="13317" max="13317" width="38.4609375" style="102" customWidth="1"/>
    <col min="13318" max="13318" width="31" style="102" customWidth="1"/>
    <col min="13319" max="13319" width="14.3046875" style="102" customWidth="1"/>
    <col min="13320" max="13320" width="14.84375" style="102" customWidth="1"/>
    <col min="13321" max="13321" width="16.765625" style="102" customWidth="1"/>
    <col min="13322" max="13322" width="23.84375" style="102" bestFit="1" customWidth="1"/>
    <col min="13323" max="13323" width="23.07421875" style="102" customWidth="1"/>
    <col min="13324" max="13324" width="16.4609375" style="102" bestFit="1" customWidth="1"/>
    <col min="13325" max="13325" width="14.23046875" style="102" bestFit="1" customWidth="1"/>
    <col min="13326" max="13326" width="17.69140625" style="102" bestFit="1" customWidth="1"/>
    <col min="13327" max="13327" width="12.07421875" style="102" bestFit="1" customWidth="1"/>
    <col min="13328" max="13328" width="14.53515625" style="102" bestFit="1" customWidth="1"/>
    <col min="13329" max="13331" width="9.07421875" style="102"/>
    <col min="13332" max="13332" width="14.53515625" style="102" bestFit="1" customWidth="1"/>
    <col min="13333" max="13333" width="11.53515625" style="102" bestFit="1" customWidth="1"/>
    <col min="13334" max="13334" width="9.07421875" style="102"/>
    <col min="13335" max="13336" width="14.53515625" style="102" bestFit="1" customWidth="1"/>
    <col min="13337" max="13337" width="15" style="102" customWidth="1"/>
    <col min="13338" max="13568" width="9.07421875" style="102"/>
    <col min="13569" max="13569" width="5.53515625" style="102" customWidth="1"/>
    <col min="13570" max="13570" width="6.23046875" style="102" customWidth="1"/>
    <col min="13571" max="13571" width="14" style="102" customWidth="1"/>
    <col min="13572" max="13572" width="45.3046875" style="102" customWidth="1"/>
    <col min="13573" max="13573" width="38.4609375" style="102" customWidth="1"/>
    <col min="13574" max="13574" width="31" style="102" customWidth="1"/>
    <col min="13575" max="13575" width="14.3046875" style="102" customWidth="1"/>
    <col min="13576" max="13576" width="14.84375" style="102" customWidth="1"/>
    <col min="13577" max="13577" width="16.765625" style="102" customWidth="1"/>
    <col min="13578" max="13578" width="23.84375" style="102" bestFit="1" customWidth="1"/>
    <col min="13579" max="13579" width="23.07421875" style="102" customWidth="1"/>
    <col min="13580" max="13580" width="16.4609375" style="102" bestFit="1" customWidth="1"/>
    <col min="13581" max="13581" width="14.23046875" style="102" bestFit="1" customWidth="1"/>
    <col min="13582" max="13582" width="17.69140625" style="102" bestFit="1" customWidth="1"/>
    <col min="13583" max="13583" width="12.07421875" style="102" bestFit="1" customWidth="1"/>
    <col min="13584" max="13584" width="14.53515625" style="102" bestFit="1" customWidth="1"/>
    <col min="13585" max="13587" width="9.07421875" style="102"/>
    <col min="13588" max="13588" width="14.53515625" style="102" bestFit="1" customWidth="1"/>
    <col min="13589" max="13589" width="11.53515625" style="102" bestFit="1" customWidth="1"/>
    <col min="13590" max="13590" width="9.07421875" style="102"/>
    <col min="13591" max="13592" width="14.53515625" style="102" bestFit="1" customWidth="1"/>
    <col min="13593" max="13593" width="15" style="102" customWidth="1"/>
    <col min="13594" max="13824" width="9.07421875" style="102"/>
    <col min="13825" max="13825" width="5.53515625" style="102" customWidth="1"/>
    <col min="13826" max="13826" width="6.23046875" style="102" customWidth="1"/>
    <col min="13827" max="13827" width="14" style="102" customWidth="1"/>
    <col min="13828" max="13828" width="45.3046875" style="102" customWidth="1"/>
    <col min="13829" max="13829" width="38.4609375" style="102" customWidth="1"/>
    <col min="13830" max="13830" width="31" style="102" customWidth="1"/>
    <col min="13831" max="13831" width="14.3046875" style="102" customWidth="1"/>
    <col min="13832" max="13832" width="14.84375" style="102" customWidth="1"/>
    <col min="13833" max="13833" width="16.765625" style="102" customWidth="1"/>
    <col min="13834" max="13834" width="23.84375" style="102" bestFit="1" customWidth="1"/>
    <col min="13835" max="13835" width="23.07421875" style="102" customWidth="1"/>
    <col min="13836" max="13836" width="16.4609375" style="102" bestFit="1" customWidth="1"/>
    <col min="13837" max="13837" width="14.23046875" style="102" bestFit="1" customWidth="1"/>
    <col min="13838" max="13838" width="17.69140625" style="102" bestFit="1" customWidth="1"/>
    <col min="13839" max="13839" width="12.07421875" style="102" bestFit="1" customWidth="1"/>
    <col min="13840" max="13840" width="14.53515625" style="102" bestFit="1" customWidth="1"/>
    <col min="13841" max="13843" width="9.07421875" style="102"/>
    <col min="13844" max="13844" width="14.53515625" style="102" bestFit="1" customWidth="1"/>
    <col min="13845" max="13845" width="11.53515625" style="102" bestFit="1" customWidth="1"/>
    <col min="13846" max="13846" width="9.07421875" style="102"/>
    <col min="13847" max="13848" width="14.53515625" style="102" bestFit="1" customWidth="1"/>
    <col min="13849" max="13849" width="15" style="102" customWidth="1"/>
    <col min="13850" max="14080" width="9.07421875" style="102"/>
    <col min="14081" max="14081" width="5.53515625" style="102" customWidth="1"/>
    <col min="14082" max="14082" width="6.23046875" style="102" customWidth="1"/>
    <col min="14083" max="14083" width="14" style="102" customWidth="1"/>
    <col min="14084" max="14084" width="45.3046875" style="102" customWidth="1"/>
    <col min="14085" max="14085" width="38.4609375" style="102" customWidth="1"/>
    <col min="14086" max="14086" width="31" style="102" customWidth="1"/>
    <col min="14087" max="14087" width="14.3046875" style="102" customWidth="1"/>
    <col min="14088" max="14088" width="14.84375" style="102" customWidth="1"/>
    <col min="14089" max="14089" width="16.765625" style="102" customWidth="1"/>
    <col min="14090" max="14090" width="23.84375" style="102" bestFit="1" customWidth="1"/>
    <col min="14091" max="14091" width="23.07421875" style="102" customWidth="1"/>
    <col min="14092" max="14092" width="16.4609375" style="102" bestFit="1" customWidth="1"/>
    <col min="14093" max="14093" width="14.23046875" style="102" bestFit="1" customWidth="1"/>
    <col min="14094" max="14094" width="17.69140625" style="102" bestFit="1" customWidth="1"/>
    <col min="14095" max="14095" width="12.07421875" style="102" bestFit="1" customWidth="1"/>
    <col min="14096" max="14096" width="14.53515625" style="102" bestFit="1" customWidth="1"/>
    <col min="14097" max="14099" width="9.07421875" style="102"/>
    <col min="14100" max="14100" width="14.53515625" style="102" bestFit="1" customWidth="1"/>
    <col min="14101" max="14101" width="11.53515625" style="102" bestFit="1" customWidth="1"/>
    <col min="14102" max="14102" width="9.07421875" style="102"/>
    <col min="14103" max="14104" width="14.53515625" style="102" bestFit="1" customWidth="1"/>
    <col min="14105" max="14105" width="15" style="102" customWidth="1"/>
    <col min="14106" max="14336" width="9.07421875" style="102"/>
    <col min="14337" max="14337" width="5.53515625" style="102" customWidth="1"/>
    <col min="14338" max="14338" width="6.23046875" style="102" customWidth="1"/>
    <col min="14339" max="14339" width="14" style="102" customWidth="1"/>
    <col min="14340" max="14340" width="45.3046875" style="102" customWidth="1"/>
    <col min="14341" max="14341" width="38.4609375" style="102" customWidth="1"/>
    <col min="14342" max="14342" width="31" style="102" customWidth="1"/>
    <col min="14343" max="14343" width="14.3046875" style="102" customWidth="1"/>
    <col min="14344" max="14344" width="14.84375" style="102" customWidth="1"/>
    <col min="14345" max="14345" width="16.765625" style="102" customWidth="1"/>
    <col min="14346" max="14346" width="23.84375" style="102" bestFit="1" customWidth="1"/>
    <col min="14347" max="14347" width="23.07421875" style="102" customWidth="1"/>
    <col min="14348" max="14348" width="16.4609375" style="102" bestFit="1" customWidth="1"/>
    <col min="14349" max="14349" width="14.23046875" style="102" bestFit="1" customWidth="1"/>
    <col min="14350" max="14350" width="17.69140625" style="102" bestFit="1" customWidth="1"/>
    <col min="14351" max="14351" width="12.07421875" style="102" bestFit="1" customWidth="1"/>
    <col min="14352" max="14352" width="14.53515625" style="102" bestFit="1" customWidth="1"/>
    <col min="14353" max="14355" width="9.07421875" style="102"/>
    <col min="14356" max="14356" width="14.53515625" style="102" bestFit="1" customWidth="1"/>
    <col min="14357" max="14357" width="11.53515625" style="102" bestFit="1" customWidth="1"/>
    <col min="14358" max="14358" width="9.07421875" style="102"/>
    <col min="14359" max="14360" width="14.53515625" style="102" bestFit="1" customWidth="1"/>
    <col min="14361" max="14361" width="15" style="102" customWidth="1"/>
    <col min="14362" max="14592" width="9.07421875" style="102"/>
    <col min="14593" max="14593" width="5.53515625" style="102" customWidth="1"/>
    <col min="14594" max="14594" width="6.23046875" style="102" customWidth="1"/>
    <col min="14595" max="14595" width="14" style="102" customWidth="1"/>
    <col min="14596" max="14596" width="45.3046875" style="102" customWidth="1"/>
    <col min="14597" max="14597" width="38.4609375" style="102" customWidth="1"/>
    <col min="14598" max="14598" width="31" style="102" customWidth="1"/>
    <col min="14599" max="14599" width="14.3046875" style="102" customWidth="1"/>
    <col min="14600" max="14600" width="14.84375" style="102" customWidth="1"/>
    <col min="14601" max="14601" width="16.765625" style="102" customWidth="1"/>
    <col min="14602" max="14602" width="23.84375" style="102" bestFit="1" customWidth="1"/>
    <col min="14603" max="14603" width="23.07421875" style="102" customWidth="1"/>
    <col min="14604" max="14604" width="16.4609375" style="102" bestFit="1" customWidth="1"/>
    <col min="14605" max="14605" width="14.23046875" style="102" bestFit="1" customWidth="1"/>
    <col min="14606" max="14606" width="17.69140625" style="102" bestFit="1" customWidth="1"/>
    <col min="14607" max="14607" width="12.07421875" style="102" bestFit="1" customWidth="1"/>
    <col min="14608" max="14608" width="14.53515625" style="102" bestFit="1" customWidth="1"/>
    <col min="14609" max="14611" width="9.07421875" style="102"/>
    <col min="14612" max="14612" width="14.53515625" style="102" bestFit="1" customWidth="1"/>
    <col min="14613" max="14613" width="11.53515625" style="102" bestFit="1" customWidth="1"/>
    <col min="14614" max="14614" width="9.07421875" style="102"/>
    <col min="14615" max="14616" width="14.53515625" style="102" bestFit="1" customWidth="1"/>
    <col min="14617" max="14617" width="15" style="102" customWidth="1"/>
    <col min="14618" max="14848" width="9.07421875" style="102"/>
    <col min="14849" max="14849" width="5.53515625" style="102" customWidth="1"/>
    <col min="14850" max="14850" width="6.23046875" style="102" customWidth="1"/>
    <col min="14851" max="14851" width="14" style="102" customWidth="1"/>
    <col min="14852" max="14852" width="45.3046875" style="102" customWidth="1"/>
    <col min="14853" max="14853" width="38.4609375" style="102" customWidth="1"/>
    <col min="14854" max="14854" width="31" style="102" customWidth="1"/>
    <col min="14855" max="14855" width="14.3046875" style="102" customWidth="1"/>
    <col min="14856" max="14856" width="14.84375" style="102" customWidth="1"/>
    <col min="14857" max="14857" width="16.765625" style="102" customWidth="1"/>
    <col min="14858" max="14858" width="23.84375" style="102" bestFit="1" customWidth="1"/>
    <col min="14859" max="14859" width="23.07421875" style="102" customWidth="1"/>
    <col min="14860" max="14860" width="16.4609375" style="102" bestFit="1" customWidth="1"/>
    <col min="14861" max="14861" width="14.23046875" style="102" bestFit="1" customWidth="1"/>
    <col min="14862" max="14862" width="17.69140625" style="102" bestFit="1" customWidth="1"/>
    <col min="14863" max="14863" width="12.07421875" style="102" bestFit="1" customWidth="1"/>
    <col min="14864" max="14864" width="14.53515625" style="102" bestFit="1" customWidth="1"/>
    <col min="14865" max="14867" width="9.07421875" style="102"/>
    <col min="14868" max="14868" width="14.53515625" style="102" bestFit="1" customWidth="1"/>
    <col min="14869" max="14869" width="11.53515625" style="102" bestFit="1" customWidth="1"/>
    <col min="14870" max="14870" width="9.07421875" style="102"/>
    <col min="14871" max="14872" width="14.53515625" style="102" bestFit="1" customWidth="1"/>
    <col min="14873" max="14873" width="15" style="102" customWidth="1"/>
    <col min="14874" max="15104" width="9.07421875" style="102"/>
    <col min="15105" max="15105" width="5.53515625" style="102" customWidth="1"/>
    <col min="15106" max="15106" width="6.23046875" style="102" customWidth="1"/>
    <col min="15107" max="15107" width="14" style="102" customWidth="1"/>
    <col min="15108" max="15108" width="45.3046875" style="102" customWidth="1"/>
    <col min="15109" max="15109" width="38.4609375" style="102" customWidth="1"/>
    <col min="15110" max="15110" width="31" style="102" customWidth="1"/>
    <col min="15111" max="15111" width="14.3046875" style="102" customWidth="1"/>
    <col min="15112" max="15112" width="14.84375" style="102" customWidth="1"/>
    <col min="15113" max="15113" width="16.765625" style="102" customWidth="1"/>
    <col min="15114" max="15114" width="23.84375" style="102" bestFit="1" customWidth="1"/>
    <col min="15115" max="15115" width="23.07421875" style="102" customWidth="1"/>
    <col min="15116" max="15116" width="16.4609375" style="102" bestFit="1" customWidth="1"/>
    <col min="15117" max="15117" width="14.23046875" style="102" bestFit="1" customWidth="1"/>
    <col min="15118" max="15118" width="17.69140625" style="102" bestFit="1" customWidth="1"/>
    <col min="15119" max="15119" width="12.07421875" style="102" bestFit="1" customWidth="1"/>
    <col min="15120" max="15120" width="14.53515625" style="102" bestFit="1" customWidth="1"/>
    <col min="15121" max="15123" width="9.07421875" style="102"/>
    <col min="15124" max="15124" width="14.53515625" style="102" bestFit="1" customWidth="1"/>
    <col min="15125" max="15125" width="11.53515625" style="102" bestFit="1" customWidth="1"/>
    <col min="15126" max="15126" width="9.07421875" style="102"/>
    <col min="15127" max="15128" width="14.53515625" style="102" bestFit="1" customWidth="1"/>
    <col min="15129" max="15129" width="15" style="102" customWidth="1"/>
    <col min="15130" max="15360" width="9.07421875" style="102"/>
    <col min="15361" max="15361" width="5.53515625" style="102" customWidth="1"/>
    <col min="15362" max="15362" width="6.23046875" style="102" customWidth="1"/>
    <col min="15363" max="15363" width="14" style="102" customWidth="1"/>
    <col min="15364" max="15364" width="45.3046875" style="102" customWidth="1"/>
    <col min="15365" max="15365" width="38.4609375" style="102" customWidth="1"/>
    <col min="15366" max="15366" width="31" style="102" customWidth="1"/>
    <col min="15367" max="15367" width="14.3046875" style="102" customWidth="1"/>
    <col min="15368" max="15368" width="14.84375" style="102" customWidth="1"/>
    <col min="15369" max="15369" width="16.765625" style="102" customWidth="1"/>
    <col min="15370" max="15370" width="23.84375" style="102" bestFit="1" customWidth="1"/>
    <col min="15371" max="15371" width="23.07421875" style="102" customWidth="1"/>
    <col min="15372" max="15372" width="16.4609375" style="102" bestFit="1" customWidth="1"/>
    <col min="15373" max="15373" width="14.23046875" style="102" bestFit="1" customWidth="1"/>
    <col min="15374" max="15374" width="17.69140625" style="102" bestFit="1" customWidth="1"/>
    <col min="15375" max="15375" width="12.07421875" style="102" bestFit="1" customWidth="1"/>
    <col min="15376" max="15376" width="14.53515625" style="102" bestFit="1" customWidth="1"/>
    <col min="15377" max="15379" width="9.07421875" style="102"/>
    <col min="15380" max="15380" width="14.53515625" style="102" bestFit="1" customWidth="1"/>
    <col min="15381" max="15381" width="11.53515625" style="102" bestFit="1" customWidth="1"/>
    <col min="15382" max="15382" width="9.07421875" style="102"/>
    <col min="15383" max="15384" width="14.53515625" style="102" bestFit="1" customWidth="1"/>
    <col min="15385" max="15385" width="15" style="102" customWidth="1"/>
    <col min="15386" max="15616" width="9.07421875" style="102"/>
    <col min="15617" max="15617" width="5.53515625" style="102" customWidth="1"/>
    <col min="15618" max="15618" width="6.23046875" style="102" customWidth="1"/>
    <col min="15619" max="15619" width="14" style="102" customWidth="1"/>
    <col min="15620" max="15620" width="45.3046875" style="102" customWidth="1"/>
    <col min="15621" max="15621" width="38.4609375" style="102" customWidth="1"/>
    <col min="15622" max="15622" width="31" style="102" customWidth="1"/>
    <col min="15623" max="15623" width="14.3046875" style="102" customWidth="1"/>
    <col min="15624" max="15624" width="14.84375" style="102" customWidth="1"/>
    <col min="15625" max="15625" width="16.765625" style="102" customWidth="1"/>
    <col min="15626" max="15626" width="23.84375" style="102" bestFit="1" customWidth="1"/>
    <col min="15627" max="15627" width="23.07421875" style="102" customWidth="1"/>
    <col min="15628" max="15628" width="16.4609375" style="102" bestFit="1" customWidth="1"/>
    <col min="15629" max="15629" width="14.23046875" style="102" bestFit="1" customWidth="1"/>
    <col min="15630" max="15630" width="17.69140625" style="102" bestFit="1" customWidth="1"/>
    <col min="15631" max="15631" width="12.07421875" style="102" bestFit="1" customWidth="1"/>
    <col min="15632" max="15632" width="14.53515625" style="102" bestFit="1" customWidth="1"/>
    <col min="15633" max="15635" width="9.07421875" style="102"/>
    <col min="15636" max="15636" width="14.53515625" style="102" bestFit="1" customWidth="1"/>
    <col min="15637" max="15637" width="11.53515625" style="102" bestFit="1" customWidth="1"/>
    <col min="15638" max="15638" width="9.07421875" style="102"/>
    <col min="15639" max="15640" width="14.53515625" style="102" bestFit="1" customWidth="1"/>
    <col min="15641" max="15641" width="15" style="102" customWidth="1"/>
    <col min="15642" max="15872" width="9.07421875" style="102"/>
    <col min="15873" max="15873" width="5.53515625" style="102" customWidth="1"/>
    <col min="15874" max="15874" width="6.23046875" style="102" customWidth="1"/>
    <col min="15875" max="15875" width="14" style="102" customWidth="1"/>
    <col min="15876" max="15876" width="45.3046875" style="102" customWidth="1"/>
    <col min="15877" max="15877" width="38.4609375" style="102" customWidth="1"/>
    <col min="15878" max="15878" width="31" style="102" customWidth="1"/>
    <col min="15879" max="15879" width="14.3046875" style="102" customWidth="1"/>
    <col min="15880" max="15880" width="14.84375" style="102" customWidth="1"/>
    <col min="15881" max="15881" width="16.765625" style="102" customWidth="1"/>
    <col min="15882" max="15882" width="23.84375" style="102" bestFit="1" customWidth="1"/>
    <col min="15883" max="15883" width="23.07421875" style="102" customWidth="1"/>
    <col min="15884" max="15884" width="16.4609375" style="102" bestFit="1" customWidth="1"/>
    <col min="15885" max="15885" width="14.23046875" style="102" bestFit="1" customWidth="1"/>
    <col min="15886" max="15886" width="17.69140625" style="102" bestFit="1" customWidth="1"/>
    <col min="15887" max="15887" width="12.07421875" style="102" bestFit="1" customWidth="1"/>
    <col min="15888" max="15888" width="14.53515625" style="102" bestFit="1" customWidth="1"/>
    <col min="15889" max="15891" width="9.07421875" style="102"/>
    <col min="15892" max="15892" width="14.53515625" style="102" bestFit="1" customWidth="1"/>
    <col min="15893" max="15893" width="11.53515625" style="102" bestFit="1" customWidth="1"/>
    <col min="15894" max="15894" width="9.07421875" style="102"/>
    <col min="15895" max="15896" width="14.53515625" style="102" bestFit="1" customWidth="1"/>
    <col min="15897" max="15897" width="15" style="102" customWidth="1"/>
    <col min="15898" max="16128" width="9.07421875" style="102"/>
    <col min="16129" max="16129" width="5.53515625" style="102" customWidth="1"/>
    <col min="16130" max="16130" width="6.23046875" style="102" customWidth="1"/>
    <col min="16131" max="16131" width="14" style="102" customWidth="1"/>
    <col min="16132" max="16132" width="45.3046875" style="102" customWidth="1"/>
    <col min="16133" max="16133" width="38.4609375" style="102" customWidth="1"/>
    <col min="16134" max="16134" width="31" style="102" customWidth="1"/>
    <col min="16135" max="16135" width="14.3046875" style="102" customWidth="1"/>
    <col min="16136" max="16136" width="14.84375" style="102" customWidth="1"/>
    <col min="16137" max="16137" width="16.765625" style="102" customWidth="1"/>
    <col min="16138" max="16138" width="23.84375" style="102" bestFit="1" customWidth="1"/>
    <col min="16139" max="16139" width="23.07421875" style="102" customWidth="1"/>
    <col min="16140" max="16140" width="16.4609375" style="102" bestFit="1" customWidth="1"/>
    <col min="16141" max="16141" width="14.23046875" style="102" bestFit="1" customWidth="1"/>
    <col min="16142" max="16142" width="17.69140625" style="102" bestFit="1" customWidth="1"/>
    <col min="16143" max="16143" width="12.07421875" style="102" bestFit="1" customWidth="1"/>
    <col min="16144" max="16144" width="14.53515625" style="102" bestFit="1" customWidth="1"/>
    <col min="16145" max="16147" width="9.07421875" style="102"/>
    <col min="16148" max="16148" width="14.53515625" style="102" bestFit="1" customWidth="1"/>
    <col min="16149" max="16149" width="11.53515625" style="102" bestFit="1" customWidth="1"/>
    <col min="16150" max="16150" width="9.07421875" style="102"/>
    <col min="16151" max="16152" width="14.53515625" style="102" bestFit="1" customWidth="1"/>
    <col min="16153" max="16153" width="15" style="102" customWidth="1"/>
    <col min="16154" max="16384" width="9.07421875" style="102"/>
  </cols>
  <sheetData>
    <row r="1" spans="1:17" s="99" customFormat="1" ht="20.149999999999999" customHeight="1" x14ac:dyDescent="0.5">
      <c r="A1" s="96"/>
      <c r="B1" s="97" t="s">
        <v>140</v>
      </c>
      <c r="C1" s="97"/>
      <c r="D1" s="97"/>
      <c r="E1" s="97"/>
      <c r="F1" s="97"/>
      <c r="G1" s="97"/>
      <c r="H1" s="97"/>
      <c r="I1" s="97"/>
      <c r="J1" s="97"/>
      <c r="K1" s="97"/>
      <c r="L1" s="98"/>
      <c r="M1" s="98"/>
      <c r="N1" s="98"/>
      <c r="O1" s="98"/>
      <c r="P1" s="98"/>
      <c r="Q1" s="98"/>
    </row>
    <row r="2" spans="1:17" ht="19.100000000000001" customHeight="1" x14ac:dyDescent="0.5">
      <c r="B2" s="101" t="s">
        <v>141</v>
      </c>
      <c r="C2" s="101"/>
      <c r="D2" s="101"/>
      <c r="E2" s="101"/>
      <c r="F2" s="101"/>
      <c r="G2" s="101"/>
      <c r="H2" s="101"/>
      <c r="I2" s="101"/>
      <c r="J2" s="101"/>
      <c r="K2" s="101"/>
      <c r="L2" s="98"/>
      <c r="M2" s="98"/>
      <c r="N2" s="98"/>
      <c r="O2" s="98"/>
      <c r="P2" s="98"/>
      <c r="Q2" s="98"/>
    </row>
    <row r="3" spans="1:17" s="108" customFormat="1" ht="56.6" x14ac:dyDescent="0.35">
      <c r="A3" s="103"/>
      <c r="B3" s="104" t="s">
        <v>1</v>
      </c>
      <c r="C3" s="104" t="s">
        <v>142</v>
      </c>
      <c r="D3" s="104" t="s">
        <v>143</v>
      </c>
      <c r="E3" s="104" t="s">
        <v>144</v>
      </c>
      <c r="F3" s="104" t="s">
        <v>145</v>
      </c>
      <c r="G3" s="104" t="s">
        <v>146</v>
      </c>
      <c r="H3" s="104" t="s">
        <v>147</v>
      </c>
      <c r="I3" s="104" t="s">
        <v>148</v>
      </c>
      <c r="J3" s="105" t="s">
        <v>149</v>
      </c>
      <c r="K3" s="106" t="s">
        <v>150</v>
      </c>
      <c r="L3" s="107"/>
      <c r="M3" s="107"/>
      <c r="N3" s="107"/>
      <c r="P3" s="107"/>
    </row>
    <row r="4" spans="1:17" s="108" customFormat="1" ht="42.45" x14ac:dyDescent="0.35">
      <c r="A4" s="103" t="s">
        <v>151</v>
      </c>
      <c r="B4" s="104">
        <v>1</v>
      </c>
      <c r="C4" s="109" t="s">
        <v>152</v>
      </c>
      <c r="D4" s="110" t="s">
        <v>153</v>
      </c>
      <c r="E4" s="111" t="s">
        <v>154</v>
      </c>
      <c r="F4" s="111" t="s">
        <v>155</v>
      </c>
      <c r="G4" s="109" t="s">
        <v>156</v>
      </c>
      <c r="H4" s="109" t="s">
        <v>157</v>
      </c>
      <c r="I4" s="109" t="s">
        <v>157</v>
      </c>
      <c r="J4" s="112">
        <v>1000</v>
      </c>
      <c r="K4" s="113" t="s">
        <v>158</v>
      </c>
      <c r="L4" s="107"/>
      <c r="M4" s="107"/>
      <c r="N4" s="107"/>
      <c r="P4" s="107"/>
    </row>
    <row r="5" spans="1:17" s="108" customFormat="1" ht="42.45" x14ac:dyDescent="0.35">
      <c r="A5" s="103" t="s">
        <v>151</v>
      </c>
      <c r="B5" s="104">
        <v>2</v>
      </c>
      <c r="C5" s="109" t="s">
        <v>159</v>
      </c>
      <c r="D5" s="114" t="s">
        <v>160</v>
      </c>
      <c r="E5" s="111" t="s">
        <v>161</v>
      </c>
      <c r="F5" s="111" t="s">
        <v>162</v>
      </c>
      <c r="G5" s="109" t="s">
        <v>156</v>
      </c>
      <c r="H5" s="109" t="s">
        <v>157</v>
      </c>
      <c r="I5" s="109" t="s">
        <v>157</v>
      </c>
      <c r="J5" s="112">
        <v>1000</v>
      </c>
      <c r="K5" s="113" t="s">
        <v>158</v>
      </c>
      <c r="L5" s="107"/>
      <c r="M5" s="107"/>
      <c r="N5" s="107"/>
      <c r="P5" s="107"/>
    </row>
    <row r="6" spans="1:17" s="108" customFormat="1" ht="28.3" x14ac:dyDescent="0.35">
      <c r="A6" s="103" t="s">
        <v>163</v>
      </c>
      <c r="B6" s="104">
        <v>3</v>
      </c>
      <c r="C6" s="109" t="s">
        <v>164</v>
      </c>
      <c r="D6" s="115" t="s">
        <v>165</v>
      </c>
      <c r="E6" s="111" t="s">
        <v>929</v>
      </c>
      <c r="F6" s="116" t="s">
        <v>166</v>
      </c>
      <c r="G6" s="109" t="s">
        <v>167</v>
      </c>
      <c r="H6" s="109" t="s">
        <v>157</v>
      </c>
      <c r="I6" s="109" t="s">
        <v>157</v>
      </c>
      <c r="J6" s="112">
        <v>5000</v>
      </c>
      <c r="K6" s="113" t="s">
        <v>168</v>
      </c>
      <c r="L6" s="107">
        <f>J5+J6+J7+J9+J12+J13+J14+J15+J19+J23+J25</f>
        <v>218050</v>
      </c>
      <c r="M6" s="107"/>
      <c r="N6" s="107"/>
      <c r="P6" s="107"/>
    </row>
    <row r="7" spans="1:17" s="103" customFormat="1" ht="42.45" x14ac:dyDescent="0.35">
      <c r="A7" s="103" t="s">
        <v>163</v>
      </c>
      <c r="B7" s="104">
        <v>4</v>
      </c>
      <c r="C7" s="117" t="s">
        <v>169</v>
      </c>
      <c r="D7" s="118" t="s">
        <v>170</v>
      </c>
      <c r="E7" s="119" t="s">
        <v>930</v>
      </c>
      <c r="F7" s="120" t="s">
        <v>171</v>
      </c>
      <c r="G7" s="117" t="s">
        <v>167</v>
      </c>
      <c r="H7" s="117" t="s">
        <v>157</v>
      </c>
      <c r="I7" s="117" t="s">
        <v>157</v>
      </c>
      <c r="J7" s="112">
        <v>25000</v>
      </c>
      <c r="K7" s="121" t="s">
        <v>168</v>
      </c>
      <c r="L7" s="122"/>
      <c r="M7" s="122"/>
      <c r="N7" s="122"/>
      <c r="P7" s="122"/>
    </row>
    <row r="8" spans="1:17" s="108" customFormat="1" ht="28.3" x14ac:dyDescent="0.35">
      <c r="A8" s="103" t="s">
        <v>172</v>
      </c>
      <c r="B8" s="104">
        <v>5</v>
      </c>
      <c r="C8" s="109" t="s">
        <v>173</v>
      </c>
      <c r="D8" s="123" t="s">
        <v>174</v>
      </c>
      <c r="E8" s="111" t="s">
        <v>154</v>
      </c>
      <c r="F8" s="116" t="s">
        <v>175</v>
      </c>
      <c r="G8" s="109" t="s">
        <v>156</v>
      </c>
      <c r="H8" s="109" t="s">
        <v>157</v>
      </c>
      <c r="I8" s="109" t="s">
        <v>157</v>
      </c>
      <c r="J8" s="112">
        <v>500</v>
      </c>
      <c r="K8" s="113" t="s">
        <v>168</v>
      </c>
      <c r="L8" s="107"/>
      <c r="M8" s="107"/>
      <c r="N8" s="107"/>
      <c r="P8" s="107"/>
    </row>
    <row r="9" spans="1:17" s="108" customFormat="1" ht="28.3" x14ac:dyDescent="0.35">
      <c r="A9" s="103" t="s">
        <v>176</v>
      </c>
      <c r="B9" s="104">
        <v>6</v>
      </c>
      <c r="C9" s="109" t="s">
        <v>177</v>
      </c>
      <c r="D9" s="123" t="s">
        <v>178</v>
      </c>
      <c r="E9" s="111" t="s">
        <v>931</v>
      </c>
      <c r="F9" s="124" t="s">
        <v>179</v>
      </c>
      <c r="G9" s="109" t="s">
        <v>156</v>
      </c>
      <c r="H9" s="109" t="s">
        <v>157</v>
      </c>
      <c r="I9" s="109" t="s">
        <v>157</v>
      </c>
      <c r="J9" s="112">
        <v>500</v>
      </c>
      <c r="K9" s="113" t="s">
        <v>168</v>
      </c>
      <c r="L9" s="107"/>
      <c r="M9" s="107"/>
      <c r="N9" s="107"/>
      <c r="P9" s="107"/>
    </row>
    <row r="10" spans="1:17" s="108" customFormat="1" ht="28.3" x14ac:dyDescent="0.35">
      <c r="A10" s="103" t="s">
        <v>176</v>
      </c>
      <c r="B10" s="104">
        <v>7</v>
      </c>
      <c r="C10" s="109" t="s">
        <v>180</v>
      </c>
      <c r="D10" s="123" t="s">
        <v>181</v>
      </c>
      <c r="E10" s="111" t="s">
        <v>932</v>
      </c>
      <c r="F10" s="116" t="s">
        <v>182</v>
      </c>
      <c r="G10" s="109" t="s">
        <v>156</v>
      </c>
      <c r="H10" s="109" t="s">
        <v>157</v>
      </c>
      <c r="I10" s="109" t="s">
        <v>157</v>
      </c>
      <c r="J10" s="112">
        <v>1000</v>
      </c>
      <c r="K10" s="113" t="s">
        <v>168</v>
      </c>
      <c r="L10" s="107"/>
      <c r="M10" s="107"/>
      <c r="N10" s="107"/>
      <c r="P10" s="107"/>
    </row>
    <row r="11" spans="1:17" s="108" customFormat="1" ht="28.3" x14ac:dyDescent="0.35">
      <c r="A11" s="103" t="s">
        <v>183</v>
      </c>
      <c r="B11" s="104">
        <v>8</v>
      </c>
      <c r="C11" s="109" t="s">
        <v>184</v>
      </c>
      <c r="D11" s="115" t="s">
        <v>185</v>
      </c>
      <c r="E11" s="111" t="s">
        <v>154</v>
      </c>
      <c r="F11" s="116" t="s">
        <v>175</v>
      </c>
      <c r="G11" s="109" t="s">
        <v>156</v>
      </c>
      <c r="H11" s="109" t="s">
        <v>157</v>
      </c>
      <c r="I11" s="109" t="s">
        <v>157</v>
      </c>
      <c r="J11" s="125">
        <v>500</v>
      </c>
      <c r="K11" s="113" t="s">
        <v>168</v>
      </c>
      <c r="L11" s="107"/>
      <c r="M11" s="107"/>
      <c r="N11" s="107"/>
      <c r="P11" s="107"/>
    </row>
    <row r="12" spans="1:17" s="108" customFormat="1" ht="42.45" x14ac:dyDescent="0.35">
      <c r="A12" s="103" t="s">
        <v>183</v>
      </c>
      <c r="B12" s="104">
        <v>9</v>
      </c>
      <c r="C12" s="109" t="s">
        <v>186</v>
      </c>
      <c r="D12" s="115" t="s">
        <v>187</v>
      </c>
      <c r="E12" s="111" t="s">
        <v>933</v>
      </c>
      <c r="F12" s="116" t="s">
        <v>175</v>
      </c>
      <c r="G12" s="126" t="s">
        <v>156</v>
      </c>
      <c r="H12" s="109" t="s">
        <v>157</v>
      </c>
      <c r="I12" s="109" t="s">
        <v>157</v>
      </c>
      <c r="J12" s="112">
        <v>500</v>
      </c>
      <c r="K12" s="113" t="s">
        <v>158</v>
      </c>
      <c r="L12" s="107"/>
      <c r="M12" s="107"/>
      <c r="N12" s="107"/>
      <c r="P12" s="107"/>
    </row>
    <row r="13" spans="1:17" s="103" customFormat="1" ht="42.45" x14ac:dyDescent="0.35">
      <c r="A13" s="103" t="s">
        <v>163</v>
      </c>
      <c r="B13" s="127">
        <v>10</v>
      </c>
      <c r="C13" s="117" t="s">
        <v>188</v>
      </c>
      <c r="D13" s="128" t="s">
        <v>189</v>
      </c>
      <c r="E13" s="119" t="s">
        <v>934</v>
      </c>
      <c r="F13" s="120" t="s">
        <v>190</v>
      </c>
      <c r="G13" s="129" t="s">
        <v>167</v>
      </c>
      <c r="H13" s="117" t="s">
        <v>157</v>
      </c>
      <c r="I13" s="117" t="s">
        <v>157</v>
      </c>
      <c r="J13" s="130">
        <v>180000</v>
      </c>
      <c r="K13" s="113" t="s">
        <v>158</v>
      </c>
      <c r="L13" s="122"/>
      <c r="M13" s="122"/>
      <c r="N13" s="122"/>
      <c r="P13" s="122"/>
    </row>
    <row r="14" spans="1:17" s="108" customFormat="1" ht="42.45" x14ac:dyDescent="0.35">
      <c r="A14" s="103" t="s">
        <v>163</v>
      </c>
      <c r="B14" s="104">
        <v>11</v>
      </c>
      <c r="C14" s="109" t="s">
        <v>191</v>
      </c>
      <c r="D14" s="123" t="s">
        <v>192</v>
      </c>
      <c r="E14" s="111" t="s">
        <v>935</v>
      </c>
      <c r="F14" s="116" t="s">
        <v>193</v>
      </c>
      <c r="G14" s="126" t="s">
        <v>156</v>
      </c>
      <c r="H14" s="109" t="s">
        <v>157</v>
      </c>
      <c r="I14" s="109" t="s">
        <v>157</v>
      </c>
      <c r="J14" s="130">
        <v>500</v>
      </c>
      <c r="K14" s="113" t="s">
        <v>158</v>
      </c>
      <c r="L14" s="107"/>
      <c r="M14" s="107"/>
      <c r="N14" s="107"/>
      <c r="P14" s="107"/>
    </row>
    <row r="15" spans="1:17" s="108" customFormat="1" ht="42.45" x14ac:dyDescent="0.35">
      <c r="A15" s="103" t="s">
        <v>163</v>
      </c>
      <c r="B15" s="104">
        <v>12</v>
      </c>
      <c r="C15" s="109" t="s">
        <v>194</v>
      </c>
      <c r="D15" s="123" t="s">
        <v>195</v>
      </c>
      <c r="E15" s="111" t="s">
        <v>935</v>
      </c>
      <c r="F15" s="116" t="s">
        <v>196</v>
      </c>
      <c r="G15" s="126" t="s">
        <v>197</v>
      </c>
      <c r="H15" s="109" t="s">
        <v>157</v>
      </c>
      <c r="I15" s="109" t="s">
        <v>157</v>
      </c>
      <c r="J15" s="130">
        <v>600</v>
      </c>
      <c r="K15" s="113" t="s">
        <v>158</v>
      </c>
      <c r="L15" s="107"/>
      <c r="M15" s="107"/>
      <c r="N15" s="107"/>
      <c r="P15" s="107"/>
    </row>
    <row r="16" spans="1:17" s="108" customFormat="1" ht="42.45" x14ac:dyDescent="0.35">
      <c r="A16" s="103" t="s">
        <v>172</v>
      </c>
      <c r="B16" s="104">
        <v>13</v>
      </c>
      <c r="C16" s="109" t="s">
        <v>198</v>
      </c>
      <c r="D16" s="131" t="s">
        <v>199</v>
      </c>
      <c r="E16" s="111" t="s">
        <v>936</v>
      </c>
      <c r="F16" s="116" t="s">
        <v>200</v>
      </c>
      <c r="G16" s="126" t="s">
        <v>156</v>
      </c>
      <c r="H16" s="109" t="s">
        <v>157</v>
      </c>
      <c r="I16" s="109" t="s">
        <v>157</v>
      </c>
      <c r="J16" s="125">
        <v>1000</v>
      </c>
      <c r="K16" s="113" t="s">
        <v>158</v>
      </c>
      <c r="L16" s="107"/>
      <c r="M16" s="107"/>
      <c r="N16" s="107"/>
      <c r="P16" s="107"/>
    </row>
    <row r="17" spans="1:17" s="108" customFormat="1" ht="42.45" x14ac:dyDescent="0.35">
      <c r="A17" s="103" t="s">
        <v>176</v>
      </c>
      <c r="B17" s="104">
        <v>14</v>
      </c>
      <c r="C17" s="109" t="s">
        <v>201</v>
      </c>
      <c r="D17" s="131" t="s">
        <v>202</v>
      </c>
      <c r="E17" s="111" t="s">
        <v>937</v>
      </c>
      <c r="F17" s="116" t="s">
        <v>200</v>
      </c>
      <c r="G17" s="126" t="s">
        <v>156</v>
      </c>
      <c r="H17" s="109" t="s">
        <v>157</v>
      </c>
      <c r="I17" s="109" t="s">
        <v>157</v>
      </c>
      <c r="J17" s="125">
        <v>1000</v>
      </c>
      <c r="K17" s="113" t="s">
        <v>158</v>
      </c>
      <c r="L17" s="107"/>
      <c r="M17" s="107"/>
      <c r="N17" s="107"/>
      <c r="P17" s="107"/>
    </row>
    <row r="18" spans="1:17" s="103" customFormat="1" ht="42.45" x14ac:dyDescent="0.35">
      <c r="A18" s="103" t="s">
        <v>176</v>
      </c>
      <c r="B18" s="104">
        <v>15</v>
      </c>
      <c r="C18" s="109" t="s">
        <v>203</v>
      </c>
      <c r="D18" s="131" t="s">
        <v>204</v>
      </c>
      <c r="E18" s="111" t="s">
        <v>938</v>
      </c>
      <c r="F18" s="116" t="s">
        <v>205</v>
      </c>
      <c r="G18" s="126" t="s">
        <v>197</v>
      </c>
      <c r="H18" s="109" t="s">
        <v>157</v>
      </c>
      <c r="I18" s="109" t="s">
        <v>157</v>
      </c>
      <c r="J18" s="125">
        <v>0</v>
      </c>
      <c r="K18" s="113" t="s">
        <v>158</v>
      </c>
      <c r="L18" s="122"/>
      <c r="M18" s="122"/>
      <c r="N18" s="122"/>
      <c r="P18" s="122"/>
    </row>
    <row r="19" spans="1:17" s="103" customFormat="1" ht="42.45" x14ac:dyDescent="0.35">
      <c r="A19" s="103" t="s">
        <v>206</v>
      </c>
      <c r="B19" s="104">
        <v>16</v>
      </c>
      <c r="C19" s="109" t="s">
        <v>207</v>
      </c>
      <c r="D19" s="123" t="s">
        <v>208</v>
      </c>
      <c r="E19" s="111" t="s">
        <v>931</v>
      </c>
      <c r="F19" s="124" t="s">
        <v>209</v>
      </c>
      <c r="G19" s="126" t="s">
        <v>156</v>
      </c>
      <c r="H19" s="109" t="s">
        <v>157</v>
      </c>
      <c r="I19" s="109"/>
      <c r="J19" s="125">
        <v>1000</v>
      </c>
      <c r="K19" s="113" t="s">
        <v>158</v>
      </c>
      <c r="L19" s="122"/>
      <c r="M19" s="122"/>
      <c r="N19" s="122"/>
      <c r="P19" s="122"/>
    </row>
    <row r="20" spans="1:17" s="103" customFormat="1" ht="28.3" x14ac:dyDescent="0.35">
      <c r="A20" s="103" t="s">
        <v>210</v>
      </c>
      <c r="B20" s="104">
        <v>17</v>
      </c>
      <c r="C20" s="109" t="s">
        <v>211</v>
      </c>
      <c r="D20" s="132" t="s">
        <v>212</v>
      </c>
      <c r="E20" s="111" t="s">
        <v>154</v>
      </c>
      <c r="F20" s="116" t="s">
        <v>182</v>
      </c>
      <c r="G20" s="109" t="s">
        <v>197</v>
      </c>
      <c r="H20" s="109" t="s">
        <v>157</v>
      </c>
      <c r="I20" s="109" t="s">
        <v>157</v>
      </c>
      <c r="J20" s="125">
        <v>500</v>
      </c>
      <c r="K20" s="115" t="s">
        <v>213</v>
      </c>
      <c r="L20" s="122"/>
      <c r="M20" s="122"/>
      <c r="N20" s="122"/>
      <c r="P20" s="122"/>
    </row>
    <row r="21" spans="1:17" s="103" customFormat="1" ht="28.3" x14ac:dyDescent="0.35">
      <c r="A21" s="103" t="s">
        <v>172</v>
      </c>
      <c r="B21" s="104">
        <v>18</v>
      </c>
      <c r="C21" s="109" t="s">
        <v>214</v>
      </c>
      <c r="D21" s="132" t="s">
        <v>215</v>
      </c>
      <c r="E21" s="111" t="s">
        <v>216</v>
      </c>
      <c r="F21" s="116" t="s">
        <v>217</v>
      </c>
      <c r="G21" s="109" t="s">
        <v>156</v>
      </c>
      <c r="H21" s="109" t="s">
        <v>157</v>
      </c>
      <c r="I21" s="109" t="s">
        <v>157</v>
      </c>
      <c r="J21" s="125">
        <v>500</v>
      </c>
      <c r="K21" s="115" t="s">
        <v>213</v>
      </c>
      <c r="L21" s="122"/>
      <c r="M21" s="122"/>
      <c r="N21" s="122"/>
      <c r="P21" s="122"/>
    </row>
    <row r="22" spans="1:17" s="103" customFormat="1" ht="28.3" x14ac:dyDescent="0.35">
      <c r="A22" s="103" t="s">
        <v>151</v>
      </c>
      <c r="B22" s="104">
        <v>19</v>
      </c>
      <c r="C22" s="109" t="s">
        <v>218</v>
      </c>
      <c r="D22" s="123" t="s">
        <v>219</v>
      </c>
      <c r="E22" s="111" t="s">
        <v>939</v>
      </c>
      <c r="F22" s="111" t="s">
        <v>162</v>
      </c>
      <c r="G22" s="109" t="s">
        <v>197</v>
      </c>
      <c r="H22" s="109" t="s">
        <v>157</v>
      </c>
      <c r="I22" s="109" t="s">
        <v>157</v>
      </c>
      <c r="J22" s="125">
        <v>10000</v>
      </c>
      <c r="K22" s="115" t="s">
        <v>213</v>
      </c>
      <c r="L22" s="122"/>
      <c r="M22" s="122"/>
      <c r="N22" s="122"/>
      <c r="P22" s="122"/>
    </row>
    <row r="23" spans="1:17" s="108" customFormat="1" ht="28.3" x14ac:dyDescent="0.35">
      <c r="A23" s="108" t="s">
        <v>183</v>
      </c>
      <c r="B23" s="104">
        <v>20</v>
      </c>
      <c r="C23" s="109" t="s">
        <v>220</v>
      </c>
      <c r="D23" s="123" t="s">
        <v>221</v>
      </c>
      <c r="E23" s="111" t="s">
        <v>940</v>
      </c>
      <c r="F23" s="124" t="s">
        <v>222</v>
      </c>
      <c r="G23" s="109" t="s">
        <v>197</v>
      </c>
      <c r="H23" s="109" t="s">
        <v>157</v>
      </c>
      <c r="I23" s="109" t="s">
        <v>157</v>
      </c>
      <c r="J23" s="125">
        <v>200</v>
      </c>
      <c r="K23" s="115" t="s">
        <v>213</v>
      </c>
      <c r="L23" s="107"/>
      <c r="M23" s="107"/>
      <c r="N23" s="107"/>
      <c r="P23" s="107"/>
    </row>
    <row r="24" spans="1:17" s="108" customFormat="1" ht="28.3" x14ac:dyDescent="0.35">
      <c r="A24" s="108" t="s">
        <v>183</v>
      </c>
      <c r="B24" s="104">
        <v>21</v>
      </c>
      <c r="C24" s="109" t="s">
        <v>223</v>
      </c>
      <c r="D24" s="123" t="s">
        <v>224</v>
      </c>
      <c r="E24" s="111" t="s">
        <v>225</v>
      </c>
      <c r="F24" s="116" t="s">
        <v>182</v>
      </c>
      <c r="G24" s="109" t="s">
        <v>156</v>
      </c>
      <c r="H24" s="109" t="s">
        <v>157</v>
      </c>
      <c r="I24" s="109" t="s">
        <v>157</v>
      </c>
      <c r="J24" s="125">
        <v>500</v>
      </c>
      <c r="K24" s="115" t="s">
        <v>213</v>
      </c>
      <c r="L24" s="107"/>
      <c r="M24" s="107"/>
      <c r="N24" s="107"/>
      <c r="P24" s="107"/>
    </row>
    <row r="25" spans="1:17" s="108" customFormat="1" ht="42.45" x14ac:dyDescent="0.35">
      <c r="A25" s="108" t="s">
        <v>163</v>
      </c>
      <c r="B25" s="104">
        <v>22</v>
      </c>
      <c r="C25" s="109" t="s">
        <v>226</v>
      </c>
      <c r="D25" s="123" t="s">
        <v>227</v>
      </c>
      <c r="E25" s="111" t="s">
        <v>941</v>
      </c>
      <c r="F25" s="116" t="s">
        <v>228</v>
      </c>
      <c r="G25" s="109" t="s">
        <v>156</v>
      </c>
      <c r="H25" s="109" t="s">
        <v>157</v>
      </c>
      <c r="I25" s="109"/>
      <c r="J25" s="125">
        <v>3750</v>
      </c>
      <c r="K25" s="113" t="s">
        <v>158</v>
      </c>
      <c r="L25" s="107"/>
      <c r="M25" s="107"/>
      <c r="N25" s="107"/>
      <c r="P25" s="107"/>
    </row>
    <row r="26" spans="1:17" s="108" customFormat="1" ht="42.45" x14ac:dyDescent="0.35">
      <c r="A26" s="108" t="s">
        <v>172</v>
      </c>
      <c r="B26" s="104">
        <v>23</v>
      </c>
      <c r="C26" s="109" t="s">
        <v>229</v>
      </c>
      <c r="D26" s="123" t="s">
        <v>230</v>
      </c>
      <c r="E26" s="111" t="s">
        <v>942</v>
      </c>
      <c r="F26" s="116" t="s">
        <v>231</v>
      </c>
      <c r="G26" s="109" t="s">
        <v>156</v>
      </c>
      <c r="H26" s="109" t="s">
        <v>157</v>
      </c>
      <c r="I26" s="109" t="s">
        <v>157</v>
      </c>
      <c r="J26" s="125">
        <v>300000</v>
      </c>
      <c r="K26" s="113" t="s">
        <v>158</v>
      </c>
      <c r="L26" s="107" t="str">
        <f>K14</f>
        <v xml:space="preserve"> SFO4 Macababayao SFO1 Tuburan, FO3 Batalla</v>
      </c>
      <c r="M26" s="107"/>
      <c r="N26" s="107"/>
      <c r="P26" s="107"/>
    </row>
    <row r="27" spans="1:17" s="108" customFormat="1" ht="42.45" x14ac:dyDescent="0.35">
      <c r="A27" s="108" t="s">
        <v>183</v>
      </c>
      <c r="B27" s="104">
        <v>24</v>
      </c>
      <c r="C27" s="109" t="s">
        <v>232</v>
      </c>
      <c r="D27" s="123" t="s">
        <v>233</v>
      </c>
      <c r="E27" s="111" t="s">
        <v>154</v>
      </c>
      <c r="F27" s="111" t="s">
        <v>162</v>
      </c>
      <c r="G27" s="109" t="s">
        <v>197</v>
      </c>
      <c r="H27" s="109" t="s">
        <v>157</v>
      </c>
      <c r="I27" s="109" t="s">
        <v>157</v>
      </c>
      <c r="J27" s="125">
        <v>200</v>
      </c>
      <c r="K27" s="113" t="s">
        <v>158</v>
      </c>
      <c r="L27" s="107"/>
      <c r="M27" s="107"/>
      <c r="N27" s="107"/>
      <c r="P27" s="107"/>
    </row>
    <row r="28" spans="1:17" s="103" customFormat="1" ht="14.15" x14ac:dyDescent="0.35">
      <c r="B28" s="133"/>
      <c r="C28" s="134"/>
      <c r="D28" s="135"/>
      <c r="E28" s="136"/>
      <c r="F28" s="137"/>
      <c r="G28" s="138"/>
      <c r="H28" s="134"/>
      <c r="I28" s="138"/>
      <c r="J28" s="139">
        <f>SUM(J4:J27)</f>
        <v>534750</v>
      </c>
      <c r="K28" s="140"/>
      <c r="L28" s="141"/>
      <c r="M28" s="141"/>
      <c r="N28" s="141"/>
      <c r="P28" s="141"/>
    </row>
    <row r="29" spans="1:17" s="103" customFormat="1" ht="14.15" x14ac:dyDescent="0.35">
      <c r="B29" s="133"/>
      <c r="C29" s="134"/>
      <c r="D29" s="135"/>
      <c r="E29" s="136"/>
      <c r="F29" s="137"/>
      <c r="G29" s="138"/>
      <c r="H29" s="134"/>
      <c r="I29" s="138"/>
      <c r="J29" s="139"/>
      <c r="K29" s="140"/>
      <c r="L29" s="141"/>
      <c r="M29" s="141"/>
      <c r="N29" s="141"/>
      <c r="P29" s="141"/>
    </row>
    <row r="30" spans="1:17" s="103" customFormat="1" x14ac:dyDescent="0.35">
      <c r="B30" s="142"/>
      <c r="C30" s="138"/>
      <c r="D30" s="135"/>
      <c r="E30" s="136"/>
      <c r="F30" s="137"/>
      <c r="G30" s="138"/>
      <c r="H30" s="138"/>
      <c r="I30" s="138"/>
      <c r="J30" s="143"/>
      <c r="K30" s="140"/>
      <c r="L30" s="141"/>
      <c r="M30" s="141"/>
      <c r="N30" s="141"/>
      <c r="P30" s="141"/>
    </row>
    <row r="31" spans="1:17" s="98" customFormat="1" ht="20.149999999999999" customHeight="1" x14ac:dyDescent="0.5">
      <c r="A31" s="144"/>
      <c r="B31" s="41" t="s">
        <v>140</v>
      </c>
      <c r="C31" s="41"/>
      <c r="D31" s="41"/>
      <c r="E31" s="41"/>
      <c r="F31" s="41"/>
      <c r="G31" s="41"/>
      <c r="H31" s="41"/>
      <c r="I31" s="41"/>
      <c r="J31" s="41"/>
      <c r="K31" s="41"/>
    </row>
    <row r="32" spans="1:17" ht="19.100000000000001" customHeight="1" x14ac:dyDescent="0.5">
      <c r="B32" s="101" t="s">
        <v>234</v>
      </c>
      <c r="C32" s="101"/>
      <c r="D32" s="101"/>
      <c r="E32" s="101"/>
      <c r="F32" s="101"/>
      <c r="G32" s="101"/>
      <c r="H32" s="101"/>
      <c r="I32" s="101"/>
      <c r="J32" s="101"/>
      <c r="K32" s="101"/>
      <c r="L32" s="98"/>
      <c r="M32" s="98"/>
      <c r="N32" s="98"/>
      <c r="O32" s="98"/>
      <c r="P32" s="98"/>
      <c r="Q32" s="98"/>
    </row>
    <row r="33" spans="1:16" s="108" customFormat="1" ht="56.6" x14ac:dyDescent="0.35">
      <c r="A33" s="103"/>
      <c r="B33" s="104" t="s">
        <v>1</v>
      </c>
      <c r="C33" s="104" t="s">
        <v>142</v>
      </c>
      <c r="D33" s="104" t="s">
        <v>143</v>
      </c>
      <c r="E33" s="104" t="s">
        <v>144</v>
      </c>
      <c r="F33" s="104" t="s">
        <v>145</v>
      </c>
      <c r="G33" s="104" t="s">
        <v>146</v>
      </c>
      <c r="H33" s="104" t="s">
        <v>147</v>
      </c>
      <c r="I33" s="104" t="s">
        <v>148</v>
      </c>
      <c r="J33" s="105" t="s">
        <v>149</v>
      </c>
      <c r="K33" s="106" t="s">
        <v>150</v>
      </c>
      <c r="L33" s="107"/>
      <c r="M33" s="107"/>
      <c r="N33" s="107"/>
      <c r="P33" s="107"/>
    </row>
    <row r="34" spans="1:16" s="108" customFormat="1" ht="42.45" x14ac:dyDescent="0.35">
      <c r="A34" s="103" t="s">
        <v>235</v>
      </c>
      <c r="B34" s="104">
        <v>1</v>
      </c>
      <c r="C34" s="109" t="s">
        <v>236</v>
      </c>
      <c r="D34" s="145" t="s">
        <v>237</v>
      </c>
      <c r="E34" s="111" t="s">
        <v>931</v>
      </c>
      <c r="F34" s="111" t="s">
        <v>238</v>
      </c>
      <c r="G34" s="109" t="s">
        <v>156</v>
      </c>
      <c r="H34" s="109" t="s">
        <v>157</v>
      </c>
      <c r="I34" s="109" t="s">
        <v>157</v>
      </c>
      <c r="J34" s="112">
        <v>3000</v>
      </c>
      <c r="K34" s="113" t="s">
        <v>158</v>
      </c>
      <c r="L34" s="107"/>
      <c r="M34" s="107"/>
      <c r="N34" s="107"/>
      <c r="P34" s="107"/>
    </row>
    <row r="35" spans="1:16" s="108" customFormat="1" ht="42.45" x14ac:dyDescent="0.35">
      <c r="A35" s="103" t="s">
        <v>235</v>
      </c>
      <c r="B35" s="104">
        <v>2</v>
      </c>
      <c r="C35" s="109" t="s">
        <v>239</v>
      </c>
      <c r="D35" s="145" t="s">
        <v>240</v>
      </c>
      <c r="E35" s="111" t="s">
        <v>943</v>
      </c>
      <c r="F35" s="111" t="s">
        <v>155</v>
      </c>
      <c r="G35" s="109" t="s">
        <v>156</v>
      </c>
      <c r="H35" s="109" t="s">
        <v>157</v>
      </c>
      <c r="I35" s="109" t="s">
        <v>157</v>
      </c>
      <c r="J35" s="112">
        <v>3000</v>
      </c>
      <c r="K35" s="113" t="s">
        <v>158</v>
      </c>
      <c r="L35" s="107"/>
      <c r="M35" s="107"/>
      <c r="N35" s="107"/>
      <c r="P35" s="107"/>
    </row>
    <row r="36" spans="1:16" s="108" customFormat="1" ht="42.45" x14ac:dyDescent="0.35">
      <c r="A36" s="103" t="s">
        <v>235</v>
      </c>
      <c r="B36" s="104">
        <v>3</v>
      </c>
      <c r="C36" s="109" t="s">
        <v>241</v>
      </c>
      <c r="D36" s="145" t="s">
        <v>242</v>
      </c>
      <c r="E36" s="111" t="s">
        <v>944</v>
      </c>
      <c r="F36" s="111" t="s">
        <v>155</v>
      </c>
      <c r="G36" s="109" t="s">
        <v>156</v>
      </c>
      <c r="H36" s="109" t="s">
        <v>157</v>
      </c>
      <c r="I36" s="109" t="s">
        <v>157</v>
      </c>
      <c r="J36" s="112">
        <v>3000</v>
      </c>
      <c r="K36" s="113" t="s">
        <v>158</v>
      </c>
      <c r="L36" s="107"/>
      <c r="M36" s="107"/>
      <c r="N36" s="107"/>
      <c r="P36" s="107"/>
    </row>
    <row r="37" spans="1:16" s="108" customFormat="1" ht="42.45" x14ac:dyDescent="0.35">
      <c r="A37" s="103" t="s">
        <v>235</v>
      </c>
      <c r="B37" s="104">
        <v>4</v>
      </c>
      <c r="C37" s="109" t="s">
        <v>243</v>
      </c>
      <c r="D37" s="145" t="s">
        <v>244</v>
      </c>
      <c r="E37" s="111" t="s">
        <v>945</v>
      </c>
      <c r="F37" s="111" t="s">
        <v>155</v>
      </c>
      <c r="G37" s="109" t="s">
        <v>156</v>
      </c>
      <c r="H37" s="109" t="s">
        <v>157</v>
      </c>
      <c r="I37" s="109" t="s">
        <v>157</v>
      </c>
      <c r="J37" s="112">
        <v>1000</v>
      </c>
      <c r="K37" s="113" t="s">
        <v>158</v>
      </c>
      <c r="L37" s="107"/>
      <c r="M37" s="107"/>
      <c r="N37" s="107"/>
      <c r="P37" s="107"/>
    </row>
    <row r="38" spans="1:16" s="103" customFormat="1" ht="42.45" x14ac:dyDescent="0.35">
      <c r="A38" s="103" t="s">
        <v>245</v>
      </c>
      <c r="B38" s="104">
        <v>5</v>
      </c>
      <c r="C38" s="117" t="s">
        <v>246</v>
      </c>
      <c r="D38" s="146" t="s">
        <v>247</v>
      </c>
      <c r="E38" s="119" t="s">
        <v>946</v>
      </c>
      <c r="F38" s="119" t="s">
        <v>248</v>
      </c>
      <c r="G38" s="127" t="s">
        <v>167</v>
      </c>
      <c r="H38" s="117" t="s">
        <v>157</v>
      </c>
      <c r="I38" s="117" t="s">
        <v>157</v>
      </c>
      <c r="J38" s="147">
        <v>1200000</v>
      </c>
      <c r="K38" s="121" t="s">
        <v>158</v>
      </c>
      <c r="L38" s="122"/>
      <c r="M38" s="122"/>
      <c r="N38" s="122"/>
      <c r="P38" s="122"/>
    </row>
    <row r="39" spans="1:16" s="103" customFormat="1" ht="42.45" x14ac:dyDescent="0.35">
      <c r="A39" s="103" t="s">
        <v>245</v>
      </c>
      <c r="B39" s="104">
        <v>6</v>
      </c>
      <c r="C39" s="117" t="s">
        <v>249</v>
      </c>
      <c r="D39" s="146" t="s">
        <v>250</v>
      </c>
      <c r="E39" s="119" t="s">
        <v>947</v>
      </c>
      <c r="F39" s="119" t="s">
        <v>251</v>
      </c>
      <c r="G39" s="127" t="s">
        <v>167</v>
      </c>
      <c r="H39" s="117" t="s">
        <v>157</v>
      </c>
      <c r="I39" s="117" t="s">
        <v>157</v>
      </c>
      <c r="J39" s="147">
        <v>3000000</v>
      </c>
      <c r="K39" s="121" t="s">
        <v>158</v>
      </c>
      <c r="L39" s="122"/>
      <c r="M39" s="122"/>
      <c r="N39" s="122"/>
      <c r="P39" s="122"/>
    </row>
    <row r="40" spans="1:16" s="108" customFormat="1" ht="27" customHeight="1" x14ac:dyDescent="0.35">
      <c r="A40" s="108" t="s">
        <v>252</v>
      </c>
      <c r="B40" s="104">
        <v>7</v>
      </c>
      <c r="C40" s="109" t="s">
        <v>253</v>
      </c>
      <c r="D40" s="145" t="s">
        <v>254</v>
      </c>
      <c r="E40" s="111" t="s">
        <v>948</v>
      </c>
      <c r="F40" s="111" t="s">
        <v>255</v>
      </c>
      <c r="G40" s="109" t="s">
        <v>256</v>
      </c>
      <c r="H40" s="109" t="s">
        <v>157</v>
      </c>
      <c r="I40" s="109" t="s">
        <v>157</v>
      </c>
      <c r="J40" s="112">
        <v>1000</v>
      </c>
      <c r="K40" s="113" t="s">
        <v>158</v>
      </c>
      <c r="L40" s="107"/>
      <c r="M40" s="107"/>
      <c r="N40" s="107"/>
      <c r="P40" s="107"/>
    </row>
    <row r="41" spans="1:16" s="103" customFormat="1" ht="42.45" x14ac:dyDescent="0.35">
      <c r="A41" s="103" t="s">
        <v>257</v>
      </c>
      <c r="B41" s="104">
        <v>8</v>
      </c>
      <c r="C41" s="109" t="s">
        <v>258</v>
      </c>
      <c r="D41" s="131" t="s">
        <v>259</v>
      </c>
      <c r="E41" s="111" t="s">
        <v>946</v>
      </c>
      <c r="F41" s="111" t="s">
        <v>155</v>
      </c>
      <c r="G41" s="109" t="s">
        <v>256</v>
      </c>
      <c r="H41" s="109" t="s">
        <v>157</v>
      </c>
      <c r="I41" s="109" t="s">
        <v>157</v>
      </c>
      <c r="J41" s="125">
        <v>1000</v>
      </c>
      <c r="K41" s="113" t="s">
        <v>158</v>
      </c>
      <c r="L41" s="122"/>
      <c r="M41" s="107"/>
      <c r="N41" s="122"/>
      <c r="P41" s="122"/>
    </row>
    <row r="42" spans="1:16" s="103" customFormat="1" ht="42.45" x14ac:dyDescent="0.35">
      <c r="A42" s="103" t="s">
        <v>260</v>
      </c>
      <c r="B42" s="104">
        <v>9</v>
      </c>
      <c r="C42" s="109" t="s">
        <v>261</v>
      </c>
      <c r="D42" s="131" t="s">
        <v>262</v>
      </c>
      <c r="E42" s="111" t="s">
        <v>949</v>
      </c>
      <c r="F42" s="111" t="s">
        <v>263</v>
      </c>
      <c r="G42" s="109" t="s">
        <v>256</v>
      </c>
      <c r="H42" s="109" t="s">
        <v>157</v>
      </c>
      <c r="I42" s="109" t="s">
        <v>157</v>
      </c>
      <c r="J42" s="112">
        <v>1000</v>
      </c>
      <c r="K42" s="113" t="s">
        <v>158</v>
      </c>
      <c r="L42" s="122"/>
      <c r="M42" s="107"/>
      <c r="N42" s="122"/>
      <c r="P42" s="122"/>
    </row>
    <row r="43" spans="1:16" s="103" customFormat="1" ht="42.45" x14ac:dyDescent="0.35">
      <c r="A43" s="103" t="s">
        <v>260</v>
      </c>
      <c r="B43" s="104">
        <v>10</v>
      </c>
      <c r="C43" s="109" t="s">
        <v>264</v>
      </c>
      <c r="D43" s="131" t="s">
        <v>265</v>
      </c>
      <c r="E43" s="111" t="s">
        <v>154</v>
      </c>
      <c r="F43" s="111" t="s">
        <v>162</v>
      </c>
      <c r="G43" s="109" t="s">
        <v>256</v>
      </c>
      <c r="H43" s="109" t="s">
        <v>157</v>
      </c>
      <c r="I43" s="109" t="s">
        <v>157</v>
      </c>
      <c r="J43" s="112">
        <v>1000</v>
      </c>
      <c r="K43" s="113" t="s">
        <v>158</v>
      </c>
      <c r="L43" s="122"/>
      <c r="M43" s="107"/>
      <c r="N43" s="122"/>
      <c r="P43" s="122"/>
    </row>
    <row r="44" spans="1:16" s="103" customFormat="1" ht="28.3" x14ac:dyDescent="0.35">
      <c r="A44" s="103" t="s">
        <v>252</v>
      </c>
      <c r="B44" s="104">
        <v>11</v>
      </c>
      <c r="C44" s="109" t="s">
        <v>266</v>
      </c>
      <c r="D44" s="132" t="s">
        <v>267</v>
      </c>
      <c r="E44" s="111" t="s">
        <v>947</v>
      </c>
      <c r="F44" s="111" t="s">
        <v>268</v>
      </c>
      <c r="G44" s="109" t="s">
        <v>197</v>
      </c>
      <c r="H44" s="109" t="s">
        <v>157</v>
      </c>
      <c r="I44" s="109" t="s">
        <v>157</v>
      </c>
      <c r="J44" s="125">
        <v>500</v>
      </c>
      <c r="K44" s="148" t="s">
        <v>269</v>
      </c>
      <c r="L44" s="122"/>
      <c r="M44" s="107"/>
      <c r="N44" s="122"/>
      <c r="P44" s="122"/>
    </row>
    <row r="45" spans="1:16" s="103" customFormat="1" ht="56.6" x14ac:dyDescent="0.35">
      <c r="A45" s="103" t="s">
        <v>270</v>
      </c>
      <c r="B45" s="104">
        <v>12</v>
      </c>
      <c r="C45" s="149" t="s">
        <v>271</v>
      </c>
      <c r="D45" s="115" t="s">
        <v>272</v>
      </c>
      <c r="E45" s="111" t="s">
        <v>950</v>
      </c>
      <c r="F45" s="150" t="s">
        <v>273</v>
      </c>
      <c r="G45" s="109" t="s">
        <v>256</v>
      </c>
      <c r="H45" s="109" t="s">
        <v>157</v>
      </c>
      <c r="I45" s="126" t="s">
        <v>274</v>
      </c>
      <c r="J45" s="125">
        <v>45000</v>
      </c>
      <c r="K45" s="148" t="s">
        <v>269</v>
      </c>
      <c r="L45" s="122"/>
      <c r="M45" s="107"/>
      <c r="N45" s="122"/>
      <c r="P45" s="122"/>
    </row>
    <row r="46" spans="1:16" s="103" customFormat="1" ht="42.45" x14ac:dyDescent="0.35">
      <c r="A46" s="103" t="s">
        <v>275</v>
      </c>
      <c r="B46" s="104">
        <v>13</v>
      </c>
      <c r="C46" s="109" t="s">
        <v>276</v>
      </c>
      <c r="D46" s="151" t="s">
        <v>277</v>
      </c>
      <c r="E46" s="111" t="s">
        <v>154</v>
      </c>
      <c r="F46" s="111" t="s">
        <v>162</v>
      </c>
      <c r="G46" s="109" t="s">
        <v>256</v>
      </c>
      <c r="H46" s="109" t="s">
        <v>157</v>
      </c>
      <c r="I46" s="109" t="s">
        <v>157</v>
      </c>
      <c r="J46" s="125">
        <v>1000</v>
      </c>
      <c r="K46" s="115" t="s">
        <v>278</v>
      </c>
      <c r="L46" s="122"/>
      <c r="M46" s="107"/>
      <c r="N46" s="122"/>
      <c r="P46" s="122"/>
    </row>
    <row r="47" spans="1:16" s="103" customFormat="1" ht="42.45" x14ac:dyDescent="0.35">
      <c r="A47" s="103" t="s">
        <v>275</v>
      </c>
      <c r="B47" s="104">
        <v>14</v>
      </c>
      <c r="C47" s="109" t="s">
        <v>279</v>
      </c>
      <c r="D47" s="151" t="s">
        <v>280</v>
      </c>
      <c r="E47" s="111" t="s">
        <v>951</v>
      </c>
      <c r="F47" s="111" t="s">
        <v>281</v>
      </c>
      <c r="G47" s="109" t="s">
        <v>282</v>
      </c>
      <c r="H47" s="109" t="s">
        <v>157</v>
      </c>
      <c r="I47" s="109" t="s">
        <v>157</v>
      </c>
      <c r="J47" s="125">
        <v>5000</v>
      </c>
      <c r="K47" s="115" t="s">
        <v>278</v>
      </c>
      <c r="L47" s="122"/>
      <c r="M47" s="107"/>
      <c r="N47" s="122"/>
      <c r="P47" s="122"/>
    </row>
    <row r="48" spans="1:16" s="103" customFormat="1" ht="42.45" x14ac:dyDescent="0.35">
      <c r="A48" s="103" t="s">
        <v>245</v>
      </c>
      <c r="B48" s="104">
        <v>15</v>
      </c>
      <c r="C48" s="109" t="s">
        <v>283</v>
      </c>
      <c r="D48" s="151" t="s">
        <v>284</v>
      </c>
      <c r="E48" s="111" t="s">
        <v>952</v>
      </c>
      <c r="F48" s="111" t="s">
        <v>155</v>
      </c>
      <c r="G48" s="109" t="s">
        <v>167</v>
      </c>
      <c r="H48" s="109" t="s">
        <v>157</v>
      </c>
      <c r="I48" s="109" t="s">
        <v>157</v>
      </c>
      <c r="J48" s="125">
        <v>30000</v>
      </c>
      <c r="K48" s="115" t="s">
        <v>278</v>
      </c>
      <c r="L48" s="122"/>
      <c r="M48" s="107"/>
      <c r="N48" s="122"/>
      <c r="P48" s="122"/>
    </row>
    <row r="49" spans="1:17" s="103" customFormat="1" ht="28.3" x14ac:dyDescent="0.35">
      <c r="A49" s="103" t="s">
        <v>245</v>
      </c>
      <c r="B49" s="104">
        <v>16</v>
      </c>
      <c r="C49" s="109" t="s">
        <v>285</v>
      </c>
      <c r="D49" s="151" t="s">
        <v>286</v>
      </c>
      <c r="E49" s="111" t="s">
        <v>459</v>
      </c>
      <c r="F49" s="111" t="s">
        <v>287</v>
      </c>
      <c r="G49" s="109" t="s">
        <v>256</v>
      </c>
      <c r="H49" s="109" t="s">
        <v>157</v>
      </c>
      <c r="I49" s="109" t="s">
        <v>157</v>
      </c>
      <c r="J49" s="125">
        <v>3000</v>
      </c>
      <c r="K49" s="115" t="s">
        <v>288</v>
      </c>
      <c r="L49" s="122"/>
      <c r="M49" s="107"/>
      <c r="N49" s="122"/>
      <c r="P49" s="122"/>
    </row>
    <row r="50" spans="1:17" s="103" customFormat="1" ht="28.3" x14ac:dyDescent="0.35">
      <c r="A50" s="103" t="s">
        <v>245</v>
      </c>
      <c r="B50" s="104">
        <v>17</v>
      </c>
      <c r="C50" s="109" t="s">
        <v>289</v>
      </c>
      <c r="D50" s="151" t="s">
        <v>290</v>
      </c>
      <c r="E50" s="111" t="s">
        <v>953</v>
      </c>
      <c r="F50" s="111" t="s">
        <v>287</v>
      </c>
      <c r="G50" s="109" t="s">
        <v>256</v>
      </c>
      <c r="H50" s="109" t="s">
        <v>157</v>
      </c>
      <c r="I50" s="109" t="s">
        <v>157</v>
      </c>
      <c r="J50" s="125">
        <v>3000</v>
      </c>
      <c r="K50" s="115" t="s">
        <v>288</v>
      </c>
      <c r="L50" s="122"/>
      <c r="M50" s="107"/>
      <c r="N50" s="122"/>
      <c r="P50" s="122"/>
    </row>
    <row r="51" spans="1:17" s="103" customFormat="1" ht="28.3" x14ac:dyDescent="0.35">
      <c r="A51" s="103" t="s">
        <v>252</v>
      </c>
      <c r="B51" s="104">
        <v>18</v>
      </c>
      <c r="C51" s="109" t="s">
        <v>291</v>
      </c>
      <c r="D51" s="151" t="s">
        <v>292</v>
      </c>
      <c r="E51" s="111" t="s">
        <v>293</v>
      </c>
      <c r="F51" s="111" t="s">
        <v>294</v>
      </c>
      <c r="G51" s="109" t="s">
        <v>256</v>
      </c>
      <c r="H51" s="109" t="s">
        <v>157</v>
      </c>
      <c r="I51" s="109" t="s">
        <v>157</v>
      </c>
      <c r="J51" s="125">
        <v>48000</v>
      </c>
      <c r="K51" s="115" t="s">
        <v>288</v>
      </c>
      <c r="L51" s="122"/>
      <c r="M51" s="107"/>
      <c r="N51" s="122"/>
      <c r="P51" s="122"/>
    </row>
    <row r="52" spans="1:17" s="103" customFormat="1" ht="28.3" x14ac:dyDescent="0.35">
      <c r="A52" s="103" t="s">
        <v>260</v>
      </c>
      <c r="B52" s="104">
        <v>19</v>
      </c>
      <c r="C52" s="109" t="s">
        <v>295</v>
      </c>
      <c r="D52" s="123" t="s">
        <v>296</v>
      </c>
      <c r="E52" s="111" t="s">
        <v>293</v>
      </c>
      <c r="F52" s="111" t="s">
        <v>162</v>
      </c>
      <c r="G52" s="109" t="s">
        <v>256</v>
      </c>
      <c r="H52" s="109" t="s">
        <v>157</v>
      </c>
      <c r="I52" s="109" t="s">
        <v>157</v>
      </c>
      <c r="J52" s="125">
        <v>1000</v>
      </c>
      <c r="K52" s="115" t="s">
        <v>288</v>
      </c>
      <c r="L52" s="122"/>
      <c r="M52" s="107"/>
      <c r="N52" s="122"/>
      <c r="P52" s="122"/>
    </row>
    <row r="53" spans="1:17" s="103" customFormat="1" ht="42.45" x14ac:dyDescent="0.35">
      <c r="A53" s="103" t="s">
        <v>235</v>
      </c>
      <c r="B53" s="104">
        <v>20</v>
      </c>
      <c r="C53" s="109" t="s">
        <v>297</v>
      </c>
      <c r="D53" s="123" t="s">
        <v>298</v>
      </c>
      <c r="E53" s="111" t="s">
        <v>154</v>
      </c>
      <c r="F53" s="111" t="s">
        <v>299</v>
      </c>
      <c r="G53" s="109" t="s">
        <v>256</v>
      </c>
      <c r="H53" s="109" t="s">
        <v>157</v>
      </c>
      <c r="I53" s="109" t="s">
        <v>157</v>
      </c>
      <c r="J53" s="125">
        <v>500</v>
      </c>
      <c r="K53" s="152" t="s">
        <v>300</v>
      </c>
      <c r="L53" s="122"/>
      <c r="M53" s="107"/>
      <c r="N53" s="122"/>
      <c r="P53" s="122"/>
    </row>
    <row r="54" spans="1:17" s="103" customFormat="1" ht="42.45" x14ac:dyDescent="0.35">
      <c r="A54" s="103" t="s">
        <v>252</v>
      </c>
      <c r="B54" s="104">
        <v>21</v>
      </c>
      <c r="C54" s="109" t="s">
        <v>301</v>
      </c>
      <c r="D54" s="132" t="s">
        <v>302</v>
      </c>
      <c r="E54" s="111" t="s">
        <v>293</v>
      </c>
      <c r="F54" s="111" t="s">
        <v>303</v>
      </c>
      <c r="G54" s="109" t="s">
        <v>256</v>
      </c>
      <c r="H54" s="109" t="s">
        <v>157</v>
      </c>
      <c r="I54" s="109" t="s">
        <v>157</v>
      </c>
      <c r="J54" s="125">
        <v>500</v>
      </c>
      <c r="K54" s="152" t="s">
        <v>300</v>
      </c>
      <c r="L54" s="122"/>
      <c r="M54" s="107"/>
      <c r="N54" s="122"/>
      <c r="P54" s="122"/>
    </row>
    <row r="55" spans="1:17" s="103" customFormat="1" ht="42.45" x14ac:dyDescent="0.35">
      <c r="A55" s="103" t="s">
        <v>252</v>
      </c>
      <c r="B55" s="104">
        <v>22</v>
      </c>
      <c r="C55" s="109" t="s">
        <v>304</v>
      </c>
      <c r="D55" s="132" t="s">
        <v>305</v>
      </c>
      <c r="E55" s="111" t="s">
        <v>154</v>
      </c>
      <c r="F55" s="111" t="s">
        <v>299</v>
      </c>
      <c r="G55" s="109" t="s">
        <v>256</v>
      </c>
      <c r="H55" s="109" t="s">
        <v>157</v>
      </c>
      <c r="I55" s="109" t="s">
        <v>157</v>
      </c>
      <c r="J55" s="125">
        <v>500</v>
      </c>
      <c r="K55" s="152" t="s">
        <v>300</v>
      </c>
      <c r="L55" s="122"/>
      <c r="M55" s="107"/>
      <c r="N55" s="122"/>
      <c r="P55" s="122"/>
    </row>
    <row r="56" spans="1:17" s="103" customFormat="1" ht="42.45" x14ac:dyDescent="0.35">
      <c r="A56" s="103" t="s">
        <v>275</v>
      </c>
      <c r="B56" s="104">
        <v>23</v>
      </c>
      <c r="C56" s="109" t="s">
        <v>306</v>
      </c>
      <c r="D56" s="115" t="s">
        <v>307</v>
      </c>
      <c r="E56" s="111" t="s">
        <v>293</v>
      </c>
      <c r="F56" s="111" t="s">
        <v>299</v>
      </c>
      <c r="G56" s="109" t="s">
        <v>256</v>
      </c>
      <c r="H56" s="109" t="s">
        <v>157</v>
      </c>
      <c r="I56" s="109" t="s">
        <v>157</v>
      </c>
      <c r="J56" s="125">
        <v>500</v>
      </c>
      <c r="K56" s="152" t="s">
        <v>300</v>
      </c>
      <c r="L56" s="122"/>
      <c r="M56" s="107"/>
      <c r="N56" s="122"/>
      <c r="P56" s="122"/>
    </row>
    <row r="57" spans="1:17" s="103" customFormat="1" ht="212.15" x14ac:dyDescent="0.35">
      <c r="A57" s="103" t="s">
        <v>245</v>
      </c>
      <c r="B57" s="104">
        <v>24</v>
      </c>
      <c r="C57" s="109" t="s">
        <v>308</v>
      </c>
      <c r="D57" s="132" t="s">
        <v>309</v>
      </c>
      <c r="E57" s="111" t="s">
        <v>954</v>
      </c>
      <c r="F57" s="111" t="s">
        <v>222</v>
      </c>
      <c r="G57" s="109" t="s">
        <v>256</v>
      </c>
      <c r="H57" s="109" t="s">
        <v>157</v>
      </c>
      <c r="I57" s="111" t="s">
        <v>310</v>
      </c>
      <c r="J57" s="125">
        <v>5000</v>
      </c>
      <c r="K57" s="152" t="s">
        <v>300</v>
      </c>
      <c r="L57" s="122"/>
      <c r="M57" s="107"/>
      <c r="N57" s="122"/>
      <c r="P57" s="122"/>
    </row>
    <row r="58" spans="1:17" s="103" customFormat="1" ht="14.15" x14ac:dyDescent="0.35">
      <c r="B58" s="104"/>
      <c r="C58" s="109"/>
      <c r="D58" s="131"/>
      <c r="E58" s="111"/>
      <c r="F58" s="111"/>
      <c r="G58" s="127"/>
      <c r="H58" s="109"/>
      <c r="I58" s="109"/>
      <c r="J58" s="153">
        <f>SUM(J34:J57)</f>
        <v>4357500</v>
      </c>
      <c r="K58" s="115"/>
      <c r="L58" s="122"/>
      <c r="M58" s="107"/>
      <c r="N58" s="122"/>
      <c r="P58" s="122"/>
    </row>
    <row r="59" spans="1:17" s="103" customFormat="1" ht="14.15" x14ac:dyDescent="0.35">
      <c r="B59" s="133"/>
      <c r="C59" s="134"/>
      <c r="D59" s="135"/>
      <c r="E59" s="154"/>
      <c r="F59" s="154"/>
      <c r="G59" s="142"/>
      <c r="H59" s="134"/>
      <c r="I59" s="134"/>
      <c r="J59" s="155"/>
      <c r="K59" s="156"/>
      <c r="L59" s="122"/>
      <c r="M59" s="107"/>
      <c r="N59" s="122"/>
      <c r="P59" s="122"/>
    </row>
    <row r="60" spans="1:17" s="103" customFormat="1" ht="14.15" x14ac:dyDescent="0.35">
      <c r="B60" s="157"/>
      <c r="C60" s="126"/>
      <c r="D60" s="158"/>
      <c r="E60" s="150"/>
      <c r="F60" s="150"/>
      <c r="G60" s="159"/>
      <c r="H60" s="126"/>
      <c r="I60" s="126"/>
      <c r="J60" s="160"/>
      <c r="K60" s="156"/>
      <c r="L60" s="122"/>
      <c r="M60" s="107"/>
      <c r="N60" s="122"/>
      <c r="P60" s="122"/>
    </row>
    <row r="61" spans="1:17" s="99" customFormat="1" ht="20.149999999999999" customHeight="1" x14ac:dyDescent="0.5">
      <c r="A61" s="96"/>
      <c r="B61" s="97" t="s">
        <v>140</v>
      </c>
      <c r="C61" s="97"/>
      <c r="D61" s="97"/>
      <c r="E61" s="97"/>
      <c r="F61" s="97"/>
      <c r="G61" s="97"/>
      <c r="H61" s="97"/>
      <c r="I61" s="97"/>
      <c r="J61" s="97"/>
      <c r="K61" s="97"/>
      <c r="L61" s="98"/>
      <c r="M61" s="98"/>
      <c r="N61" s="98"/>
      <c r="O61" s="98"/>
      <c r="P61" s="98"/>
      <c r="Q61" s="98"/>
    </row>
    <row r="62" spans="1:17" ht="19.100000000000001" customHeight="1" x14ac:dyDescent="0.5">
      <c r="B62" s="101" t="s">
        <v>311</v>
      </c>
      <c r="C62" s="101"/>
      <c r="D62" s="101"/>
      <c r="E62" s="101"/>
      <c r="F62" s="101"/>
      <c r="G62" s="101"/>
      <c r="H62" s="101"/>
      <c r="I62" s="101"/>
      <c r="J62" s="101"/>
      <c r="K62" s="101"/>
      <c r="L62" s="98"/>
      <c r="M62" s="98"/>
      <c r="N62" s="98"/>
      <c r="O62" s="98"/>
      <c r="P62" s="98"/>
      <c r="Q62" s="98"/>
    </row>
    <row r="63" spans="1:17" s="108" customFormat="1" ht="56.6" x14ac:dyDescent="0.35">
      <c r="A63" s="103"/>
      <c r="B63" s="104" t="s">
        <v>1</v>
      </c>
      <c r="C63" s="104" t="s">
        <v>142</v>
      </c>
      <c r="D63" s="104" t="s">
        <v>143</v>
      </c>
      <c r="E63" s="104" t="s">
        <v>144</v>
      </c>
      <c r="F63" s="104" t="s">
        <v>145</v>
      </c>
      <c r="G63" s="104" t="s">
        <v>146</v>
      </c>
      <c r="H63" s="104" t="s">
        <v>147</v>
      </c>
      <c r="I63" s="104" t="s">
        <v>148</v>
      </c>
      <c r="J63" s="105" t="s">
        <v>149</v>
      </c>
      <c r="K63" s="106" t="s">
        <v>150</v>
      </c>
      <c r="L63" s="107"/>
      <c r="M63" s="107"/>
      <c r="N63" s="107"/>
      <c r="P63" s="107"/>
    </row>
    <row r="64" spans="1:17" s="108" customFormat="1" ht="56.6" x14ac:dyDescent="0.35">
      <c r="A64" s="103" t="s">
        <v>312</v>
      </c>
      <c r="B64" s="104">
        <v>1</v>
      </c>
      <c r="C64" s="109" t="s">
        <v>313</v>
      </c>
      <c r="D64" s="161" t="s">
        <v>314</v>
      </c>
      <c r="E64" s="111" t="s">
        <v>955</v>
      </c>
      <c r="F64" s="111" t="s">
        <v>268</v>
      </c>
      <c r="G64" s="104"/>
      <c r="H64" s="109" t="s">
        <v>157</v>
      </c>
      <c r="I64" s="109" t="s">
        <v>157</v>
      </c>
      <c r="J64" s="162">
        <v>2000</v>
      </c>
      <c r="K64" s="132" t="s">
        <v>315</v>
      </c>
      <c r="L64" s="107"/>
      <c r="M64" s="107"/>
      <c r="N64" s="107"/>
      <c r="P64" s="107"/>
    </row>
    <row r="65" spans="1:16" s="108" customFormat="1" ht="42.45" x14ac:dyDescent="0.35">
      <c r="A65" s="103" t="s">
        <v>176</v>
      </c>
      <c r="B65" s="104">
        <v>2</v>
      </c>
      <c r="C65" s="109" t="s">
        <v>316</v>
      </c>
      <c r="D65" s="152" t="s">
        <v>317</v>
      </c>
      <c r="E65" s="111" t="s">
        <v>318</v>
      </c>
      <c r="F65" s="111" t="s">
        <v>155</v>
      </c>
      <c r="G65" s="104"/>
      <c r="H65" s="109" t="s">
        <v>157</v>
      </c>
      <c r="I65" s="109" t="s">
        <v>157</v>
      </c>
      <c r="J65" s="163">
        <v>1000</v>
      </c>
      <c r="K65" s="132" t="s">
        <v>319</v>
      </c>
      <c r="L65" s="107"/>
      <c r="M65" s="107"/>
      <c r="N65" s="107"/>
      <c r="P65" s="107"/>
    </row>
    <row r="66" spans="1:16" s="108" customFormat="1" ht="28.3" x14ac:dyDescent="0.35">
      <c r="A66" s="103" t="s">
        <v>176</v>
      </c>
      <c r="B66" s="104">
        <v>3</v>
      </c>
      <c r="C66" s="109" t="s">
        <v>320</v>
      </c>
      <c r="D66" s="164" t="s">
        <v>321</v>
      </c>
      <c r="E66" s="111" t="s">
        <v>322</v>
      </c>
      <c r="F66" s="111" t="s">
        <v>155</v>
      </c>
      <c r="G66" s="104"/>
      <c r="H66" s="109" t="s">
        <v>157</v>
      </c>
      <c r="I66" s="109" t="s">
        <v>157</v>
      </c>
      <c r="J66" s="165">
        <v>1000</v>
      </c>
      <c r="K66" s="166" t="s">
        <v>319</v>
      </c>
      <c r="L66" s="107"/>
      <c r="M66" s="107"/>
      <c r="N66" s="107"/>
      <c r="P66" s="107"/>
    </row>
    <row r="67" spans="1:16" s="108" customFormat="1" ht="28.3" x14ac:dyDescent="0.35">
      <c r="A67" s="103" t="s">
        <v>323</v>
      </c>
      <c r="B67" s="104">
        <v>4</v>
      </c>
      <c r="C67" s="109" t="s">
        <v>324</v>
      </c>
      <c r="D67" s="167" t="s">
        <v>325</v>
      </c>
      <c r="E67" s="111" t="s">
        <v>322</v>
      </c>
      <c r="F67" s="111" t="s">
        <v>155</v>
      </c>
      <c r="G67" s="104"/>
      <c r="H67" s="109" t="s">
        <v>157</v>
      </c>
      <c r="I67" s="109" t="s">
        <v>157</v>
      </c>
      <c r="J67" s="163">
        <v>1000</v>
      </c>
      <c r="K67" s="166" t="s">
        <v>319</v>
      </c>
      <c r="L67" s="107"/>
      <c r="M67" s="107"/>
      <c r="N67" s="107"/>
      <c r="P67" s="107"/>
    </row>
    <row r="68" spans="1:16" s="108" customFormat="1" ht="28.3" x14ac:dyDescent="0.35">
      <c r="A68" s="103" t="s">
        <v>323</v>
      </c>
      <c r="B68" s="104">
        <v>5</v>
      </c>
      <c r="C68" s="109" t="s">
        <v>326</v>
      </c>
      <c r="D68" s="167" t="s">
        <v>327</v>
      </c>
      <c r="E68" s="111" t="s">
        <v>322</v>
      </c>
      <c r="F68" s="111" t="s">
        <v>155</v>
      </c>
      <c r="G68" s="104"/>
      <c r="H68" s="109" t="s">
        <v>157</v>
      </c>
      <c r="I68" s="109" t="s">
        <v>157</v>
      </c>
      <c r="J68" s="163">
        <v>1000</v>
      </c>
      <c r="K68" s="166" t="s">
        <v>319</v>
      </c>
      <c r="L68" s="107"/>
      <c r="M68" s="107"/>
      <c r="N68" s="107"/>
      <c r="P68" s="107"/>
    </row>
    <row r="69" spans="1:16" s="108" customFormat="1" ht="28.3" x14ac:dyDescent="0.35">
      <c r="A69" s="103" t="s">
        <v>312</v>
      </c>
      <c r="B69" s="104">
        <v>6</v>
      </c>
      <c r="C69" s="109" t="s">
        <v>328</v>
      </c>
      <c r="D69" s="152" t="s">
        <v>329</v>
      </c>
      <c r="E69" s="111" t="s">
        <v>330</v>
      </c>
      <c r="F69" s="111" t="s">
        <v>287</v>
      </c>
      <c r="G69" s="104"/>
      <c r="H69" s="109" t="s">
        <v>157</v>
      </c>
      <c r="I69" s="109" t="s">
        <v>157</v>
      </c>
      <c r="J69" s="163">
        <v>1500</v>
      </c>
      <c r="K69" s="166" t="s">
        <v>319</v>
      </c>
      <c r="L69" s="107"/>
      <c r="M69" s="107"/>
      <c r="N69" s="107"/>
      <c r="P69" s="107"/>
    </row>
    <row r="70" spans="1:16" s="103" customFormat="1" ht="42.45" x14ac:dyDescent="0.35">
      <c r="A70" s="103" t="s">
        <v>331</v>
      </c>
      <c r="B70" s="104">
        <v>7</v>
      </c>
      <c r="C70" s="109" t="s">
        <v>332</v>
      </c>
      <c r="D70" s="132" t="s">
        <v>333</v>
      </c>
      <c r="E70" s="111" t="s">
        <v>322</v>
      </c>
      <c r="F70" s="111" t="s">
        <v>268</v>
      </c>
      <c r="G70" s="127"/>
      <c r="H70" s="109" t="s">
        <v>157</v>
      </c>
      <c r="I70" s="109" t="s">
        <v>157</v>
      </c>
      <c r="J70" s="153">
        <v>500</v>
      </c>
      <c r="K70" s="113" t="s">
        <v>334</v>
      </c>
      <c r="L70" s="122"/>
      <c r="M70" s="107"/>
      <c r="N70" s="122"/>
      <c r="P70" s="122"/>
    </row>
    <row r="71" spans="1:16" s="108" customFormat="1" ht="42.45" x14ac:dyDescent="0.35">
      <c r="A71" s="103" t="s">
        <v>176</v>
      </c>
      <c r="B71" s="104">
        <v>8</v>
      </c>
      <c r="C71" s="109" t="s">
        <v>335</v>
      </c>
      <c r="D71" s="115" t="s">
        <v>336</v>
      </c>
      <c r="E71" s="111" t="s">
        <v>322</v>
      </c>
      <c r="F71" s="111" t="s">
        <v>268</v>
      </c>
      <c r="G71" s="127"/>
      <c r="H71" s="109" t="s">
        <v>157</v>
      </c>
      <c r="I71" s="109" t="s">
        <v>157</v>
      </c>
      <c r="J71" s="125">
        <v>500</v>
      </c>
      <c r="K71" s="113" t="s">
        <v>334</v>
      </c>
      <c r="L71" s="107"/>
      <c r="M71" s="107"/>
      <c r="N71" s="107"/>
      <c r="P71" s="107"/>
    </row>
    <row r="72" spans="1:16" s="103" customFormat="1" ht="42.45" x14ac:dyDescent="0.35">
      <c r="A72" s="103" t="s">
        <v>151</v>
      </c>
      <c r="B72" s="104">
        <v>9</v>
      </c>
      <c r="C72" s="109" t="s">
        <v>337</v>
      </c>
      <c r="D72" s="168" t="s">
        <v>338</v>
      </c>
      <c r="E72" s="166" t="s">
        <v>931</v>
      </c>
      <c r="F72" s="111" t="s">
        <v>155</v>
      </c>
      <c r="G72" s="127" t="s">
        <v>167</v>
      </c>
      <c r="H72" s="109" t="s">
        <v>157</v>
      </c>
      <c r="I72" s="109" t="s">
        <v>157</v>
      </c>
      <c r="J72" s="153">
        <v>18000</v>
      </c>
      <c r="K72" s="113" t="s">
        <v>334</v>
      </c>
      <c r="L72" s="122"/>
      <c r="M72" s="122"/>
      <c r="N72" s="122"/>
      <c r="P72" s="122"/>
    </row>
    <row r="73" spans="1:16" s="103" customFormat="1" ht="28.3" x14ac:dyDescent="0.35">
      <c r="A73" s="103" t="s">
        <v>172</v>
      </c>
      <c r="B73" s="104">
        <v>10</v>
      </c>
      <c r="C73" s="109" t="s">
        <v>339</v>
      </c>
      <c r="D73" s="169" t="s">
        <v>340</v>
      </c>
      <c r="E73" s="170" t="s">
        <v>341</v>
      </c>
      <c r="F73" s="171" t="s">
        <v>342</v>
      </c>
      <c r="G73" s="127"/>
      <c r="H73" s="109" t="s">
        <v>157</v>
      </c>
      <c r="I73" s="109" t="s">
        <v>157</v>
      </c>
      <c r="J73" s="153">
        <v>0</v>
      </c>
      <c r="K73" s="166" t="s">
        <v>319</v>
      </c>
      <c r="L73" s="122"/>
      <c r="M73" s="122"/>
      <c r="N73" s="122"/>
      <c r="P73" s="122"/>
    </row>
    <row r="74" spans="1:16" s="108" customFormat="1" ht="28.3" x14ac:dyDescent="0.35">
      <c r="A74" s="103" t="s">
        <v>176</v>
      </c>
      <c r="B74" s="104">
        <v>11</v>
      </c>
      <c r="C74" s="109" t="s">
        <v>343</v>
      </c>
      <c r="D74" s="169" t="s">
        <v>344</v>
      </c>
      <c r="E74" s="172" t="s">
        <v>322</v>
      </c>
      <c r="F74" s="111" t="s">
        <v>155</v>
      </c>
      <c r="G74" s="104"/>
      <c r="H74" s="109" t="s">
        <v>157</v>
      </c>
      <c r="I74" s="109" t="s">
        <v>157</v>
      </c>
      <c r="J74" s="153">
        <v>1000</v>
      </c>
      <c r="K74" s="166" t="s">
        <v>319</v>
      </c>
      <c r="L74" s="107"/>
      <c r="M74" s="107"/>
      <c r="N74" s="107"/>
      <c r="P74" s="107"/>
    </row>
    <row r="75" spans="1:16" s="108" customFormat="1" ht="28.3" x14ac:dyDescent="0.35">
      <c r="A75" s="103" t="s">
        <v>151</v>
      </c>
      <c r="B75" s="104">
        <v>12</v>
      </c>
      <c r="C75" s="109" t="s">
        <v>345</v>
      </c>
      <c r="D75" s="169" t="s">
        <v>346</v>
      </c>
      <c r="E75" s="172" t="s">
        <v>322</v>
      </c>
      <c r="F75" s="111" t="s">
        <v>155</v>
      </c>
      <c r="G75" s="104"/>
      <c r="H75" s="109" t="s">
        <v>157</v>
      </c>
      <c r="I75" s="109" t="s">
        <v>157</v>
      </c>
      <c r="J75" s="153">
        <v>1000</v>
      </c>
      <c r="K75" s="166" t="s">
        <v>319</v>
      </c>
      <c r="L75" s="107"/>
      <c r="M75" s="107"/>
      <c r="N75" s="107"/>
      <c r="P75" s="107"/>
    </row>
    <row r="76" spans="1:16" s="103" customFormat="1" ht="28.3" x14ac:dyDescent="0.35">
      <c r="A76" s="103" t="s">
        <v>323</v>
      </c>
      <c r="B76" s="104">
        <v>13</v>
      </c>
      <c r="C76" s="109" t="s">
        <v>347</v>
      </c>
      <c r="D76" s="169" t="s">
        <v>348</v>
      </c>
      <c r="E76" s="166" t="s">
        <v>933</v>
      </c>
      <c r="F76" s="111" t="s">
        <v>349</v>
      </c>
      <c r="G76" s="104"/>
      <c r="H76" s="109" t="s">
        <v>157</v>
      </c>
      <c r="I76" s="109" t="s">
        <v>157</v>
      </c>
      <c r="J76" s="130">
        <v>1000</v>
      </c>
      <c r="K76" s="166" t="s">
        <v>319</v>
      </c>
      <c r="L76" s="122"/>
      <c r="M76" s="122"/>
      <c r="N76" s="122"/>
      <c r="P76" s="122"/>
    </row>
    <row r="77" spans="1:16" s="103" customFormat="1" ht="37.85" customHeight="1" x14ac:dyDescent="0.35">
      <c r="A77" s="103" t="s">
        <v>323</v>
      </c>
      <c r="B77" s="104">
        <v>14</v>
      </c>
      <c r="C77" s="109" t="s">
        <v>350</v>
      </c>
      <c r="D77" s="169" t="s">
        <v>351</v>
      </c>
      <c r="E77" s="166" t="s">
        <v>352</v>
      </c>
      <c r="F77" s="111" t="s">
        <v>155</v>
      </c>
      <c r="G77" s="127"/>
      <c r="H77" s="109" t="s">
        <v>157</v>
      </c>
      <c r="I77" s="109" t="s">
        <v>157</v>
      </c>
      <c r="J77" s="130">
        <v>1000</v>
      </c>
      <c r="K77" s="166" t="s">
        <v>319</v>
      </c>
      <c r="L77" s="122"/>
      <c r="M77" s="122"/>
      <c r="N77" s="122"/>
      <c r="P77" s="122"/>
    </row>
    <row r="78" spans="1:16" s="108" customFormat="1" ht="48.45" customHeight="1" x14ac:dyDescent="0.35">
      <c r="A78" s="103" t="s">
        <v>323</v>
      </c>
      <c r="B78" s="104">
        <v>15</v>
      </c>
      <c r="C78" s="173" t="s">
        <v>353</v>
      </c>
      <c r="D78" s="169" t="s">
        <v>354</v>
      </c>
      <c r="E78" s="174" t="s">
        <v>322</v>
      </c>
      <c r="F78" s="111" t="s">
        <v>155</v>
      </c>
      <c r="G78" s="104"/>
      <c r="H78" s="109" t="s">
        <v>157</v>
      </c>
      <c r="I78" s="109" t="s">
        <v>157</v>
      </c>
      <c r="J78" s="130">
        <v>500</v>
      </c>
      <c r="K78" s="166" t="s">
        <v>319</v>
      </c>
      <c r="L78" s="107"/>
      <c r="M78" s="107"/>
      <c r="N78" s="107"/>
      <c r="P78" s="107"/>
    </row>
    <row r="79" spans="1:16" s="103" customFormat="1" ht="44.6" customHeight="1" x14ac:dyDescent="0.35">
      <c r="A79" s="103" t="s">
        <v>312</v>
      </c>
      <c r="B79" s="104">
        <v>16</v>
      </c>
      <c r="C79" s="117" t="s">
        <v>355</v>
      </c>
      <c r="D79" s="175" t="s">
        <v>356</v>
      </c>
      <c r="E79" s="176" t="s">
        <v>956</v>
      </c>
      <c r="F79" s="177" t="s">
        <v>357</v>
      </c>
      <c r="G79" s="127" t="s">
        <v>167</v>
      </c>
      <c r="H79" s="117" t="s">
        <v>157</v>
      </c>
      <c r="I79" s="117" t="s">
        <v>157</v>
      </c>
      <c r="J79" s="178">
        <v>540000</v>
      </c>
      <c r="K79" s="176" t="s">
        <v>319</v>
      </c>
      <c r="L79" s="122"/>
      <c r="M79" s="122"/>
      <c r="N79" s="122"/>
      <c r="P79" s="122"/>
    </row>
    <row r="80" spans="1:16" s="103" customFormat="1" ht="57.45" customHeight="1" x14ac:dyDescent="0.35">
      <c r="A80" s="103" t="s">
        <v>312</v>
      </c>
      <c r="B80" s="104">
        <v>17</v>
      </c>
      <c r="C80" s="117" t="s">
        <v>358</v>
      </c>
      <c r="D80" s="175" t="s">
        <v>359</v>
      </c>
      <c r="E80" s="176" t="s">
        <v>360</v>
      </c>
      <c r="F80" s="177" t="s">
        <v>361</v>
      </c>
      <c r="G80" s="127" t="s">
        <v>167</v>
      </c>
      <c r="H80" s="117" t="s">
        <v>157</v>
      </c>
      <c r="I80" s="117" t="s">
        <v>157</v>
      </c>
      <c r="J80" s="178">
        <v>1605000</v>
      </c>
      <c r="K80" s="176" t="s">
        <v>319</v>
      </c>
      <c r="L80" s="122"/>
      <c r="M80" s="122"/>
      <c r="N80" s="122"/>
      <c r="P80" s="122"/>
    </row>
    <row r="81" spans="1:17" s="108" customFormat="1" ht="54.9" customHeight="1" x14ac:dyDescent="0.35">
      <c r="A81" s="103" t="s">
        <v>331</v>
      </c>
      <c r="B81" s="104">
        <v>18</v>
      </c>
      <c r="C81" s="109" t="s">
        <v>362</v>
      </c>
      <c r="D81" s="132" t="s">
        <v>363</v>
      </c>
      <c r="E81" s="161" t="s">
        <v>931</v>
      </c>
      <c r="F81" s="111" t="s">
        <v>268</v>
      </c>
      <c r="G81" s="104"/>
      <c r="H81" s="109" t="s">
        <v>157</v>
      </c>
      <c r="I81" s="109" t="s">
        <v>157</v>
      </c>
      <c r="J81" s="153">
        <v>500</v>
      </c>
      <c r="K81" s="132" t="s">
        <v>315</v>
      </c>
      <c r="L81" s="107"/>
      <c r="M81" s="107"/>
      <c r="N81" s="107"/>
      <c r="P81" s="107"/>
    </row>
    <row r="82" spans="1:17" s="108" customFormat="1" ht="56.6" customHeight="1" x14ac:dyDescent="0.35">
      <c r="A82" s="103" t="s">
        <v>331</v>
      </c>
      <c r="B82" s="104">
        <v>19</v>
      </c>
      <c r="C82" s="109" t="s">
        <v>364</v>
      </c>
      <c r="D82" s="132" t="s">
        <v>365</v>
      </c>
      <c r="E82" s="161" t="s">
        <v>931</v>
      </c>
      <c r="F82" s="111" t="s">
        <v>366</v>
      </c>
      <c r="G82" s="104"/>
      <c r="H82" s="109" t="s">
        <v>157</v>
      </c>
      <c r="I82" s="109" t="s">
        <v>157</v>
      </c>
      <c r="J82" s="153">
        <v>300</v>
      </c>
      <c r="K82" s="132" t="s">
        <v>315</v>
      </c>
      <c r="L82" s="107"/>
      <c r="M82" s="107"/>
      <c r="N82" s="107"/>
      <c r="P82" s="107"/>
    </row>
    <row r="83" spans="1:17" s="108" customFormat="1" ht="56.6" customHeight="1" x14ac:dyDescent="0.35">
      <c r="A83" s="103" t="s">
        <v>151</v>
      </c>
      <c r="B83" s="104">
        <v>20</v>
      </c>
      <c r="C83" s="109" t="s">
        <v>367</v>
      </c>
      <c r="D83" s="115" t="s">
        <v>368</v>
      </c>
      <c r="E83" s="111" t="s">
        <v>957</v>
      </c>
      <c r="F83" s="111" t="s">
        <v>366</v>
      </c>
      <c r="G83" s="104"/>
      <c r="H83" s="109" t="s">
        <v>157</v>
      </c>
      <c r="I83" s="109" t="s">
        <v>157</v>
      </c>
      <c r="J83" s="153">
        <v>80000</v>
      </c>
      <c r="K83" s="132" t="s">
        <v>369</v>
      </c>
      <c r="L83" s="107"/>
      <c r="M83" s="107"/>
      <c r="N83" s="107"/>
      <c r="P83" s="107"/>
    </row>
    <row r="84" spans="1:17" s="108" customFormat="1" ht="56.6" customHeight="1" x14ac:dyDescent="0.35">
      <c r="A84" s="103" t="s">
        <v>151</v>
      </c>
      <c r="B84" s="104">
        <v>21</v>
      </c>
      <c r="C84" s="109" t="s">
        <v>370</v>
      </c>
      <c r="D84" s="115" t="s">
        <v>371</v>
      </c>
      <c r="E84" s="111" t="s">
        <v>958</v>
      </c>
      <c r="F84" s="111" t="s">
        <v>294</v>
      </c>
      <c r="G84" s="104"/>
      <c r="H84" s="109" t="s">
        <v>157</v>
      </c>
      <c r="I84" s="109" t="s">
        <v>157</v>
      </c>
      <c r="J84" s="153">
        <v>20000</v>
      </c>
      <c r="K84" s="132" t="s">
        <v>369</v>
      </c>
      <c r="L84" s="107"/>
      <c r="M84" s="107"/>
      <c r="N84" s="107"/>
      <c r="P84" s="107"/>
    </row>
    <row r="85" spans="1:17" s="108" customFormat="1" ht="56.6" customHeight="1" x14ac:dyDescent="0.35">
      <c r="A85" s="103" t="s">
        <v>323</v>
      </c>
      <c r="B85" s="104">
        <v>22</v>
      </c>
      <c r="C85" s="109" t="s">
        <v>372</v>
      </c>
      <c r="D85" s="132" t="s">
        <v>373</v>
      </c>
      <c r="E85" s="172" t="s">
        <v>322</v>
      </c>
      <c r="F85" s="111" t="s">
        <v>268</v>
      </c>
      <c r="G85" s="104"/>
      <c r="H85" s="109" t="s">
        <v>157</v>
      </c>
      <c r="I85" s="109" t="s">
        <v>157</v>
      </c>
      <c r="J85" s="153">
        <v>500</v>
      </c>
      <c r="K85" s="132" t="s">
        <v>369</v>
      </c>
      <c r="L85" s="107"/>
      <c r="M85" s="107"/>
      <c r="N85" s="107"/>
      <c r="P85" s="107"/>
    </row>
    <row r="86" spans="1:17" s="108" customFormat="1" ht="56.6" customHeight="1" x14ac:dyDescent="0.35">
      <c r="A86" s="103" t="s">
        <v>323</v>
      </c>
      <c r="B86" s="104">
        <v>23</v>
      </c>
      <c r="C86" s="109" t="s">
        <v>374</v>
      </c>
      <c r="D86" s="132" t="s">
        <v>375</v>
      </c>
      <c r="E86" s="161" t="s">
        <v>931</v>
      </c>
      <c r="F86" s="111" t="s">
        <v>268</v>
      </c>
      <c r="G86" s="104"/>
      <c r="H86" s="109" t="s">
        <v>157</v>
      </c>
      <c r="I86" s="109" t="s">
        <v>157</v>
      </c>
      <c r="J86" s="153">
        <v>500</v>
      </c>
      <c r="K86" s="132" t="s">
        <v>369</v>
      </c>
      <c r="L86" s="107"/>
      <c r="M86" s="107"/>
      <c r="N86" s="107"/>
      <c r="P86" s="107"/>
    </row>
    <row r="87" spans="1:17" s="108" customFormat="1" ht="56.6" customHeight="1" x14ac:dyDescent="0.35">
      <c r="A87" s="103" t="s">
        <v>323</v>
      </c>
      <c r="B87" s="104">
        <v>24</v>
      </c>
      <c r="C87" s="109" t="s">
        <v>376</v>
      </c>
      <c r="D87" s="161" t="s">
        <v>377</v>
      </c>
      <c r="E87" s="172" t="s">
        <v>322</v>
      </c>
      <c r="F87" s="111" t="s">
        <v>268</v>
      </c>
      <c r="G87" s="104"/>
      <c r="H87" s="109" t="s">
        <v>157</v>
      </c>
      <c r="I87" s="109" t="s">
        <v>157</v>
      </c>
      <c r="J87" s="153">
        <v>500</v>
      </c>
      <c r="K87" s="132" t="s">
        <v>369</v>
      </c>
      <c r="L87" s="107"/>
      <c r="M87" s="107"/>
      <c r="N87" s="107"/>
      <c r="P87" s="107"/>
    </row>
    <row r="88" spans="1:17" s="108" customFormat="1" ht="14.15" x14ac:dyDescent="0.35">
      <c r="A88" s="103"/>
      <c r="B88" s="133"/>
      <c r="C88" s="134"/>
      <c r="D88" s="114"/>
      <c r="E88" s="179"/>
      <c r="F88" s="154"/>
      <c r="G88" s="133"/>
      <c r="H88" s="134"/>
      <c r="I88" s="134"/>
      <c r="J88" s="155">
        <f>SUM(J64:J87)</f>
        <v>2278300</v>
      </c>
      <c r="K88" s="180"/>
      <c r="L88" s="107"/>
      <c r="M88" s="107"/>
      <c r="N88" s="107"/>
      <c r="P88" s="107"/>
    </row>
    <row r="89" spans="1:17" s="108" customFormat="1" ht="56.6" customHeight="1" x14ac:dyDescent="0.35">
      <c r="A89" s="103"/>
      <c r="B89" s="133"/>
      <c r="C89" s="134"/>
      <c r="D89" s="114"/>
      <c r="E89" s="179"/>
      <c r="F89" s="154"/>
      <c r="G89" s="133"/>
      <c r="H89" s="134"/>
      <c r="I89" s="134"/>
      <c r="J89" s="155"/>
      <c r="K89" s="180"/>
      <c r="L89" s="107"/>
      <c r="M89" s="107"/>
      <c r="N89" s="107"/>
      <c r="P89" s="107"/>
    </row>
    <row r="90" spans="1:17" s="99" customFormat="1" ht="20.149999999999999" customHeight="1" x14ac:dyDescent="0.5">
      <c r="A90" s="96"/>
      <c r="B90" s="41" t="s">
        <v>140</v>
      </c>
      <c r="C90" s="41"/>
      <c r="D90" s="41"/>
      <c r="E90" s="41"/>
      <c r="F90" s="41"/>
      <c r="G90" s="41"/>
      <c r="H90" s="41"/>
      <c r="I90" s="41"/>
      <c r="J90" s="41"/>
      <c r="K90" s="41"/>
      <c r="L90" s="98"/>
      <c r="M90" s="98"/>
      <c r="N90" s="98"/>
      <c r="O90" s="98"/>
      <c r="P90" s="98"/>
      <c r="Q90" s="98"/>
    </row>
    <row r="91" spans="1:17" ht="19.100000000000001" customHeight="1" x14ac:dyDescent="0.5">
      <c r="B91" s="101" t="s">
        <v>378</v>
      </c>
      <c r="C91" s="101"/>
      <c r="D91" s="101"/>
      <c r="E91" s="101"/>
      <c r="F91" s="101"/>
      <c r="G91" s="101"/>
      <c r="H91" s="101"/>
      <c r="I91" s="101"/>
      <c r="J91" s="101"/>
      <c r="K91" s="101"/>
      <c r="L91" s="98"/>
      <c r="M91" s="98"/>
      <c r="N91" s="98"/>
      <c r="O91" s="98"/>
      <c r="P91" s="98"/>
      <c r="Q91" s="98"/>
    </row>
    <row r="92" spans="1:17" s="108" customFormat="1" ht="56.6" x14ac:dyDescent="0.35">
      <c r="A92" s="103"/>
      <c r="B92" s="104" t="s">
        <v>1</v>
      </c>
      <c r="C92" s="104" t="s">
        <v>142</v>
      </c>
      <c r="D92" s="104" t="s">
        <v>143</v>
      </c>
      <c r="E92" s="104" t="s">
        <v>144</v>
      </c>
      <c r="F92" s="104" t="s">
        <v>145</v>
      </c>
      <c r="G92" s="104" t="s">
        <v>146</v>
      </c>
      <c r="H92" s="104" t="s">
        <v>147</v>
      </c>
      <c r="I92" s="104" t="s">
        <v>148</v>
      </c>
      <c r="J92" s="105" t="s">
        <v>149</v>
      </c>
      <c r="K92" s="106" t="s">
        <v>150</v>
      </c>
      <c r="L92" s="107"/>
      <c r="M92" s="107"/>
      <c r="N92" s="107"/>
      <c r="P92" s="107"/>
    </row>
    <row r="93" spans="1:17" s="108" customFormat="1" ht="42.45" x14ac:dyDescent="0.35">
      <c r="A93" s="103" t="s">
        <v>176</v>
      </c>
      <c r="B93" s="104">
        <v>1</v>
      </c>
      <c r="C93" s="109" t="s">
        <v>379</v>
      </c>
      <c r="D93" s="161" t="s">
        <v>380</v>
      </c>
      <c r="E93" s="111" t="s">
        <v>959</v>
      </c>
      <c r="F93" s="111" t="s">
        <v>381</v>
      </c>
      <c r="G93" s="104"/>
      <c r="H93" s="109" t="s">
        <v>157</v>
      </c>
      <c r="I93" s="109" t="s">
        <v>157</v>
      </c>
      <c r="J93" s="162">
        <v>10000</v>
      </c>
      <c r="K93" s="132" t="s">
        <v>382</v>
      </c>
      <c r="L93" s="107"/>
      <c r="M93" s="107"/>
      <c r="N93" s="107"/>
      <c r="P93" s="107"/>
    </row>
    <row r="94" spans="1:17" s="108" customFormat="1" ht="42.45" x14ac:dyDescent="0.35">
      <c r="A94" s="103" t="s">
        <v>383</v>
      </c>
      <c r="B94" s="104">
        <v>2</v>
      </c>
      <c r="C94" s="109" t="s">
        <v>384</v>
      </c>
      <c r="D94" s="161" t="s">
        <v>385</v>
      </c>
      <c r="E94" s="111" t="s">
        <v>422</v>
      </c>
      <c r="F94" s="111" t="s">
        <v>268</v>
      </c>
      <c r="G94" s="104" t="s">
        <v>386</v>
      </c>
      <c r="H94" s="109" t="s">
        <v>157</v>
      </c>
      <c r="I94" s="109" t="s">
        <v>157</v>
      </c>
      <c r="J94" s="162">
        <v>500</v>
      </c>
      <c r="K94" s="132" t="s">
        <v>382</v>
      </c>
      <c r="L94" s="107">
        <v>1</v>
      </c>
      <c r="M94" s="107"/>
      <c r="N94" s="107"/>
      <c r="P94" s="107"/>
    </row>
    <row r="95" spans="1:17" s="108" customFormat="1" ht="42.45" x14ac:dyDescent="0.35">
      <c r="A95" s="103" t="s">
        <v>331</v>
      </c>
      <c r="B95" s="104">
        <v>3</v>
      </c>
      <c r="C95" s="109" t="s">
        <v>387</v>
      </c>
      <c r="D95" s="161" t="s">
        <v>388</v>
      </c>
      <c r="E95" s="111" t="s">
        <v>960</v>
      </c>
      <c r="F95" s="111" t="s">
        <v>268</v>
      </c>
      <c r="G95" s="104"/>
      <c r="H95" s="109" t="s">
        <v>157</v>
      </c>
      <c r="I95" s="109" t="s">
        <v>157</v>
      </c>
      <c r="J95" s="162">
        <v>5000</v>
      </c>
      <c r="K95" s="132" t="s">
        <v>389</v>
      </c>
      <c r="L95" s="107"/>
      <c r="M95" s="107"/>
      <c r="N95" s="107"/>
      <c r="P95" s="107"/>
    </row>
    <row r="96" spans="1:17" s="108" customFormat="1" ht="42.45" x14ac:dyDescent="0.35">
      <c r="A96" s="103" t="s">
        <v>172</v>
      </c>
      <c r="B96" s="104">
        <v>4</v>
      </c>
      <c r="C96" s="109" t="s">
        <v>390</v>
      </c>
      <c r="D96" s="132" t="s">
        <v>391</v>
      </c>
      <c r="E96" s="111" t="s">
        <v>392</v>
      </c>
      <c r="F96" s="111" t="s">
        <v>349</v>
      </c>
      <c r="G96" s="104"/>
      <c r="H96" s="109" t="s">
        <v>157</v>
      </c>
      <c r="I96" s="109" t="s">
        <v>157</v>
      </c>
      <c r="J96" s="181">
        <v>1000</v>
      </c>
      <c r="K96" s="132" t="s">
        <v>389</v>
      </c>
      <c r="L96" s="107"/>
      <c r="M96" s="107"/>
      <c r="N96" s="107"/>
      <c r="P96" s="107"/>
    </row>
    <row r="97" spans="1:16" s="108" customFormat="1" ht="42.45" x14ac:dyDescent="0.35">
      <c r="A97" s="103" t="s">
        <v>172</v>
      </c>
      <c r="B97" s="104">
        <v>5</v>
      </c>
      <c r="C97" s="109" t="s">
        <v>393</v>
      </c>
      <c r="D97" s="132" t="s">
        <v>394</v>
      </c>
      <c r="E97" s="111" t="s">
        <v>392</v>
      </c>
      <c r="F97" s="111" t="s">
        <v>349</v>
      </c>
      <c r="G97" s="104"/>
      <c r="H97" s="109" t="s">
        <v>157</v>
      </c>
      <c r="I97" s="109" t="s">
        <v>157</v>
      </c>
      <c r="J97" s="181">
        <v>1000</v>
      </c>
      <c r="K97" s="132" t="s">
        <v>389</v>
      </c>
      <c r="L97" s="107"/>
      <c r="M97" s="107"/>
      <c r="N97" s="107"/>
      <c r="P97" s="107"/>
    </row>
    <row r="98" spans="1:16" s="108" customFormat="1" ht="42.45" x14ac:dyDescent="0.35">
      <c r="A98" s="103" t="s">
        <v>176</v>
      </c>
      <c r="B98" s="104">
        <v>6</v>
      </c>
      <c r="C98" s="109" t="s">
        <v>395</v>
      </c>
      <c r="D98" s="115" t="s">
        <v>396</v>
      </c>
      <c r="E98" s="111" t="s">
        <v>961</v>
      </c>
      <c r="F98" s="111" t="s">
        <v>268</v>
      </c>
      <c r="G98" s="104" t="s">
        <v>397</v>
      </c>
      <c r="H98" s="109" t="s">
        <v>157</v>
      </c>
      <c r="I98" s="109" t="s">
        <v>157</v>
      </c>
      <c r="J98" s="181">
        <v>2000</v>
      </c>
      <c r="K98" s="132" t="s">
        <v>389</v>
      </c>
      <c r="L98" s="107">
        <v>1</v>
      </c>
      <c r="M98" s="107" t="s">
        <v>398</v>
      </c>
      <c r="N98" s="107"/>
      <c r="P98" s="107"/>
    </row>
    <row r="99" spans="1:16" s="103" customFormat="1" ht="42.45" x14ac:dyDescent="0.35">
      <c r="A99" s="103" t="s">
        <v>176</v>
      </c>
      <c r="B99" s="104">
        <v>7</v>
      </c>
      <c r="C99" s="117" t="s">
        <v>399</v>
      </c>
      <c r="D99" s="118" t="s">
        <v>400</v>
      </c>
      <c r="E99" s="119" t="s">
        <v>962</v>
      </c>
      <c r="F99" s="119" t="s">
        <v>401</v>
      </c>
      <c r="G99" s="127"/>
      <c r="H99" s="117" t="s">
        <v>157</v>
      </c>
      <c r="I99" s="117" t="s">
        <v>157</v>
      </c>
      <c r="J99" s="182">
        <v>150000</v>
      </c>
      <c r="K99" s="183" t="s">
        <v>389</v>
      </c>
      <c r="L99" s="122">
        <v>2</v>
      </c>
      <c r="M99" s="107" t="s">
        <v>398</v>
      </c>
      <c r="N99" s="122">
        <v>1</v>
      </c>
      <c r="O99" s="103" t="s">
        <v>402</v>
      </c>
      <c r="P99" s="122"/>
    </row>
    <row r="100" spans="1:16" s="108" customFormat="1" ht="56.6" x14ac:dyDescent="0.35">
      <c r="A100" s="103" t="s">
        <v>151</v>
      </c>
      <c r="B100" s="104">
        <v>8</v>
      </c>
      <c r="C100" s="109" t="s">
        <v>403</v>
      </c>
      <c r="D100" s="115" t="s">
        <v>404</v>
      </c>
      <c r="E100" s="111" t="s">
        <v>963</v>
      </c>
      <c r="F100" s="111" t="s">
        <v>268</v>
      </c>
      <c r="G100" s="127" t="s">
        <v>405</v>
      </c>
      <c r="H100" s="109" t="s">
        <v>157</v>
      </c>
      <c r="I100" s="109" t="s">
        <v>157</v>
      </c>
      <c r="J100" s="125">
        <v>45000</v>
      </c>
      <c r="K100" s="132" t="s">
        <v>389</v>
      </c>
      <c r="L100" s="107">
        <v>1</v>
      </c>
      <c r="M100" s="107" t="s">
        <v>398</v>
      </c>
      <c r="N100" s="107"/>
      <c r="P100" s="107"/>
    </row>
    <row r="101" spans="1:16" s="103" customFormat="1" ht="42.45" x14ac:dyDescent="0.35">
      <c r="A101" s="103" t="s">
        <v>323</v>
      </c>
      <c r="B101" s="104">
        <v>9</v>
      </c>
      <c r="C101" s="109" t="s">
        <v>406</v>
      </c>
      <c r="D101" s="115" t="s">
        <v>407</v>
      </c>
      <c r="E101" s="111" t="s">
        <v>392</v>
      </c>
      <c r="F101" s="111" t="s">
        <v>349</v>
      </c>
      <c r="G101" s="127"/>
      <c r="H101" s="109" t="s">
        <v>157</v>
      </c>
      <c r="I101" s="109" t="s">
        <v>157</v>
      </c>
      <c r="J101" s="125">
        <v>1000</v>
      </c>
      <c r="K101" s="132" t="s">
        <v>389</v>
      </c>
      <c r="L101" s="122"/>
      <c r="M101" s="122"/>
      <c r="N101" s="122"/>
      <c r="P101" s="122"/>
    </row>
    <row r="102" spans="1:16" s="103" customFormat="1" ht="42.45" x14ac:dyDescent="0.35">
      <c r="A102" s="103" t="s">
        <v>176</v>
      </c>
      <c r="B102" s="104">
        <v>10</v>
      </c>
      <c r="C102" s="109" t="s">
        <v>408</v>
      </c>
      <c r="D102" s="161" t="s">
        <v>409</v>
      </c>
      <c r="E102" s="111" t="s">
        <v>392</v>
      </c>
      <c r="F102" s="111" t="s">
        <v>349</v>
      </c>
      <c r="G102" s="127"/>
      <c r="H102" s="109" t="s">
        <v>157</v>
      </c>
      <c r="I102" s="109" t="s">
        <v>157</v>
      </c>
      <c r="J102" s="153">
        <v>500</v>
      </c>
      <c r="K102" s="132" t="s">
        <v>410</v>
      </c>
      <c r="L102" s="122"/>
      <c r="M102" s="122"/>
      <c r="N102" s="122"/>
      <c r="P102" s="122"/>
    </row>
    <row r="103" spans="1:16" s="108" customFormat="1" ht="42.45" x14ac:dyDescent="0.35">
      <c r="A103" s="103" t="s">
        <v>176</v>
      </c>
      <c r="B103" s="104">
        <v>11</v>
      </c>
      <c r="C103" s="109" t="s">
        <v>411</v>
      </c>
      <c r="D103" s="161" t="s">
        <v>412</v>
      </c>
      <c r="E103" s="111" t="s">
        <v>392</v>
      </c>
      <c r="F103" s="111" t="s">
        <v>349</v>
      </c>
      <c r="G103" s="104"/>
      <c r="H103" s="109" t="s">
        <v>157</v>
      </c>
      <c r="I103" s="109" t="s">
        <v>157</v>
      </c>
      <c r="J103" s="153">
        <v>500</v>
      </c>
      <c r="K103" s="132" t="s">
        <v>410</v>
      </c>
      <c r="L103" s="107"/>
      <c r="M103" s="107"/>
      <c r="N103" s="107"/>
      <c r="P103" s="107"/>
    </row>
    <row r="104" spans="1:16" s="108" customFormat="1" ht="42.45" x14ac:dyDescent="0.35">
      <c r="A104" s="103" t="s">
        <v>383</v>
      </c>
      <c r="B104" s="104">
        <v>12</v>
      </c>
      <c r="C104" s="109" t="s">
        <v>413</v>
      </c>
      <c r="D104" s="145" t="s">
        <v>414</v>
      </c>
      <c r="E104" s="111" t="s">
        <v>964</v>
      </c>
      <c r="F104" s="111" t="s">
        <v>415</v>
      </c>
      <c r="G104" s="104" t="s">
        <v>416</v>
      </c>
      <c r="H104" s="109" t="s">
        <v>157</v>
      </c>
      <c r="I104" s="109" t="s">
        <v>157</v>
      </c>
      <c r="J104" s="153">
        <v>2000</v>
      </c>
      <c r="K104" s="132" t="s">
        <v>410</v>
      </c>
      <c r="L104" s="107"/>
      <c r="M104" s="107"/>
      <c r="N104" s="107"/>
      <c r="P104" s="107"/>
    </row>
    <row r="105" spans="1:16" s="184" customFormat="1" ht="56.6" x14ac:dyDescent="0.35">
      <c r="A105" s="184" t="s">
        <v>163</v>
      </c>
      <c r="B105" s="185">
        <v>13</v>
      </c>
      <c r="C105" s="186" t="s">
        <v>417</v>
      </c>
      <c r="D105" s="187" t="s">
        <v>418</v>
      </c>
      <c r="E105" s="188" t="s">
        <v>965</v>
      </c>
      <c r="F105" s="188" t="s">
        <v>419</v>
      </c>
      <c r="G105" s="185"/>
      <c r="H105" s="186" t="s">
        <v>157</v>
      </c>
      <c r="I105" s="186" t="s">
        <v>157</v>
      </c>
      <c r="J105" s="189">
        <v>1000</v>
      </c>
      <c r="K105" s="190" t="s">
        <v>410</v>
      </c>
      <c r="L105" s="191">
        <v>1</v>
      </c>
      <c r="M105" s="191"/>
      <c r="N105" s="191"/>
      <c r="P105" s="191"/>
    </row>
    <row r="106" spans="1:16" s="103" customFormat="1" ht="42.45" x14ac:dyDescent="0.35">
      <c r="B106" s="104">
        <v>14</v>
      </c>
      <c r="C106" s="109" t="s">
        <v>420</v>
      </c>
      <c r="D106" s="161" t="s">
        <v>421</v>
      </c>
      <c r="E106" s="111" t="s">
        <v>422</v>
      </c>
      <c r="F106" s="111" t="s">
        <v>268</v>
      </c>
      <c r="G106" s="127"/>
      <c r="H106" s="109" t="s">
        <v>157</v>
      </c>
      <c r="I106" s="109" t="s">
        <v>157</v>
      </c>
      <c r="J106" s="153">
        <v>1000</v>
      </c>
      <c r="K106" s="132" t="s">
        <v>410</v>
      </c>
      <c r="L106" s="122"/>
      <c r="M106" s="122"/>
      <c r="N106" s="122"/>
      <c r="P106" s="122"/>
    </row>
    <row r="107" spans="1:16" s="108" customFormat="1" ht="48.45" customHeight="1" x14ac:dyDescent="0.35">
      <c r="A107" s="103" t="s">
        <v>331</v>
      </c>
      <c r="B107" s="104">
        <v>15</v>
      </c>
      <c r="C107" s="109" t="s">
        <v>423</v>
      </c>
      <c r="D107" s="161" t="s">
        <v>424</v>
      </c>
      <c r="E107" s="111" t="s">
        <v>966</v>
      </c>
      <c r="F107" s="111" t="s">
        <v>263</v>
      </c>
      <c r="G107" s="104"/>
      <c r="H107" s="109" t="s">
        <v>157</v>
      </c>
      <c r="I107" s="109" t="s">
        <v>157</v>
      </c>
      <c r="J107" s="153">
        <v>1000</v>
      </c>
      <c r="K107" s="161" t="s">
        <v>425</v>
      </c>
      <c r="L107" s="107"/>
      <c r="M107" s="107"/>
      <c r="N107" s="107"/>
      <c r="P107" s="107"/>
    </row>
    <row r="108" spans="1:16" s="108" customFormat="1" ht="44.6" customHeight="1" x14ac:dyDescent="0.35">
      <c r="A108" s="103" t="s">
        <v>176</v>
      </c>
      <c r="B108" s="104">
        <v>16</v>
      </c>
      <c r="C108" s="109" t="s">
        <v>426</v>
      </c>
      <c r="D108" s="115" t="s">
        <v>427</v>
      </c>
      <c r="E108" s="111" t="s">
        <v>967</v>
      </c>
      <c r="F108" s="111" t="s">
        <v>263</v>
      </c>
      <c r="G108" s="104"/>
      <c r="H108" s="109" t="s">
        <v>157</v>
      </c>
      <c r="I108" s="109" t="s">
        <v>157</v>
      </c>
      <c r="J108" s="153">
        <v>300</v>
      </c>
      <c r="K108" s="161" t="s">
        <v>425</v>
      </c>
      <c r="L108" s="107">
        <v>4</v>
      </c>
      <c r="M108" s="107" t="s">
        <v>398</v>
      </c>
      <c r="N108" s="107"/>
      <c r="P108" s="107"/>
    </row>
    <row r="109" spans="1:16" s="103" customFormat="1" ht="51.9" customHeight="1" x14ac:dyDescent="0.35">
      <c r="A109" s="103" t="s">
        <v>163</v>
      </c>
      <c r="B109" s="104">
        <v>17</v>
      </c>
      <c r="C109" s="109" t="s">
        <v>428</v>
      </c>
      <c r="D109" s="115" t="s">
        <v>429</v>
      </c>
      <c r="E109" s="111" t="s">
        <v>968</v>
      </c>
      <c r="F109" s="111" t="s">
        <v>263</v>
      </c>
      <c r="G109" s="104"/>
      <c r="H109" s="109" t="s">
        <v>157</v>
      </c>
      <c r="I109" s="109" t="s">
        <v>157</v>
      </c>
      <c r="J109" s="153">
        <v>1000</v>
      </c>
      <c r="K109" s="161" t="s">
        <v>425</v>
      </c>
      <c r="L109" s="122"/>
      <c r="M109" s="122"/>
      <c r="N109" s="122"/>
      <c r="P109" s="122"/>
    </row>
    <row r="110" spans="1:16" s="103" customFormat="1" ht="42.45" x14ac:dyDescent="0.35">
      <c r="A110" s="103" t="s">
        <v>172</v>
      </c>
      <c r="B110" s="104">
        <v>18</v>
      </c>
      <c r="C110" s="109" t="s">
        <v>430</v>
      </c>
      <c r="D110" s="115" t="s">
        <v>431</v>
      </c>
      <c r="E110" s="111" t="s">
        <v>969</v>
      </c>
      <c r="F110" s="111" t="s">
        <v>268</v>
      </c>
      <c r="G110" s="127" t="s">
        <v>432</v>
      </c>
      <c r="H110" s="109" t="s">
        <v>157</v>
      </c>
      <c r="I110" s="109" t="s">
        <v>157</v>
      </c>
      <c r="J110" s="192">
        <v>5000</v>
      </c>
      <c r="K110" s="113" t="s">
        <v>300</v>
      </c>
      <c r="L110" s="122">
        <v>4</v>
      </c>
      <c r="M110" s="122" t="s">
        <v>398</v>
      </c>
      <c r="N110" s="122">
        <v>1</v>
      </c>
      <c r="P110" s="122"/>
    </row>
    <row r="111" spans="1:16" s="108" customFormat="1" ht="42.45" x14ac:dyDescent="0.35">
      <c r="A111" s="108" t="s">
        <v>151</v>
      </c>
      <c r="B111" s="104">
        <v>19</v>
      </c>
      <c r="C111" s="109" t="s">
        <v>433</v>
      </c>
      <c r="D111" s="115" t="s">
        <v>434</v>
      </c>
      <c r="E111" s="111" t="s">
        <v>933</v>
      </c>
      <c r="F111" s="111" t="s">
        <v>268</v>
      </c>
      <c r="G111" s="104" t="s">
        <v>416</v>
      </c>
      <c r="H111" s="109" t="s">
        <v>157</v>
      </c>
      <c r="I111" s="109" t="s">
        <v>157</v>
      </c>
      <c r="J111" s="192">
        <v>500</v>
      </c>
      <c r="K111" s="113" t="s">
        <v>300</v>
      </c>
      <c r="L111" s="107"/>
      <c r="M111" s="107"/>
      <c r="N111" s="107"/>
      <c r="P111" s="107"/>
    </row>
    <row r="112" spans="1:16" s="108" customFormat="1" ht="42.45" x14ac:dyDescent="0.35">
      <c r="A112" s="108" t="s">
        <v>252</v>
      </c>
      <c r="B112" s="104">
        <v>20</v>
      </c>
      <c r="C112" s="109" t="s">
        <v>435</v>
      </c>
      <c r="D112" s="115" t="s">
        <v>436</v>
      </c>
      <c r="E112" s="111" t="s">
        <v>970</v>
      </c>
      <c r="F112" s="111" t="s">
        <v>303</v>
      </c>
      <c r="G112" s="109"/>
      <c r="H112" s="109" t="s">
        <v>157</v>
      </c>
      <c r="I112" s="109" t="s">
        <v>157</v>
      </c>
      <c r="J112" s="125">
        <v>500</v>
      </c>
      <c r="K112" s="113" t="s">
        <v>300</v>
      </c>
      <c r="L112" s="107">
        <v>2</v>
      </c>
      <c r="M112" s="107"/>
      <c r="N112" s="107"/>
      <c r="P112" s="107"/>
    </row>
    <row r="113" spans="1:17" s="103" customFormat="1" ht="84.9" x14ac:dyDescent="0.35">
      <c r="A113" s="103" t="s">
        <v>252</v>
      </c>
      <c r="B113" s="104">
        <v>21</v>
      </c>
      <c r="C113" s="117" t="s">
        <v>437</v>
      </c>
      <c r="D113" s="183" t="s">
        <v>438</v>
      </c>
      <c r="E113" s="119" t="s">
        <v>971</v>
      </c>
      <c r="F113" s="119" t="s">
        <v>439</v>
      </c>
      <c r="G113" s="127" t="s">
        <v>440</v>
      </c>
      <c r="H113" s="117" t="s">
        <v>157</v>
      </c>
      <c r="I113" s="117" t="s">
        <v>157</v>
      </c>
      <c r="J113" s="182">
        <v>400000</v>
      </c>
      <c r="K113" s="121" t="s">
        <v>300</v>
      </c>
      <c r="L113" s="122">
        <v>2</v>
      </c>
      <c r="M113" s="122">
        <v>1</v>
      </c>
      <c r="N113" s="122" t="s">
        <v>441</v>
      </c>
      <c r="P113" s="122"/>
    </row>
    <row r="114" spans="1:17" s="103" customFormat="1" ht="14.15" x14ac:dyDescent="0.35">
      <c r="B114" s="193"/>
      <c r="C114" s="129"/>
      <c r="D114" s="194"/>
      <c r="E114" s="195"/>
      <c r="F114" s="195"/>
      <c r="G114" s="159"/>
      <c r="H114" s="129"/>
      <c r="I114" s="129"/>
      <c r="J114" s="196">
        <f>SUM(J93:J113)</f>
        <v>628800</v>
      </c>
      <c r="K114" s="197"/>
      <c r="L114" s="122"/>
      <c r="M114" s="122"/>
      <c r="N114" s="122"/>
      <c r="P114" s="122"/>
    </row>
    <row r="115" spans="1:17" s="103" customFormat="1" ht="14.15" x14ac:dyDescent="0.35">
      <c r="B115" s="133"/>
      <c r="C115" s="138"/>
      <c r="D115" s="140"/>
      <c r="E115" s="198"/>
      <c r="F115" s="198"/>
      <c r="G115" s="142"/>
      <c r="H115" s="138"/>
      <c r="I115" s="138"/>
      <c r="J115" s="199"/>
      <c r="K115" s="200"/>
      <c r="L115" s="141"/>
      <c r="M115" s="141"/>
      <c r="N115" s="141"/>
      <c r="P115" s="141"/>
    </row>
    <row r="116" spans="1:17" s="103" customFormat="1" ht="14.15" x14ac:dyDescent="0.35">
      <c r="B116" s="133"/>
      <c r="C116" s="138"/>
      <c r="D116" s="140"/>
      <c r="E116" s="198"/>
      <c r="F116" s="198"/>
      <c r="G116" s="142"/>
      <c r="H116" s="138"/>
      <c r="I116" s="138"/>
      <c r="J116" s="199"/>
      <c r="K116" s="200"/>
      <c r="L116" s="141"/>
      <c r="M116" s="141"/>
      <c r="N116" s="141"/>
      <c r="P116" s="141"/>
    </row>
    <row r="117" spans="1:17" s="98" customFormat="1" ht="20.149999999999999" customHeight="1" x14ac:dyDescent="0.5">
      <c r="A117" s="144"/>
      <c r="B117" s="201"/>
      <c r="C117" s="201"/>
      <c r="D117" s="201"/>
      <c r="E117" s="201"/>
      <c r="F117" s="201"/>
      <c r="G117" s="201"/>
      <c r="H117" s="201" t="s">
        <v>140</v>
      </c>
      <c r="I117" s="201"/>
      <c r="J117" s="201"/>
      <c r="K117" s="201"/>
    </row>
    <row r="118" spans="1:17" ht="19.100000000000001" customHeight="1" x14ac:dyDescent="0.5">
      <c r="B118" s="201"/>
      <c r="C118" s="201"/>
      <c r="D118" s="201"/>
      <c r="E118" s="201"/>
      <c r="F118" s="201"/>
      <c r="G118" s="201"/>
      <c r="H118" s="201" t="s">
        <v>442</v>
      </c>
      <c r="I118" s="201"/>
      <c r="J118" s="201"/>
      <c r="K118" s="201"/>
      <c r="L118" s="98"/>
      <c r="M118" s="98"/>
      <c r="N118" s="98"/>
      <c r="O118" s="98"/>
      <c r="P118" s="98"/>
      <c r="Q118" s="98"/>
    </row>
    <row r="119" spans="1:17" s="108" customFormat="1" ht="56.6" x14ac:dyDescent="0.35">
      <c r="A119" s="103"/>
      <c r="B119" s="104" t="s">
        <v>1</v>
      </c>
      <c r="C119" s="104" t="s">
        <v>142</v>
      </c>
      <c r="D119" s="104" t="s">
        <v>143</v>
      </c>
      <c r="E119" s="104" t="s">
        <v>144</v>
      </c>
      <c r="F119" s="104" t="s">
        <v>145</v>
      </c>
      <c r="G119" s="104" t="s">
        <v>146</v>
      </c>
      <c r="H119" s="104" t="s">
        <v>147</v>
      </c>
      <c r="I119" s="104" t="s">
        <v>148</v>
      </c>
      <c r="J119" s="105" t="s">
        <v>149</v>
      </c>
      <c r="K119" s="106" t="s">
        <v>150</v>
      </c>
      <c r="L119" s="107"/>
      <c r="M119" s="107"/>
      <c r="N119" s="107"/>
      <c r="P119" s="107"/>
    </row>
    <row r="120" spans="1:17" s="108" customFormat="1" ht="28.3" x14ac:dyDescent="0.35">
      <c r="A120" s="103" t="s">
        <v>151</v>
      </c>
      <c r="B120" s="104">
        <v>1</v>
      </c>
      <c r="C120" s="109" t="s">
        <v>443</v>
      </c>
      <c r="D120" s="161" t="s">
        <v>444</v>
      </c>
      <c r="E120" s="111" t="s">
        <v>392</v>
      </c>
      <c r="F120" s="111" t="s">
        <v>268</v>
      </c>
      <c r="G120" s="104"/>
      <c r="H120" s="109" t="s">
        <v>157</v>
      </c>
      <c r="I120" s="109" t="s">
        <v>157</v>
      </c>
      <c r="J120" s="162">
        <v>500</v>
      </c>
      <c r="K120" s="132" t="s">
        <v>445</v>
      </c>
      <c r="L120" s="107"/>
      <c r="M120" s="107"/>
      <c r="N120" s="107"/>
      <c r="P120" s="107"/>
    </row>
    <row r="121" spans="1:17" s="108" customFormat="1" ht="28.3" x14ac:dyDescent="0.35">
      <c r="A121" s="103" t="s">
        <v>151</v>
      </c>
      <c r="B121" s="104">
        <v>2</v>
      </c>
      <c r="C121" s="109" t="s">
        <v>446</v>
      </c>
      <c r="D121" s="161" t="s">
        <v>447</v>
      </c>
      <c r="E121" s="111" t="s">
        <v>392</v>
      </c>
      <c r="F121" s="111" t="s">
        <v>268</v>
      </c>
      <c r="G121" s="104"/>
      <c r="H121" s="109" t="s">
        <v>157</v>
      </c>
      <c r="I121" s="109" t="s">
        <v>157</v>
      </c>
      <c r="J121" s="162">
        <v>500</v>
      </c>
      <c r="K121" s="132" t="s">
        <v>445</v>
      </c>
      <c r="L121" s="107"/>
      <c r="M121" s="107"/>
      <c r="N121" s="107"/>
      <c r="P121" s="107"/>
    </row>
    <row r="122" spans="1:17" s="108" customFormat="1" ht="28.3" x14ac:dyDescent="0.35">
      <c r="A122" s="103" t="s">
        <v>151</v>
      </c>
      <c r="B122" s="104">
        <v>3</v>
      </c>
      <c r="C122" s="109" t="s">
        <v>448</v>
      </c>
      <c r="D122" s="161" t="s">
        <v>449</v>
      </c>
      <c r="E122" s="111" t="s">
        <v>392</v>
      </c>
      <c r="F122" s="111" t="s">
        <v>450</v>
      </c>
      <c r="G122" s="104"/>
      <c r="H122" s="109" t="s">
        <v>157</v>
      </c>
      <c r="I122" s="109" t="s">
        <v>157</v>
      </c>
      <c r="J122" s="181">
        <v>500</v>
      </c>
      <c r="K122" s="132" t="s">
        <v>445</v>
      </c>
      <c r="L122" s="107"/>
      <c r="M122" s="107"/>
      <c r="N122" s="107"/>
      <c r="P122" s="107"/>
    </row>
    <row r="123" spans="1:17" s="108" customFormat="1" ht="28.3" x14ac:dyDescent="0.35">
      <c r="A123" s="103" t="s">
        <v>151</v>
      </c>
      <c r="B123" s="104">
        <v>4</v>
      </c>
      <c r="C123" s="109" t="s">
        <v>451</v>
      </c>
      <c r="D123" s="161" t="s">
        <v>452</v>
      </c>
      <c r="E123" s="202" t="s">
        <v>453</v>
      </c>
      <c r="F123" s="111" t="s">
        <v>450</v>
      </c>
      <c r="G123" s="104"/>
      <c r="H123" s="109" t="s">
        <v>157</v>
      </c>
      <c r="I123" s="109" t="s">
        <v>157</v>
      </c>
      <c r="J123" s="181">
        <v>500</v>
      </c>
      <c r="K123" s="132" t="s">
        <v>445</v>
      </c>
      <c r="L123" s="107"/>
      <c r="M123" s="107"/>
      <c r="N123" s="107"/>
      <c r="P123" s="107"/>
    </row>
    <row r="124" spans="1:17" s="108" customFormat="1" ht="42.45" x14ac:dyDescent="0.35">
      <c r="A124" s="103" t="s">
        <v>210</v>
      </c>
      <c r="B124" s="104">
        <v>5</v>
      </c>
      <c r="C124" s="109" t="s">
        <v>454</v>
      </c>
      <c r="D124" s="115" t="s">
        <v>455</v>
      </c>
      <c r="E124" s="111" t="s">
        <v>456</v>
      </c>
      <c r="F124" s="111" t="s">
        <v>205</v>
      </c>
      <c r="G124" s="104"/>
      <c r="H124" s="109" t="s">
        <v>157</v>
      </c>
      <c r="I124" s="109" t="s">
        <v>157</v>
      </c>
      <c r="J124" s="181">
        <v>200</v>
      </c>
      <c r="K124" s="132" t="s">
        <v>425</v>
      </c>
      <c r="L124" s="107"/>
      <c r="M124" s="107"/>
      <c r="N124" s="107"/>
      <c r="P124" s="107"/>
    </row>
    <row r="125" spans="1:17" s="108" customFormat="1" ht="42.45" x14ac:dyDescent="0.35">
      <c r="A125" s="103" t="s">
        <v>172</v>
      </c>
      <c r="B125" s="104">
        <v>6</v>
      </c>
      <c r="C125" s="109" t="s">
        <v>457</v>
      </c>
      <c r="D125" s="115" t="s">
        <v>458</v>
      </c>
      <c r="E125" s="115" t="s">
        <v>459</v>
      </c>
      <c r="F125" s="111" t="s">
        <v>349</v>
      </c>
      <c r="G125" s="104"/>
      <c r="H125" s="109" t="s">
        <v>157</v>
      </c>
      <c r="I125" s="109" t="s">
        <v>157</v>
      </c>
      <c r="J125" s="125">
        <v>200</v>
      </c>
      <c r="K125" s="132" t="s">
        <v>425</v>
      </c>
      <c r="L125" s="107"/>
      <c r="M125" s="107"/>
      <c r="N125" s="107"/>
      <c r="P125" s="107"/>
    </row>
    <row r="126" spans="1:17" s="108" customFormat="1" ht="42.45" x14ac:dyDescent="0.35">
      <c r="A126" s="103" t="s">
        <v>176</v>
      </c>
      <c r="B126" s="104">
        <v>7</v>
      </c>
      <c r="C126" s="109" t="s">
        <v>460</v>
      </c>
      <c r="D126" s="115" t="s">
        <v>461</v>
      </c>
      <c r="E126" s="111" t="s">
        <v>392</v>
      </c>
      <c r="F126" s="111" t="s">
        <v>349</v>
      </c>
      <c r="G126" s="104"/>
      <c r="H126" s="109" t="s">
        <v>157</v>
      </c>
      <c r="I126" s="109" t="s">
        <v>157</v>
      </c>
      <c r="J126" s="125">
        <v>200</v>
      </c>
      <c r="K126" s="132" t="s">
        <v>425</v>
      </c>
      <c r="L126" s="107"/>
      <c r="M126" s="107"/>
      <c r="N126" s="107"/>
      <c r="P126" s="107"/>
    </row>
    <row r="127" spans="1:17" s="103" customFormat="1" ht="42.45" x14ac:dyDescent="0.35">
      <c r="A127" s="103" t="s">
        <v>183</v>
      </c>
      <c r="B127" s="104">
        <v>8</v>
      </c>
      <c r="C127" s="109" t="s">
        <v>462</v>
      </c>
      <c r="D127" s="115" t="s">
        <v>463</v>
      </c>
      <c r="E127" s="115" t="s">
        <v>464</v>
      </c>
      <c r="F127" s="109" t="s">
        <v>263</v>
      </c>
      <c r="G127" s="127"/>
      <c r="H127" s="109" t="s">
        <v>157</v>
      </c>
      <c r="I127" s="109" t="s">
        <v>157</v>
      </c>
      <c r="J127" s="125">
        <v>200</v>
      </c>
      <c r="K127" s="132" t="s">
        <v>425</v>
      </c>
      <c r="L127" s="122"/>
      <c r="M127" s="122"/>
      <c r="N127" s="122"/>
      <c r="P127" s="122"/>
    </row>
    <row r="128" spans="1:17" s="103" customFormat="1" ht="42.45" x14ac:dyDescent="0.35">
      <c r="A128" s="103" t="s">
        <v>183</v>
      </c>
      <c r="B128" s="104">
        <v>9</v>
      </c>
      <c r="C128" s="117" t="s">
        <v>465</v>
      </c>
      <c r="D128" s="118" t="s">
        <v>466</v>
      </c>
      <c r="E128" s="118" t="s">
        <v>972</v>
      </c>
      <c r="F128" s="119" t="s">
        <v>467</v>
      </c>
      <c r="G128" s="127"/>
      <c r="H128" s="117" t="s">
        <v>157</v>
      </c>
      <c r="I128" s="117" t="s">
        <v>157</v>
      </c>
      <c r="J128" s="182">
        <v>1200000</v>
      </c>
      <c r="K128" s="183" t="s">
        <v>425</v>
      </c>
      <c r="L128" s="122"/>
      <c r="M128" s="122"/>
      <c r="N128" s="122"/>
      <c r="P128" s="122"/>
    </row>
    <row r="129" spans="1:16" s="108" customFormat="1" ht="42.45" x14ac:dyDescent="0.35">
      <c r="A129" s="103" t="s">
        <v>206</v>
      </c>
      <c r="B129" s="104">
        <v>10</v>
      </c>
      <c r="C129" s="109" t="s">
        <v>468</v>
      </c>
      <c r="D129" s="115" t="s">
        <v>469</v>
      </c>
      <c r="E129" s="115" t="s">
        <v>470</v>
      </c>
      <c r="F129" s="111" t="s">
        <v>349</v>
      </c>
      <c r="G129" s="104"/>
      <c r="H129" s="109" t="s">
        <v>157</v>
      </c>
      <c r="I129" s="109" t="s">
        <v>157</v>
      </c>
      <c r="J129" s="125">
        <v>500</v>
      </c>
      <c r="K129" s="132" t="s">
        <v>425</v>
      </c>
      <c r="L129" s="107"/>
      <c r="M129" s="107"/>
      <c r="N129" s="107"/>
      <c r="P129" s="107"/>
    </row>
    <row r="130" spans="1:16" s="108" customFormat="1" ht="28.3" x14ac:dyDescent="0.35">
      <c r="A130" s="103" t="s">
        <v>163</v>
      </c>
      <c r="B130" s="104">
        <v>11</v>
      </c>
      <c r="C130" s="109" t="s">
        <v>471</v>
      </c>
      <c r="D130" s="161" t="s">
        <v>472</v>
      </c>
      <c r="E130" s="202" t="s">
        <v>952</v>
      </c>
      <c r="F130" s="111" t="s">
        <v>268</v>
      </c>
      <c r="G130" s="104"/>
      <c r="H130" s="109" t="s">
        <v>157</v>
      </c>
      <c r="I130" s="109" t="s">
        <v>157</v>
      </c>
      <c r="J130" s="192">
        <v>500</v>
      </c>
      <c r="K130" s="132" t="s">
        <v>445</v>
      </c>
      <c r="L130" s="107"/>
      <c r="M130" s="107"/>
      <c r="N130" s="107"/>
      <c r="P130" s="107"/>
    </row>
    <row r="131" spans="1:16" s="108" customFormat="1" ht="28.3" x14ac:dyDescent="0.35">
      <c r="A131" s="103" t="s">
        <v>210</v>
      </c>
      <c r="B131" s="104">
        <v>12</v>
      </c>
      <c r="C131" s="109" t="s">
        <v>473</v>
      </c>
      <c r="D131" s="161" t="s">
        <v>474</v>
      </c>
      <c r="E131" s="115" t="s">
        <v>475</v>
      </c>
      <c r="F131" s="111" t="s">
        <v>476</v>
      </c>
      <c r="G131" s="104"/>
      <c r="H131" s="109" t="s">
        <v>157</v>
      </c>
      <c r="I131" s="109" t="s">
        <v>157</v>
      </c>
      <c r="J131" s="125">
        <v>5000</v>
      </c>
      <c r="K131" s="132" t="s">
        <v>445</v>
      </c>
      <c r="L131" s="107"/>
      <c r="M131" s="107"/>
      <c r="N131" s="107"/>
      <c r="P131" s="107"/>
    </row>
    <row r="132" spans="1:16" s="108" customFormat="1" ht="28.3" x14ac:dyDescent="0.35">
      <c r="A132" s="103" t="s">
        <v>176</v>
      </c>
      <c r="B132" s="104">
        <v>13</v>
      </c>
      <c r="C132" s="109" t="s">
        <v>477</v>
      </c>
      <c r="D132" s="161" t="s">
        <v>478</v>
      </c>
      <c r="E132" s="115" t="s">
        <v>479</v>
      </c>
      <c r="F132" s="111" t="s">
        <v>303</v>
      </c>
      <c r="G132" s="104"/>
      <c r="H132" s="109" t="s">
        <v>157</v>
      </c>
      <c r="I132" s="109" t="s">
        <v>157</v>
      </c>
      <c r="J132" s="203">
        <v>2000</v>
      </c>
      <c r="K132" s="132" t="s">
        <v>445</v>
      </c>
      <c r="L132" s="107">
        <f>J128+J132</f>
        <v>1202000</v>
      </c>
      <c r="M132" s="107"/>
      <c r="N132" s="107"/>
      <c r="P132" s="107"/>
    </row>
    <row r="133" spans="1:16" s="103" customFormat="1" ht="28.3" x14ac:dyDescent="0.35">
      <c r="A133" s="103" t="s">
        <v>176</v>
      </c>
      <c r="B133" s="104">
        <v>14</v>
      </c>
      <c r="C133" s="109" t="s">
        <v>480</v>
      </c>
      <c r="D133" s="161" t="s">
        <v>481</v>
      </c>
      <c r="E133" s="111" t="s">
        <v>392</v>
      </c>
      <c r="F133" s="111" t="s">
        <v>268</v>
      </c>
      <c r="G133" s="127"/>
      <c r="H133" s="109" t="s">
        <v>157</v>
      </c>
      <c r="I133" s="109" t="s">
        <v>157</v>
      </c>
      <c r="J133" s="203">
        <v>500</v>
      </c>
      <c r="K133" s="132" t="s">
        <v>445</v>
      </c>
      <c r="L133" s="122"/>
      <c r="M133" s="122"/>
      <c r="N133" s="122"/>
      <c r="P133" s="122"/>
    </row>
    <row r="134" spans="1:16" s="103" customFormat="1" ht="28.3" x14ac:dyDescent="0.35">
      <c r="A134" s="103" t="s">
        <v>163</v>
      </c>
      <c r="B134" s="104">
        <v>15</v>
      </c>
      <c r="C134" s="117" t="s">
        <v>482</v>
      </c>
      <c r="D134" s="118" t="s">
        <v>483</v>
      </c>
      <c r="E134" s="119" t="s">
        <v>973</v>
      </c>
      <c r="F134" s="119" t="s">
        <v>484</v>
      </c>
      <c r="G134" s="127" t="s">
        <v>167</v>
      </c>
      <c r="H134" s="117" t="s">
        <v>157</v>
      </c>
      <c r="I134" s="119"/>
      <c r="J134" s="182">
        <v>400000</v>
      </c>
      <c r="K134" s="183" t="s">
        <v>485</v>
      </c>
      <c r="L134" s="122">
        <f>J127+J125</f>
        <v>400</v>
      </c>
      <c r="M134" s="122"/>
      <c r="N134" s="122"/>
      <c r="P134" s="122"/>
    </row>
    <row r="135" spans="1:16" s="108" customFormat="1" ht="42.45" x14ac:dyDescent="0.35">
      <c r="A135" s="108" t="s">
        <v>210</v>
      </c>
      <c r="B135" s="104">
        <v>16</v>
      </c>
      <c r="C135" s="109" t="s">
        <v>486</v>
      </c>
      <c r="D135" s="115" t="s">
        <v>487</v>
      </c>
      <c r="E135" s="111" t="s">
        <v>973</v>
      </c>
      <c r="F135" s="111" t="s">
        <v>349</v>
      </c>
      <c r="G135" s="104"/>
      <c r="H135" s="109" t="s">
        <v>157</v>
      </c>
      <c r="I135" s="109" t="s">
        <v>157</v>
      </c>
      <c r="J135" s="125">
        <v>48000</v>
      </c>
      <c r="K135" s="132" t="s">
        <v>425</v>
      </c>
      <c r="L135" s="107">
        <f>J137</f>
        <v>50000</v>
      </c>
      <c r="M135" s="107"/>
      <c r="N135" s="107"/>
      <c r="P135" s="107"/>
    </row>
    <row r="136" spans="1:16" s="108" customFormat="1" ht="42.45" x14ac:dyDescent="0.35">
      <c r="A136" s="108" t="s">
        <v>172</v>
      </c>
      <c r="B136" s="104">
        <v>17</v>
      </c>
      <c r="C136" s="109" t="s">
        <v>488</v>
      </c>
      <c r="D136" s="115" t="s">
        <v>489</v>
      </c>
      <c r="E136" s="111" t="s">
        <v>973</v>
      </c>
      <c r="F136" s="111" t="s">
        <v>490</v>
      </c>
      <c r="G136" s="109"/>
      <c r="H136" s="109" t="s">
        <v>157</v>
      </c>
      <c r="I136" s="109" t="s">
        <v>157</v>
      </c>
      <c r="J136" s="125">
        <v>2000</v>
      </c>
      <c r="K136" s="132" t="s">
        <v>425</v>
      </c>
      <c r="L136" s="107">
        <f>J123+J129+J130+J134+J135+J136+J138+J141</f>
        <v>458500</v>
      </c>
      <c r="M136" s="107"/>
      <c r="N136" s="107"/>
      <c r="P136" s="107"/>
    </row>
    <row r="137" spans="1:16" s="184" customFormat="1" ht="70.75" x14ac:dyDescent="0.35">
      <c r="A137" s="184" t="s">
        <v>176</v>
      </c>
      <c r="B137" s="185">
        <v>18</v>
      </c>
      <c r="C137" s="186" t="s">
        <v>491</v>
      </c>
      <c r="D137" s="204" t="s">
        <v>492</v>
      </c>
      <c r="E137" s="188" t="s">
        <v>974</v>
      </c>
      <c r="F137" s="188" t="s">
        <v>493</v>
      </c>
      <c r="G137" s="185"/>
      <c r="H137" s="186" t="s">
        <v>157</v>
      </c>
      <c r="I137" s="186" t="s">
        <v>157</v>
      </c>
      <c r="J137" s="205">
        <v>50000</v>
      </c>
      <c r="K137" s="190" t="s">
        <v>425</v>
      </c>
      <c r="L137" s="191">
        <f>J131</f>
        <v>5000</v>
      </c>
      <c r="M137" s="191"/>
      <c r="N137" s="191"/>
      <c r="P137" s="191"/>
    </row>
    <row r="138" spans="1:16" s="108" customFormat="1" ht="42.45" x14ac:dyDescent="0.35">
      <c r="A138" s="108" t="s">
        <v>176</v>
      </c>
      <c r="B138" s="104">
        <v>19</v>
      </c>
      <c r="C138" s="109" t="s">
        <v>494</v>
      </c>
      <c r="D138" s="115" t="s">
        <v>495</v>
      </c>
      <c r="E138" s="111" t="s">
        <v>973</v>
      </c>
      <c r="F138" s="111" t="s">
        <v>450</v>
      </c>
      <c r="G138" s="104"/>
      <c r="H138" s="109" t="s">
        <v>157</v>
      </c>
      <c r="I138" s="109" t="s">
        <v>157</v>
      </c>
      <c r="J138" s="125">
        <v>2000</v>
      </c>
      <c r="K138" s="132" t="s">
        <v>425</v>
      </c>
      <c r="L138" s="107">
        <f>J140+J139+J133+J126+J122+J121+J120</f>
        <v>4200</v>
      </c>
      <c r="M138" s="107"/>
      <c r="N138" s="107"/>
      <c r="P138" s="107"/>
    </row>
    <row r="139" spans="1:16" s="108" customFormat="1" ht="42.45" x14ac:dyDescent="0.35">
      <c r="A139" s="108" t="s">
        <v>176</v>
      </c>
      <c r="B139" s="104">
        <v>20</v>
      </c>
      <c r="C139" s="109" t="s">
        <v>496</v>
      </c>
      <c r="D139" s="115" t="s">
        <v>497</v>
      </c>
      <c r="E139" s="111" t="s">
        <v>392</v>
      </c>
      <c r="F139" s="111" t="s">
        <v>349</v>
      </c>
      <c r="G139" s="104"/>
      <c r="H139" s="109" t="s">
        <v>157</v>
      </c>
      <c r="I139" s="109" t="s">
        <v>157</v>
      </c>
      <c r="J139" s="125">
        <v>1000</v>
      </c>
      <c r="K139" s="132" t="s">
        <v>425</v>
      </c>
      <c r="L139" s="107">
        <f>J124</f>
        <v>200</v>
      </c>
      <c r="M139" s="107"/>
      <c r="N139" s="107"/>
      <c r="P139" s="107"/>
    </row>
    <row r="140" spans="1:16" s="108" customFormat="1" ht="42.45" x14ac:dyDescent="0.35">
      <c r="A140" s="108" t="s">
        <v>206</v>
      </c>
      <c r="B140" s="104">
        <v>21</v>
      </c>
      <c r="C140" s="109" t="s">
        <v>498</v>
      </c>
      <c r="D140" s="115" t="s">
        <v>499</v>
      </c>
      <c r="E140" s="111" t="s">
        <v>392</v>
      </c>
      <c r="F140" s="111" t="s">
        <v>349</v>
      </c>
      <c r="G140" s="104"/>
      <c r="H140" s="109" t="s">
        <v>157</v>
      </c>
      <c r="I140" s="109" t="s">
        <v>157</v>
      </c>
      <c r="J140" s="125">
        <v>1000</v>
      </c>
      <c r="K140" s="132" t="s">
        <v>425</v>
      </c>
      <c r="L140" s="107"/>
      <c r="M140" s="107"/>
      <c r="N140" s="107"/>
      <c r="P140" s="107"/>
    </row>
    <row r="141" spans="1:16" s="108" customFormat="1" ht="28.3" x14ac:dyDescent="0.35">
      <c r="A141" s="103" t="s">
        <v>163</v>
      </c>
      <c r="B141" s="104">
        <v>22</v>
      </c>
      <c r="C141" s="109" t="s">
        <v>500</v>
      </c>
      <c r="D141" s="161" t="s">
        <v>501</v>
      </c>
      <c r="E141" s="111" t="s">
        <v>975</v>
      </c>
      <c r="F141" s="111" t="s">
        <v>287</v>
      </c>
      <c r="G141" s="104"/>
      <c r="H141" s="109" t="s">
        <v>157</v>
      </c>
      <c r="I141" s="109" t="s">
        <v>157</v>
      </c>
      <c r="J141" s="125">
        <v>5000</v>
      </c>
      <c r="K141" s="183" t="s">
        <v>502</v>
      </c>
      <c r="L141" s="107"/>
      <c r="M141" s="107"/>
      <c r="N141" s="107"/>
      <c r="P141" s="107"/>
    </row>
    <row r="142" spans="1:16" s="108" customFormat="1" ht="14.15" x14ac:dyDescent="0.35">
      <c r="A142" s="103"/>
      <c r="B142" s="193"/>
      <c r="C142" s="173"/>
      <c r="D142" s="206"/>
      <c r="E142" s="207"/>
      <c r="F142" s="207"/>
      <c r="G142" s="193"/>
      <c r="H142" s="173"/>
      <c r="I142" s="173"/>
      <c r="J142" s="208">
        <f>SUM(J120:J141)</f>
        <v>1720300</v>
      </c>
      <c r="K142" s="209"/>
      <c r="L142" s="107">
        <f>SUM(L120:L141)</f>
        <v>1720300</v>
      </c>
      <c r="M142" s="107"/>
      <c r="N142" s="107"/>
      <c r="P142" s="107"/>
    </row>
    <row r="143" spans="1:16" s="108" customFormat="1" ht="14.15" x14ac:dyDescent="0.35">
      <c r="A143" s="103"/>
      <c r="B143" s="133"/>
      <c r="C143" s="134"/>
      <c r="D143" s="210"/>
      <c r="E143" s="154"/>
      <c r="F143" s="154"/>
      <c r="G143" s="133"/>
      <c r="H143" s="134"/>
      <c r="I143" s="134"/>
      <c r="J143" s="139"/>
      <c r="K143" s="180"/>
      <c r="L143" s="211"/>
      <c r="M143" s="211"/>
      <c r="N143" s="211"/>
      <c r="P143" s="211"/>
    </row>
    <row r="144" spans="1:16" s="98" customFormat="1" ht="20.149999999999999" customHeight="1" x14ac:dyDescent="0.5">
      <c r="A144" s="144"/>
      <c r="G144" s="98" t="s">
        <v>140</v>
      </c>
    </row>
    <row r="145" spans="1:20" ht="19.100000000000001" customHeight="1" x14ac:dyDescent="0.5">
      <c r="B145" s="98"/>
      <c r="C145" s="98"/>
      <c r="D145" s="98"/>
      <c r="E145" s="98"/>
      <c r="F145" s="98"/>
      <c r="G145" s="98" t="s">
        <v>503</v>
      </c>
      <c r="H145" s="98"/>
      <c r="I145" s="98"/>
      <c r="J145" s="98"/>
      <c r="K145" s="98"/>
      <c r="L145" s="98"/>
      <c r="M145" s="98"/>
      <c r="N145" s="98"/>
      <c r="O145" s="98"/>
      <c r="P145" s="98"/>
      <c r="Q145" s="98"/>
    </row>
    <row r="146" spans="1:20" s="108" customFormat="1" ht="56.6" x14ac:dyDescent="0.35">
      <c r="A146" s="103"/>
      <c r="B146" s="104" t="s">
        <v>1</v>
      </c>
      <c r="C146" s="104" t="s">
        <v>142</v>
      </c>
      <c r="D146" s="104" t="s">
        <v>143</v>
      </c>
      <c r="E146" s="212" t="s">
        <v>144</v>
      </c>
      <c r="F146" s="104" t="s">
        <v>145</v>
      </c>
      <c r="G146" s="104" t="s">
        <v>146</v>
      </c>
      <c r="H146" s="104" t="s">
        <v>147</v>
      </c>
      <c r="I146" s="104" t="s">
        <v>148</v>
      </c>
      <c r="J146" s="105" t="s">
        <v>149</v>
      </c>
      <c r="K146" s="106" t="s">
        <v>150</v>
      </c>
      <c r="L146" s="107"/>
      <c r="M146" s="107"/>
      <c r="N146" s="107"/>
      <c r="P146" s="107"/>
    </row>
    <row r="147" spans="1:20" s="108" customFormat="1" ht="42.45" x14ac:dyDescent="0.35">
      <c r="A147" s="103"/>
      <c r="B147" s="104">
        <v>1</v>
      </c>
      <c r="C147" s="109" t="s">
        <v>504</v>
      </c>
      <c r="D147" s="123" t="s">
        <v>505</v>
      </c>
      <c r="E147" s="202" t="s">
        <v>976</v>
      </c>
      <c r="F147" s="111" t="s">
        <v>381</v>
      </c>
      <c r="G147" s="104"/>
      <c r="H147" s="109" t="s">
        <v>157</v>
      </c>
      <c r="I147" s="109" t="s">
        <v>157</v>
      </c>
      <c r="J147" s="125">
        <v>5000</v>
      </c>
      <c r="K147" s="132" t="s">
        <v>425</v>
      </c>
      <c r="L147" s="107">
        <f>J147+J155+J165</f>
        <v>60000</v>
      </c>
      <c r="M147" s="107"/>
      <c r="N147" s="107"/>
      <c r="P147" s="107"/>
    </row>
    <row r="148" spans="1:20" s="108" customFormat="1" ht="28.3" x14ac:dyDescent="0.35">
      <c r="A148" s="103"/>
      <c r="B148" s="104">
        <v>2</v>
      </c>
      <c r="C148" s="109" t="s">
        <v>506</v>
      </c>
      <c r="D148" s="123" t="s">
        <v>507</v>
      </c>
      <c r="E148" s="111" t="s">
        <v>392</v>
      </c>
      <c r="F148" s="111" t="s">
        <v>268</v>
      </c>
      <c r="G148" s="104"/>
      <c r="H148" s="109" t="s">
        <v>157</v>
      </c>
      <c r="I148" s="109" t="s">
        <v>157</v>
      </c>
      <c r="J148" s="125">
        <v>500</v>
      </c>
      <c r="K148" s="132" t="s">
        <v>508</v>
      </c>
      <c r="L148" s="107"/>
      <c r="M148" s="107"/>
      <c r="N148" s="107"/>
      <c r="P148" s="107"/>
    </row>
    <row r="149" spans="1:20" s="108" customFormat="1" ht="28.3" x14ac:dyDescent="0.35">
      <c r="A149" s="103"/>
      <c r="B149" s="104">
        <v>3</v>
      </c>
      <c r="C149" s="109" t="s">
        <v>509</v>
      </c>
      <c r="D149" s="123" t="s">
        <v>510</v>
      </c>
      <c r="E149" s="111" t="s">
        <v>511</v>
      </c>
      <c r="F149" s="111" t="s">
        <v>205</v>
      </c>
      <c r="G149" s="104"/>
      <c r="H149" s="109" t="s">
        <v>157</v>
      </c>
      <c r="I149" s="109" t="s">
        <v>157</v>
      </c>
      <c r="J149" s="125">
        <v>500</v>
      </c>
      <c r="K149" s="132" t="s">
        <v>508</v>
      </c>
      <c r="L149" s="107"/>
      <c r="M149" s="107"/>
      <c r="N149" s="107"/>
      <c r="P149" s="107"/>
    </row>
    <row r="150" spans="1:20" s="108" customFormat="1" ht="28.3" x14ac:dyDescent="0.35">
      <c r="A150" s="103"/>
      <c r="B150" s="104">
        <v>4</v>
      </c>
      <c r="C150" s="109" t="s">
        <v>512</v>
      </c>
      <c r="D150" s="123" t="s">
        <v>513</v>
      </c>
      <c r="E150" s="111" t="s">
        <v>392</v>
      </c>
      <c r="F150" s="111" t="s">
        <v>268</v>
      </c>
      <c r="G150" s="104"/>
      <c r="H150" s="109" t="s">
        <v>157</v>
      </c>
      <c r="I150" s="109" t="s">
        <v>157</v>
      </c>
      <c r="J150" s="125">
        <v>500</v>
      </c>
      <c r="K150" s="132" t="s">
        <v>508</v>
      </c>
      <c r="L150" s="107">
        <f>J161+J162</f>
        <v>31500</v>
      </c>
      <c r="M150" s="107"/>
      <c r="N150" s="107"/>
      <c r="P150" s="107"/>
    </row>
    <row r="151" spans="1:20" s="108" customFormat="1" ht="28.3" x14ac:dyDescent="0.35">
      <c r="A151" s="103"/>
      <c r="B151" s="104">
        <v>5</v>
      </c>
      <c r="C151" s="109" t="s">
        <v>514</v>
      </c>
      <c r="D151" s="152" t="s">
        <v>515</v>
      </c>
      <c r="E151" s="111" t="s">
        <v>392</v>
      </c>
      <c r="F151" s="111" t="s">
        <v>268</v>
      </c>
      <c r="G151" s="104"/>
      <c r="H151" s="109" t="s">
        <v>157</v>
      </c>
      <c r="I151" s="109" t="s">
        <v>157</v>
      </c>
      <c r="J151" s="125">
        <v>500</v>
      </c>
      <c r="K151" s="132" t="s">
        <v>508</v>
      </c>
      <c r="L151" s="107" t="str">
        <f>E167</f>
        <v>Non-Residential_Business/Hamilton Center(3-Storey)</v>
      </c>
      <c r="M151" s="107"/>
      <c r="N151" s="107"/>
      <c r="P151" s="107"/>
    </row>
    <row r="152" spans="1:20" s="108" customFormat="1" ht="28.3" x14ac:dyDescent="0.35">
      <c r="A152" s="103"/>
      <c r="B152" s="104">
        <v>6</v>
      </c>
      <c r="C152" s="109" t="s">
        <v>516</v>
      </c>
      <c r="D152" s="152" t="s">
        <v>517</v>
      </c>
      <c r="E152" s="111" t="s">
        <v>392</v>
      </c>
      <c r="F152" s="111" t="s">
        <v>268</v>
      </c>
      <c r="G152" s="104"/>
      <c r="H152" s="109" t="s">
        <v>157</v>
      </c>
      <c r="I152" s="109" t="s">
        <v>157</v>
      </c>
      <c r="J152" s="125">
        <v>500</v>
      </c>
      <c r="K152" s="132" t="s">
        <v>508</v>
      </c>
      <c r="L152" s="107"/>
      <c r="M152" s="107"/>
      <c r="N152" s="107"/>
      <c r="P152" s="107"/>
      <c r="T152" s="108">
        <v>14</v>
      </c>
    </row>
    <row r="153" spans="1:20" s="108" customFormat="1" ht="28.3" x14ac:dyDescent="0.35">
      <c r="A153" s="103"/>
      <c r="B153" s="104">
        <v>7</v>
      </c>
      <c r="C153" s="109" t="s">
        <v>518</v>
      </c>
      <c r="D153" s="152" t="s">
        <v>519</v>
      </c>
      <c r="E153" s="111" t="s">
        <v>511</v>
      </c>
      <c r="F153" s="111" t="s">
        <v>205</v>
      </c>
      <c r="G153" s="104"/>
      <c r="H153" s="109" t="s">
        <v>157</v>
      </c>
      <c r="I153" s="109" t="s">
        <v>157</v>
      </c>
      <c r="J153" s="125">
        <v>0</v>
      </c>
      <c r="K153" s="132" t="s">
        <v>508</v>
      </c>
      <c r="L153" s="107">
        <f>J149+J153+J164</f>
        <v>700</v>
      </c>
      <c r="M153" s="107"/>
      <c r="N153" s="107"/>
      <c r="P153" s="107"/>
      <c r="T153" s="108">
        <v>19</v>
      </c>
    </row>
    <row r="154" spans="1:20" s="103" customFormat="1" ht="42.45" x14ac:dyDescent="0.35">
      <c r="B154" s="104">
        <v>8</v>
      </c>
      <c r="C154" s="117" t="s">
        <v>520</v>
      </c>
      <c r="D154" s="128" t="s">
        <v>521</v>
      </c>
      <c r="E154" s="213" t="s">
        <v>977</v>
      </c>
      <c r="F154" s="119" t="s">
        <v>522</v>
      </c>
      <c r="G154" s="127"/>
      <c r="H154" s="117" t="s">
        <v>157</v>
      </c>
      <c r="I154" s="117" t="s">
        <v>157</v>
      </c>
      <c r="J154" s="182">
        <v>54000</v>
      </c>
      <c r="K154" s="183" t="s">
        <v>523</v>
      </c>
      <c r="L154" s="122"/>
      <c r="M154" s="122"/>
      <c r="N154" s="122"/>
      <c r="P154" s="122"/>
      <c r="T154" s="103">
        <v>12</v>
      </c>
    </row>
    <row r="155" spans="1:20" s="103" customFormat="1" ht="42.45" x14ac:dyDescent="0.35">
      <c r="B155" s="104">
        <v>9</v>
      </c>
      <c r="C155" s="117" t="s">
        <v>524</v>
      </c>
      <c r="D155" s="128" t="s">
        <v>525</v>
      </c>
      <c r="E155" s="213" t="s">
        <v>978</v>
      </c>
      <c r="F155" s="119" t="s">
        <v>526</v>
      </c>
      <c r="G155" s="127"/>
      <c r="H155" s="117" t="s">
        <v>157</v>
      </c>
      <c r="I155" s="117" t="s">
        <v>157</v>
      </c>
      <c r="J155" s="182">
        <v>50000</v>
      </c>
      <c r="K155" s="183" t="s">
        <v>523</v>
      </c>
      <c r="L155" s="122">
        <f>J148+J150+J151+J152+J156+J157+J158+J159+J163+J166+J168</f>
        <v>5500</v>
      </c>
      <c r="M155" s="122"/>
      <c r="N155" s="122"/>
      <c r="P155" s="122"/>
      <c r="T155" s="103">
        <v>14</v>
      </c>
    </row>
    <row r="156" spans="1:20" s="108" customFormat="1" ht="42.45" x14ac:dyDescent="0.35">
      <c r="A156" s="103"/>
      <c r="B156" s="104">
        <v>10</v>
      </c>
      <c r="C156" s="109" t="s">
        <v>527</v>
      </c>
      <c r="D156" s="152" t="s">
        <v>528</v>
      </c>
      <c r="E156" s="111" t="s">
        <v>392</v>
      </c>
      <c r="F156" s="111" t="s">
        <v>268</v>
      </c>
      <c r="G156" s="104"/>
      <c r="H156" s="109" t="s">
        <v>157</v>
      </c>
      <c r="I156" s="109" t="s">
        <v>157</v>
      </c>
      <c r="J156" s="125">
        <v>500</v>
      </c>
      <c r="K156" s="183" t="s">
        <v>523</v>
      </c>
      <c r="L156" s="107"/>
      <c r="M156" s="107"/>
      <c r="N156" s="107"/>
      <c r="P156" s="107"/>
      <c r="T156" s="108">
        <v>13</v>
      </c>
    </row>
    <row r="157" spans="1:20" s="108" customFormat="1" ht="42.45" x14ac:dyDescent="0.35">
      <c r="A157" s="103"/>
      <c r="B157" s="104">
        <v>11</v>
      </c>
      <c r="C157" s="109" t="s">
        <v>529</v>
      </c>
      <c r="D157" s="152" t="s">
        <v>530</v>
      </c>
      <c r="E157" s="111" t="s">
        <v>392</v>
      </c>
      <c r="F157" s="111" t="s">
        <v>268</v>
      </c>
      <c r="G157" s="104"/>
      <c r="H157" s="109" t="s">
        <v>157</v>
      </c>
      <c r="I157" s="109" t="s">
        <v>157</v>
      </c>
      <c r="J157" s="125">
        <v>500</v>
      </c>
      <c r="K157" s="132" t="s">
        <v>531</v>
      </c>
      <c r="L157" s="107"/>
      <c r="M157" s="107"/>
      <c r="N157" s="107"/>
      <c r="P157" s="107"/>
      <c r="T157" s="108">
        <v>5</v>
      </c>
    </row>
    <row r="158" spans="1:20" s="108" customFormat="1" ht="42.45" x14ac:dyDescent="0.35">
      <c r="A158" s="103"/>
      <c r="B158" s="104">
        <v>12</v>
      </c>
      <c r="C158" s="109" t="s">
        <v>532</v>
      </c>
      <c r="D158" s="152" t="s">
        <v>533</v>
      </c>
      <c r="E158" s="111" t="s">
        <v>392</v>
      </c>
      <c r="F158" s="111" t="s">
        <v>268</v>
      </c>
      <c r="G158" s="104"/>
      <c r="H158" s="109" t="s">
        <v>157</v>
      </c>
      <c r="I158" s="109" t="s">
        <v>157</v>
      </c>
      <c r="J158" s="125">
        <v>500</v>
      </c>
      <c r="K158" s="132" t="s">
        <v>531</v>
      </c>
      <c r="L158" s="107"/>
      <c r="M158" s="107"/>
      <c r="N158" s="107"/>
      <c r="P158" s="107"/>
      <c r="T158" s="108">
        <v>1</v>
      </c>
    </row>
    <row r="159" spans="1:20" s="108" customFormat="1" ht="42.45" x14ac:dyDescent="0.35">
      <c r="A159" s="103"/>
      <c r="B159" s="104">
        <v>13</v>
      </c>
      <c r="C159" s="109" t="s">
        <v>534</v>
      </c>
      <c r="D159" s="152" t="s">
        <v>535</v>
      </c>
      <c r="E159" s="111" t="s">
        <v>392</v>
      </c>
      <c r="F159" s="111" t="s">
        <v>268</v>
      </c>
      <c r="G159" s="104"/>
      <c r="H159" s="109" t="s">
        <v>157</v>
      </c>
      <c r="I159" s="109" t="s">
        <v>157</v>
      </c>
      <c r="J159" s="125">
        <v>500</v>
      </c>
      <c r="K159" s="132" t="s">
        <v>531</v>
      </c>
      <c r="L159" s="107"/>
      <c r="M159" s="107"/>
      <c r="N159" s="107"/>
      <c r="P159" s="107"/>
      <c r="T159" s="108">
        <v>7</v>
      </c>
    </row>
    <row r="160" spans="1:20" s="103" customFormat="1" ht="84.9" x14ac:dyDescent="0.35">
      <c r="B160" s="127">
        <v>14</v>
      </c>
      <c r="C160" s="117" t="s">
        <v>536</v>
      </c>
      <c r="D160" s="214" t="s">
        <v>537</v>
      </c>
      <c r="E160" s="119" t="s">
        <v>979</v>
      </c>
      <c r="F160" s="119" t="s">
        <v>538</v>
      </c>
      <c r="G160" s="127" t="s">
        <v>167</v>
      </c>
      <c r="H160" s="117" t="s">
        <v>157</v>
      </c>
      <c r="I160" s="117" t="s">
        <v>157</v>
      </c>
      <c r="J160" s="182">
        <v>1600000</v>
      </c>
      <c r="K160" s="183" t="s">
        <v>531</v>
      </c>
      <c r="L160" s="122"/>
      <c r="M160" s="122"/>
      <c r="N160" s="122"/>
      <c r="P160" s="122"/>
      <c r="T160" s="103">
        <v>10</v>
      </c>
    </row>
    <row r="161" spans="1:20" s="108" customFormat="1" ht="42.45" x14ac:dyDescent="0.35">
      <c r="A161" s="103"/>
      <c r="B161" s="104">
        <v>15</v>
      </c>
      <c r="C161" s="109" t="s">
        <v>539</v>
      </c>
      <c r="D161" s="152" t="s">
        <v>540</v>
      </c>
      <c r="E161" s="111" t="s">
        <v>980</v>
      </c>
      <c r="F161" s="111" t="s">
        <v>205</v>
      </c>
      <c r="G161" s="104"/>
      <c r="H161" s="109" t="s">
        <v>157</v>
      </c>
      <c r="I161" s="109" t="s">
        <v>157</v>
      </c>
      <c r="J161" s="125">
        <v>1500</v>
      </c>
      <c r="K161" s="132" t="s">
        <v>531</v>
      </c>
      <c r="L161" s="107"/>
      <c r="M161" s="107"/>
      <c r="N161" s="107"/>
      <c r="P161" s="107"/>
      <c r="T161" s="108">
        <v>10</v>
      </c>
    </row>
    <row r="162" spans="1:20" s="184" customFormat="1" ht="84.9" x14ac:dyDescent="0.35">
      <c r="B162" s="185">
        <v>16</v>
      </c>
      <c r="C162" s="186" t="s">
        <v>541</v>
      </c>
      <c r="D162" s="204" t="s">
        <v>542</v>
      </c>
      <c r="E162" s="188" t="s">
        <v>981</v>
      </c>
      <c r="F162" s="188" t="s">
        <v>543</v>
      </c>
      <c r="G162" s="185" t="s">
        <v>544</v>
      </c>
      <c r="H162" s="186" t="s">
        <v>545</v>
      </c>
      <c r="I162" s="188" t="s">
        <v>546</v>
      </c>
      <c r="J162" s="205">
        <v>30000</v>
      </c>
      <c r="K162" s="190" t="s">
        <v>425</v>
      </c>
      <c r="L162" s="191"/>
      <c r="M162" s="191"/>
      <c r="N162" s="191"/>
      <c r="P162" s="191"/>
      <c r="T162" s="184">
        <v>9</v>
      </c>
    </row>
    <row r="163" spans="1:20" s="108" customFormat="1" ht="42.45" x14ac:dyDescent="0.35">
      <c r="A163" s="103"/>
      <c r="B163" s="104">
        <v>17</v>
      </c>
      <c r="C163" s="109" t="s">
        <v>547</v>
      </c>
      <c r="D163" s="115" t="s">
        <v>548</v>
      </c>
      <c r="E163" s="111" t="s">
        <v>392</v>
      </c>
      <c r="F163" s="111" t="s">
        <v>349</v>
      </c>
      <c r="G163" s="109"/>
      <c r="H163" s="109" t="s">
        <v>157</v>
      </c>
      <c r="I163" s="109" t="s">
        <v>157</v>
      </c>
      <c r="J163" s="125">
        <v>500</v>
      </c>
      <c r="K163" s="132" t="s">
        <v>425</v>
      </c>
      <c r="L163" s="107"/>
      <c r="M163" s="107"/>
      <c r="N163" s="107"/>
      <c r="P163" s="107"/>
      <c r="T163" s="108">
        <v>12</v>
      </c>
    </row>
    <row r="164" spans="1:20" s="108" customFormat="1" ht="42.45" x14ac:dyDescent="0.35">
      <c r="B164" s="104">
        <v>18</v>
      </c>
      <c r="C164" s="109" t="s">
        <v>549</v>
      </c>
      <c r="D164" s="115" t="s">
        <v>550</v>
      </c>
      <c r="E164" s="111" t="s">
        <v>551</v>
      </c>
      <c r="F164" s="111" t="s">
        <v>205</v>
      </c>
      <c r="G164" s="104"/>
      <c r="H164" s="109" t="s">
        <v>157</v>
      </c>
      <c r="I164" s="109" t="s">
        <v>157</v>
      </c>
      <c r="J164" s="125">
        <v>200</v>
      </c>
      <c r="K164" s="132" t="s">
        <v>425</v>
      </c>
      <c r="L164" s="107"/>
      <c r="M164" s="107"/>
      <c r="N164" s="107"/>
      <c r="P164" s="107"/>
      <c r="T164" s="108">
        <f>SUM(T152:T163)</f>
        <v>126</v>
      </c>
    </row>
    <row r="165" spans="1:20" s="108" customFormat="1" ht="42.45" x14ac:dyDescent="0.35">
      <c r="B165" s="104">
        <v>19</v>
      </c>
      <c r="C165" s="109" t="s">
        <v>552</v>
      </c>
      <c r="D165" s="115" t="s">
        <v>553</v>
      </c>
      <c r="E165" s="111" t="s">
        <v>982</v>
      </c>
      <c r="F165" s="111" t="s">
        <v>554</v>
      </c>
      <c r="G165" s="104"/>
      <c r="H165" s="109" t="s">
        <v>157</v>
      </c>
      <c r="I165" s="109" t="s">
        <v>157</v>
      </c>
      <c r="J165" s="125">
        <v>5000</v>
      </c>
      <c r="K165" s="132" t="s">
        <v>425</v>
      </c>
      <c r="L165" s="107"/>
      <c r="M165" s="107"/>
      <c r="N165" s="107"/>
      <c r="P165" s="107"/>
    </row>
    <row r="166" spans="1:20" s="108" customFormat="1" ht="42.45" x14ac:dyDescent="0.35">
      <c r="B166" s="104">
        <v>20</v>
      </c>
      <c r="C166" s="109" t="s">
        <v>555</v>
      </c>
      <c r="D166" s="152" t="s">
        <v>556</v>
      </c>
      <c r="E166" s="111" t="s">
        <v>392</v>
      </c>
      <c r="F166" s="111" t="s">
        <v>349</v>
      </c>
      <c r="G166" s="104"/>
      <c r="H166" s="109" t="s">
        <v>157</v>
      </c>
      <c r="I166" s="109" t="s">
        <v>157</v>
      </c>
      <c r="J166" s="125">
        <v>500</v>
      </c>
      <c r="K166" s="132" t="s">
        <v>425</v>
      </c>
      <c r="L166" s="107"/>
      <c r="M166" s="107"/>
      <c r="N166" s="107"/>
      <c r="P166" s="107"/>
    </row>
    <row r="167" spans="1:20" s="103" customFormat="1" ht="42.45" x14ac:dyDescent="0.35">
      <c r="B167" s="127">
        <v>21</v>
      </c>
      <c r="C167" s="117" t="s">
        <v>557</v>
      </c>
      <c r="D167" s="214" t="s">
        <v>558</v>
      </c>
      <c r="E167" s="119" t="s">
        <v>983</v>
      </c>
      <c r="F167" s="119" t="s">
        <v>559</v>
      </c>
      <c r="G167" s="127" t="s">
        <v>167</v>
      </c>
      <c r="H167" s="117" t="s">
        <v>157</v>
      </c>
      <c r="I167" s="117" t="s">
        <v>157</v>
      </c>
      <c r="J167" s="182">
        <v>700000</v>
      </c>
      <c r="K167" s="183" t="s">
        <v>425</v>
      </c>
      <c r="L167" s="122"/>
      <c r="M167" s="122"/>
      <c r="N167" s="122"/>
      <c r="P167" s="122"/>
    </row>
    <row r="168" spans="1:20" s="108" customFormat="1" ht="42.45" x14ac:dyDescent="0.35">
      <c r="A168" s="103"/>
      <c r="B168" s="104">
        <v>22</v>
      </c>
      <c r="C168" s="109" t="s">
        <v>560</v>
      </c>
      <c r="D168" s="115" t="s">
        <v>561</v>
      </c>
      <c r="E168" s="111" t="s">
        <v>392</v>
      </c>
      <c r="F168" s="111" t="s">
        <v>349</v>
      </c>
      <c r="G168" s="104"/>
      <c r="H168" s="109" t="s">
        <v>157</v>
      </c>
      <c r="I168" s="109" t="s">
        <v>157</v>
      </c>
      <c r="J168" s="125">
        <v>500</v>
      </c>
      <c r="K168" s="132" t="s">
        <v>425</v>
      </c>
      <c r="L168" s="107"/>
      <c r="M168" s="107"/>
      <c r="N168" s="107"/>
      <c r="P168" s="107"/>
    </row>
    <row r="169" spans="1:20" s="108" customFormat="1" ht="14.15" x14ac:dyDescent="0.35">
      <c r="A169" s="103"/>
      <c r="B169" s="133"/>
      <c r="C169" s="134"/>
      <c r="D169" s="215"/>
      <c r="E169" s="216"/>
      <c r="F169" s="154"/>
      <c r="G169" s="133"/>
      <c r="H169" s="134"/>
      <c r="I169" s="134"/>
      <c r="J169" s="139">
        <f>SUM(J147:J168)</f>
        <v>2451700</v>
      </c>
      <c r="K169" s="180"/>
      <c r="L169" s="211"/>
      <c r="M169" s="211"/>
      <c r="N169" s="211"/>
      <c r="P169" s="211"/>
    </row>
    <row r="170" spans="1:20" s="98" customFormat="1" ht="20.149999999999999" customHeight="1" x14ac:dyDescent="0.5">
      <c r="A170" s="144"/>
      <c r="B170" s="41" t="s">
        <v>140</v>
      </c>
      <c r="C170" s="41"/>
      <c r="D170" s="41"/>
      <c r="E170" s="41"/>
      <c r="F170" s="41"/>
      <c r="G170" s="41"/>
      <c r="H170" s="41"/>
      <c r="I170" s="41"/>
      <c r="J170" s="41"/>
      <c r="K170" s="41"/>
    </row>
    <row r="171" spans="1:20" ht="19.100000000000001" customHeight="1" x14ac:dyDescent="0.5">
      <c r="B171" s="101" t="s">
        <v>562</v>
      </c>
      <c r="C171" s="101"/>
      <c r="D171" s="101"/>
      <c r="E171" s="101"/>
      <c r="F171" s="101"/>
      <c r="G171" s="101"/>
      <c r="H171" s="101"/>
      <c r="I171" s="101"/>
      <c r="J171" s="101"/>
      <c r="K171" s="101"/>
      <c r="L171" s="98"/>
      <c r="M171" s="98"/>
      <c r="N171" s="98"/>
      <c r="O171" s="98"/>
      <c r="P171" s="98"/>
      <c r="Q171" s="98"/>
    </row>
    <row r="172" spans="1:20" s="108" customFormat="1" ht="56.6" x14ac:dyDescent="0.35">
      <c r="A172" s="103"/>
      <c r="B172" s="104" t="s">
        <v>1</v>
      </c>
      <c r="C172" s="104" t="s">
        <v>142</v>
      </c>
      <c r="D172" s="104" t="s">
        <v>143</v>
      </c>
      <c r="E172" s="212" t="s">
        <v>144</v>
      </c>
      <c r="F172" s="104" t="s">
        <v>145</v>
      </c>
      <c r="G172" s="104" t="s">
        <v>146</v>
      </c>
      <c r="H172" s="104" t="s">
        <v>147</v>
      </c>
      <c r="I172" s="104" t="s">
        <v>148</v>
      </c>
      <c r="J172" s="105" t="s">
        <v>149</v>
      </c>
      <c r="K172" s="106" t="s">
        <v>150</v>
      </c>
      <c r="L172" s="107"/>
      <c r="M172" s="107"/>
      <c r="N172" s="107"/>
      <c r="P172" s="107"/>
    </row>
    <row r="173" spans="1:20" s="108" customFormat="1" ht="42.45" x14ac:dyDescent="0.35">
      <c r="A173" s="103" t="s">
        <v>151</v>
      </c>
      <c r="B173" s="104">
        <v>1</v>
      </c>
      <c r="C173" s="109" t="s">
        <v>563</v>
      </c>
      <c r="D173" s="123" t="s">
        <v>564</v>
      </c>
      <c r="E173" s="202" t="s">
        <v>322</v>
      </c>
      <c r="F173" s="111" t="s">
        <v>349</v>
      </c>
      <c r="G173" s="104"/>
      <c r="H173" s="109" t="s">
        <v>157</v>
      </c>
      <c r="I173" s="109" t="s">
        <v>157</v>
      </c>
      <c r="J173" s="125">
        <v>200</v>
      </c>
      <c r="K173" s="132" t="s">
        <v>565</v>
      </c>
      <c r="L173" s="107">
        <f>J195</f>
        <v>0</v>
      </c>
      <c r="M173" s="107"/>
      <c r="N173" s="107"/>
      <c r="P173" s="107"/>
    </row>
    <row r="174" spans="1:20" s="108" customFormat="1" ht="42.45" x14ac:dyDescent="0.35">
      <c r="A174" s="103" t="s">
        <v>151</v>
      </c>
      <c r="B174" s="104">
        <v>2</v>
      </c>
      <c r="C174" s="109" t="s">
        <v>566</v>
      </c>
      <c r="D174" s="123" t="s">
        <v>567</v>
      </c>
      <c r="E174" s="202" t="s">
        <v>322</v>
      </c>
      <c r="F174" s="111" t="s">
        <v>349</v>
      </c>
      <c r="G174" s="104"/>
      <c r="H174" s="109" t="s">
        <v>157</v>
      </c>
      <c r="I174" s="109" t="s">
        <v>157</v>
      </c>
      <c r="J174" s="125">
        <v>200</v>
      </c>
      <c r="K174" s="132" t="s">
        <v>565</v>
      </c>
      <c r="L174" s="107">
        <f>J173+J174+J175+J176+J180+J181+J182+J183+J184+J185+J186+J187+J188+J189+J190+J191+J192+J193+J194+J196+J197+J178</f>
        <v>7600</v>
      </c>
      <c r="M174" s="107"/>
      <c r="N174" s="107"/>
      <c r="P174" s="107"/>
    </row>
    <row r="175" spans="1:20" s="108" customFormat="1" ht="42.45" x14ac:dyDescent="0.35">
      <c r="A175" s="103" t="s">
        <v>568</v>
      </c>
      <c r="B175" s="104">
        <v>3</v>
      </c>
      <c r="C175" s="109" t="s">
        <v>569</v>
      </c>
      <c r="D175" s="123" t="s">
        <v>570</v>
      </c>
      <c r="E175" s="202" t="s">
        <v>322</v>
      </c>
      <c r="F175" s="111" t="s">
        <v>349</v>
      </c>
      <c r="G175" s="104"/>
      <c r="H175" s="109" t="s">
        <v>157</v>
      </c>
      <c r="I175" s="109" t="s">
        <v>157</v>
      </c>
      <c r="J175" s="125">
        <v>200</v>
      </c>
      <c r="K175" s="132" t="s">
        <v>565</v>
      </c>
      <c r="L175" s="107"/>
      <c r="M175" s="107"/>
      <c r="N175" s="107"/>
      <c r="P175" s="107"/>
    </row>
    <row r="176" spans="1:20" s="108" customFormat="1" ht="28.3" x14ac:dyDescent="0.35">
      <c r="A176" s="103" t="s">
        <v>163</v>
      </c>
      <c r="B176" s="104">
        <v>4</v>
      </c>
      <c r="C176" s="109" t="s">
        <v>571</v>
      </c>
      <c r="D176" s="152" t="s">
        <v>572</v>
      </c>
      <c r="E176" s="202" t="s">
        <v>322</v>
      </c>
      <c r="F176" s="111" t="s">
        <v>268</v>
      </c>
      <c r="G176" s="104"/>
      <c r="H176" s="109" t="s">
        <v>157</v>
      </c>
      <c r="I176" s="109" t="s">
        <v>157</v>
      </c>
      <c r="J176" s="125">
        <v>500</v>
      </c>
      <c r="K176" s="132" t="s">
        <v>445</v>
      </c>
      <c r="L176" s="107"/>
      <c r="M176" s="107"/>
      <c r="N176" s="107"/>
      <c r="P176" s="107"/>
    </row>
    <row r="177" spans="1:16" s="108" customFormat="1" ht="28.3" x14ac:dyDescent="0.35">
      <c r="A177" s="103" t="s">
        <v>176</v>
      </c>
      <c r="B177" s="104">
        <v>5</v>
      </c>
      <c r="C177" s="109" t="s">
        <v>573</v>
      </c>
      <c r="D177" s="152" t="s">
        <v>574</v>
      </c>
      <c r="E177" s="202" t="s">
        <v>984</v>
      </c>
      <c r="F177" s="111" t="s">
        <v>294</v>
      </c>
      <c r="G177" s="104"/>
      <c r="H177" s="109" t="s">
        <v>157</v>
      </c>
      <c r="I177" s="109" t="s">
        <v>157</v>
      </c>
      <c r="J177" s="125">
        <v>1000</v>
      </c>
      <c r="K177" s="132" t="s">
        <v>445</v>
      </c>
      <c r="L177" s="107"/>
      <c r="M177" s="107"/>
      <c r="N177" s="107"/>
      <c r="P177" s="107"/>
    </row>
    <row r="178" spans="1:16" s="108" customFormat="1" ht="28.3" x14ac:dyDescent="0.35">
      <c r="A178" s="103" t="s">
        <v>151</v>
      </c>
      <c r="B178" s="104">
        <v>6</v>
      </c>
      <c r="C178" s="109" t="s">
        <v>575</v>
      </c>
      <c r="D178" s="152" t="s">
        <v>576</v>
      </c>
      <c r="E178" s="202" t="s">
        <v>322</v>
      </c>
      <c r="F178" s="111" t="s">
        <v>268</v>
      </c>
      <c r="G178" s="104"/>
      <c r="H178" s="109" t="s">
        <v>157</v>
      </c>
      <c r="I178" s="109" t="s">
        <v>157</v>
      </c>
      <c r="J178" s="125">
        <v>500</v>
      </c>
      <c r="K178" s="132" t="s">
        <v>445</v>
      </c>
      <c r="L178" s="107"/>
      <c r="M178" s="107"/>
      <c r="N178" s="107"/>
      <c r="P178" s="107"/>
    </row>
    <row r="179" spans="1:16" s="108" customFormat="1" ht="28.3" x14ac:dyDescent="0.35">
      <c r="A179" s="108" t="s">
        <v>163</v>
      </c>
      <c r="B179" s="104">
        <v>7</v>
      </c>
      <c r="C179" s="109" t="s">
        <v>577</v>
      </c>
      <c r="D179" s="123" t="s">
        <v>578</v>
      </c>
      <c r="E179" s="202" t="s">
        <v>985</v>
      </c>
      <c r="F179" s="111" t="s">
        <v>268</v>
      </c>
      <c r="G179" s="104" t="s">
        <v>167</v>
      </c>
      <c r="H179" s="109" t="s">
        <v>157</v>
      </c>
      <c r="I179" s="109" t="s">
        <v>157</v>
      </c>
      <c r="J179" s="125">
        <v>5000</v>
      </c>
      <c r="K179" s="132" t="s">
        <v>445</v>
      </c>
      <c r="L179" s="107"/>
      <c r="M179" s="107"/>
      <c r="N179" s="107"/>
      <c r="P179" s="107"/>
    </row>
    <row r="180" spans="1:16" s="108" customFormat="1" ht="42.45" x14ac:dyDescent="0.35">
      <c r="A180" s="103" t="s">
        <v>210</v>
      </c>
      <c r="B180" s="104">
        <v>8</v>
      </c>
      <c r="C180" s="109" t="s">
        <v>579</v>
      </c>
      <c r="D180" s="123" t="s">
        <v>580</v>
      </c>
      <c r="E180" s="202" t="s">
        <v>322</v>
      </c>
      <c r="F180" s="111" t="s">
        <v>268</v>
      </c>
      <c r="G180" s="104"/>
      <c r="H180" s="109" t="s">
        <v>157</v>
      </c>
      <c r="I180" s="109" t="s">
        <v>157</v>
      </c>
      <c r="J180" s="125">
        <v>0</v>
      </c>
      <c r="K180" s="132" t="s">
        <v>565</v>
      </c>
      <c r="L180" s="107"/>
      <c r="M180" s="107"/>
      <c r="N180" s="107"/>
      <c r="P180" s="107"/>
    </row>
    <row r="181" spans="1:16" s="108" customFormat="1" ht="42.45" x14ac:dyDescent="0.35">
      <c r="A181" s="103" t="s">
        <v>172</v>
      </c>
      <c r="B181" s="104">
        <v>9</v>
      </c>
      <c r="C181" s="109" t="s">
        <v>581</v>
      </c>
      <c r="D181" s="217" t="s">
        <v>582</v>
      </c>
      <c r="E181" s="202" t="s">
        <v>322</v>
      </c>
      <c r="F181" s="111" t="s">
        <v>268</v>
      </c>
      <c r="G181" s="104"/>
      <c r="H181" s="109" t="s">
        <v>157</v>
      </c>
      <c r="I181" s="109" t="s">
        <v>157</v>
      </c>
      <c r="J181" s="125">
        <v>0</v>
      </c>
      <c r="K181" s="132" t="s">
        <v>565</v>
      </c>
      <c r="L181" s="107"/>
      <c r="M181" s="107"/>
      <c r="N181" s="107"/>
      <c r="P181" s="107"/>
    </row>
    <row r="182" spans="1:16" s="108" customFormat="1" ht="42.45" x14ac:dyDescent="0.35">
      <c r="A182" s="103" t="s">
        <v>151</v>
      </c>
      <c r="B182" s="104">
        <v>10</v>
      </c>
      <c r="C182" s="109" t="s">
        <v>583</v>
      </c>
      <c r="D182" s="218" t="s">
        <v>584</v>
      </c>
      <c r="E182" s="202" t="s">
        <v>322</v>
      </c>
      <c r="F182" s="111" t="s">
        <v>349</v>
      </c>
      <c r="G182" s="104"/>
      <c r="H182" s="109" t="s">
        <v>157</v>
      </c>
      <c r="I182" s="109" t="s">
        <v>157</v>
      </c>
      <c r="J182" s="125">
        <v>200</v>
      </c>
      <c r="K182" s="132" t="s">
        <v>565</v>
      </c>
      <c r="L182" s="107"/>
      <c r="M182" s="107"/>
      <c r="N182" s="107"/>
      <c r="P182" s="107"/>
    </row>
    <row r="183" spans="1:16" s="108" customFormat="1" ht="42.45" x14ac:dyDescent="0.35">
      <c r="A183" s="103" t="s">
        <v>312</v>
      </c>
      <c r="B183" s="104">
        <v>11</v>
      </c>
      <c r="C183" s="109" t="s">
        <v>585</v>
      </c>
      <c r="D183" s="111" t="s">
        <v>586</v>
      </c>
      <c r="E183" s="202" t="s">
        <v>322</v>
      </c>
      <c r="F183" s="111" t="s">
        <v>349</v>
      </c>
      <c r="G183" s="104"/>
      <c r="H183" s="109" t="s">
        <v>157</v>
      </c>
      <c r="I183" s="109" t="s">
        <v>157</v>
      </c>
      <c r="J183" s="125">
        <v>200</v>
      </c>
      <c r="K183" s="132" t="s">
        <v>565</v>
      </c>
      <c r="L183" s="107"/>
      <c r="M183" s="107"/>
      <c r="N183" s="107"/>
      <c r="P183" s="107"/>
    </row>
    <row r="184" spans="1:16" s="108" customFormat="1" ht="42.45" x14ac:dyDescent="0.35">
      <c r="A184" s="103" t="s">
        <v>568</v>
      </c>
      <c r="B184" s="104">
        <v>12</v>
      </c>
      <c r="C184" s="109" t="s">
        <v>587</v>
      </c>
      <c r="D184" s="111" t="s">
        <v>588</v>
      </c>
      <c r="E184" s="202" t="s">
        <v>322</v>
      </c>
      <c r="F184" s="111" t="s">
        <v>349</v>
      </c>
      <c r="G184" s="104"/>
      <c r="H184" s="109" t="s">
        <v>157</v>
      </c>
      <c r="I184" s="109" t="s">
        <v>157</v>
      </c>
      <c r="J184" s="125">
        <v>200</v>
      </c>
      <c r="K184" s="132" t="s">
        <v>565</v>
      </c>
      <c r="L184" s="107"/>
      <c r="M184" s="107"/>
      <c r="N184" s="107"/>
      <c r="P184" s="107"/>
    </row>
    <row r="185" spans="1:16" s="108" customFormat="1" ht="28.3" x14ac:dyDescent="0.35">
      <c r="A185" s="103" t="s">
        <v>163</v>
      </c>
      <c r="B185" s="104">
        <v>13</v>
      </c>
      <c r="C185" s="109" t="s">
        <v>589</v>
      </c>
      <c r="D185" s="115" t="s">
        <v>590</v>
      </c>
      <c r="E185" s="202" t="s">
        <v>322</v>
      </c>
      <c r="F185" s="111" t="s">
        <v>268</v>
      </c>
      <c r="G185" s="104"/>
      <c r="H185" s="109" t="s">
        <v>157</v>
      </c>
      <c r="I185" s="109" t="s">
        <v>157</v>
      </c>
      <c r="J185" s="125">
        <v>500</v>
      </c>
      <c r="K185" s="132" t="s">
        <v>445</v>
      </c>
      <c r="L185" s="107"/>
      <c r="M185" s="107"/>
      <c r="N185" s="107"/>
      <c r="P185" s="107"/>
    </row>
    <row r="186" spans="1:16" s="108" customFormat="1" ht="28.3" x14ac:dyDescent="0.35">
      <c r="A186" s="103" t="s">
        <v>163</v>
      </c>
      <c r="B186" s="104">
        <v>14</v>
      </c>
      <c r="C186" s="109" t="s">
        <v>591</v>
      </c>
      <c r="D186" s="115" t="s">
        <v>592</v>
      </c>
      <c r="E186" s="202" t="s">
        <v>322</v>
      </c>
      <c r="F186" s="111" t="s">
        <v>268</v>
      </c>
      <c r="G186" s="104"/>
      <c r="H186" s="109" t="s">
        <v>157</v>
      </c>
      <c r="I186" s="109" t="s">
        <v>157</v>
      </c>
      <c r="J186" s="125">
        <v>500</v>
      </c>
      <c r="K186" s="132" t="s">
        <v>445</v>
      </c>
      <c r="L186" s="107"/>
      <c r="M186" s="107"/>
      <c r="N186" s="107"/>
      <c r="P186" s="107"/>
    </row>
    <row r="187" spans="1:16" s="108" customFormat="1" ht="28.3" x14ac:dyDescent="0.35">
      <c r="A187" s="103" t="s">
        <v>163</v>
      </c>
      <c r="B187" s="104">
        <v>15</v>
      </c>
      <c r="C187" s="109" t="s">
        <v>593</v>
      </c>
      <c r="D187" s="115" t="s">
        <v>594</v>
      </c>
      <c r="E187" s="202" t="s">
        <v>322</v>
      </c>
      <c r="F187" s="111" t="s">
        <v>268</v>
      </c>
      <c r="G187" s="157"/>
      <c r="H187" s="109" t="s">
        <v>157</v>
      </c>
      <c r="I187" s="109" t="s">
        <v>157</v>
      </c>
      <c r="J187" s="219">
        <v>500</v>
      </c>
      <c r="K187" s="132" t="s">
        <v>445</v>
      </c>
      <c r="L187" s="107"/>
      <c r="M187" s="107"/>
      <c r="N187" s="107"/>
      <c r="P187" s="107"/>
    </row>
    <row r="188" spans="1:16" s="108" customFormat="1" ht="28.3" x14ac:dyDescent="0.35">
      <c r="A188" s="103" t="s">
        <v>163</v>
      </c>
      <c r="B188" s="104">
        <v>16</v>
      </c>
      <c r="C188" s="109" t="s">
        <v>595</v>
      </c>
      <c r="D188" s="115" t="s">
        <v>596</v>
      </c>
      <c r="E188" s="202" t="s">
        <v>322</v>
      </c>
      <c r="F188" s="111" t="s">
        <v>268</v>
      </c>
      <c r="G188" s="157"/>
      <c r="H188" s="109" t="s">
        <v>157</v>
      </c>
      <c r="I188" s="109" t="s">
        <v>157</v>
      </c>
      <c r="J188" s="219">
        <v>500</v>
      </c>
      <c r="K188" s="132" t="s">
        <v>445</v>
      </c>
      <c r="L188" s="107"/>
      <c r="M188" s="107"/>
      <c r="N188" s="107"/>
      <c r="P188" s="107"/>
    </row>
    <row r="189" spans="1:16" s="108" customFormat="1" ht="28.3" x14ac:dyDescent="0.35">
      <c r="A189" s="103" t="s">
        <v>210</v>
      </c>
      <c r="B189" s="104">
        <v>17</v>
      </c>
      <c r="C189" s="109" t="s">
        <v>597</v>
      </c>
      <c r="D189" s="115" t="s">
        <v>598</v>
      </c>
      <c r="E189" s="202" t="s">
        <v>322</v>
      </c>
      <c r="F189" s="111" t="s">
        <v>268</v>
      </c>
      <c r="G189" s="157"/>
      <c r="H189" s="109" t="s">
        <v>157</v>
      </c>
      <c r="I189" s="109" t="s">
        <v>157</v>
      </c>
      <c r="J189" s="219">
        <v>500</v>
      </c>
      <c r="K189" s="132" t="s">
        <v>445</v>
      </c>
      <c r="L189" s="107"/>
      <c r="M189" s="107"/>
      <c r="N189" s="107"/>
      <c r="P189" s="107"/>
    </row>
    <row r="190" spans="1:16" s="108" customFormat="1" ht="28.3" x14ac:dyDescent="0.35">
      <c r="A190" s="103" t="s">
        <v>172</v>
      </c>
      <c r="B190" s="104">
        <v>18</v>
      </c>
      <c r="C190" s="109" t="s">
        <v>599</v>
      </c>
      <c r="D190" s="115" t="s">
        <v>600</v>
      </c>
      <c r="E190" s="202" t="s">
        <v>322</v>
      </c>
      <c r="F190" s="111" t="s">
        <v>268</v>
      </c>
      <c r="G190" s="157"/>
      <c r="H190" s="109" t="s">
        <v>157</v>
      </c>
      <c r="I190" s="109" t="s">
        <v>157</v>
      </c>
      <c r="J190" s="219">
        <v>500</v>
      </c>
      <c r="K190" s="132" t="s">
        <v>445</v>
      </c>
      <c r="L190" s="107"/>
      <c r="M190" s="107"/>
      <c r="N190" s="107"/>
      <c r="P190" s="107"/>
    </row>
    <row r="191" spans="1:16" s="108" customFormat="1" ht="28.3" x14ac:dyDescent="0.35">
      <c r="A191" s="103" t="s">
        <v>172</v>
      </c>
      <c r="B191" s="104">
        <v>19</v>
      </c>
      <c r="C191" s="109" t="s">
        <v>601</v>
      </c>
      <c r="D191" s="115" t="s">
        <v>602</v>
      </c>
      <c r="E191" s="202" t="s">
        <v>322</v>
      </c>
      <c r="F191" s="111" t="s">
        <v>268</v>
      </c>
      <c r="G191" s="157"/>
      <c r="H191" s="109" t="s">
        <v>157</v>
      </c>
      <c r="I191" s="109" t="s">
        <v>157</v>
      </c>
      <c r="J191" s="219">
        <v>500</v>
      </c>
      <c r="K191" s="132" t="s">
        <v>445</v>
      </c>
      <c r="L191" s="107"/>
      <c r="M191" s="107"/>
      <c r="N191" s="107"/>
      <c r="P191" s="107"/>
    </row>
    <row r="192" spans="1:16" s="108" customFormat="1" ht="28.3" x14ac:dyDescent="0.35">
      <c r="A192" s="103" t="s">
        <v>172</v>
      </c>
      <c r="B192" s="104">
        <v>20</v>
      </c>
      <c r="C192" s="109" t="s">
        <v>601</v>
      </c>
      <c r="D192" s="115" t="s">
        <v>603</v>
      </c>
      <c r="E192" s="202" t="s">
        <v>322</v>
      </c>
      <c r="F192" s="111" t="s">
        <v>268</v>
      </c>
      <c r="G192" s="157"/>
      <c r="H192" s="109" t="s">
        <v>157</v>
      </c>
      <c r="I192" s="109" t="s">
        <v>157</v>
      </c>
      <c r="J192" s="219">
        <v>500</v>
      </c>
      <c r="K192" s="132" t="s">
        <v>445</v>
      </c>
      <c r="L192" s="107"/>
      <c r="M192" s="107"/>
      <c r="N192" s="107"/>
      <c r="P192" s="107"/>
    </row>
    <row r="193" spans="1:17" s="108" customFormat="1" ht="28.3" x14ac:dyDescent="0.35">
      <c r="A193" s="103" t="s">
        <v>176</v>
      </c>
      <c r="B193" s="104">
        <v>21</v>
      </c>
      <c r="C193" s="109" t="s">
        <v>604</v>
      </c>
      <c r="D193" s="115" t="s">
        <v>605</v>
      </c>
      <c r="E193" s="202" t="s">
        <v>322</v>
      </c>
      <c r="F193" s="111" t="s">
        <v>268</v>
      </c>
      <c r="G193" s="157"/>
      <c r="H193" s="109" t="s">
        <v>157</v>
      </c>
      <c r="I193" s="109" t="s">
        <v>157</v>
      </c>
      <c r="J193" s="219">
        <v>500</v>
      </c>
      <c r="K193" s="132" t="s">
        <v>445</v>
      </c>
      <c r="L193" s="107"/>
      <c r="M193" s="107"/>
      <c r="N193" s="107"/>
      <c r="P193" s="107"/>
    </row>
    <row r="194" spans="1:17" s="108" customFormat="1" ht="28.3" x14ac:dyDescent="0.35">
      <c r="A194" s="103" t="s">
        <v>151</v>
      </c>
      <c r="B194" s="104">
        <v>22</v>
      </c>
      <c r="C194" s="109" t="s">
        <v>606</v>
      </c>
      <c r="D194" s="115" t="s">
        <v>607</v>
      </c>
      <c r="E194" s="202" t="s">
        <v>322</v>
      </c>
      <c r="F194" s="111" t="s">
        <v>268</v>
      </c>
      <c r="G194" s="157"/>
      <c r="H194" s="109" t="s">
        <v>157</v>
      </c>
      <c r="I194" s="109" t="s">
        <v>157</v>
      </c>
      <c r="J194" s="219">
        <v>500</v>
      </c>
      <c r="K194" s="132" t="s">
        <v>445</v>
      </c>
      <c r="L194" s="107"/>
      <c r="M194" s="107"/>
      <c r="N194" s="107"/>
      <c r="P194" s="107"/>
    </row>
    <row r="195" spans="1:17" s="108" customFormat="1" ht="28.3" x14ac:dyDescent="0.35">
      <c r="A195" s="103" t="s">
        <v>568</v>
      </c>
      <c r="B195" s="104">
        <v>23</v>
      </c>
      <c r="C195" s="109" t="s">
        <v>608</v>
      </c>
      <c r="D195" s="115" t="s">
        <v>609</v>
      </c>
      <c r="E195" s="202" t="s">
        <v>341</v>
      </c>
      <c r="F195" s="111" t="s">
        <v>610</v>
      </c>
      <c r="G195" s="157"/>
      <c r="H195" s="109" t="s">
        <v>157</v>
      </c>
      <c r="I195" s="109" t="s">
        <v>157</v>
      </c>
      <c r="J195" s="220">
        <v>0</v>
      </c>
      <c r="K195" s="132" t="s">
        <v>445</v>
      </c>
      <c r="L195" s="107"/>
      <c r="M195" s="107"/>
      <c r="N195" s="107"/>
      <c r="P195" s="107"/>
    </row>
    <row r="196" spans="1:17" s="108" customFormat="1" ht="42.45" x14ac:dyDescent="0.35">
      <c r="A196" s="103" t="s">
        <v>235</v>
      </c>
      <c r="B196" s="104">
        <v>24</v>
      </c>
      <c r="C196" s="109" t="s">
        <v>611</v>
      </c>
      <c r="D196" s="115" t="s">
        <v>612</v>
      </c>
      <c r="E196" s="202" t="s">
        <v>322</v>
      </c>
      <c r="F196" s="111" t="s">
        <v>349</v>
      </c>
      <c r="G196" s="157"/>
      <c r="H196" s="109" t="s">
        <v>157</v>
      </c>
      <c r="I196" s="109" t="s">
        <v>157</v>
      </c>
      <c r="J196" s="220">
        <v>200</v>
      </c>
      <c r="K196" s="132" t="s">
        <v>565</v>
      </c>
      <c r="L196" s="107"/>
      <c r="M196" s="107"/>
      <c r="N196" s="107"/>
      <c r="P196" s="107"/>
    </row>
    <row r="197" spans="1:17" s="108" customFormat="1" ht="42.45" x14ac:dyDescent="0.35">
      <c r="A197" s="103" t="s">
        <v>235</v>
      </c>
      <c r="B197" s="104">
        <v>25</v>
      </c>
      <c r="C197" s="109" t="s">
        <v>613</v>
      </c>
      <c r="D197" s="115" t="s">
        <v>614</v>
      </c>
      <c r="E197" s="202" t="s">
        <v>322</v>
      </c>
      <c r="F197" s="111" t="s">
        <v>349</v>
      </c>
      <c r="G197" s="157"/>
      <c r="H197" s="109" t="s">
        <v>157</v>
      </c>
      <c r="I197" s="109" t="s">
        <v>157</v>
      </c>
      <c r="J197" s="220">
        <v>200</v>
      </c>
      <c r="K197" s="132" t="s">
        <v>565</v>
      </c>
      <c r="L197" s="107"/>
      <c r="M197" s="107"/>
      <c r="N197" s="107"/>
      <c r="P197" s="107"/>
    </row>
    <row r="198" spans="1:17" s="99" customFormat="1" ht="20.149999999999999" customHeight="1" x14ac:dyDescent="0.5">
      <c r="A198" s="96"/>
      <c r="B198" s="97" t="s">
        <v>140</v>
      </c>
      <c r="C198" s="97"/>
      <c r="D198" s="97"/>
      <c r="E198" s="97"/>
      <c r="F198" s="97"/>
      <c r="G198" s="97"/>
      <c r="H198" s="97"/>
      <c r="I198" s="97"/>
      <c r="J198" s="97"/>
      <c r="K198" s="97"/>
      <c r="L198" s="98"/>
      <c r="M198" s="98"/>
      <c r="N198" s="98"/>
      <c r="O198" s="98"/>
      <c r="P198" s="98"/>
      <c r="Q198" s="98"/>
    </row>
    <row r="199" spans="1:17" ht="19.100000000000001" customHeight="1" x14ac:dyDescent="0.5">
      <c r="B199" s="101" t="s">
        <v>615</v>
      </c>
      <c r="C199" s="101"/>
      <c r="D199" s="101"/>
      <c r="E199" s="101"/>
      <c r="F199" s="101"/>
      <c r="G199" s="101"/>
      <c r="H199" s="101"/>
      <c r="I199" s="101"/>
      <c r="J199" s="101"/>
      <c r="K199" s="101"/>
      <c r="L199" s="98"/>
      <c r="M199" s="98"/>
      <c r="N199" s="98"/>
      <c r="O199" s="98"/>
      <c r="P199" s="98"/>
      <c r="Q199" s="98"/>
    </row>
    <row r="200" spans="1:17" s="108" customFormat="1" ht="56.6" x14ac:dyDescent="0.35">
      <c r="A200" s="103"/>
      <c r="B200" s="104" t="s">
        <v>1</v>
      </c>
      <c r="C200" s="104" t="s">
        <v>142</v>
      </c>
      <c r="D200" s="104" t="s">
        <v>143</v>
      </c>
      <c r="E200" s="212" t="s">
        <v>144</v>
      </c>
      <c r="F200" s="104" t="s">
        <v>145</v>
      </c>
      <c r="G200" s="104" t="s">
        <v>146</v>
      </c>
      <c r="H200" s="104" t="s">
        <v>147</v>
      </c>
      <c r="I200" s="104" t="s">
        <v>148</v>
      </c>
      <c r="J200" s="105" t="s">
        <v>149</v>
      </c>
      <c r="K200" s="106" t="s">
        <v>150</v>
      </c>
      <c r="L200" s="107"/>
      <c r="M200" s="107"/>
      <c r="N200" s="107"/>
      <c r="P200" s="107"/>
    </row>
    <row r="201" spans="1:17" s="108" customFormat="1" ht="42.45" x14ac:dyDescent="0.35">
      <c r="A201" s="103" t="s">
        <v>210</v>
      </c>
      <c r="B201" s="104">
        <v>1</v>
      </c>
      <c r="C201" s="109" t="s">
        <v>616</v>
      </c>
      <c r="D201" s="123" t="s">
        <v>617</v>
      </c>
      <c r="E201" s="202" t="s">
        <v>817</v>
      </c>
      <c r="F201" s="111" t="s">
        <v>618</v>
      </c>
      <c r="G201" s="104"/>
      <c r="H201" s="109" t="s">
        <v>157</v>
      </c>
      <c r="I201" s="109" t="s">
        <v>157</v>
      </c>
      <c r="J201" s="221">
        <v>500</v>
      </c>
      <c r="K201" s="132" t="s">
        <v>619</v>
      </c>
      <c r="L201" s="107"/>
      <c r="M201" s="107"/>
      <c r="N201" s="107"/>
      <c r="P201" s="107"/>
    </row>
    <row r="202" spans="1:17" s="108" customFormat="1" ht="53.15" customHeight="1" x14ac:dyDescent="0.35">
      <c r="A202" s="103" t="s">
        <v>172</v>
      </c>
      <c r="B202" s="104">
        <v>2</v>
      </c>
      <c r="C202" s="109" t="s">
        <v>620</v>
      </c>
      <c r="D202" s="123" t="s">
        <v>621</v>
      </c>
      <c r="E202" s="202" t="s">
        <v>986</v>
      </c>
      <c r="F202" s="111" t="s">
        <v>622</v>
      </c>
      <c r="G202" s="104"/>
      <c r="H202" s="109" t="s">
        <v>157</v>
      </c>
      <c r="I202" s="109" t="s">
        <v>157</v>
      </c>
      <c r="J202" s="221">
        <v>500</v>
      </c>
      <c r="K202" s="132" t="s">
        <v>619</v>
      </c>
      <c r="L202" s="139"/>
      <c r="M202" s="107"/>
      <c r="N202" s="107"/>
      <c r="P202" s="107"/>
    </row>
    <row r="203" spans="1:17" s="108" customFormat="1" ht="53.15" customHeight="1" x14ac:dyDescent="0.35">
      <c r="A203" s="103" t="s">
        <v>206</v>
      </c>
      <c r="B203" s="104">
        <v>3</v>
      </c>
      <c r="C203" s="109" t="s">
        <v>623</v>
      </c>
      <c r="D203" s="123" t="s">
        <v>624</v>
      </c>
      <c r="E203" s="202" t="s">
        <v>154</v>
      </c>
      <c r="F203" s="111" t="s">
        <v>618</v>
      </c>
      <c r="G203" s="104"/>
      <c r="H203" s="109" t="s">
        <v>157</v>
      </c>
      <c r="I203" s="109" t="s">
        <v>157</v>
      </c>
      <c r="J203" s="221">
        <v>500</v>
      </c>
      <c r="K203" s="132" t="s">
        <v>619</v>
      </c>
      <c r="L203" s="139"/>
      <c r="M203" s="107"/>
      <c r="N203" s="107"/>
      <c r="P203" s="107"/>
    </row>
    <row r="204" spans="1:17" s="108" customFormat="1" ht="53.15" customHeight="1" x14ac:dyDescent="0.35">
      <c r="A204" s="103" t="s">
        <v>260</v>
      </c>
      <c r="B204" s="104">
        <v>4</v>
      </c>
      <c r="C204" s="109" t="s">
        <v>625</v>
      </c>
      <c r="D204" s="123" t="s">
        <v>626</v>
      </c>
      <c r="E204" s="202" t="s">
        <v>627</v>
      </c>
      <c r="F204" s="111" t="s">
        <v>628</v>
      </c>
      <c r="G204" s="104"/>
      <c r="H204" s="109" t="s">
        <v>157</v>
      </c>
      <c r="I204" s="109" t="s">
        <v>157</v>
      </c>
      <c r="J204" s="221">
        <v>0</v>
      </c>
      <c r="K204" s="132" t="s">
        <v>619</v>
      </c>
      <c r="L204" s="139"/>
      <c r="M204" s="107"/>
      <c r="N204" s="107"/>
      <c r="P204" s="107"/>
    </row>
    <row r="205" spans="1:17" s="108" customFormat="1" ht="53.15" customHeight="1" x14ac:dyDescent="0.35">
      <c r="A205" s="103" t="s">
        <v>270</v>
      </c>
      <c r="B205" s="104">
        <v>5</v>
      </c>
      <c r="C205" s="109" t="s">
        <v>629</v>
      </c>
      <c r="D205" s="123" t="s">
        <v>630</v>
      </c>
      <c r="E205" s="202" t="s">
        <v>154</v>
      </c>
      <c r="F205" s="111" t="s">
        <v>618</v>
      </c>
      <c r="G205" s="104"/>
      <c r="H205" s="109" t="s">
        <v>157</v>
      </c>
      <c r="I205" s="109" t="s">
        <v>157</v>
      </c>
      <c r="J205" s="221">
        <v>500</v>
      </c>
      <c r="K205" s="132" t="s">
        <v>631</v>
      </c>
      <c r="L205" s="139"/>
      <c r="M205" s="107"/>
      <c r="N205" s="107"/>
      <c r="P205" s="107"/>
    </row>
    <row r="206" spans="1:17" s="108" customFormat="1" ht="53.15" customHeight="1" x14ac:dyDescent="0.35">
      <c r="A206" s="103" t="s">
        <v>163</v>
      </c>
      <c r="B206" s="104">
        <v>6</v>
      </c>
      <c r="C206" s="109" t="s">
        <v>632</v>
      </c>
      <c r="D206" s="123" t="s">
        <v>633</v>
      </c>
      <c r="E206" s="202" t="s">
        <v>987</v>
      </c>
      <c r="F206" s="111" t="s">
        <v>381</v>
      </c>
      <c r="G206" s="104"/>
      <c r="H206" s="109" t="s">
        <v>157</v>
      </c>
      <c r="I206" s="109" t="s">
        <v>157</v>
      </c>
      <c r="J206" s="221">
        <v>10000</v>
      </c>
      <c r="K206" s="132" t="s">
        <v>631</v>
      </c>
      <c r="L206" s="139"/>
      <c r="M206" s="107"/>
      <c r="N206" s="107"/>
      <c r="P206" s="107"/>
    </row>
    <row r="207" spans="1:17" s="108" customFormat="1" ht="53.15" customHeight="1" x14ac:dyDescent="0.35">
      <c r="A207" s="103" t="s">
        <v>210</v>
      </c>
      <c r="B207" s="104">
        <v>7</v>
      </c>
      <c r="C207" s="109" t="s">
        <v>634</v>
      </c>
      <c r="D207" s="222" t="s">
        <v>635</v>
      </c>
      <c r="E207" s="202" t="s">
        <v>636</v>
      </c>
      <c r="F207" s="111" t="s">
        <v>628</v>
      </c>
      <c r="G207" s="104"/>
      <c r="H207" s="109" t="s">
        <v>157</v>
      </c>
      <c r="I207" s="109" t="s">
        <v>157</v>
      </c>
      <c r="J207" s="221">
        <v>0</v>
      </c>
      <c r="K207" s="132" t="s">
        <v>631</v>
      </c>
      <c r="L207" s="139"/>
      <c r="M207" s="107"/>
      <c r="N207" s="107"/>
      <c r="P207" s="107"/>
    </row>
    <row r="208" spans="1:17" s="108" customFormat="1" ht="53.15" customHeight="1" x14ac:dyDescent="0.35">
      <c r="A208" s="103" t="s">
        <v>172</v>
      </c>
      <c r="B208" s="104">
        <v>8</v>
      </c>
      <c r="C208" s="109" t="s">
        <v>637</v>
      </c>
      <c r="D208" s="222" t="s">
        <v>638</v>
      </c>
      <c r="E208" s="202" t="s">
        <v>639</v>
      </c>
      <c r="F208" s="111" t="s">
        <v>628</v>
      </c>
      <c r="G208" s="104"/>
      <c r="H208" s="109" t="s">
        <v>157</v>
      </c>
      <c r="I208" s="109" t="s">
        <v>157</v>
      </c>
      <c r="J208" s="223">
        <v>0</v>
      </c>
      <c r="K208" s="132" t="s">
        <v>631</v>
      </c>
      <c r="L208" s="139"/>
      <c r="M208" s="107"/>
      <c r="N208" s="107"/>
      <c r="P208" s="107"/>
    </row>
    <row r="209" spans="1:16" s="108" customFormat="1" ht="53.15" customHeight="1" x14ac:dyDescent="0.35">
      <c r="A209" s="103" t="s">
        <v>172</v>
      </c>
      <c r="B209" s="104">
        <v>9</v>
      </c>
      <c r="C209" s="109" t="s">
        <v>640</v>
      </c>
      <c r="D209" s="224" t="s">
        <v>641</v>
      </c>
      <c r="E209" s="202" t="s">
        <v>639</v>
      </c>
      <c r="F209" s="111" t="s">
        <v>628</v>
      </c>
      <c r="G209" s="104"/>
      <c r="H209" s="109" t="s">
        <v>157</v>
      </c>
      <c r="I209" s="109" t="s">
        <v>157</v>
      </c>
      <c r="J209" s="225">
        <v>0</v>
      </c>
      <c r="K209" s="132" t="s">
        <v>631</v>
      </c>
      <c r="L209" s="139"/>
      <c r="M209" s="107"/>
      <c r="N209" s="107"/>
      <c r="P209" s="107"/>
    </row>
    <row r="210" spans="1:16" s="108" customFormat="1" ht="53.15" customHeight="1" x14ac:dyDescent="0.35">
      <c r="A210" s="103" t="s">
        <v>176</v>
      </c>
      <c r="B210" s="104">
        <v>10</v>
      </c>
      <c r="C210" s="109" t="s">
        <v>642</v>
      </c>
      <c r="D210" s="226" t="s">
        <v>643</v>
      </c>
      <c r="E210" s="227" t="s">
        <v>988</v>
      </c>
      <c r="F210" s="111" t="s">
        <v>381</v>
      </c>
      <c r="G210" s="157"/>
      <c r="H210" s="109" t="s">
        <v>157</v>
      </c>
      <c r="I210" s="109" t="s">
        <v>157</v>
      </c>
      <c r="J210" s="225">
        <v>1000</v>
      </c>
      <c r="K210" s="132" t="s">
        <v>631</v>
      </c>
      <c r="L210" s="139"/>
      <c r="M210" s="107"/>
      <c r="N210" s="107"/>
      <c r="P210" s="107"/>
    </row>
    <row r="211" spans="1:16" s="108" customFormat="1" ht="53.15" customHeight="1" x14ac:dyDescent="0.35">
      <c r="A211" s="103" t="s">
        <v>151</v>
      </c>
      <c r="B211" s="104">
        <v>11</v>
      </c>
      <c r="C211" s="109" t="s">
        <v>644</v>
      </c>
      <c r="D211" s="115" t="s">
        <v>645</v>
      </c>
      <c r="E211" s="202" t="s">
        <v>154</v>
      </c>
      <c r="F211" s="111" t="s">
        <v>618</v>
      </c>
      <c r="G211" s="104"/>
      <c r="H211" s="109" t="s">
        <v>157</v>
      </c>
      <c r="I211" s="109" t="s">
        <v>157</v>
      </c>
      <c r="J211" s="225">
        <v>500</v>
      </c>
      <c r="K211" s="132" t="s">
        <v>631</v>
      </c>
      <c r="L211" s="139"/>
      <c r="M211" s="107"/>
      <c r="N211" s="107"/>
      <c r="P211" s="107"/>
    </row>
    <row r="212" spans="1:16" s="184" customFormat="1" ht="127.3" x14ac:dyDescent="0.35">
      <c r="A212" s="184" t="s">
        <v>183</v>
      </c>
      <c r="B212" s="185">
        <v>12</v>
      </c>
      <c r="C212" s="186" t="s">
        <v>646</v>
      </c>
      <c r="D212" s="204" t="s">
        <v>647</v>
      </c>
      <c r="E212" s="228" t="s">
        <v>989</v>
      </c>
      <c r="F212" s="188" t="s">
        <v>648</v>
      </c>
      <c r="G212" s="229"/>
      <c r="H212" s="186" t="s">
        <v>157</v>
      </c>
      <c r="I212" s="186" t="s">
        <v>157</v>
      </c>
      <c r="J212" s="230">
        <v>5000</v>
      </c>
      <c r="K212" s="190" t="s">
        <v>631</v>
      </c>
      <c r="L212" s="231"/>
      <c r="M212" s="191"/>
      <c r="N212" s="191"/>
      <c r="P212" s="191"/>
    </row>
    <row r="213" spans="1:16" s="108" customFormat="1" ht="53.15" customHeight="1" x14ac:dyDescent="0.35">
      <c r="A213" s="103" t="s">
        <v>183</v>
      </c>
      <c r="B213" s="104">
        <v>13</v>
      </c>
      <c r="C213" s="109" t="s">
        <v>649</v>
      </c>
      <c r="D213" s="115" t="s">
        <v>650</v>
      </c>
      <c r="E213" s="202" t="s">
        <v>639</v>
      </c>
      <c r="F213" s="111" t="s">
        <v>628</v>
      </c>
      <c r="G213" s="157"/>
      <c r="H213" s="109" t="s">
        <v>157</v>
      </c>
      <c r="I213" s="109" t="s">
        <v>157</v>
      </c>
      <c r="J213" s="225">
        <v>0</v>
      </c>
      <c r="K213" s="132" t="s">
        <v>631</v>
      </c>
      <c r="L213" s="139"/>
      <c r="M213" s="107"/>
      <c r="N213" s="107"/>
      <c r="P213" s="107"/>
    </row>
    <row r="214" spans="1:16" s="108" customFormat="1" ht="53.15" customHeight="1" x14ac:dyDescent="0.35">
      <c r="A214" s="103" t="s">
        <v>183</v>
      </c>
      <c r="B214" s="104">
        <v>14</v>
      </c>
      <c r="C214" s="109" t="s">
        <v>651</v>
      </c>
      <c r="D214" s="115" t="s">
        <v>652</v>
      </c>
      <c r="E214" s="202" t="s">
        <v>154</v>
      </c>
      <c r="F214" s="111" t="s">
        <v>618</v>
      </c>
      <c r="G214" s="104"/>
      <c r="H214" s="109" t="s">
        <v>157</v>
      </c>
      <c r="I214" s="109" t="s">
        <v>157</v>
      </c>
      <c r="J214" s="223">
        <v>500</v>
      </c>
      <c r="K214" s="132" t="s">
        <v>631</v>
      </c>
      <c r="L214" s="139"/>
      <c r="M214" s="107"/>
      <c r="N214" s="107"/>
      <c r="P214" s="107"/>
    </row>
    <row r="215" spans="1:16" s="108" customFormat="1" ht="53.15" customHeight="1" x14ac:dyDescent="0.35">
      <c r="A215" s="103" t="s">
        <v>260</v>
      </c>
      <c r="B215" s="104">
        <v>15</v>
      </c>
      <c r="C215" s="109" t="s">
        <v>653</v>
      </c>
      <c r="D215" s="115" t="s">
        <v>654</v>
      </c>
      <c r="E215" s="202" t="s">
        <v>154</v>
      </c>
      <c r="F215" s="111" t="s">
        <v>618</v>
      </c>
      <c r="G215" s="104"/>
      <c r="H215" s="109" t="s">
        <v>157</v>
      </c>
      <c r="I215" s="109" t="s">
        <v>157</v>
      </c>
      <c r="J215" s="223">
        <v>500</v>
      </c>
      <c r="K215" s="132" t="s">
        <v>655</v>
      </c>
      <c r="L215" s="139"/>
      <c r="M215" s="107"/>
      <c r="N215" s="107"/>
      <c r="P215" s="107"/>
    </row>
    <row r="216" spans="1:16" s="108" customFormat="1" ht="53.15" customHeight="1" x14ac:dyDescent="0.35">
      <c r="A216" s="103" t="s">
        <v>210</v>
      </c>
      <c r="B216" s="104">
        <v>16</v>
      </c>
      <c r="C216" s="109" t="s">
        <v>656</v>
      </c>
      <c r="D216" s="115" t="s">
        <v>657</v>
      </c>
      <c r="E216" s="202" t="s">
        <v>990</v>
      </c>
      <c r="F216" s="111" t="s">
        <v>658</v>
      </c>
      <c r="G216" s="104"/>
      <c r="H216" s="109" t="s">
        <v>157</v>
      </c>
      <c r="I216" s="109" t="s">
        <v>157</v>
      </c>
      <c r="J216" s="223">
        <v>1000</v>
      </c>
      <c r="K216" s="132" t="s">
        <v>655</v>
      </c>
      <c r="L216" s="139"/>
      <c r="M216" s="107"/>
      <c r="N216" s="107"/>
      <c r="P216" s="107"/>
    </row>
    <row r="217" spans="1:16" s="108" customFormat="1" ht="53.15" customHeight="1" x14ac:dyDescent="0.35">
      <c r="A217" s="103" t="s">
        <v>206</v>
      </c>
      <c r="B217" s="104">
        <v>17</v>
      </c>
      <c r="C217" s="109" t="s">
        <v>659</v>
      </c>
      <c r="D217" s="232" t="s">
        <v>635</v>
      </c>
      <c r="E217" s="202" t="s">
        <v>639</v>
      </c>
      <c r="F217" s="111" t="s">
        <v>628</v>
      </c>
      <c r="G217" s="104"/>
      <c r="H217" s="109" t="s">
        <v>157</v>
      </c>
      <c r="I217" s="109" t="s">
        <v>157</v>
      </c>
      <c r="J217" s="223">
        <v>200</v>
      </c>
      <c r="K217" s="132" t="s">
        <v>655</v>
      </c>
      <c r="L217" s="139"/>
      <c r="M217" s="107"/>
      <c r="N217" s="107"/>
      <c r="P217" s="107"/>
    </row>
    <row r="218" spans="1:16" s="108" customFormat="1" ht="53.15" customHeight="1" x14ac:dyDescent="0.35">
      <c r="A218" s="103" t="s">
        <v>210</v>
      </c>
      <c r="B218" s="104">
        <v>18</v>
      </c>
      <c r="C218" s="109" t="s">
        <v>660</v>
      </c>
      <c r="D218" s="232" t="s">
        <v>661</v>
      </c>
      <c r="E218" s="202" t="s">
        <v>154</v>
      </c>
      <c r="F218" s="111" t="s">
        <v>618</v>
      </c>
      <c r="G218" s="104"/>
      <c r="H218" s="109" t="s">
        <v>157</v>
      </c>
      <c r="I218" s="109" t="s">
        <v>157</v>
      </c>
      <c r="J218" s="223">
        <v>500</v>
      </c>
      <c r="K218" s="132" t="s">
        <v>631</v>
      </c>
      <c r="L218" s="139"/>
      <c r="M218" s="107"/>
      <c r="N218" s="107"/>
      <c r="P218" s="107"/>
    </row>
    <row r="219" spans="1:16" s="108" customFormat="1" ht="53.15" customHeight="1" x14ac:dyDescent="0.35">
      <c r="A219" s="103" t="s">
        <v>210</v>
      </c>
      <c r="B219" s="104">
        <v>19</v>
      </c>
      <c r="C219" s="109" t="s">
        <v>662</v>
      </c>
      <c r="D219" s="232" t="s">
        <v>663</v>
      </c>
      <c r="E219" s="202" t="s">
        <v>154</v>
      </c>
      <c r="F219" s="111" t="s">
        <v>618</v>
      </c>
      <c r="G219" s="104"/>
      <c r="H219" s="109" t="s">
        <v>157</v>
      </c>
      <c r="I219" s="109" t="s">
        <v>157</v>
      </c>
      <c r="J219" s="223">
        <v>500</v>
      </c>
      <c r="K219" s="132" t="s">
        <v>631</v>
      </c>
      <c r="L219" s="139"/>
      <c r="M219" s="107"/>
      <c r="N219" s="107"/>
      <c r="P219" s="107"/>
    </row>
    <row r="220" spans="1:16" s="108" customFormat="1" ht="53.15" customHeight="1" x14ac:dyDescent="0.35">
      <c r="A220" s="103" t="s">
        <v>172</v>
      </c>
      <c r="B220" s="104">
        <v>20</v>
      </c>
      <c r="C220" s="109" t="s">
        <v>664</v>
      </c>
      <c r="D220" s="232" t="s">
        <v>665</v>
      </c>
      <c r="E220" s="202" t="s">
        <v>154</v>
      </c>
      <c r="F220" s="111" t="s">
        <v>618</v>
      </c>
      <c r="G220" s="104"/>
      <c r="H220" s="109" t="s">
        <v>157</v>
      </c>
      <c r="I220" s="109" t="s">
        <v>157</v>
      </c>
      <c r="J220" s="223">
        <v>500</v>
      </c>
      <c r="K220" s="132" t="s">
        <v>631</v>
      </c>
      <c r="L220" s="139"/>
      <c r="M220" s="107"/>
      <c r="N220" s="107"/>
      <c r="P220" s="107"/>
    </row>
    <row r="221" spans="1:16" s="108" customFormat="1" ht="53.15" customHeight="1" x14ac:dyDescent="0.35">
      <c r="A221" s="103" t="s">
        <v>176</v>
      </c>
      <c r="B221" s="104">
        <v>21</v>
      </c>
      <c r="C221" s="109" t="s">
        <v>666</v>
      </c>
      <c r="D221" s="232" t="s">
        <v>667</v>
      </c>
      <c r="E221" s="202" t="s">
        <v>817</v>
      </c>
      <c r="F221" s="111" t="s">
        <v>618</v>
      </c>
      <c r="G221" s="104"/>
      <c r="H221" s="109" t="s">
        <v>157</v>
      </c>
      <c r="I221" s="109" t="s">
        <v>157</v>
      </c>
      <c r="J221" s="233">
        <v>20000</v>
      </c>
      <c r="K221" s="132" t="s">
        <v>631</v>
      </c>
      <c r="L221" s="139"/>
      <c r="M221" s="107"/>
      <c r="N221" s="107"/>
      <c r="P221" s="107"/>
    </row>
    <row r="222" spans="1:16" s="108" customFormat="1" ht="53.15" customHeight="1" x14ac:dyDescent="0.35">
      <c r="A222" s="103" t="s">
        <v>151</v>
      </c>
      <c r="B222" s="104">
        <v>22</v>
      </c>
      <c r="C222" s="109" t="s">
        <v>668</v>
      </c>
      <c r="D222" s="132" t="s">
        <v>669</v>
      </c>
      <c r="E222" s="202" t="s">
        <v>154</v>
      </c>
      <c r="F222" s="111" t="s">
        <v>618</v>
      </c>
      <c r="G222" s="104"/>
      <c r="H222" s="109" t="s">
        <v>157</v>
      </c>
      <c r="I222" s="109" t="s">
        <v>157</v>
      </c>
      <c r="J222" s="221">
        <v>500</v>
      </c>
      <c r="K222" s="132" t="s">
        <v>631</v>
      </c>
      <c r="L222" s="139"/>
      <c r="M222" s="107"/>
      <c r="N222" s="107"/>
      <c r="P222" s="107"/>
    </row>
    <row r="223" spans="1:16" s="108" customFormat="1" ht="53.15" customHeight="1" x14ac:dyDescent="0.35">
      <c r="A223" s="108" t="s">
        <v>670</v>
      </c>
      <c r="B223" s="104">
        <v>23</v>
      </c>
      <c r="C223" s="109" t="s">
        <v>671</v>
      </c>
      <c r="D223" s="132" t="s">
        <v>672</v>
      </c>
      <c r="E223" s="202" t="s">
        <v>817</v>
      </c>
      <c r="F223" s="111" t="s">
        <v>673</v>
      </c>
      <c r="G223" s="104"/>
      <c r="H223" s="109" t="s">
        <v>157</v>
      </c>
      <c r="I223" s="109" t="s">
        <v>157</v>
      </c>
      <c r="J223" s="221">
        <v>30000</v>
      </c>
      <c r="K223" s="132" t="s">
        <v>631</v>
      </c>
      <c r="L223" s="139"/>
      <c r="M223" s="107"/>
      <c r="N223" s="107"/>
      <c r="P223" s="107"/>
    </row>
    <row r="224" spans="1:16" s="108" customFormat="1" ht="53.15" customHeight="1" x14ac:dyDescent="0.35">
      <c r="A224" s="103" t="s">
        <v>183</v>
      </c>
      <c r="B224" s="104">
        <v>24</v>
      </c>
      <c r="C224" s="109" t="s">
        <v>674</v>
      </c>
      <c r="D224" s="132" t="s">
        <v>675</v>
      </c>
      <c r="E224" s="115" t="s">
        <v>676</v>
      </c>
      <c r="F224" s="111" t="s">
        <v>231</v>
      </c>
      <c r="G224" s="104"/>
      <c r="H224" s="109" t="s">
        <v>157</v>
      </c>
      <c r="I224" s="109" t="s">
        <v>157</v>
      </c>
      <c r="J224" s="221">
        <v>10000</v>
      </c>
      <c r="K224" s="132" t="s">
        <v>631</v>
      </c>
      <c r="L224" s="139"/>
      <c r="M224" s="107"/>
      <c r="N224" s="107"/>
      <c r="P224" s="107"/>
    </row>
    <row r="225" spans="1:17" s="108" customFormat="1" ht="64.5" customHeight="1" x14ac:dyDescent="0.35">
      <c r="A225" s="103" t="s">
        <v>163</v>
      </c>
      <c r="B225" s="104">
        <v>25</v>
      </c>
      <c r="C225" s="109" t="s">
        <v>677</v>
      </c>
      <c r="D225" s="234" t="s">
        <v>678</v>
      </c>
      <c r="E225" s="234" t="s">
        <v>991</v>
      </c>
      <c r="F225" s="111" t="s">
        <v>679</v>
      </c>
      <c r="G225" s="104" t="s">
        <v>167</v>
      </c>
      <c r="H225" s="109" t="s">
        <v>157</v>
      </c>
      <c r="I225" s="109" t="s">
        <v>157</v>
      </c>
      <c r="J225" s="233">
        <v>20000</v>
      </c>
      <c r="K225" s="132" t="s">
        <v>680</v>
      </c>
      <c r="L225" s="139"/>
      <c r="M225" s="107"/>
      <c r="N225" s="107"/>
      <c r="P225" s="107"/>
    </row>
    <row r="226" spans="1:17" s="108" customFormat="1" ht="64.5" customHeight="1" x14ac:dyDescent="0.35">
      <c r="A226" s="103" t="s">
        <v>163</v>
      </c>
      <c r="B226" s="104">
        <v>26</v>
      </c>
      <c r="C226" s="109" t="s">
        <v>681</v>
      </c>
      <c r="D226" s="115" t="s">
        <v>682</v>
      </c>
      <c r="E226" s="234" t="s">
        <v>683</v>
      </c>
      <c r="F226" s="111" t="s">
        <v>673</v>
      </c>
      <c r="G226" s="104"/>
      <c r="H226" s="109" t="s">
        <v>157</v>
      </c>
      <c r="I226" s="109" t="s">
        <v>157</v>
      </c>
      <c r="J226" s="223">
        <v>500</v>
      </c>
      <c r="K226" s="132" t="s">
        <v>680</v>
      </c>
      <c r="L226" s="139"/>
      <c r="M226" s="107"/>
      <c r="N226" s="107"/>
      <c r="P226" s="107"/>
    </row>
    <row r="227" spans="1:17" s="108" customFormat="1" ht="64.5" customHeight="1" x14ac:dyDescent="0.35">
      <c r="A227" s="103" t="s">
        <v>163</v>
      </c>
      <c r="B227" s="104">
        <v>27</v>
      </c>
      <c r="C227" s="109" t="s">
        <v>684</v>
      </c>
      <c r="D227" s="132" t="s">
        <v>685</v>
      </c>
      <c r="E227" s="234" t="s">
        <v>683</v>
      </c>
      <c r="F227" s="111" t="s">
        <v>673</v>
      </c>
      <c r="G227" s="104"/>
      <c r="H227" s="109" t="s">
        <v>157</v>
      </c>
      <c r="I227" s="109" t="s">
        <v>157</v>
      </c>
      <c r="J227" s="223">
        <v>500</v>
      </c>
      <c r="K227" s="132" t="s">
        <v>680</v>
      </c>
      <c r="L227" s="139"/>
      <c r="M227" s="107"/>
      <c r="N227" s="107"/>
      <c r="P227" s="107"/>
    </row>
    <row r="228" spans="1:17" s="108" customFormat="1" ht="53.15" customHeight="1" x14ac:dyDescent="0.35">
      <c r="A228" s="103"/>
      <c r="B228" s="157"/>
      <c r="C228" s="126"/>
      <c r="D228" s="235"/>
      <c r="E228" s="227"/>
      <c r="F228" s="150"/>
      <c r="G228" s="157"/>
      <c r="H228" s="126"/>
      <c r="I228" s="126"/>
      <c r="J228" s="220">
        <f>SUM(J201:J227)</f>
        <v>103700</v>
      </c>
      <c r="K228" s="236"/>
      <c r="L228" s="139"/>
      <c r="M228" s="107"/>
      <c r="N228" s="107"/>
      <c r="P228" s="107"/>
    </row>
    <row r="229" spans="1:17" s="108" customFormat="1" ht="53.15" customHeight="1" x14ac:dyDescent="0.35">
      <c r="A229" s="103"/>
      <c r="B229" s="157"/>
      <c r="C229" s="126"/>
      <c r="D229" s="235"/>
      <c r="E229" s="227"/>
      <c r="F229" s="150"/>
      <c r="G229" s="157"/>
      <c r="H229" s="126"/>
      <c r="I229" s="126"/>
      <c r="J229" s="220"/>
      <c r="K229" s="236"/>
      <c r="L229" s="139"/>
      <c r="M229" s="107"/>
      <c r="N229" s="107"/>
      <c r="P229" s="107"/>
    </row>
    <row r="230" spans="1:17" s="99" customFormat="1" ht="20.149999999999999" customHeight="1" x14ac:dyDescent="0.5">
      <c r="A230" s="96"/>
      <c r="B230" s="237" t="s">
        <v>140</v>
      </c>
      <c r="C230" s="237"/>
      <c r="D230" s="237"/>
      <c r="E230" s="237"/>
      <c r="F230" s="237"/>
      <c r="G230" s="237"/>
      <c r="H230" s="237"/>
      <c r="I230" s="237"/>
      <c r="J230" s="237"/>
      <c r="K230" s="237"/>
      <c r="L230" s="98"/>
      <c r="M230" s="98"/>
      <c r="N230" s="98"/>
      <c r="O230" s="98"/>
      <c r="P230" s="98"/>
      <c r="Q230" s="98"/>
    </row>
    <row r="231" spans="1:17" ht="19.100000000000001" customHeight="1" x14ac:dyDescent="0.5">
      <c r="B231" s="201" t="s">
        <v>686</v>
      </c>
      <c r="C231" s="201"/>
      <c r="D231" s="201"/>
      <c r="E231" s="201"/>
      <c r="F231" s="201"/>
      <c r="G231" s="201"/>
      <c r="H231" s="201"/>
      <c r="I231" s="201"/>
      <c r="J231" s="201"/>
      <c r="K231" s="201"/>
      <c r="L231" s="98"/>
      <c r="M231" s="98"/>
      <c r="N231" s="98"/>
      <c r="O231" s="98"/>
      <c r="P231" s="98"/>
      <c r="Q231" s="98"/>
    </row>
    <row r="232" spans="1:17" s="108" customFormat="1" ht="56.6" x14ac:dyDescent="0.35">
      <c r="A232" s="103"/>
      <c r="B232" s="104" t="s">
        <v>1</v>
      </c>
      <c r="C232" s="104" t="s">
        <v>142</v>
      </c>
      <c r="D232" s="104" t="s">
        <v>143</v>
      </c>
      <c r="E232" s="212" t="s">
        <v>144</v>
      </c>
      <c r="F232" s="104" t="s">
        <v>145</v>
      </c>
      <c r="G232" s="104" t="s">
        <v>146</v>
      </c>
      <c r="H232" s="104" t="s">
        <v>147</v>
      </c>
      <c r="I232" s="104" t="s">
        <v>148</v>
      </c>
      <c r="J232" s="105" t="s">
        <v>149</v>
      </c>
      <c r="K232" s="106" t="s">
        <v>150</v>
      </c>
      <c r="L232" s="107"/>
      <c r="M232" s="107"/>
      <c r="N232" s="107"/>
      <c r="P232" s="107"/>
    </row>
    <row r="233" spans="1:17" s="108" customFormat="1" ht="53.15" customHeight="1" x14ac:dyDescent="0.35">
      <c r="A233" s="103" t="s">
        <v>151</v>
      </c>
      <c r="B233" s="104">
        <v>1</v>
      </c>
      <c r="C233" s="109" t="s">
        <v>687</v>
      </c>
      <c r="D233" s="115" t="s">
        <v>688</v>
      </c>
      <c r="E233" s="202" t="s">
        <v>689</v>
      </c>
      <c r="F233" s="111" t="s">
        <v>287</v>
      </c>
      <c r="G233" s="104"/>
      <c r="H233" s="109" t="s">
        <v>157</v>
      </c>
      <c r="I233" s="109" t="s">
        <v>157</v>
      </c>
      <c r="J233" s="221">
        <v>5000</v>
      </c>
      <c r="K233" s="132" t="s">
        <v>690</v>
      </c>
      <c r="L233" s="139"/>
      <c r="M233" s="107"/>
      <c r="N233" s="107"/>
      <c r="P233" s="107"/>
    </row>
    <row r="234" spans="1:17" s="108" customFormat="1" ht="53.15" customHeight="1" x14ac:dyDescent="0.35">
      <c r="A234" s="103" t="s">
        <v>151</v>
      </c>
      <c r="B234" s="104">
        <f>B233+1</f>
        <v>2</v>
      </c>
      <c r="C234" s="109" t="s">
        <v>691</v>
      </c>
      <c r="D234" s="115" t="s">
        <v>692</v>
      </c>
      <c r="E234" s="202" t="s">
        <v>693</v>
      </c>
      <c r="F234" s="111" t="s">
        <v>622</v>
      </c>
      <c r="G234" s="104" t="s">
        <v>167</v>
      </c>
      <c r="H234" s="109" t="s">
        <v>157</v>
      </c>
      <c r="I234" s="109" t="s">
        <v>157</v>
      </c>
      <c r="J234" s="221">
        <v>20000</v>
      </c>
      <c r="K234" s="132" t="s">
        <v>690</v>
      </c>
      <c r="L234" s="139"/>
      <c r="M234" s="107"/>
      <c r="N234" s="107"/>
      <c r="P234" s="107"/>
    </row>
    <row r="235" spans="1:17" s="108" customFormat="1" ht="53.15" customHeight="1" x14ac:dyDescent="0.35">
      <c r="A235" s="103" t="s">
        <v>312</v>
      </c>
      <c r="B235" s="104">
        <f t="shared" ref="B235:B259" si="0">B234+1</f>
        <v>3</v>
      </c>
      <c r="C235" s="109" t="s">
        <v>694</v>
      </c>
      <c r="D235" s="115" t="s">
        <v>695</v>
      </c>
      <c r="E235" s="202" t="s">
        <v>992</v>
      </c>
      <c r="F235" s="111" t="s">
        <v>696</v>
      </c>
      <c r="G235" s="104"/>
      <c r="H235" s="109" t="s">
        <v>157</v>
      </c>
      <c r="I235" s="109" t="s">
        <v>157</v>
      </c>
      <c r="J235" s="221">
        <v>1000</v>
      </c>
      <c r="K235" s="132" t="s">
        <v>690</v>
      </c>
      <c r="L235" s="139"/>
      <c r="M235" s="107"/>
      <c r="N235" s="107"/>
      <c r="P235" s="107"/>
    </row>
    <row r="236" spans="1:17" s="108" customFormat="1" ht="53.15" customHeight="1" x14ac:dyDescent="0.35">
      <c r="A236" s="103" t="s">
        <v>331</v>
      </c>
      <c r="B236" s="104">
        <f t="shared" si="0"/>
        <v>4</v>
      </c>
      <c r="C236" s="109" t="s">
        <v>697</v>
      </c>
      <c r="D236" s="115" t="s">
        <v>698</v>
      </c>
      <c r="E236" s="202" t="s">
        <v>154</v>
      </c>
      <c r="F236" s="111" t="s">
        <v>618</v>
      </c>
      <c r="G236" s="157"/>
      <c r="H236" s="109" t="s">
        <v>157</v>
      </c>
      <c r="I236" s="109" t="s">
        <v>157</v>
      </c>
      <c r="J236" s="221">
        <v>500</v>
      </c>
      <c r="K236" s="132" t="s">
        <v>699</v>
      </c>
      <c r="L236" s="139"/>
      <c r="M236" s="107"/>
      <c r="N236" s="107"/>
      <c r="P236" s="107"/>
    </row>
    <row r="237" spans="1:17" s="108" customFormat="1" ht="53.15" customHeight="1" x14ac:dyDescent="0.35">
      <c r="A237" s="103" t="s">
        <v>172</v>
      </c>
      <c r="B237" s="104">
        <f t="shared" si="0"/>
        <v>5</v>
      </c>
      <c r="C237" s="109" t="s">
        <v>700</v>
      </c>
      <c r="D237" s="115" t="s">
        <v>701</v>
      </c>
      <c r="E237" s="202" t="s">
        <v>154</v>
      </c>
      <c r="F237" s="111" t="s">
        <v>618</v>
      </c>
      <c r="G237" s="157"/>
      <c r="H237" s="109" t="s">
        <v>157</v>
      </c>
      <c r="I237" s="109" t="s">
        <v>157</v>
      </c>
      <c r="J237" s="221">
        <v>500</v>
      </c>
      <c r="K237" s="132" t="s">
        <v>699</v>
      </c>
      <c r="L237" s="139"/>
      <c r="M237" s="107"/>
      <c r="N237" s="107"/>
      <c r="P237" s="107"/>
    </row>
    <row r="238" spans="1:17" s="108" customFormat="1" ht="53.15" customHeight="1" x14ac:dyDescent="0.35">
      <c r="A238" s="103" t="s">
        <v>176</v>
      </c>
      <c r="B238" s="104">
        <f t="shared" si="0"/>
        <v>6</v>
      </c>
      <c r="C238" s="109" t="s">
        <v>702</v>
      </c>
      <c r="D238" s="115" t="s">
        <v>703</v>
      </c>
      <c r="E238" s="202" t="s">
        <v>154</v>
      </c>
      <c r="F238" s="111" t="s">
        <v>618</v>
      </c>
      <c r="G238" s="157"/>
      <c r="H238" s="109" t="s">
        <v>157</v>
      </c>
      <c r="I238" s="109" t="s">
        <v>157</v>
      </c>
      <c r="J238" s="223">
        <v>500</v>
      </c>
      <c r="K238" s="132" t="s">
        <v>699</v>
      </c>
      <c r="L238" s="139"/>
      <c r="M238" s="107"/>
      <c r="N238" s="107"/>
      <c r="P238" s="107"/>
    </row>
    <row r="239" spans="1:17" s="108" customFormat="1" ht="53.15" customHeight="1" x14ac:dyDescent="0.35">
      <c r="A239" s="103" t="s">
        <v>176</v>
      </c>
      <c r="B239" s="104">
        <f t="shared" si="0"/>
        <v>7</v>
      </c>
      <c r="C239" s="109" t="s">
        <v>704</v>
      </c>
      <c r="D239" s="115" t="s">
        <v>705</v>
      </c>
      <c r="E239" s="202" t="s">
        <v>154</v>
      </c>
      <c r="F239" s="111" t="s">
        <v>618</v>
      </c>
      <c r="G239" s="157"/>
      <c r="H239" s="109" t="s">
        <v>157</v>
      </c>
      <c r="I239" s="109" t="s">
        <v>157</v>
      </c>
      <c r="J239" s="225">
        <v>500</v>
      </c>
      <c r="K239" s="132" t="s">
        <v>699</v>
      </c>
      <c r="L239" s="139"/>
      <c r="M239" s="107"/>
      <c r="N239" s="107"/>
      <c r="P239" s="107"/>
    </row>
    <row r="240" spans="1:17" s="108" customFormat="1" ht="53.15" customHeight="1" x14ac:dyDescent="0.35">
      <c r="A240" s="103" t="s">
        <v>176</v>
      </c>
      <c r="B240" s="104">
        <f t="shared" si="0"/>
        <v>8</v>
      </c>
      <c r="C240" s="109" t="s">
        <v>706</v>
      </c>
      <c r="D240" s="115" t="s">
        <v>707</v>
      </c>
      <c r="E240" s="202" t="s">
        <v>993</v>
      </c>
      <c r="F240" s="111" t="s">
        <v>622</v>
      </c>
      <c r="G240" s="157"/>
      <c r="H240" s="109" t="s">
        <v>157</v>
      </c>
      <c r="I240" s="109" t="s">
        <v>157</v>
      </c>
      <c r="J240" s="225">
        <v>500</v>
      </c>
      <c r="K240" s="132" t="s">
        <v>699</v>
      </c>
      <c r="L240" s="139"/>
      <c r="M240" s="107"/>
      <c r="N240" s="107"/>
      <c r="P240" s="107"/>
    </row>
    <row r="241" spans="1:16" s="108" customFormat="1" ht="53.15" customHeight="1" x14ac:dyDescent="0.35">
      <c r="A241" s="103" t="s">
        <v>176</v>
      </c>
      <c r="B241" s="104">
        <f t="shared" si="0"/>
        <v>9</v>
      </c>
      <c r="C241" s="109" t="s">
        <v>708</v>
      </c>
      <c r="D241" s="115" t="s">
        <v>709</v>
      </c>
      <c r="E241" s="202" t="s">
        <v>154</v>
      </c>
      <c r="F241" s="111" t="s">
        <v>618</v>
      </c>
      <c r="G241" s="157"/>
      <c r="H241" s="109" t="s">
        <v>157</v>
      </c>
      <c r="I241" s="109" t="s">
        <v>157</v>
      </c>
      <c r="J241" s="225">
        <v>500</v>
      </c>
      <c r="K241" s="132" t="s">
        <v>699</v>
      </c>
      <c r="L241" s="139"/>
      <c r="M241" s="107"/>
      <c r="N241" s="107"/>
      <c r="P241" s="107"/>
    </row>
    <row r="242" spans="1:16" s="108" customFormat="1" ht="53.15" customHeight="1" x14ac:dyDescent="0.35">
      <c r="A242" s="103" t="s">
        <v>312</v>
      </c>
      <c r="B242" s="104">
        <f t="shared" si="0"/>
        <v>10</v>
      </c>
      <c r="C242" s="109" t="s">
        <v>710</v>
      </c>
      <c r="D242" s="115" t="s">
        <v>711</v>
      </c>
      <c r="E242" s="202" t="s">
        <v>154</v>
      </c>
      <c r="F242" s="111" t="s">
        <v>618</v>
      </c>
      <c r="G242" s="157"/>
      <c r="H242" s="109" t="s">
        <v>157</v>
      </c>
      <c r="I242" s="109" t="s">
        <v>157</v>
      </c>
      <c r="J242" s="225">
        <v>200</v>
      </c>
      <c r="K242" s="132" t="s">
        <v>699</v>
      </c>
      <c r="L242" s="139"/>
      <c r="M242" s="107"/>
      <c r="N242" s="107"/>
      <c r="P242" s="107"/>
    </row>
    <row r="243" spans="1:16" s="184" customFormat="1" ht="56.6" x14ac:dyDescent="0.35">
      <c r="A243" s="184" t="s">
        <v>163</v>
      </c>
      <c r="B243" s="185">
        <f t="shared" si="0"/>
        <v>11</v>
      </c>
      <c r="C243" s="186" t="s">
        <v>712</v>
      </c>
      <c r="D243" s="204" t="s">
        <v>713</v>
      </c>
      <c r="E243" s="228" t="s">
        <v>994</v>
      </c>
      <c r="F243" s="188" t="s">
        <v>995</v>
      </c>
      <c r="G243" s="229" t="s">
        <v>167</v>
      </c>
      <c r="H243" s="186" t="s">
        <v>157</v>
      </c>
      <c r="I243" s="186" t="s">
        <v>157</v>
      </c>
      <c r="J243" s="238">
        <v>250000</v>
      </c>
      <c r="K243" s="190" t="s">
        <v>714</v>
      </c>
      <c r="L243" s="231">
        <f>SUM(J233:J243)</f>
        <v>279200</v>
      </c>
      <c r="M243" s="191"/>
      <c r="N243" s="191"/>
      <c r="P243" s="191"/>
    </row>
    <row r="244" spans="1:16" s="108" customFormat="1" ht="53.15" customHeight="1" x14ac:dyDescent="0.35">
      <c r="A244" s="103" t="s">
        <v>151</v>
      </c>
      <c r="B244" s="104">
        <f t="shared" si="0"/>
        <v>12</v>
      </c>
      <c r="C244" s="239" t="s">
        <v>715</v>
      </c>
      <c r="D244" s="115" t="s">
        <v>716</v>
      </c>
      <c r="E244" s="202" t="s">
        <v>154</v>
      </c>
      <c r="F244" s="111" t="s">
        <v>268</v>
      </c>
      <c r="G244" s="157"/>
      <c r="H244" s="109" t="s">
        <v>157</v>
      </c>
      <c r="I244" s="109" t="s">
        <v>157</v>
      </c>
      <c r="J244" s="223">
        <v>500</v>
      </c>
      <c r="K244" s="132" t="s">
        <v>714</v>
      </c>
      <c r="L244" s="139"/>
      <c r="M244" s="107"/>
      <c r="N244" s="107"/>
      <c r="P244" s="107"/>
    </row>
    <row r="245" spans="1:16" s="108" customFormat="1" ht="53.15" customHeight="1" x14ac:dyDescent="0.35">
      <c r="A245" s="103" t="s">
        <v>323</v>
      </c>
      <c r="B245" s="104">
        <f t="shared" si="0"/>
        <v>13</v>
      </c>
      <c r="C245" s="239" t="s">
        <v>717</v>
      </c>
      <c r="D245" s="115" t="s">
        <v>718</v>
      </c>
      <c r="E245" s="202" t="s">
        <v>996</v>
      </c>
      <c r="F245" s="111" t="s">
        <v>287</v>
      </c>
      <c r="G245" s="157" t="s">
        <v>167</v>
      </c>
      <c r="H245" s="109" t="s">
        <v>157</v>
      </c>
      <c r="I245" s="109" t="s">
        <v>157</v>
      </c>
      <c r="J245" s="223">
        <v>10000</v>
      </c>
      <c r="K245" s="132" t="s">
        <v>714</v>
      </c>
      <c r="L245" s="139"/>
      <c r="M245" s="107"/>
      <c r="N245" s="107"/>
      <c r="P245" s="107"/>
    </row>
    <row r="246" spans="1:16" s="108" customFormat="1" ht="53.15" customHeight="1" x14ac:dyDescent="0.35">
      <c r="A246" s="103" t="s">
        <v>323</v>
      </c>
      <c r="B246" s="104">
        <f t="shared" si="0"/>
        <v>14</v>
      </c>
      <c r="C246" s="239" t="s">
        <v>719</v>
      </c>
      <c r="D246" s="115" t="s">
        <v>720</v>
      </c>
      <c r="E246" s="202" t="s">
        <v>154</v>
      </c>
      <c r="F246" s="111" t="s">
        <v>349</v>
      </c>
      <c r="G246" s="157"/>
      <c r="H246" s="109" t="s">
        <v>157</v>
      </c>
      <c r="I246" s="109" t="s">
        <v>157</v>
      </c>
      <c r="J246" s="223">
        <v>500</v>
      </c>
      <c r="K246" s="132" t="s">
        <v>714</v>
      </c>
      <c r="L246" s="139"/>
      <c r="M246" s="107"/>
      <c r="N246" s="107"/>
      <c r="P246" s="107"/>
    </row>
    <row r="247" spans="1:16" s="108" customFormat="1" ht="53.15" customHeight="1" x14ac:dyDescent="0.35">
      <c r="A247" s="103" t="s">
        <v>312</v>
      </c>
      <c r="B247" s="104">
        <f t="shared" si="0"/>
        <v>15</v>
      </c>
      <c r="C247" s="239" t="s">
        <v>721</v>
      </c>
      <c r="D247" s="115" t="s">
        <v>722</v>
      </c>
      <c r="E247" s="227" t="s">
        <v>676</v>
      </c>
      <c r="F247" s="111" t="s">
        <v>294</v>
      </c>
      <c r="G247" s="104"/>
      <c r="H247" s="109" t="s">
        <v>157</v>
      </c>
      <c r="I247" s="109" t="s">
        <v>157</v>
      </c>
      <c r="J247" s="223">
        <v>30000</v>
      </c>
      <c r="K247" s="132" t="s">
        <v>714</v>
      </c>
      <c r="L247" s="139"/>
      <c r="M247" s="107"/>
      <c r="N247" s="107"/>
      <c r="P247" s="107"/>
    </row>
    <row r="248" spans="1:16" s="108" customFormat="1" ht="53.15" customHeight="1" x14ac:dyDescent="0.35">
      <c r="A248" s="103" t="s">
        <v>312</v>
      </c>
      <c r="B248" s="104">
        <f t="shared" si="0"/>
        <v>16</v>
      </c>
      <c r="C248" s="239" t="s">
        <v>723</v>
      </c>
      <c r="D248" s="115" t="s">
        <v>724</v>
      </c>
      <c r="E248" s="202" t="s">
        <v>996</v>
      </c>
      <c r="F248" s="150" t="s">
        <v>725</v>
      </c>
      <c r="G248" s="104"/>
      <c r="H248" s="109" t="s">
        <v>157</v>
      </c>
      <c r="I248" s="109" t="s">
        <v>157</v>
      </c>
      <c r="J248" s="223">
        <v>500</v>
      </c>
      <c r="K248" s="132" t="s">
        <v>714</v>
      </c>
      <c r="L248" s="139"/>
      <c r="M248" s="107"/>
      <c r="N248" s="107"/>
      <c r="P248" s="107"/>
    </row>
    <row r="249" spans="1:16" s="108" customFormat="1" ht="53.15" customHeight="1" x14ac:dyDescent="0.35">
      <c r="A249" s="103" t="s">
        <v>163</v>
      </c>
      <c r="B249" s="157">
        <v>17</v>
      </c>
      <c r="C249" s="239" t="s">
        <v>726</v>
      </c>
      <c r="D249" s="115" t="s">
        <v>727</v>
      </c>
      <c r="E249" s="202" t="s">
        <v>154</v>
      </c>
      <c r="F249" s="111" t="s">
        <v>268</v>
      </c>
      <c r="G249" s="157"/>
      <c r="H249" s="109" t="s">
        <v>157</v>
      </c>
      <c r="I249" s="109" t="s">
        <v>157</v>
      </c>
      <c r="J249" s="223">
        <v>500</v>
      </c>
      <c r="K249" s="132" t="s">
        <v>699</v>
      </c>
      <c r="L249" s="139"/>
      <c r="M249" s="107"/>
      <c r="N249" s="107"/>
      <c r="P249" s="107"/>
    </row>
    <row r="250" spans="1:16" s="103" customFormat="1" ht="53.15" customHeight="1" x14ac:dyDescent="0.35">
      <c r="A250" s="103" t="s">
        <v>331</v>
      </c>
      <c r="B250" s="127">
        <f t="shared" si="0"/>
        <v>18</v>
      </c>
      <c r="C250" s="240" t="s">
        <v>728</v>
      </c>
      <c r="D250" s="118" t="s">
        <v>729</v>
      </c>
      <c r="E250" s="241" t="s">
        <v>997</v>
      </c>
      <c r="F250" s="119" t="s">
        <v>730</v>
      </c>
      <c r="G250" s="159" t="s">
        <v>544</v>
      </c>
      <c r="H250" s="117" t="s">
        <v>157</v>
      </c>
      <c r="I250" s="117" t="s">
        <v>157</v>
      </c>
      <c r="J250" s="242">
        <v>16000000</v>
      </c>
      <c r="K250" s="183" t="s">
        <v>699</v>
      </c>
      <c r="L250" s="199"/>
      <c r="M250" s="122"/>
      <c r="N250" s="122"/>
      <c r="P250" s="122"/>
    </row>
    <row r="251" spans="1:16" s="108" customFormat="1" ht="53.15" customHeight="1" x14ac:dyDescent="0.35">
      <c r="A251" s="103" t="s">
        <v>151</v>
      </c>
      <c r="B251" s="104">
        <f t="shared" si="0"/>
        <v>19</v>
      </c>
      <c r="C251" s="239" t="s">
        <v>731</v>
      </c>
      <c r="D251" s="111" t="s">
        <v>732</v>
      </c>
      <c r="E251" s="202" t="s">
        <v>154</v>
      </c>
      <c r="F251" s="111" t="s">
        <v>268</v>
      </c>
      <c r="G251" s="159"/>
      <c r="H251" s="109" t="s">
        <v>157</v>
      </c>
      <c r="I251" s="109" t="s">
        <v>157</v>
      </c>
      <c r="J251" s="233">
        <v>500</v>
      </c>
      <c r="K251" s="132" t="s">
        <v>699</v>
      </c>
      <c r="L251" s="139"/>
      <c r="M251" s="107"/>
      <c r="N251" s="107"/>
      <c r="P251" s="107"/>
    </row>
    <row r="252" spans="1:16" s="108" customFormat="1" ht="53.15" customHeight="1" x14ac:dyDescent="0.35">
      <c r="A252" s="103" t="s">
        <v>323</v>
      </c>
      <c r="B252" s="104">
        <f t="shared" si="0"/>
        <v>20</v>
      </c>
      <c r="C252" s="239" t="s">
        <v>733</v>
      </c>
      <c r="D252" s="232" t="s">
        <v>734</v>
      </c>
      <c r="E252" s="202" t="s">
        <v>639</v>
      </c>
      <c r="F252" s="111" t="s">
        <v>735</v>
      </c>
      <c r="G252" s="159"/>
      <c r="H252" s="109" t="s">
        <v>157</v>
      </c>
      <c r="I252" s="109" t="s">
        <v>157</v>
      </c>
      <c r="J252" s="223">
        <v>0</v>
      </c>
      <c r="K252" s="132" t="s">
        <v>699</v>
      </c>
      <c r="L252" s="139"/>
      <c r="M252" s="107"/>
      <c r="N252" s="107"/>
      <c r="P252" s="107"/>
    </row>
    <row r="253" spans="1:16" s="108" customFormat="1" ht="53.15" customHeight="1" x14ac:dyDescent="0.35">
      <c r="A253" s="103" t="s">
        <v>312</v>
      </c>
      <c r="B253" s="104">
        <f t="shared" si="0"/>
        <v>21</v>
      </c>
      <c r="C253" s="239" t="s">
        <v>736</v>
      </c>
      <c r="D253" s="115" t="s">
        <v>737</v>
      </c>
      <c r="E253" s="202" t="s">
        <v>154</v>
      </c>
      <c r="F253" s="111" t="s">
        <v>268</v>
      </c>
      <c r="G253" s="159"/>
      <c r="H253" s="109" t="s">
        <v>157</v>
      </c>
      <c r="I253" s="109" t="s">
        <v>157</v>
      </c>
      <c r="J253" s="223">
        <v>500</v>
      </c>
      <c r="K253" s="132" t="s">
        <v>699</v>
      </c>
      <c r="L253" s="139"/>
      <c r="M253" s="107"/>
      <c r="N253" s="107"/>
      <c r="P253" s="107"/>
    </row>
    <row r="254" spans="1:16" s="108" customFormat="1" ht="58.5" customHeight="1" x14ac:dyDescent="0.35">
      <c r="A254" s="103" t="s">
        <v>163</v>
      </c>
      <c r="B254" s="104">
        <f t="shared" si="0"/>
        <v>22</v>
      </c>
      <c r="C254" s="239" t="s">
        <v>738</v>
      </c>
      <c r="D254" s="224" t="s">
        <v>739</v>
      </c>
      <c r="E254" s="202" t="s">
        <v>154</v>
      </c>
      <c r="F254" s="111" t="s">
        <v>349</v>
      </c>
      <c r="G254" s="159"/>
      <c r="H254" s="109" t="s">
        <v>157</v>
      </c>
      <c r="I254" s="109" t="s">
        <v>157</v>
      </c>
      <c r="J254" s="223">
        <v>500</v>
      </c>
      <c r="K254" s="132" t="s">
        <v>714</v>
      </c>
      <c r="L254" s="139"/>
      <c r="M254" s="107"/>
      <c r="N254" s="107"/>
      <c r="P254" s="107"/>
    </row>
    <row r="255" spans="1:16" s="108" customFormat="1" ht="53.15" customHeight="1" x14ac:dyDescent="0.35">
      <c r="A255" s="103" t="s">
        <v>163</v>
      </c>
      <c r="B255" s="104">
        <f t="shared" si="0"/>
        <v>23</v>
      </c>
      <c r="C255" s="239" t="s">
        <v>740</v>
      </c>
      <c r="D255" s="224" t="s">
        <v>741</v>
      </c>
      <c r="E255" s="202" t="s">
        <v>154</v>
      </c>
      <c r="F255" s="111" t="s">
        <v>349</v>
      </c>
      <c r="G255" s="159"/>
      <c r="H255" s="109" t="s">
        <v>157</v>
      </c>
      <c r="I255" s="109" t="s">
        <v>157</v>
      </c>
      <c r="J255" s="223">
        <v>500</v>
      </c>
      <c r="K255" s="132" t="s">
        <v>714</v>
      </c>
      <c r="L255" s="139"/>
      <c r="M255" s="107"/>
      <c r="N255" s="107"/>
      <c r="P255" s="107"/>
    </row>
    <row r="256" spans="1:16" s="108" customFormat="1" ht="53.15" customHeight="1" x14ac:dyDescent="0.35">
      <c r="A256" s="103" t="s">
        <v>331</v>
      </c>
      <c r="B256" s="104">
        <f t="shared" si="0"/>
        <v>24</v>
      </c>
      <c r="C256" s="239" t="s">
        <v>742</v>
      </c>
      <c r="D256" s="224" t="s">
        <v>743</v>
      </c>
      <c r="E256" s="202" t="s">
        <v>154</v>
      </c>
      <c r="F256" s="111" t="s">
        <v>349</v>
      </c>
      <c r="G256" s="159"/>
      <c r="H256" s="109" t="s">
        <v>157</v>
      </c>
      <c r="I256" s="109" t="s">
        <v>157</v>
      </c>
      <c r="J256" s="223">
        <v>500</v>
      </c>
      <c r="K256" s="132" t="s">
        <v>714</v>
      </c>
      <c r="L256" s="139"/>
      <c r="M256" s="107"/>
      <c r="N256" s="107"/>
      <c r="P256" s="107"/>
    </row>
    <row r="257" spans="1:17" s="103" customFormat="1" ht="70.75" x14ac:dyDescent="0.35">
      <c r="A257" s="103" t="s">
        <v>176</v>
      </c>
      <c r="B257" s="127">
        <f t="shared" si="0"/>
        <v>25</v>
      </c>
      <c r="C257" s="240" t="s">
        <v>744</v>
      </c>
      <c r="D257" s="243" t="s">
        <v>745</v>
      </c>
      <c r="E257" s="213" t="s">
        <v>998</v>
      </c>
      <c r="F257" s="119" t="s">
        <v>746</v>
      </c>
      <c r="G257" s="159" t="s">
        <v>544</v>
      </c>
      <c r="H257" s="117" t="s">
        <v>157</v>
      </c>
      <c r="I257" s="117" t="s">
        <v>157</v>
      </c>
      <c r="J257" s="244">
        <v>3000000</v>
      </c>
      <c r="K257" s="183" t="s">
        <v>714</v>
      </c>
      <c r="L257" s="199"/>
      <c r="M257" s="122"/>
      <c r="N257" s="122"/>
      <c r="P257" s="122"/>
    </row>
    <row r="258" spans="1:17" s="108" customFormat="1" ht="53.15" customHeight="1" x14ac:dyDescent="0.35">
      <c r="A258" s="108" t="s">
        <v>151</v>
      </c>
      <c r="B258" s="104">
        <f t="shared" si="0"/>
        <v>26</v>
      </c>
      <c r="C258" s="239" t="s">
        <v>747</v>
      </c>
      <c r="D258" s="115" t="s">
        <v>748</v>
      </c>
      <c r="E258" s="202" t="s">
        <v>817</v>
      </c>
      <c r="F258" s="111" t="s">
        <v>415</v>
      </c>
      <c r="G258" s="104"/>
      <c r="H258" s="109" t="s">
        <v>157</v>
      </c>
      <c r="I258" s="109" t="s">
        <v>157</v>
      </c>
      <c r="J258" s="219">
        <v>400</v>
      </c>
      <c r="K258" s="132" t="s">
        <v>714</v>
      </c>
      <c r="L258" s="139"/>
      <c r="M258" s="107"/>
      <c r="N258" s="107"/>
      <c r="P258" s="107"/>
    </row>
    <row r="259" spans="1:17" s="108" customFormat="1" ht="53.15" customHeight="1" x14ac:dyDescent="0.35">
      <c r="A259" s="108" t="s">
        <v>151</v>
      </c>
      <c r="B259" s="104">
        <f t="shared" si="0"/>
        <v>27</v>
      </c>
      <c r="C259" s="239" t="s">
        <v>749</v>
      </c>
      <c r="D259" s="115" t="s">
        <v>750</v>
      </c>
      <c r="E259" s="202" t="s">
        <v>154</v>
      </c>
      <c r="F259" s="111" t="s">
        <v>349</v>
      </c>
      <c r="G259" s="104"/>
      <c r="H259" s="109" t="s">
        <v>157</v>
      </c>
      <c r="I259" s="109" t="s">
        <v>157</v>
      </c>
      <c r="J259" s="219">
        <v>500</v>
      </c>
      <c r="K259" s="132" t="s">
        <v>714</v>
      </c>
      <c r="L259" s="139"/>
      <c r="M259" s="107"/>
      <c r="N259" s="107"/>
      <c r="P259" s="107"/>
    </row>
    <row r="260" spans="1:17" s="108" customFormat="1" ht="53.15" customHeight="1" x14ac:dyDescent="0.35">
      <c r="A260" s="103"/>
      <c r="B260" s="159"/>
      <c r="C260" s="245"/>
      <c r="D260" s="226"/>
      <c r="E260" s="227"/>
      <c r="F260" s="150"/>
      <c r="G260" s="159"/>
      <c r="H260" s="129"/>
      <c r="I260" s="129"/>
      <c r="J260" s="196">
        <f>SUM(J233:J259)</f>
        <v>19324600</v>
      </c>
      <c r="K260" s="197"/>
      <c r="L260" s="139"/>
      <c r="M260" s="107"/>
      <c r="N260" s="107"/>
      <c r="P260" s="107"/>
    </row>
    <row r="261" spans="1:17" s="108" customFormat="1" ht="53.15" customHeight="1" x14ac:dyDescent="0.35">
      <c r="A261" s="103"/>
      <c r="B261" s="159"/>
      <c r="C261" s="245"/>
      <c r="D261" s="226"/>
      <c r="E261" s="227"/>
      <c r="F261" s="150"/>
      <c r="G261" s="159"/>
      <c r="H261" s="129"/>
      <c r="I261" s="129"/>
      <c r="J261" s="196"/>
      <c r="K261" s="197"/>
      <c r="L261" s="139"/>
      <c r="M261" s="107"/>
      <c r="N261" s="107"/>
      <c r="P261" s="107"/>
    </row>
    <row r="262" spans="1:17" s="99" customFormat="1" ht="20.149999999999999" customHeight="1" x14ac:dyDescent="0.5">
      <c r="A262" s="96"/>
      <c r="B262" s="97" t="s">
        <v>140</v>
      </c>
      <c r="C262" s="97"/>
      <c r="D262" s="97"/>
      <c r="E262" s="97"/>
      <c r="F262" s="97"/>
      <c r="G262" s="97"/>
      <c r="H262" s="97"/>
      <c r="I262" s="97"/>
      <c r="J262" s="97"/>
      <c r="K262" s="97"/>
      <c r="L262" s="98"/>
      <c r="M262" s="98"/>
      <c r="N262" s="98"/>
      <c r="O262" s="98"/>
      <c r="P262" s="98"/>
      <c r="Q262" s="98"/>
    </row>
    <row r="263" spans="1:17" ht="19.100000000000001" customHeight="1" x14ac:dyDescent="0.5">
      <c r="B263" s="101" t="s">
        <v>751</v>
      </c>
      <c r="C263" s="101"/>
      <c r="D263" s="101"/>
      <c r="E263" s="101"/>
      <c r="F263" s="101"/>
      <c r="G263" s="101"/>
      <c r="H263" s="101"/>
      <c r="I263" s="101"/>
      <c r="J263" s="101"/>
      <c r="K263" s="101"/>
      <c r="L263" s="98"/>
      <c r="M263" s="98"/>
      <c r="N263" s="98"/>
      <c r="O263" s="98"/>
      <c r="P263" s="98"/>
      <c r="Q263" s="98"/>
    </row>
    <row r="264" spans="1:17" s="108" customFormat="1" ht="56.6" x14ac:dyDescent="0.35">
      <c r="A264" s="103"/>
      <c r="B264" s="104" t="s">
        <v>1</v>
      </c>
      <c r="C264" s="104" t="s">
        <v>142</v>
      </c>
      <c r="D264" s="104" t="s">
        <v>143</v>
      </c>
      <c r="E264" s="212" t="s">
        <v>144</v>
      </c>
      <c r="F264" s="104" t="s">
        <v>145</v>
      </c>
      <c r="G264" s="104" t="s">
        <v>146</v>
      </c>
      <c r="H264" s="104" t="s">
        <v>147</v>
      </c>
      <c r="I264" s="104" t="s">
        <v>148</v>
      </c>
      <c r="J264" s="105" t="s">
        <v>149</v>
      </c>
      <c r="K264" s="106" t="s">
        <v>150</v>
      </c>
      <c r="L264" s="107"/>
      <c r="M264" s="107"/>
      <c r="N264" s="107"/>
      <c r="P264" s="107"/>
    </row>
    <row r="265" spans="1:17" s="103" customFormat="1" ht="53.15" customHeight="1" x14ac:dyDescent="0.35">
      <c r="A265" s="103" t="s">
        <v>172</v>
      </c>
      <c r="B265" s="127">
        <v>1</v>
      </c>
      <c r="C265" s="117" t="s">
        <v>752</v>
      </c>
      <c r="D265" s="118" t="s">
        <v>753</v>
      </c>
      <c r="E265" s="213" t="s">
        <v>754</v>
      </c>
      <c r="F265" s="119" t="s">
        <v>755</v>
      </c>
      <c r="G265" s="127" t="s">
        <v>167</v>
      </c>
      <c r="H265" s="117" t="s">
        <v>157</v>
      </c>
      <c r="I265" s="117" t="s">
        <v>157</v>
      </c>
      <c r="J265" s="182">
        <v>500000</v>
      </c>
      <c r="K265" s="183" t="s">
        <v>690</v>
      </c>
      <c r="L265" s="182">
        <v>500000</v>
      </c>
      <c r="M265" s="122"/>
      <c r="N265" s="122"/>
      <c r="P265" s="122"/>
    </row>
    <row r="266" spans="1:17" s="108" customFormat="1" ht="53.15" customHeight="1" x14ac:dyDescent="0.35">
      <c r="A266" s="103" t="s">
        <v>312</v>
      </c>
      <c r="B266" s="104">
        <f t="shared" ref="B266:B287" si="1">B265+1</f>
        <v>2</v>
      </c>
      <c r="C266" s="109" t="s">
        <v>756</v>
      </c>
      <c r="D266" s="132" t="s">
        <v>757</v>
      </c>
      <c r="E266" s="202" t="s">
        <v>154</v>
      </c>
      <c r="F266" s="111" t="s">
        <v>349</v>
      </c>
      <c r="G266" s="104"/>
      <c r="H266" s="109" t="s">
        <v>157</v>
      </c>
      <c r="I266" s="109" t="s">
        <v>157</v>
      </c>
      <c r="J266" s="125">
        <v>200</v>
      </c>
      <c r="K266" s="132" t="s">
        <v>690</v>
      </c>
      <c r="L266" s="125">
        <v>200</v>
      </c>
      <c r="M266" s="107">
        <f>J266+J267+J268+J269+J270+J272+J279+J283+J281+J286</f>
        <v>2900</v>
      </c>
      <c r="N266" s="107"/>
      <c r="P266" s="107"/>
    </row>
    <row r="267" spans="1:17" s="108" customFormat="1" ht="42.45" x14ac:dyDescent="0.35">
      <c r="A267" s="103" t="s">
        <v>176</v>
      </c>
      <c r="B267" s="104">
        <f t="shared" si="1"/>
        <v>3</v>
      </c>
      <c r="C267" s="109" t="s">
        <v>758</v>
      </c>
      <c r="D267" s="115" t="s">
        <v>759</v>
      </c>
      <c r="E267" s="202" t="s">
        <v>627</v>
      </c>
      <c r="F267" s="111" t="s">
        <v>610</v>
      </c>
      <c r="G267" s="109"/>
      <c r="H267" s="109" t="s">
        <v>157</v>
      </c>
      <c r="I267" s="109" t="s">
        <v>157</v>
      </c>
      <c r="J267" s="125">
        <v>0</v>
      </c>
      <c r="K267" s="132" t="s">
        <v>699</v>
      </c>
      <c r="L267" s="125">
        <v>0</v>
      </c>
      <c r="M267" s="107"/>
      <c r="N267" s="107"/>
      <c r="P267" s="107"/>
    </row>
    <row r="268" spans="1:17" s="108" customFormat="1" ht="42.45" x14ac:dyDescent="0.35">
      <c r="A268" s="103" t="s">
        <v>176</v>
      </c>
      <c r="B268" s="104">
        <f t="shared" si="1"/>
        <v>4</v>
      </c>
      <c r="C268" s="109" t="s">
        <v>760</v>
      </c>
      <c r="D268" s="115" t="s">
        <v>761</v>
      </c>
      <c r="E268" s="202" t="s">
        <v>762</v>
      </c>
      <c r="F268" s="111" t="s">
        <v>610</v>
      </c>
      <c r="G268" s="109"/>
      <c r="H268" s="109" t="s">
        <v>157</v>
      </c>
      <c r="I268" s="109" t="s">
        <v>157</v>
      </c>
      <c r="J268" s="125">
        <v>0</v>
      </c>
      <c r="K268" s="132" t="s">
        <v>699</v>
      </c>
      <c r="L268" s="125">
        <v>0</v>
      </c>
      <c r="M268" s="107"/>
      <c r="N268" s="107"/>
      <c r="P268" s="107"/>
    </row>
    <row r="269" spans="1:17" s="108" customFormat="1" ht="42.45" x14ac:dyDescent="0.35">
      <c r="A269" s="103" t="s">
        <v>323</v>
      </c>
      <c r="B269" s="104">
        <f t="shared" si="1"/>
        <v>5</v>
      </c>
      <c r="C269" s="109" t="s">
        <v>763</v>
      </c>
      <c r="D269" s="115" t="s">
        <v>764</v>
      </c>
      <c r="E269" s="202" t="s">
        <v>154</v>
      </c>
      <c r="F269" s="111" t="s">
        <v>618</v>
      </c>
      <c r="G269" s="109"/>
      <c r="H269" s="109" t="s">
        <v>157</v>
      </c>
      <c r="I269" s="109" t="s">
        <v>157</v>
      </c>
      <c r="J269" s="125">
        <v>500</v>
      </c>
      <c r="K269" s="132" t="s">
        <v>699</v>
      </c>
      <c r="L269" s="125">
        <v>500</v>
      </c>
      <c r="M269" s="107"/>
      <c r="N269" s="107"/>
      <c r="P269" s="107"/>
    </row>
    <row r="270" spans="1:17" s="108" customFormat="1" ht="42.45" x14ac:dyDescent="0.35">
      <c r="A270" s="103" t="s">
        <v>323</v>
      </c>
      <c r="B270" s="104">
        <f t="shared" si="1"/>
        <v>6</v>
      </c>
      <c r="C270" s="109" t="s">
        <v>765</v>
      </c>
      <c r="D270" s="115" t="s">
        <v>766</v>
      </c>
      <c r="E270" s="202" t="s">
        <v>154</v>
      </c>
      <c r="F270" s="111" t="s">
        <v>618</v>
      </c>
      <c r="G270" s="109"/>
      <c r="H270" s="109" t="s">
        <v>157</v>
      </c>
      <c r="I270" s="109" t="s">
        <v>157</v>
      </c>
      <c r="J270" s="125">
        <v>500</v>
      </c>
      <c r="K270" s="132" t="s">
        <v>699</v>
      </c>
      <c r="L270" s="125">
        <v>500</v>
      </c>
      <c r="M270" s="107"/>
      <c r="N270" s="107"/>
      <c r="P270" s="107"/>
    </row>
    <row r="271" spans="1:17" s="108" customFormat="1" ht="42.45" x14ac:dyDescent="0.35">
      <c r="A271" s="103" t="s">
        <v>312</v>
      </c>
      <c r="B271" s="104">
        <f t="shared" si="1"/>
        <v>7</v>
      </c>
      <c r="C271" s="109" t="s">
        <v>767</v>
      </c>
      <c r="D271" s="115" t="s">
        <v>768</v>
      </c>
      <c r="E271" s="202" t="s">
        <v>817</v>
      </c>
      <c r="F271" s="111" t="s">
        <v>618</v>
      </c>
      <c r="G271" s="109"/>
      <c r="H271" s="109" t="s">
        <v>157</v>
      </c>
      <c r="I271" s="109" t="s">
        <v>157</v>
      </c>
      <c r="J271" s="125">
        <v>500</v>
      </c>
      <c r="K271" s="132" t="s">
        <v>699</v>
      </c>
      <c r="L271" s="125">
        <v>500</v>
      </c>
      <c r="M271" s="107"/>
      <c r="N271" s="107"/>
      <c r="P271" s="107"/>
    </row>
    <row r="272" spans="1:17" s="108" customFormat="1" ht="53.15" customHeight="1" x14ac:dyDescent="0.35">
      <c r="A272" s="103" t="s">
        <v>312</v>
      </c>
      <c r="B272" s="104">
        <f t="shared" si="1"/>
        <v>8</v>
      </c>
      <c r="C272" s="109" t="s">
        <v>769</v>
      </c>
      <c r="D272" s="115" t="s">
        <v>770</v>
      </c>
      <c r="E272" s="202" t="s">
        <v>154</v>
      </c>
      <c r="F272" s="111" t="s">
        <v>618</v>
      </c>
      <c r="G272" s="104"/>
      <c r="H272" s="109" t="s">
        <v>157</v>
      </c>
      <c r="I272" s="109" t="s">
        <v>157</v>
      </c>
      <c r="J272" s="203">
        <v>500</v>
      </c>
      <c r="K272" s="132" t="s">
        <v>690</v>
      </c>
      <c r="L272" s="125">
        <v>500</v>
      </c>
      <c r="M272" s="107"/>
      <c r="N272" s="107"/>
      <c r="P272" s="107"/>
    </row>
    <row r="273" spans="1:16" s="108" customFormat="1" ht="53.15" customHeight="1" x14ac:dyDescent="0.35">
      <c r="A273" s="103" t="s">
        <v>176</v>
      </c>
      <c r="B273" s="104">
        <f t="shared" si="1"/>
        <v>9</v>
      </c>
      <c r="C273" s="109" t="s">
        <v>771</v>
      </c>
      <c r="D273" s="115" t="s">
        <v>772</v>
      </c>
      <c r="E273" s="202" t="s">
        <v>999</v>
      </c>
      <c r="F273" s="111" t="s">
        <v>196</v>
      </c>
      <c r="G273" s="104"/>
      <c r="H273" s="109" t="s">
        <v>157</v>
      </c>
      <c r="I273" s="109" t="s">
        <v>157</v>
      </c>
      <c r="J273" s="246">
        <v>5000</v>
      </c>
      <c r="K273" s="132" t="s">
        <v>690</v>
      </c>
      <c r="L273" s="125">
        <v>5000</v>
      </c>
      <c r="M273" s="107"/>
      <c r="N273" s="107"/>
      <c r="P273" s="107"/>
    </row>
    <row r="274" spans="1:16" s="108" customFormat="1" ht="53.15" customHeight="1" x14ac:dyDescent="0.35">
      <c r="A274" s="103" t="s">
        <v>176</v>
      </c>
      <c r="B274" s="104">
        <f t="shared" si="1"/>
        <v>10</v>
      </c>
      <c r="C274" s="109" t="s">
        <v>773</v>
      </c>
      <c r="D274" s="115" t="s">
        <v>774</v>
      </c>
      <c r="E274" s="202" t="s">
        <v>958</v>
      </c>
      <c r="F274" s="111" t="s">
        <v>775</v>
      </c>
      <c r="G274" s="104"/>
      <c r="H274" s="109" t="s">
        <v>157</v>
      </c>
      <c r="I274" s="109" t="s">
        <v>157</v>
      </c>
      <c r="J274" s="246">
        <v>50000</v>
      </c>
      <c r="K274" s="132" t="s">
        <v>690</v>
      </c>
      <c r="L274" s="125">
        <v>50000</v>
      </c>
      <c r="M274" s="107"/>
      <c r="N274" s="107"/>
      <c r="P274" s="107"/>
    </row>
    <row r="275" spans="1:16" s="103" customFormat="1" ht="42.45" x14ac:dyDescent="0.35">
      <c r="A275" s="103" t="s">
        <v>176</v>
      </c>
      <c r="B275" s="127">
        <f t="shared" si="1"/>
        <v>11</v>
      </c>
      <c r="C275" s="117" t="s">
        <v>776</v>
      </c>
      <c r="D275" s="118" t="s">
        <v>777</v>
      </c>
      <c r="E275" s="213" t="s">
        <v>1000</v>
      </c>
      <c r="F275" s="119" t="s">
        <v>778</v>
      </c>
      <c r="G275" s="127" t="s">
        <v>167</v>
      </c>
      <c r="H275" s="117" t="s">
        <v>157</v>
      </c>
      <c r="I275" s="117" t="s">
        <v>157</v>
      </c>
      <c r="J275" s="247">
        <v>978983.3</v>
      </c>
      <c r="K275" s="183" t="s">
        <v>690</v>
      </c>
      <c r="L275" s="122">
        <f>699483.3+279500</f>
        <v>978983.3</v>
      </c>
      <c r="M275" s="122"/>
      <c r="N275" s="122"/>
      <c r="P275" s="122"/>
    </row>
    <row r="276" spans="1:16" s="108" customFormat="1" ht="42.45" x14ac:dyDescent="0.35">
      <c r="A276" s="103" t="s">
        <v>163</v>
      </c>
      <c r="B276" s="104">
        <f t="shared" si="1"/>
        <v>12</v>
      </c>
      <c r="C276" s="109" t="s">
        <v>779</v>
      </c>
      <c r="D276" s="248" t="s">
        <v>780</v>
      </c>
      <c r="E276" s="202" t="s">
        <v>954</v>
      </c>
      <c r="F276" s="111" t="s">
        <v>781</v>
      </c>
      <c r="G276" s="109"/>
      <c r="H276" s="109" t="s">
        <v>157</v>
      </c>
      <c r="I276" s="109" t="s">
        <v>157</v>
      </c>
      <c r="J276" s="203">
        <v>1000</v>
      </c>
      <c r="K276" s="132" t="s">
        <v>782</v>
      </c>
      <c r="L276" s="125">
        <v>1000</v>
      </c>
      <c r="M276" s="107"/>
      <c r="N276" s="107"/>
      <c r="P276" s="107"/>
    </row>
    <row r="277" spans="1:16" s="108" customFormat="1" ht="45" x14ac:dyDescent="0.35">
      <c r="A277" s="103" t="s">
        <v>331</v>
      </c>
      <c r="B277" s="104">
        <f t="shared" si="1"/>
        <v>13</v>
      </c>
      <c r="C277" s="109" t="s">
        <v>783</v>
      </c>
      <c r="D277" s="249" t="s">
        <v>784</v>
      </c>
      <c r="E277" s="202" t="s">
        <v>1001</v>
      </c>
      <c r="F277" s="111" t="s">
        <v>785</v>
      </c>
      <c r="G277" s="109"/>
      <c r="H277" s="109" t="s">
        <v>157</v>
      </c>
      <c r="I277" s="109" t="s">
        <v>157</v>
      </c>
      <c r="J277" s="203">
        <v>500</v>
      </c>
      <c r="K277" s="132" t="s">
        <v>782</v>
      </c>
      <c r="L277" s="125">
        <v>500</v>
      </c>
      <c r="M277" s="107"/>
      <c r="N277" s="107"/>
      <c r="P277" s="107"/>
    </row>
    <row r="278" spans="1:16" s="108" customFormat="1" ht="42.45" x14ac:dyDescent="0.35">
      <c r="A278" s="103" t="s">
        <v>331</v>
      </c>
      <c r="B278" s="104">
        <f t="shared" si="1"/>
        <v>14</v>
      </c>
      <c r="C278" s="109" t="s">
        <v>786</v>
      </c>
      <c r="D278" s="249" t="s">
        <v>787</v>
      </c>
      <c r="E278" s="202" t="s">
        <v>1002</v>
      </c>
      <c r="F278" s="111" t="s">
        <v>610</v>
      </c>
      <c r="G278" s="109"/>
      <c r="H278" s="109" t="s">
        <v>157</v>
      </c>
      <c r="I278" s="109" t="s">
        <v>157</v>
      </c>
      <c r="J278" s="203">
        <v>10000</v>
      </c>
      <c r="K278" s="132" t="s">
        <v>782</v>
      </c>
      <c r="L278" s="125">
        <v>10000</v>
      </c>
      <c r="M278" s="107"/>
      <c r="N278" s="107"/>
      <c r="P278" s="107"/>
    </row>
    <row r="279" spans="1:16" s="108" customFormat="1" ht="42.45" x14ac:dyDescent="0.35">
      <c r="A279" s="103" t="s">
        <v>172</v>
      </c>
      <c r="B279" s="104">
        <f t="shared" si="1"/>
        <v>15</v>
      </c>
      <c r="C279" s="109" t="s">
        <v>788</v>
      </c>
      <c r="D279" s="249" t="s">
        <v>789</v>
      </c>
      <c r="E279" s="202" t="s">
        <v>154</v>
      </c>
      <c r="F279" s="111" t="s">
        <v>618</v>
      </c>
      <c r="G279" s="109"/>
      <c r="H279" s="109" t="s">
        <v>157</v>
      </c>
      <c r="I279" s="109" t="s">
        <v>157</v>
      </c>
      <c r="J279" s="203">
        <v>500</v>
      </c>
      <c r="K279" s="132" t="s">
        <v>782</v>
      </c>
      <c r="L279" s="125">
        <v>500</v>
      </c>
      <c r="M279" s="107"/>
      <c r="N279" s="107"/>
      <c r="P279" s="107"/>
    </row>
    <row r="280" spans="1:16" s="103" customFormat="1" ht="42.45" x14ac:dyDescent="0.35">
      <c r="A280" s="103" t="s">
        <v>151</v>
      </c>
      <c r="B280" s="127">
        <f t="shared" si="1"/>
        <v>16</v>
      </c>
      <c r="C280" s="117" t="s">
        <v>790</v>
      </c>
      <c r="D280" s="183" t="s">
        <v>791</v>
      </c>
      <c r="E280" s="241" t="s">
        <v>1003</v>
      </c>
      <c r="F280" s="119" t="s">
        <v>792</v>
      </c>
      <c r="G280" s="129" t="s">
        <v>544</v>
      </c>
      <c r="H280" s="117" t="s">
        <v>157</v>
      </c>
      <c r="I280" s="117" t="s">
        <v>157</v>
      </c>
      <c r="J280" s="250">
        <v>4000000</v>
      </c>
      <c r="K280" s="197" t="s">
        <v>793</v>
      </c>
      <c r="L280" s="250">
        <v>4000000</v>
      </c>
      <c r="M280" s="122"/>
      <c r="N280" s="122"/>
      <c r="P280" s="122"/>
    </row>
    <row r="281" spans="1:16" s="108" customFormat="1" ht="42.45" x14ac:dyDescent="0.35">
      <c r="A281" s="108" t="s">
        <v>323</v>
      </c>
      <c r="B281" s="104">
        <f t="shared" si="1"/>
        <v>17</v>
      </c>
      <c r="C281" s="109" t="s">
        <v>794</v>
      </c>
      <c r="D281" s="115" t="s">
        <v>795</v>
      </c>
      <c r="E281" s="202" t="s">
        <v>154</v>
      </c>
      <c r="F281" s="111" t="s">
        <v>618</v>
      </c>
      <c r="G281" s="126"/>
      <c r="H281" s="109" t="s">
        <v>157</v>
      </c>
      <c r="I281" s="109" t="s">
        <v>157</v>
      </c>
      <c r="J281" s="203">
        <v>500</v>
      </c>
      <c r="K281" s="236" t="s">
        <v>793</v>
      </c>
      <c r="L281" s="203">
        <v>500</v>
      </c>
      <c r="M281" s="107"/>
      <c r="N281" s="107"/>
      <c r="P281" s="107"/>
    </row>
    <row r="282" spans="1:16" s="103" customFormat="1" ht="42.45" x14ac:dyDescent="0.35">
      <c r="A282" s="103" t="s">
        <v>323</v>
      </c>
      <c r="B282" s="127">
        <f t="shared" si="1"/>
        <v>18</v>
      </c>
      <c r="C282" s="117" t="s">
        <v>796</v>
      </c>
      <c r="D282" s="118" t="s">
        <v>797</v>
      </c>
      <c r="E282" s="241" t="s">
        <v>1004</v>
      </c>
      <c r="F282" s="119" t="s">
        <v>798</v>
      </c>
      <c r="G282" s="129" t="s">
        <v>167</v>
      </c>
      <c r="H282" s="117" t="s">
        <v>157</v>
      </c>
      <c r="I282" s="117" t="s">
        <v>157</v>
      </c>
      <c r="J282" s="250">
        <v>400000</v>
      </c>
      <c r="K282" s="197" t="s">
        <v>793</v>
      </c>
      <c r="L282" s="250">
        <v>400000</v>
      </c>
      <c r="M282" s="122"/>
      <c r="N282" s="122"/>
      <c r="P282" s="122"/>
    </row>
    <row r="283" spans="1:16" s="108" customFormat="1" ht="42.45" x14ac:dyDescent="0.35">
      <c r="A283" s="103" t="s">
        <v>312</v>
      </c>
      <c r="B283" s="104">
        <f t="shared" si="1"/>
        <v>19</v>
      </c>
      <c r="C283" s="109" t="s">
        <v>799</v>
      </c>
      <c r="D283" s="115" t="s">
        <v>800</v>
      </c>
      <c r="E283" s="227" t="s">
        <v>762</v>
      </c>
      <c r="F283" s="111" t="s">
        <v>610</v>
      </c>
      <c r="G283" s="126"/>
      <c r="H283" s="109" t="s">
        <v>157</v>
      </c>
      <c r="I283" s="109" t="s">
        <v>157</v>
      </c>
      <c r="J283" s="203">
        <v>0</v>
      </c>
      <c r="K283" s="236" t="s">
        <v>793</v>
      </c>
      <c r="L283" s="203">
        <v>0</v>
      </c>
      <c r="M283" s="107"/>
      <c r="N283" s="107"/>
      <c r="P283" s="107"/>
    </row>
    <row r="284" spans="1:16" s="108" customFormat="1" ht="42.45" x14ac:dyDescent="0.35">
      <c r="A284" s="103" t="s">
        <v>312</v>
      </c>
      <c r="B284" s="127">
        <f t="shared" si="1"/>
        <v>20</v>
      </c>
      <c r="C284" s="109" t="s">
        <v>801</v>
      </c>
      <c r="D284" s="115" t="s">
        <v>802</v>
      </c>
      <c r="E284" s="227" t="s">
        <v>1005</v>
      </c>
      <c r="F284" s="111" t="s">
        <v>618</v>
      </c>
      <c r="G284" s="126"/>
      <c r="H284" s="109" t="s">
        <v>157</v>
      </c>
      <c r="I284" s="109" t="s">
        <v>157</v>
      </c>
      <c r="J284" s="203">
        <v>500</v>
      </c>
      <c r="K284" s="236" t="s">
        <v>793</v>
      </c>
      <c r="L284" s="203">
        <v>500</v>
      </c>
      <c r="M284" s="107"/>
      <c r="N284" s="107"/>
      <c r="P284" s="107"/>
    </row>
    <row r="285" spans="1:16" s="108" customFormat="1" ht="42.45" x14ac:dyDescent="0.35">
      <c r="A285" s="103" t="s">
        <v>163</v>
      </c>
      <c r="B285" s="104">
        <f t="shared" si="1"/>
        <v>21</v>
      </c>
      <c r="C285" s="109" t="s">
        <v>803</v>
      </c>
      <c r="D285" s="115" t="s">
        <v>804</v>
      </c>
      <c r="E285" s="227" t="s">
        <v>1006</v>
      </c>
      <c r="F285" s="111" t="s">
        <v>805</v>
      </c>
      <c r="G285" s="126"/>
      <c r="H285" s="109" t="s">
        <v>157</v>
      </c>
      <c r="I285" s="109" t="s">
        <v>157</v>
      </c>
      <c r="J285" s="163">
        <v>10000</v>
      </c>
      <c r="K285" s="236" t="s">
        <v>806</v>
      </c>
      <c r="L285" s="203">
        <v>10000</v>
      </c>
      <c r="M285" s="107"/>
      <c r="N285" s="107"/>
      <c r="P285" s="107"/>
    </row>
    <row r="286" spans="1:16" s="108" customFormat="1" ht="42.45" x14ac:dyDescent="0.35">
      <c r="A286" s="103" t="s">
        <v>807</v>
      </c>
      <c r="B286" s="127">
        <f t="shared" si="1"/>
        <v>22</v>
      </c>
      <c r="C286" s="109" t="s">
        <v>808</v>
      </c>
      <c r="D286" s="115" t="s">
        <v>804</v>
      </c>
      <c r="E286" s="202" t="s">
        <v>154</v>
      </c>
      <c r="F286" s="111" t="s">
        <v>349</v>
      </c>
      <c r="G286" s="126"/>
      <c r="H286" s="109" t="s">
        <v>157</v>
      </c>
      <c r="I286" s="109" t="s">
        <v>157</v>
      </c>
      <c r="J286" s="163">
        <v>200</v>
      </c>
      <c r="K286" s="236" t="s">
        <v>806</v>
      </c>
      <c r="L286" s="203">
        <v>200</v>
      </c>
      <c r="M286" s="107"/>
      <c r="N286" s="107"/>
      <c r="P286" s="107"/>
    </row>
    <row r="287" spans="1:16" s="108" customFormat="1" ht="42.45" x14ac:dyDescent="0.35">
      <c r="A287" s="103" t="s">
        <v>807</v>
      </c>
      <c r="B287" s="104">
        <f t="shared" si="1"/>
        <v>23</v>
      </c>
      <c r="C287" s="109" t="s">
        <v>809</v>
      </c>
      <c r="D287" s="115" t="s">
        <v>810</v>
      </c>
      <c r="E287" s="227" t="s">
        <v>1007</v>
      </c>
      <c r="F287" s="111" t="s">
        <v>294</v>
      </c>
      <c r="G287" s="126"/>
      <c r="H287" s="109" t="s">
        <v>157</v>
      </c>
      <c r="I287" s="109" t="s">
        <v>157</v>
      </c>
      <c r="J287" s="163">
        <v>10000</v>
      </c>
      <c r="K287" s="236" t="s">
        <v>806</v>
      </c>
      <c r="L287" s="203">
        <v>10000</v>
      </c>
      <c r="M287" s="107"/>
      <c r="N287" s="107"/>
      <c r="P287" s="107"/>
    </row>
    <row r="288" spans="1:16" s="108" customFormat="1" ht="14.15" x14ac:dyDescent="0.35">
      <c r="A288" s="103"/>
      <c r="B288" s="157"/>
      <c r="C288" s="126"/>
      <c r="D288" s="226"/>
      <c r="E288" s="227"/>
      <c r="F288" s="150"/>
      <c r="G288" s="126"/>
      <c r="H288" s="126"/>
      <c r="I288" s="126"/>
      <c r="J288" s="251">
        <f>SUM(J265:J287)</f>
        <v>5969383.2999999998</v>
      </c>
      <c r="K288" s="236"/>
      <c r="L288" s="252"/>
      <c r="M288" s="107"/>
      <c r="N288" s="107"/>
      <c r="P288" s="107"/>
    </row>
    <row r="289" spans="1:17" s="108" customFormat="1" ht="14.15" x14ac:dyDescent="0.35">
      <c r="A289" s="103"/>
      <c r="B289" s="157"/>
      <c r="C289" s="126"/>
      <c r="D289" s="226"/>
      <c r="E289" s="227"/>
      <c r="F289" s="150"/>
      <c r="G289" s="126"/>
      <c r="H289" s="126"/>
      <c r="I289" s="126"/>
      <c r="J289" s="251"/>
      <c r="K289" s="253"/>
      <c r="L289" s="252"/>
      <c r="M289" s="107"/>
      <c r="N289" s="107"/>
      <c r="P289" s="107"/>
    </row>
    <row r="290" spans="1:17" s="108" customFormat="1" ht="14.15" x14ac:dyDescent="0.35">
      <c r="A290" s="103"/>
      <c r="B290" s="157"/>
      <c r="C290" s="126"/>
      <c r="D290" s="226"/>
      <c r="E290" s="227"/>
      <c r="F290" s="150"/>
      <c r="G290" s="126"/>
      <c r="H290" s="126"/>
      <c r="I290" s="126"/>
      <c r="J290" s="251">
        <f>J287+J285+J274</f>
        <v>70000</v>
      </c>
      <c r="K290" s="236"/>
      <c r="L290" s="252"/>
      <c r="M290" s="107"/>
      <c r="N290" s="107"/>
      <c r="P290" s="107"/>
    </row>
    <row r="291" spans="1:17" s="99" customFormat="1" ht="20.149999999999999" customHeight="1" x14ac:dyDescent="0.5">
      <c r="A291" s="96"/>
      <c r="B291" s="97" t="s">
        <v>140</v>
      </c>
      <c r="C291" s="97"/>
      <c r="D291" s="97"/>
      <c r="E291" s="97"/>
      <c r="F291" s="97"/>
      <c r="G291" s="97"/>
      <c r="H291" s="97"/>
      <c r="I291" s="97"/>
      <c r="J291" s="97"/>
      <c r="K291" s="97"/>
      <c r="L291" s="98"/>
      <c r="M291" s="98"/>
      <c r="N291" s="98"/>
      <c r="O291" s="98"/>
      <c r="P291" s="98"/>
      <c r="Q291" s="98"/>
    </row>
    <row r="292" spans="1:17" ht="19.100000000000001" customHeight="1" x14ac:dyDescent="0.5">
      <c r="B292" s="101" t="s">
        <v>811</v>
      </c>
      <c r="C292" s="101"/>
      <c r="D292" s="101"/>
      <c r="E292" s="101"/>
      <c r="F292" s="101"/>
      <c r="G292" s="101"/>
      <c r="H292" s="101"/>
      <c r="I292" s="101"/>
      <c r="J292" s="101"/>
      <c r="K292" s="101"/>
      <c r="L292" s="98"/>
      <c r="M292" s="98"/>
      <c r="N292" s="98"/>
      <c r="O292" s="98"/>
      <c r="P292" s="98"/>
      <c r="Q292" s="98"/>
    </row>
    <row r="293" spans="1:17" s="108" customFormat="1" ht="56.6" x14ac:dyDescent="0.35">
      <c r="A293" s="103"/>
      <c r="B293" s="104" t="s">
        <v>1</v>
      </c>
      <c r="C293" s="104" t="s">
        <v>142</v>
      </c>
      <c r="D293" s="104" t="s">
        <v>143</v>
      </c>
      <c r="E293" s="212" t="s">
        <v>144</v>
      </c>
      <c r="F293" s="104" t="s">
        <v>145</v>
      </c>
      <c r="G293" s="104" t="s">
        <v>146</v>
      </c>
      <c r="H293" s="104" t="s">
        <v>147</v>
      </c>
      <c r="I293" s="104" t="s">
        <v>148</v>
      </c>
      <c r="J293" s="105" t="s">
        <v>149</v>
      </c>
      <c r="K293" s="106" t="s">
        <v>150</v>
      </c>
      <c r="L293" s="107"/>
      <c r="M293" s="107"/>
      <c r="N293" s="107"/>
      <c r="P293" s="107"/>
    </row>
    <row r="294" spans="1:17" s="108" customFormat="1" ht="53.15" customHeight="1" x14ac:dyDescent="0.35">
      <c r="A294" s="103"/>
      <c r="B294" s="104">
        <v>1</v>
      </c>
      <c r="C294" s="109" t="s">
        <v>812</v>
      </c>
      <c r="D294" s="132" t="s">
        <v>813</v>
      </c>
      <c r="E294" s="254" t="s">
        <v>683</v>
      </c>
      <c r="F294" s="111" t="s">
        <v>349</v>
      </c>
      <c r="G294" s="104"/>
      <c r="H294" s="109" t="s">
        <v>157</v>
      </c>
      <c r="I294" s="109" t="s">
        <v>157</v>
      </c>
      <c r="J294" s="125">
        <v>200</v>
      </c>
      <c r="K294" s="132" t="s">
        <v>814</v>
      </c>
      <c r="L294" s="125">
        <v>200</v>
      </c>
      <c r="M294" s="107"/>
      <c r="N294" s="107"/>
      <c r="P294" s="107"/>
    </row>
    <row r="295" spans="1:17" s="108" customFormat="1" ht="42.45" x14ac:dyDescent="0.35">
      <c r="A295" s="103"/>
      <c r="B295" s="104">
        <v>2</v>
      </c>
      <c r="C295" s="109" t="s">
        <v>815</v>
      </c>
      <c r="D295" s="249" t="s">
        <v>816</v>
      </c>
      <c r="E295" s="202" t="s">
        <v>817</v>
      </c>
      <c r="F295" s="111" t="s">
        <v>818</v>
      </c>
      <c r="G295" s="109"/>
      <c r="H295" s="109" t="s">
        <v>157</v>
      </c>
      <c r="I295" s="109" t="s">
        <v>157</v>
      </c>
      <c r="J295" s="125">
        <v>5000</v>
      </c>
      <c r="K295" s="132" t="s">
        <v>814</v>
      </c>
      <c r="L295" s="125">
        <v>5000</v>
      </c>
      <c r="M295" s="107"/>
      <c r="N295" s="107"/>
      <c r="P295" s="107"/>
    </row>
    <row r="296" spans="1:17" s="103" customFormat="1" ht="42.45" x14ac:dyDescent="0.35">
      <c r="B296" s="127">
        <v>3</v>
      </c>
      <c r="C296" s="117" t="s">
        <v>819</v>
      </c>
      <c r="D296" s="255" t="s">
        <v>820</v>
      </c>
      <c r="E296" s="213" t="s">
        <v>821</v>
      </c>
      <c r="F296" s="119" t="s">
        <v>822</v>
      </c>
      <c r="G296" s="117" t="s">
        <v>544</v>
      </c>
      <c r="H296" s="117" t="s">
        <v>157</v>
      </c>
      <c r="I296" s="117"/>
      <c r="J296" s="125">
        <v>101109576</v>
      </c>
      <c r="K296" s="183" t="s">
        <v>814</v>
      </c>
      <c r="L296" s="256" t="s">
        <v>823</v>
      </c>
      <c r="M296" s="122"/>
      <c r="N296" s="122"/>
      <c r="P296" s="122"/>
    </row>
    <row r="297" spans="1:17" s="108" customFormat="1" ht="42.45" x14ac:dyDescent="0.35">
      <c r="A297" s="103"/>
      <c r="B297" s="104">
        <v>4</v>
      </c>
      <c r="C297" s="109" t="s">
        <v>824</v>
      </c>
      <c r="D297" s="115" t="s">
        <v>825</v>
      </c>
      <c r="E297" s="254" t="s">
        <v>683</v>
      </c>
      <c r="F297" s="111" t="s">
        <v>349</v>
      </c>
      <c r="G297" s="109"/>
      <c r="H297" s="109" t="s">
        <v>157</v>
      </c>
      <c r="I297" s="109" t="s">
        <v>157</v>
      </c>
      <c r="J297" s="203">
        <v>500</v>
      </c>
      <c r="K297" s="132" t="s">
        <v>814</v>
      </c>
      <c r="L297" s="203">
        <v>500</v>
      </c>
      <c r="M297" s="107"/>
      <c r="N297" s="107"/>
      <c r="P297" s="107"/>
    </row>
    <row r="298" spans="1:17" s="108" customFormat="1" ht="42.45" x14ac:dyDescent="0.35">
      <c r="A298" s="103"/>
      <c r="B298" s="104">
        <v>5</v>
      </c>
      <c r="C298" s="109" t="s">
        <v>826</v>
      </c>
      <c r="D298" s="115" t="s">
        <v>827</v>
      </c>
      <c r="E298" s="254" t="s">
        <v>341</v>
      </c>
      <c r="F298" s="111" t="s">
        <v>610</v>
      </c>
      <c r="G298" s="109"/>
      <c r="H298" s="109" t="s">
        <v>157</v>
      </c>
      <c r="I298" s="109" t="s">
        <v>157</v>
      </c>
      <c r="J298" s="203">
        <v>500</v>
      </c>
      <c r="K298" s="132" t="s">
        <v>814</v>
      </c>
      <c r="L298" s="203">
        <v>500</v>
      </c>
      <c r="M298" s="107"/>
      <c r="N298" s="107"/>
      <c r="P298" s="107"/>
    </row>
    <row r="299" spans="1:17" s="108" customFormat="1" ht="42.45" x14ac:dyDescent="0.35">
      <c r="A299" s="103"/>
      <c r="B299" s="104">
        <v>6</v>
      </c>
      <c r="C299" s="109" t="s">
        <v>828</v>
      </c>
      <c r="D299" s="115" t="s">
        <v>829</v>
      </c>
      <c r="E299" s="254" t="s">
        <v>683</v>
      </c>
      <c r="F299" s="111" t="s">
        <v>349</v>
      </c>
      <c r="G299" s="109"/>
      <c r="H299" s="109" t="s">
        <v>157</v>
      </c>
      <c r="I299" s="109" t="s">
        <v>157</v>
      </c>
      <c r="J299" s="203">
        <v>500</v>
      </c>
      <c r="K299" s="115" t="s">
        <v>830</v>
      </c>
      <c r="L299" s="203">
        <v>500</v>
      </c>
      <c r="M299" s="107"/>
      <c r="N299" s="107"/>
      <c r="P299" s="107"/>
    </row>
    <row r="300" spans="1:17" s="108" customFormat="1" ht="42.45" x14ac:dyDescent="0.35">
      <c r="A300" s="103"/>
      <c r="B300" s="104">
        <v>7</v>
      </c>
      <c r="C300" s="109" t="s">
        <v>831</v>
      </c>
      <c r="D300" s="132" t="s">
        <v>832</v>
      </c>
      <c r="E300" s="254" t="s">
        <v>683</v>
      </c>
      <c r="F300" s="111" t="s">
        <v>349</v>
      </c>
      <c r="G300" s="109"/>
      <c r="H300" s="109" t="s">
        <v>157</v>
      </c>
      <c r="I300" s="109" t="s">
        <v>157</v>
      </c>
      <c r="J300" s="203">
        <v>500</v>
      </c>
      <c r="K300" s="115" t="s">
        <v>830</v>
      </c>
      <c r="L300" s="203">
        <v>500</v>
      </c>
      <c r="M300" s="107"/>
      <c r="N300" s="107"/>
      <c r="P300" s="107"/>
    </row>
    <row r="301" spans="1:17" s="108" customFormat="1" ht="42.45" x14ac:dyDescent="0.35">
      <c r="B301" s="104">
        <v>8</v>
      </c>
      <c r="C301" s="109" t="s">
        <v>833</v>
      </c>
      <c r="D301" s="132" t="s">
        <v>834</v>
      </c>
      <c r="E301" s="202" t="s">
        <v>835</v>
      </c>
      <c r="F301" s="111" t="s">
        <v>415</v>
      </c>
      <c r="G301" s="109" t="s">
        <v>167</v>
      </c>
      <c r="H301" s="109" t="s">
        <v>157</v>
      </c>
      <c r="I301" s="109" t="s">
        <v>157</v>
      </c>
      <c r="J301" s="246">
        <v>40000</v>
      </c>
      <c r="K301" s="115" t="s">
        <v>830</v>
      </c>
      <c r="L301" s="246">
        <v>40000</v>
      </c>
      <c r="M301" s="107"/>
      <c r="N301" s="107"/>
      <c r="P301" s="107"/>
    </row>
    <row r="302" spans="1:17" s="108" customFormat="1" ht="42.45" x14ac:dyDescent="0.35">
      <c r="A302" s="103"/>
      <c r="B302" s="104">
        <v>9</v>
      </c>
      <c r="C302" s="109" t="s">
        <v>836</v>
      </c>
      <c r="D302" s="132" t="s">
        <v>837</v>
      </c>
      <c r="E302" s="254" t="s">
        <v>683</v>
      </c>
      <c r="F302" s="111" t="s">
        <v>268</v>
      </c>
      <c r="G302" s="109"/>
      <c r="H302" s="109" t="s">
        <v>157</v>
      </c>
      <c r="I302" s="109" t="s">
        <v>157</v>
      </c>
      <c r="J302" s="246">
        <v>500</v>
      </c>
      <c r="K302" s="115" t="s">
        <v>830</v>
      </c>
      <c r="L302" s="246">
        <v>500</v>
      </c>
      <c r="M302" s="107"/>
      <c r="N302" s="107"/>
      <c r="P302" s="107"/>
    </row>
    <row r="303" spans="1:17" s="108" customFormat="1" ht="42.45" x14ac:dyDescent="0.35">
      <c r="A303" s="103"/>
      <c r="B303" s="104">
        <v>10</v>
      </c>
      <c r="C303" s="109" t="s">
        <v>838</v>
      </c>
      <c r="D303" s="132" t="s">
        <v>839</v>
      </c>
      <c r="E303" s="202" t="s">
        <v>840</v>
      </c>
      <c r="F303" s="111" t="s">
        <v>415</v>
      </c>
      <c r="G303" s="109"/>
      <c r="H303" s="109" t="s">
        <v>157</v>
      </c>
      <c r="I303" s="109" t="s">
        <v>157</v>
      </c>
      <c r="J303" s="246">
        <v>500</v>
      </c>
      <c r="K303" s="115" t="s">
        <v>830</v>
      </c>
      <c r="L303" s="246">
        <v>500</v>
      </c>
      <c r="M303" s="107"/>
      <c r="N303" s="107"/>
      <c r="P303" s="107"/>
    </row>
    <row r="304" spans="1:17" s="108" customFormat="1" ht="42.45" x14ac:dyDescent="0.35">
      <c r="A304" s="103"/>
      <c r="B304" s="104">
        <v>11</v>
      </c>
      <c r="C304" s="109" t="s">
        <v>841</v>
      </c>
      <c r="D304" s="111" t="s">
        <v>842</v>
      </c>
      <c r="E304" s="254" t="s">
        <v>341</v>
      </c>
      <c r="F304" s="111" t="s">
        <v>610</v>
      </c>
      <c r="G304" s="109"/>
      <c r="H304" s="109" t="s">
        <v>157</v>
      </c>
      <c r="I304" s="109" t="s">
        <v>157</v>
      </c>
      <c r="J304" s="203">
        <v>0</v>
      </c>
      <c r="K304" s="115" t="s">
        <v>830</v>
      </c>
      <c r="L304" s="203">
        <v>0</v>
      </c>
      <c r="M304" s="107"/>
      <c r="N304" s="107"/>
      <c r="P304" s="107"/>
    </row>
    <row r="305" spans="1:17" s="108" customFormat="1" ht="42.45" x14ac:dyDescent="0.35">
      <c r="A305" s="103"/>
      <c r="B305" s="104">
        <v>12</v>
      </c>
      <c r="C305" s="109" t="s">
        <v>843</v>
      </c>
      <c r="D305" s="115" t="s">
        <v>844</v>
      </c>
      <c r="E305" s="202" t="s">
        <v>845</v>
      </c>
      <c r="F305" s="111" t="s">
        <v>268</v>
      </c>
      <c r="G305" s="109"/>
      <c r="H305" s="109" t="s">
        <v>157</v>
      </c>
      <c r="I305" s="109" t="s">
        <v>157</v>
      </c>
      <c r="J305" s="203">
        <v>10000</v>
      </c>
      <c r="K305" s="115" t="s">
        <v>830</v>
      </c>
      <c r="L305" s="203">
        <v>10000</v>
      </c>
      <c r="M305" s="107"/>
      <c r="N305" s="107"/>
      <c r="P305" s="107"/>
    </row>
    <row r="306" spans="1:17" s="108" customFormat="1" ht="42.45" x14ac:dyDescent="0.35">
      <c r="A306" s="103"/>
      <c r="B306" s="104">
        <v>13</v>
      </c>
      <c r="C306" s="109" t="s">
        <v>846</v>
      </c>
      <c r="D306" s="115" t="s">
        <v>847</v>
      </c>
      <c r="E306" s="254" t="s">
        <v>341</v>
      </c>
      <c r="F306" s="111" t="s">
        <v>610</v>
      </c>
      <c r="G306" s="109"/>
      <c r="H306" s="109" t="s">
        <v>157</v>
      </c>
      <c r="I306" s="109" t="s">
        <v>157</v>
      </c>
      <c r="J306" s="203">
        <v>0</v>
      </c>
      <c r="K306" s="115" t="s">
        <v>793</v>
      </c>
      <c r="L306" s="203">
        <v>0</v>
      </c>
      <c r="M306" s="107"/>
      <c r="N306" s="107"/>
      <c r="P306" s="107"/>
    </row>
    <row r="307" spans="1:17" s="108" customFormat="1" ht="42.45" x14ac:dyDescent="0.35">
      <c r="A307" s="103"/>
      <c r="B307" s="104">
        <v>14</v>
      </c>
      <c r="C307" s="109" t="s">
        <v>848</v>
      </c>
      <c r="D307" s="132" t="s">
        <v>849</v>
      </c>
      <c r="E307" s="202" t="s">
        <v>835</v>
      </c>
      <c r="F307" s="257" t="s">
        <v>850</v>
      </c>
      <c r="G307" s="109"/>
      <c r="H307" s="109" t="s">
        <v>157</v>
      </c>
      <c r="I307" s="109" t="s">
        <v>157</v>
      </c>
      <c r="J307" s="203">
        <v>500</v>
      </c>
      <c r="K307" s="115" t="s">
        <v>793</v>
      </c>
      <c r="L307" s="203">
        <v>500</v>
      </c>
      <c r="M307" s="107"/>
      <c r="N307" s="107"/>
      <c r="P307" s="107"/>
    </row>
    <row r="308" spans="1:17" s="108" customFormat="1" ht="42.45" x14ac:dyDescent="0.35">
      <c r="A308" s="103"/>
      <c r="B308" s="104">
        <v>15</v>
      </c>
      <c r="C308" s="109" t="s">
        <v>851</v>
      </c>
      <c r="D308" s="132" t="s">
        <v>852</v>
      </c>
      <c r="E308" s="254" t="s">
        <v>341</v>
      </c>
      <c r="F308" s="111" t="s">
        <v>610</v>
      </c>
      <c r="G308" s="109"/>
      <c r="H308" s="109" t="s">
        <v>157</v>
      </c>
      <c r="I308" s="109" t="s">
        <v>157</v>
      </c>
      <c r="J308" s="203">
        <v>0</v>
      </c>
      <c r="K308" s="115" t="s">
        <v>793</v>
      </c>
      <c r="L308" s="203">
        <v>0</v>
      </c>
      <c r="M308" s="107"/>
      <c r="N308" s="107"/>
      <c r="P308" s="107"/>
    </row>
    <row r="309" spans="1:17" s="108" customFormat="1" ht="42.45" x14ac:dyDescent="0.35">
      <c r="A309" s="103"/>
      <c r="B309" s="104">
        <v>16</v>
      </c>
      <c r="C309" s="109" t="s">
        <v>853</v>
      </c>
      <c r="D309" s="115" t="s">
        <v>854</v>
      </c>
      <c r="E309" s="254" t="s">
        <v>683</v>
      </c>
      <c r="F309" s="111" t="s">
        <v>268</v>
      </c>
      <c r="G309" s="109"/>
      <c r="H309" s="109" t="s">
        <v>157</v>
      </c>
      <c r="I309" s="109" t="s">
        <v>157</v>
      </c>
      <c r="J309" s="203">
        <v>500</v>
      </c>
      <c r="K309" s="115" t="s">
        <v>793</v>
      </c>
      <c r="L309" s="203">
        <v>500</v>
      </c>
      <c r="M309" s="107"/>
      <c r="N309" s="107"/>
      <c r="P309" s="107"/>
    </row>
    <row r="310" spans="1:17" s="103" customFormat="1" ht="42.45" x14ac:dyDescent="0.35">
      <c r="B310" s="127">
        <v>17</v>
      </c>
      <c r="C310" s="117" t="s">
        <v>855</v>
      </c>
      <c r="D310" s="118" t="s">
        <v>856</v>
      </c>
      <c r="E310" s="258" t="s">
        <v>857</v>
      </c>
      <c r="F310" s="119" t="s">
        <v>858</v>
      </c>
      <c r="G310" s="117" t="s">
        <v>544</v>
      </c>
      <c r="H310" s="119"/>
      <c r="I310" s="117" t="s">
        <v>157</v>
      </c>
      <c r="J310" s="250">
        <v>4000000</v>
      </c>
      <c r="K310" s="118" t="s">
        <v>793</v>
      </c>
      <c r="L310" s="122">
        <v>3790143.7</v>
      </c>
      <c r="M310" s="122"/>
      <c r="N310" s="122"/>
      <c r="P310" s="122"/>
    </row>
    <row r="311" spans="1:17" s="108" customFormat="1" ht="42.45" x14ac:dyDescent="0.35">
      <c r="A311" s="103"/>
      <c r="B311" s="104">
        <v>18</v>
      </c>
      <c r="C311" s="109" t="s">
        <v>859</v>
      </c>
      <c r="D311" s="115" t="s">
        <v>860</v>
      </c>
      <c r="E311" s="254" t="s">
        <v>341</v>
      </c>
      <c r="F311" s="111" t="s">
        <v>610</v>
      </c>
      <c r="G311" s="109"/>
      <c r="H311" s="109" t="s">
        <v>157</v>
      </c>
      <c r="I311" s="109" t="s">
        <v>157</v>
      </c>
      <c r="J311" s="203">
        <v>0</v>
      </c>
      <c r="K311" s="115" t="s">
        <v>793</v>
      </c>
      <c r="L311" s="203">
        <v>0</v>
      </c>
      <c r="M311" s="107"/>
      <c r="N311" s="107"/>
      <c r="P311" s="107"/>
    </row>
    <row r="312" spans="1:17" s="108" customFormat="1" ht="28.3" x14ac:dyDescent="0.35">
      <c r="A312" s="103"/>
      <c r="B312" s="104">
        <v>19</v>
      </c>
      <c r="C312" s="109" t="s">
        <v>861</v>
      </c>
      <c r="D312" s="115" t="s">
        <v>862</v>
      </c>
      <c r="E312" s="202" t="s">
        <v>1008</v>
      </c>
      <c r="F312" s="111" t="s">
        <v>268</v>
      </c>
      <c r="G312" s="109"/>
      <c r="H312" s="109" t="s">
        <v>157</v>
      </c>
      <c r="I312" s="109" t="s">
        <v>157</v>
      </c>
      <c r="J312" s="203">
        <v>500</v>
      </c>
      <c r="K312" s="115" t="s">
        <v>690</v>
      </c>
      <c r="L312" s="203">
        <v>500</v>
      </c>
      <c r="M312" s="107"/>
      <c r="N312" s="107"/>
      <c r="P312" s="107"/>
    </row>
    <row r="313" spans="1:17" s="108" customFormat="1" ht="28.3" x14ac:dyDescent="0.35">
      <c r="A313" s="103"/>
      <c r="B313" s="104">
        <v>20</v>
      </c>
      <c r="C313" s="109" t="s">
        <v>863</v>
      </c>
      <c r="D313" s="115" t="s">
        <v>864</v>
      </c>
      <c r="E313" s="254" t="s">
        <v>683</v>
      </c>
      <c r="F313" s="111" t="s">
        <v>349</v>
      </c>
      <c r="G313" s="109"/>
      <c r="H313" s="109" t="s">
        <v>157</v>
      </c>
      <c r="I313" s="109" t="s">
        <v>157</v>
      </c>
      <c r="J313" s="203">
        <v>200</v>
      </c>
      <c r="K313" s="115" t="s">
        <v>690</v>
      </c>
      <c r="L313" s="203">
        <v>200</v>
      </c>
      <c r="M313" s="107"/>
      <c r="N313" s="107"/>
      <c r="P313" s="107"/>
    </row>
    <row r="314" spans="1:17" s="108" customFormat="1" ht="28.3" x14ac:dyDescent="0.35">
      <c r="A314" s="103"/>
      <c r="B314" s="104">
        <v>21</v>
      </c>
      <c r="C314" s="109" t="s">
        <v>865</v>
      </c>
      <c r="D314" s="115" t="s">
        <v>866</v>
      </c>
      <c r="E314" s="254" t="s">
        <v>867</v>
      </c>
      <c r="F314" s="111" t="s">
        <v>268</v>
      </c>
      <c r="G314" s="109"/>
      <c r="H314" s="109" t="s">
        <v>157</v>
      </c>
      <c r="I314" s="109" t="s">
        <v>157</v>
      </c>
      <c r="J314" s="203">
        <v>5000</v>
      </c>
      <c r="K314" s="115" t="s">
        <v>690</v>
      </c>
      <c r="L314" s="203">
        <v>5000</v>
      </c>
      <c r="M314" s="107"/>
      <c r="N314" s="107"/>
      <c r="P314" s="107"/>
    </row>
    <row r="315" spans="1:17" s="108" customFormat="1" ht="18.649999999999999" customHeight="1" x14ac:dyDescent="0.35">
      <c r="A315" s="103"/>
      <c r="B315" s="133"/>
      <c r="C315" s="134"/>
      <c r="D315" s="216"/>
      <c r="E315" s="216"/>
      <c r="F315" s="154"/>
      <c r="G315" s="134"/>
      <c r="H315" s="259">
        <f>J315-I315</f>
        <v>105171076</v>
      </c>
      <c r="I315" s="259">
        <f>J294+J297+J298+J300+J299+J302+J304+J306+J308+J309+J311+J313</f>
        <v>3400</v>
      </c>
      <c r="J315" s="139">
        <f>SUM(J294:J314)</f>
        <v>105174476</v>
      </c>
      <c r="K315" s="180"/>
      <c r="L315" s="107">
        <f>SUM(L293:L314)</f>
        <v>3855043.7</v>
      </c>
      <c r="M315" s="107"/>
      <c r="N315" s="107"/>
      <c r="P315" s="107"/>
    </row>
    <row r="316" spans="1:17" s="108" customFormat="1" ht="14.15" x14ac:dyDescent="0.35">
      <c r="A316" s="103"/>
      <c r="B316" s="133"/>
      <c r="C316" s="134"/>
      <c r="D316" s="216"/>
      <c r="E316" s="216"/>
      <c r="F316" s="154"/>
      <c r="G316" s="134"/>
      <c r="H316" s="134"/>
      <c r="I316" s="134"/>
      <c r="J316" s="139"/>
      <c r="K316" s="180"/>
      <c r="L316" s="107"/>
      <c r="M316" s="107"/>
      <c r="N316" s="107"/>
      <c r="P316" s="107"/>
    </row>
    <row r="317" spans="1:17" s="99" customFormat="1" ht="20.149999999999999" customHeight="1" x14ac:dyDescent="0.5">
      <c r="A317" s="96"/>
      <c r="B317" s="97" t="s">
        <v>140</v>
      </c>
      <c r="C317" s="97"/>
      <c r="D317" s="97"/>
      <c r="E317" s="97"/>
      <c r="F317" s="97"/>
      <c r="G317" s="97"/>
      <c r="H317" s="97"/>
      <c r="I317" s="97"/>
      <c r="J317" s="97"/>
      <c r="K317" s="97"/>
      <c r="L317" s="98"/>
      <c r="M317" s="98"/>
      <c r="N317" s="98"/>
      <c r="O317" s="98"/>
      <c r="P317" s="98"/>
      <c r="Q317" s="98"/>
    </row>
    <row r="318" spans="1:17" ht="19.100000000000001" customHeight="1" x14ac:dyDescent="0.5">
      <c r="B318" s="101" t="s">
        <v>868</v>
      </c>
      <c r="C318" s="101"/>
      <c r="D318" s="101"/>
      <c r="E318" s="101"/>
      <c r="F318" s="101"/>
      <c r="G318" s="101"/>
      <c r="H318" s="101"/>
      <c r="I318" s="101"/>
      <c r="J318" s="101"/>
      <c r="K318" s="101"/>
      <c r="L318" s="98"/>
      <c r="M318" s="98"/>
      <c r="N318" s="98"/>
      <c r="O318" s="98"/>
      <c r="P318" s="98"/>
      <c r="Q318" s="98"/>
    </row>
    <row r="319" spans="1:17" s="108" customFormat="1" ht="56.6" x14ac:dyDescent="0.35">
      <c r="A319" s="103"/>
      <c r="B319" s="104" t="s">
        <v>1</v>
      </c>
      <c r="C319" s="104" t="s">
        <v>142</v>
      </c>
      <c r="D319" s="104" t="s">
        <v>143</v>
      </c>
      <c r="E319" s="212" t="s">
        <v>144</v>
      </c>
      <c r="F319" s="104" t="s">
        <v>145</v>
      </c>
      <c r="G319" s="104" t="s">
        <v>146</v>
      </c>
      <c r="H319" s="104" t="s">
        <v>147</v>
      </c>
      <c r="I319" s="104" t="s">
        <v>148</v>
      </c>
      <c r="J319" s="105" t="s">
        <v>149</v>
      </c>
      <c r="K319" s="106" t="s">
        <v>150</v>
      </c>
      <c r="L319" s="107"/>
      <c r="M319" s="107"/>
      <c r="N319" s="107"/>
      <c r="P319" s="107"/>
    </row>
    <row r="320" spans="1:17" s="108" customFormat="1" ht="53.15" customHeight="1" x14ac:dyDescent="0.35">
      <c r="A320" s="103"/>
      <c r="B320" s="104">
        <v>1</v>
      </c>
      <c r="C320" s="109" t="s">
        <v>869</v>
      </c>
      <c r="D320" s="123" t="s">
        <v>870</v>
      </c>
      <c r="E320" s="254" t="s">
        <v>341</v>
      </c>
      <c r="F320" s="111" t="s">
        <v>610</v>
      </c>
      <c r="G320" s="104"/>
      <c r="H320" s="109" t="s">
        <v>157</v>
      </c>
      <c r="I320" s="109" t="s">
        <v>157</v>
      </c>
      <c r="J320" s="125">
        <v>0</v>
      </c>
      <c r="K320" s="132" t="s">
        <v>871</v>
      </c>
      <c r="L320" s="107"/>
      <c r="M320" s="107"/>
      <c r="N320" s="107"/>
      <c r="P320" s="107"/>
    </row>
    <row r="321" spans="1:16" s="108" customFormat="1" ht="28.3" x14ac:dyDescent="0.35">
      <c r="A321" s="103"/>
      <c r="B321" s="104">
        <v>2</v>
      </c>
      <c r="C321" s="109" t="s">
        <v>872</v>
      </c>
      <c r="D321" s="123" t="s">
        <v>873</v>
      </c>
      <c r="E321" s="202" t="s">
        <v>952</v>
      </c>
      <c r="F321" s="111" t="s">
        <v>874</v>
      </c>
      <c r="G321" s="109"/>
      <c r="H321" s="109" t="s">
        <v>157</v>
      </c>
      <c r="I321" s="109" t="s">
        <v>157</v>
      </c>
      <c r="J321" s="125">
        <v>100</v>
      </c>
      <c r="K321" s="132" t="s">
        <v>875</v>
      </c>
      <c r="L321" s="107"/>
      <c r="M321" s="107"/>
      <c r="N321" s="107"/>
      <c r="P321" s="107"/>
    </row>
    <row r="322" spans="1:16" s="108" customFormat="1" ht="28.3" x14ac:dyDescent="0.35">
      <c r="A322" s="103"/>
      <c r="B322" s="104">
        <v>3</v>
      </c>
      <c r="C322" s="109" t="s">
        <v>876</v>
      </c>
      <c r="D322" s="123" t="s">
        <v>877</v>
      </c>
      <c r="E322" s="202" t="s">
        <v>322</v>
      </c>
      <c r="F322" s="111" t="s">
        <v>874</v>
      </c>
      <c r="G322" s="109"/>
      <c r="H322" s="109" t="s">
        <v>157</v>
      </c>
      <c r="I322" s="109" t="s">
        <v>157</v>
      </c>
      <c r="J322" s="260">
        <v>200</v>
      </c>
      <c r="K322" s="132" t="s">
        <v>875</v>
      </c>
      <c r="L322" s="107"/>
      <c r="M322" s="107"/>
      <c r="N322" s="107"/>
      <c r="P322" s="107"/>
    </row>
    <row r="323" spans="1:16" s="108" customFormat="1" ht="28.3" x14ac:dyDescent="0.35">
      <c r="A323" s="103"/>
      <c r="B323" s="104">
        <f>1+B322</f>
        <v>4</v>
      </c>
      <c r="C323" s="109" t="s">
        <v>878</v>
      </c>
      <c r="D323" s="217" t="s">
        <v>879</v>
      </c>
      <c r="E323" s="254" t="s">
        <v>341</v>
      </c>
      <c r="F323" s="111" t="s">
        <v>610</v>
      </c>
      <c r="G323" s="109"/>
      <c r="H323" s="109" t="s">
        <v>157</v>
      </c>
      <c r="I323" s="109" t="s">
        <v>157</v>
      </c>
      <c r="J323" s="125">
        <v>0</v>
      </c>
      <c r="K323" s="132" t="s">
        <v>875</v>
      </c>
      <c r="L323" s="107"/>
      <c r="M323" s="107"/>
      <c r="N323" s="107"/>
      <c r="P323" s="107"/>
    </row>
    <row r="324" spans="1:16" s="108" customFormat="1" ht="28.3" x14ac:dyDescent="0.35">
      <c r="A324" s="103"/>
      <c r="B324" s="104">
        <v>5</v>
      </c>
      <c r="C324" s="109" t="s">
        <v>880</v>
      </c>
      <c r="D324" s="218" t="s">
        <v>881</v>
      </c>
      <c r="E324" s="202" t="s">
        <v>952</v>
      </c>
      <c r="F324" s="111" t="s">
        <v>882</v>
      </c>
      <c r="G324" s="109"/>
      <c r="H324" s="109" t="s">
        <v>157</v>
      </c>
      <c r="I324" s="109" t="s">
        <v>157</v>
      </c>
      <c r="J324" s="261">
        <v>1000</v>
      </c>
      <c r="K324" s="132" t="s">
        <v>875</v>
      </c>
      <c r="L324" s="107"/>
      <c r="M324" s="107"/>
      <c r="N324" s="107"/>
      <c r="P324" s="107"/>
    </row>
    <row r="325" spans="1:16" s="108" customFormat="1" ht="28.3" x14ac:dyDescent="0.35">
      <c r="A325" s="103"/>
      <c r="B325" s="104">
        <v>6</v>
      </c>
      <c r="C325" s="109" t="s">
        <v>883</v>
      </c>
      <c r="D325" s="111" t="s">
        <v>884</v>
      </c>
      <c r="E325" s="254" t="s">
        <v>341</v>
      </c>
      <c r="F325" s="111" t="s">
        <v>610</v>
      </c>
      <c r="G325" s="109"/>
      <c r="H325" s="109" t="s">
        <v>157</v>
      </c>
      <c r="I325" s="109" t="s">
        <v>157</v>
      </c>
      <c r="J325" s="246">
        <v>0</v>
      </c>
      <c r="K325" s="132" t="s">
        <v>875</v>
      </c>
      <c r="L325" s="107"/>
      <c r="M325" s="107"/>
      <c r="N325" s="107"/>
      <c r="P325" s="107"/>
    </row>
    <row r="326" spans="1:16" s="108" customFormat="1" ht="28.3" x14ac:dyDescent="0.35">
      <c r="B326" s="104">
        <v>7</v>
      </c>
      <c r="C326" s="109" t="s">
        <v>885</v>
      </c>
      <c r="D326" s="111" t="s">
        <v>886</v>
      </c>
      <c r="E326" s="202" t="s">
        <v>952</v>
      </c>
      <c r="F326" s="111" t="s">
        <v>222</v>
      </c>
      <c r="G326" s="109"/>
      <c r="H326" s="109" t="s">
        <v>157</v>
      </c>
      <c r="I326" s="109" t="s">
        <v>157</v>
      </c>
      <c r="J326" s="246">
        <v>200</v>
      </c>
      <c r="K326" s="132" t="s">
        <v>887</v>
      </c>
      <c r="L326" s="107"/>
      <c r="M326" s="107"/>
      <c r="N326" s="107"/>
      <c r="P326" s="107"/>
    </row>
    <row r="327" spans="1:16" s="108" customFormat="1" ht="42.45" x14ac:dyDescent="0.35">
      <c r="A327" s="103"/>
      <c r="B327" s="104">
        <v>8</v>
      </c>
      <c r="C327" s="109" t="s">
        <v>888</v>
      </c>
      <c r="D327" s="111" t="s">
        <v>889</v>
      </c>
      <c r="E327" s="202" t="s">
        <v>890</v>
      </c>
      <c r="F327" s="111" t="s">
        <v>891</v>
      </c>
      <c r="G327" s="109"/>
      <c r="H327" s="109" t="s">
        <v>157</v>
      </c>
      <c r="I327" s="109" t="s">
        <v>157</v>
      </c>
      <c r="J327" s="262">
        <v>0</v>
      </c>
      <c r="K327" s="132" t="s">
        <v>892</v>
      </c>
      <c r="L327" s="107"/>
      <c r="M327" s="107"/>
      <c r="N327" s="107"/>
      <c r="P327" s="107"/>
    </row>
    <row r="328" spans="1:16" s="108" customFormat="1" ht="42.45" x14ac:dyDescent="0.35">
      <c r="A328" s="103"/>
      <c r="B328" s="104">
        <v>9</v>
      </c>
      <c r="C328" s="109" t="s">
        <v>893</v>
      </c>
      <c r="D328" s="115" t="s">
        <v>894</v>
      </c>
      <c r="E328" s="202" t="s">
        <v>952</v>
      </c>
      <c r="F328" s="111" t="s">
        <v>882</v>
      </c>
      <c r="G328" s="109"/>
      <c r="H328" s="109" t="s">
        <v>157</v>
      </c>
      <c r="I328" s="109" t="s">
        <v>157</v>
      </c>
      <c r="J328" s="262">
        <v>200</v>
      </c>
      <c r="K328" s="132" t="s">
        <v>892</v>
      </c>
      <c r="L328" s="107"/>
      <c r="M328" s="107"/>
      <c r="N328" s="107"/>
      <c r="P328" s="107"/>
    </row>
    <row r="329" spans="1:16" s="108" customFormat="1" ht="42.45" x14ac:dyDescent="0.35">
      <c r="A329" s="103"/>
      <c r="B329" s="104">
        <f>1+B328</f>
        <v>10</v>
      </c>
      <c r="C329" s="109" t="s">
        <v>895</v>
      </c>
      <c r="D329" s="115" t="s">
        <v>896</v>
      </c>
      <c r="E329" s="202" t="s">
        <v>1009</v>
      </c>
      <c r="F329" s="111" t="s">
        <v>415</v>
      </c>
      <c r="G329" s="109" t="s">
        <v>897</v>
      </c>
      <c r="H329" s="109" t="s">
        <v>157</v>
      </c>
      <c r="I329" s="109" t="s">
        <v>157</v>
      </c>
      <c r="J329" s="262">
        <v>10000</v>
      </c>
      <c r="K329" s="132" t="s">
        <v>892</v>
      </c>
      <c r="L329" s="107"/>
      <c r="M329" s="107"/>
      <c r="N329" s="107"/>
      <c r="P329" s="107"/>
    </row>
    <row r="330" spans="1:16" s="108" customFormat="1" ht="42.45" x14ac:dyDescent="0.35">
      <c r="A330" s="103"/>
      <c r="B330" s="104">
        <v>11</v>
      </c>
      <c r="C330" s="109" t="s">
        <v>898</v>
      </c>
      <c r="D330" s="263" t="s">
        <v>899</v>
      </c>
      <c r="E330" s="254" t="s">
        <v>341</v>
      </c>
      <c r="F330" s="111" t="s">
        <v>610</v>
      </c>
      <c r="G330" s="109"/>
      <c r="H330" s="109" t="s">
        <v>157</v>
      </c>
      <c r="I330" s="109" t="s">
        <v>157</v>
      </c>
      <c r="J330" s="262">
        <v>0</v>
      </c>
      <c r="K330" s="132" t="s">
        <v>892</v>
      </c>
      <c r="L330" s="107"/>
      <c r="M330" s="107"/>
      <c r="N330" s="107"/>
      <c r="P330" s="107"/>
    </row>
    <row r="331" spans="1:16" s="108" customFormat="1" ht="42.45" x14ac:dyDescent="0.35">
      <c r="A331" s="103"/>
      <c r="B331" s="104">
        <f>1+B330</f>
        <v>12</v>
      </c>
      <c r="C331" s="109" t="s">
        <v>900</v>
      </c>
      <c r="D331" s="115" t="s">
        <v>901</v>
      </c>
      <c r="E331" s="202" t="s">
        <v>973</v>
      </c>
      <c r="F331" s="111" t="s">
        <v>902</v>
      </c>
      <c r="G331" s="109"/>
      <c r="H331" s="109" t="s">
        <v>157</v>
      </c>
      <c r="I331" s="109" t="s">
        <v>157</v>
      </c>
      <c r="J331" s="262">
        <v>500</v>
      </c>
      <c r="K331" s="132" t="s">
        <v>892</v>
      </c>
      <c r="L331" s="107"/>
      <c r="M331" s="107"/>
      <c r="N331" s="107"/>
      <c r="P331" s="107"/>
    </row>
    <row r="332" spans="1:16" s="108" customFormat="1" ht="42.45" x14ac:dyDescent="0.35">
      <c r="A332" s="103"/>
      <c r="B332" s="104">
        <v>13</v>
      </c>
      <c r="C332" s="109" t="s">
        <v>903</v>
      </c>
      <c r="D332" s="115" t="s">
        <v>904</v>
      </c>
      <c r="E332" s="202" t="s">
        <v>1010</v>
      </c>
      <c r="F332" s="111" t="s">
        <v>273</v>
      </c>
      <c r="G332" s="109"/>
      <c r="H332" s="109" t="s">
        <v>157</v>
      </c>
      <c r="I332" s="109" t="s">
        <v>157</v>
      </c>
      <c r="J332" s="203">
        <v>5000</v>
      </c>
      <c r="K332" s="132" t="s">
        <v>892</v>
      </c>
      <c r="L332" s="107"/>
      <c r="M332" s="107"/>
      <c r="N332" s="107"/>
      <c r="P332" s="107"/>
    </row>
    <row r="333" spans="1:16" s="108" customFormat="1" ht="42.45" x14ac:dyDescent="0.35">
      <c r="A333" s="103"/>
      <c r="B333" s="104">
        <f>1+B332</f>
        <v>14</v>
      </c>
      <c r="C333" s="109" t="s">
        <v>905</v>
      </c>
      <c r="D333" s="115" t="s">
        <v>906</v>
      </c>
      <c r="E333" s="202" t="s">
        <v>1011</v>
      </c>
      <c r="F333" s="111" t="s">
        <v>902</v>
      </c>
      <c r="G333" s="109"/>
      <c r="H333" s="109" t="s">
        <v>157</v>
      </c>
      <c r="I333" s="109" t="s">
        <v>157</v>
      </c>
      <c r="J333" s="203">
        <v>500</v>
      </c>
      <c r="K333" s="132" t="s">
        <v>892</v>
      </c>
      <c r="L333" s="107"/>
      <c r="M333" s="107"/>
      <c r="N333" s="107"/>
      <c r="P333" s="107"/>
    </row>
    <row r="334" spans="1:16" s="108" customFormat="1" ht="42.45" x14ac:dyDescent="0.35">
      <c r="B334" s="104">
        <v>15</v>
      </c>
      <c r="C334" s="109" t="s">
        <v>907</v>
      </c>
      <c r="D334" s="115" t="s">
        <v>908</v>
      </c>
      <c r="E334" s="254" t="s">
        <v>341</v>
      </c>
      <c r="F334" s="111" t="s">
        <v>610</v>
      </c>
      <c r="G334" s="109"/>
      <c r="H334" s="109" t="s">
        <v>157</v>
      </c>
      <c r="I334" s="109" t="s">
        <v>157</v>
      </c>
      <c r="J334" s="203">
        <v>0</v>
      </c>
      <c r="K334" s="132" t="s">
        <v>892</v>
      </c>
      <c r="L334" s="107"/>
      <c r="M334" s="107"/>
      <c r="N334" s="107"/>
      <c r="P334" s="107"/>
    </row>
    <row r="335" spans="1:16" s="108" customFormat="1" ht="42.45" x14ac:dyDescent="0.35">
      <c r="A335" s="103"/>
      <c r="B335" s="104">
        <f>1+B334</f>
        <v>16</v>
      </c>
      <c r="C335" s="109" t="s">
        <v>909</v>
      </c>
      <c r="D335" s="115" t="s">
        <v>910</v>
      </c>
      <c r="E335" s="202" t="s">
        <v>322</v>
      </c>
      <c r="F335" s="111" t="s">
        <v>349</v>
      </c>
      <c r="G335" s="109"/>
      <c r="H335" s="109" t="s">
        <v>157</v>
      </c>
      <c r="I335" s="109" t="s">
        <v>157</v>
      </c>
      <c r="J335" s="203">
        <v>500</v>
      </c>
      <c r="K335" s="132" t="s">
        <v>892</v>
      </c>
      <c r="L335" s="107"/>
      <c r="M335" s="107"/>
      <c r="N335" s="107"/>
      <c r="P335" s="107"/>
    </row>
    <row r="336" spans="1:16" ht="42.45" x14ac:dyDescent="0.35">
      <c r="B336" s="104">
        <v>17</v>
      </c>
      <c r="C336" s="109" t="s">
        <v>911</v>
      </c>
      <c r="D336" s="115" t="s">
        <v>912</v>
      </c>
      <c r="E336" s="202" t="s">
        <v>322</v>
      </c>
      <c r="F336" s="111" t="s">
        <v>902</v>
      </c>
      <c r="G336" s="264"/>
      <c r="H336" s="109" t="s">
        <v>157</v>
      </c>
      <c r="I336" s="109" t="s">
        <v>157</v>
      </c>
      <c r="J336" s="203">
        <v>500</v>
      </c>
      <c r="K336" s="132" t="s">
        <v>892</v>
      </c>
    </row>
    <row r="337" spans="1:16" ht="42.45" x14ac:dyDescent="0.35">
      <c r="B337" s="104">
        <f>1+B336</f>
        <v>18</v>
      </c>
      <c r="C337" s="109" t="s">
        <v>913</v>
      </c>
      <c r="D337" s="115" t="s">
        <v>914</v>
      </c>
      <c r="E337" s="202" t="s">
        <v>1012</v>
      </c>
      <c r="F337" s="111" t="s">
        <v>902</v>
      </c>
      <c r="G337" s="264"/>
      <c r="H337" s="109" t="s">
        <v>157</v>
      </c>
      <c r="I337" s="109" t="s">
        <v>157</v>
      </c>
      <c r="J337" s="203">
        <v>5000</v>
      </c>
      <c r="K337" s="132" t="s">
        <v>892</v>
      </c>
    </row>
    <row r="338" spans="1:16" s="108" customFormat="1" ht="42.45" x14ac:dyDescent="0.35">
      <c r="A338" s="103"/>
      <c r="B338" s="104">
        <v>19</v>
      </c>
      <c r="C338" s="109" t="s">
        <v>915</v>
      </c>
      <c r="D338" s="132" t="s">
        <v>916</v>
      </c>
      <c r="E338" s="202" t="s">
        <v>973</v>
      </c>
      <c r="F338" s="111" t="s">
        <v>349</v>
      </c>
      <c r="G338" s="109"/>
      <c r="H338" s="109" t="s">
        <v>157</v>
      </c>
      <c r="I338" s="109" t="s">
        <v>157</v>
      </c>
      <c r="J338" s="203">
        <v>500</v>
      </c>
      <c r="K338" s="132" t="s">
        <v>814</v>
      </c>
      <c r="L338" s="107"/>
      <c r="M338" s="107"/>
      <c r="N338" s="107"/>
      <c r="P338" s="107"/>
    </row>
    <row r="339" spans="1:16" ht="28.3" x14ac:dyDescent="0.35">
      <c r="B339" s="104">
        <f>1+B338</f>
        <v>20</v>
      </c>
      <c r="C339" s="109" t="s">
        <v>917</v>
      </c>
      <c r="D339" s="115" t="s">
        <v>918</v>
      </c>
      <c r="E339" s="202" t="s">
        <v>322</v>
      </c>
      <c r="F339" s="111" t="s">
        <v>349</v>
      </c>
      <c r="G339" s="264"/>
      <c r="H339" s="109" t="s">
        <v>157</v>
      </c>
      <c r="I339" s="109" t="s">
        <v>157</v>
      </c>
      <c r="J339" s="203">
        <v>200</v>
      </c>
      <c r="K339" s="132" t="s">
        <v>875</v>
      </c>
    </row>
    <row r="340" spans="1:16" ht="42.45" x14ac:dyDescent="0.35">
      <c r="B340" s="104">
        <v>21</v>
      </c>
      <c r="C340" s="109" t="s">
        <v>919</v>
      </c>
      <c r="D340" s="115" t="s">
        <v>920</v>
      </c>
      <c r="E340" s="202" t="s">
        <v>1013</v>
      </c>
      <c r="F340" s="266" t="s">
        <v>850</v>
      </c>
      <c r="G340" s="264"/>
      <c r="H340" s="109" t="s">
        <v>157</v>
      </c>
      <c r="I340" s="109" t="s">
        <v>157</v>
      </c>
      <c r="J340" s="203">
        <v>500</v>
      </c>
      <c r="K340" s="132" t="s">
        <v>814</v>
      </c>
    </row>
    <row r="341" spans="1:16" ht="42.45" x14ac:dyDescent="0.35">
      <c r="B341" s="104">
        <f>1+B340</f>
        <v>22</v>
      </c>
      <c r="C341" s="109" t="s">
        <v>921</v>
      </c>
      <c r="D341" s="115" t="s">
        <v>922</v>
      </c>
      <c r="E341" s="202" t="s">
        <v>1014</v>
      </c>
      <c r="F341" s="266" t="s">
        <v>923</v>
      </c>
      <c r="G341" s="264"/>
      <c r="H341" s="109" t="s">
        <v>157</v>
      </c>
      <c r="I341" s="109" t="s">
        <v>157</v>
      </c>
      <c r="J341" s="203">
        <v>15000</v>
      </c>
      <c r="K341" s="132" t="s">
        <v>814</v>
      </c>
    </row>
    <row r="342" spans="1:16" ht="42.45" x14ac:dyDescent="0.35">
      <c r="B342" s="104">
        <v>23</v>
      </c>
      <c r="C342" s="109" t="s">
        <v>924</v>
      </c>
      <c r="D342" s="115" t="s">
        <v>925</v>
      </c>
      <c r="E342" s="202" t="s">
        <v>1015</v>
      </c>
      <c r="F342" s="266" t="s">
        <v>926</v>
      </c>
      <c r="G342" s="264"/>
      <c r="H342" s="109" t="s">
        <v>157</v>
      </c>
      <c r="I342" s="109" t="s">
        <v>157</v>
      </c>
      <c r="J342" s="203">
        <v>10000</v>
      </c>
      <c r="K342" s="132" t="s">
        <v>814</v>
      </c>
    </row>
    <row r="343" spans="1:16" ht="42.45" x14ac:dyDescent="0.35">
      <c r="B343" s="104">
        <f>1+B342</f>
        <v>24</v>
      </c>
      <c r="C343" s="109" t="s">
        <v>927</v>
      </c>
      <c r="D343" s="115" t="s">
        <v>928</v>
      </c>
      <c r="E343" s="202" t="s">
        <v>1016</v>
      </c>
      <c r="F343" s="266" t="s">
        <v>850</v>
      </c>
      <c r="G343" s="264"/>
      <c r="H343" s="109" t="s">
        <v>157</v>
      </c>
      <c r="I343" s="109" t="s">
        <v>157</v>
      </c>
      <c r="J343" s="203">
        <v>5000</v>
      </c>
      <c r="K343" s="132" t="s">
        <v>814</v>
      </c>
    </row>
    <row r="344" spans="1:16" x14ac:dyDescent="0.35">
      <c r="J344" s="269">
        <f>SUM(J320:J343)</f>
        <v>54900</v>
      </c>
    </row>
    <row r="345" spans="1:16" x14ac:dyDescent="0.35">
      <c r="J345" s="269">
        <f>J343+J342+J340+J338+J332+J331+J329+J328+J324+J326+J321</f>
        <v>33000</v>
      </c>
    </row>
    <row r="346" spans="1:16" x14ac:dyDescent="0.35">
      <c r="J346" s="269">
        <f>J341+J337+J333</f>
        <v>20500</v>
      </c>
    </row>
    <row r="347" spans="1:16" x14ac:dyDescent="0.35">
      <c r="J347" s="269">
        <f>J339+J336+J335+J322</f>
        <v>1400</v>
      </c>
    </row>
    <row r="348" spans="1:16" x14ac:dyDescent="0.35">
      <c r="J348" s="269">
        <f>J347+J346+J345</f>
        <v>54900</v>
      </c>
    </row>
  </sheetData>
  <mergeCells count="18">
    <mergeCell ref="B262:K262"/>
    <mergeCell ref="B263:K263"/>
    <mergeCell ref="B291:K291"/>
    <mergeCell ref="B292:K292"/>
    <mergeCell ref="B317:K317"/>
    <mergeCell ref="B318:K318"/>
    <mergeCell ref="B90:K90"/>
    <mergeCell ref="B91:K91"/>
    <mergeCell ref="B170:K170"/>
    <mergeCell ref="B171:K171"/>
    <mergeCell ref="B198:K198"/>
    <mergeCell ref="B199:K199"/>
    <mergeCell ref="B1:K1"/>
    <mergeCell ref="B2:K2"/>
    <mergeCell ref="B31:K31"/>
    <mergeCell ref="B32:K32"/>
    <mergeCell ref="B61:K61"/>
    <mergeCell ref="B62:K62"/>
  </mergeCells>
  <conditionalFormatting sqref="F321 F295:F296 F234:F235 F240 F243 F245 F247:F248 F250:F261 F213:F229 F153:F155 F169 E113:E116 F114:F116 E69:E71 E66:E67 F65:F67 E68:F68 E37:E60 F42:F47 F49:F52 F57:F60 E25:E26">
    <cfRule type="containsText" dxfId="285" priority="285" operator="containsText" text="UNDETERMINED FIRE CAUSE (ON PENDING INVESTIGATION)">
      <formula>NOT(ISERROR(SEARCH("UNDETERMINED FIRE CAUSE (ON PENDING INVESTIGATION)",E25)))</formula>
    </cfRule>
    <cfRule type="containsText" dxfId="284" priority="286" operator="containsText" text="FIRE INCIDENT UNDER INVESTIGATION (ON PROCESS)">
      <formula>NOT(ISERROR(SEARCH("FIRE INCIDENT UNDER INVESTIGATION (ON PROCESS)",E25)))</formula>
    </cfRule>
  </conditionalFormatting>
  <conditionalFormatting sqref="F329:F330">
    <cfRule type="containsText" dxfId="283" priority="283" operator="containsText" text="UNDETERMINED FIRE CAUSE (ON PENDING INVESTIGATION)">
      <formula>NOT(ISERROR(SEARCH("UNDETERMINED FIRE CAUSE (ON PENDING INVESTIGATION)",F329)))</formula>
    </cfRule>
    <cfRule type="containsText" dxfId="282" priority="284" operator="containsText" text="FIRE INCIDENT UNDER INVESTIGATION (ON PROCESS)">
      <formula>NOT(ISERROR(SEARCH("FIRE INCIDENT UNDER INVESTIGATION (ON PROCESS)",F329)))</formula>
    </cfRule>
  </conditionalFormatting>
  <conditionalFormatting sqref="F327">
    <cfRule type="containsText" dxfId="281" priority="281" operator="containsText" text="UNDETERMINED FIRE CAUSE (ON PENDING INVESTIGATION)">
      <formula>NOT(ISERROR(SEARCH("UNDETERMINED FIRE CAUSE (ON PENDING INVESTIGATION)",F327)))</formula>
    </cfRule>
    <cfRule type="containsText" dxfId="280" priority="282" operator="containsText" text="FIRE INCIDENT UNDER INVESTIGATION (ON PROCESS)">
      <formula>NOT(ISERROR(SEARCH("FIRE INCIDENT UNDER INVESTIGATION (ON PROCESS)",F327)))</formula>
    </cfRule>
  </conditionalFormatting>
  <conditionalFormatting sqref="F332">
    <cfRule type="containsText" dxfId="279" priority="279" operator="containsText" text="UNDETERMINED FIRE CAUSE (ON PENDING INVESTIGATION)">
      <formula>NOT(ISERROR(SEARCH("UNDETERMINED FIRE CAUSE (ON PENDING INVESTIGATION)",F332)))</formula>
    </cfRule>
    <cfRule type="containsText" dxfId="278" priority="280" operator="containsText" text="FIRE INCIDENT UNDER INVESTIGATION (ON PROCESS)">
      <formula>NOT(ISERROR(SEARCH("FIRE INCIDENT UNDER INVESTIGATION (ON PROCESS)",F332)))</formula>
    </cfRule>
  </conditionalFormatting>
  <conditionalFormatting sqref="F335">
    <cfRule type="containsText" dxfId="277" priority="277" operator="containsText" text="UNDETERMINED FIRE CAUSE (ON PENDING INVESTIGATION)">
      <formula>NOT(ISERROR(SEARCH("UNDETERMINED FIRE CAUSE (ON PENDING INVESTIGATION)",F335)))</formula>
    </cfRule>
    <cfRule type="containsText" dxfId="276" priority="278" operator="containsText" text="FIRE INCIDENT UNDER INVESTIGATION (ON PROCESS)">
      <formula>NOT(ISERROR(SEARCH("FIRE INCIDENT UNDER INVESTIGATION (ON PROCESS)",F335)))</formula>
    </cfRule>
  </conditionalFormatting>
  <conditionalFormatting sqref="F320">
    <cfRule type="containsText" dxfId="275" priority="275" operator="containsText" text="UNDETERMINED FIRE CAUSE (ON PENDING INVESTIGATION)">
      <formula>NOT(ISERROR(SEARCH("UNDETERMINED FIRE CAUSE (ON PENDING INVESTIGATION)",F320)))</formula>
    </cfRule>
    <cfRule type="containsText" dxfId="274" priority="276" operator="containsText" text="FIRE INCIDENT UNDER INVESTIGATION (ON PROCESS)">
      <formula>NOT(ISERROR(SEARCH("FIRE INCIDENT UNDER INVESTIGATION (ON PROCESS)",F320)))</formula>
    </cfRule>
  </conditionalFormatting>
  <conditionalFormatting sqref="F322">
    <cfRule type="containsText" dxfId="273" priority="273" operator="containsText" text="UNDETERMINED FIRE CAUSE (ON PENDING INVESTIGATION)">
      <formula>NOT(ISERROR(SEARCH("UNDETERMINED FIRE CAUSE (ON PENDING INVESTIGATION)",F322)))</formula>
    </cfRule>
    <cfRule type="containsText" dxfId="272" priority="274" operator="containsText" text="FIRE INCIDENT UNDER INVESTIGATION (ON PROCESS)">
      <formula>NOT(ISERROR(SEARCH("FIRE INCIDENT UNDER INVESTIGATION (ON PROCESS)",F322)))</formula>
    </cfRule>
  </conditionalFormatting>
  <conditionalFormatting sqref="F323">
    <cfRule type="containsText" dxfId="271" priority="271" operator="containsText" text="UNDETERMINED FIRE CAUSE (ON PENDING INVESTIGATION)">
      <formula>NOT(ISERROR(SEARCH("UNDETERMINED FIRE CAUSE (ON PENDING INVESTIGATION)",F323)))</formula>
    </cfRule>
    <cfRule type="containsText" dxfId="270" priority="272" operator="containsText" text="FIRE INCIDENT UNDER INVESTIGATION (ON PROCESS)">
      <formula>NOT(ISERROR(SEARCH("FIRE INCIDENT UNDER INVESTIGATION (ON PROCESS)",F323)))</formula>
    </cfRule>
  </conditionalFormatting>
  <conditionalFormatting sqref="F324">
    <cfRule type="containsText" dxfId="269" priority="269" operator="containsText" text="UNDETERMINED FIRE CAUSE (ON PENDING INVESTIGATION)">
      <formula>NOT(ISERROR(SEARCH("UNDETERMINED FIRE CAUSE (ON PENDING INVESTIGATION)",F324)))</formula>
    </cfRule>
    <cfRule type="containsText" dxfId="268" priority="270" operator="containsText" text="FIRE INCIDENT UNDER INVESTIGATION (ON PROCESS)">
      <formula>NOT(ISERROR(SEARCH("FIRE INCIDENT UNDER INVESTIGATION (ON PROCESS)",F324)))</formula>
    </cfRule>
  </conditionalFormatting>
  <conditionalFormatting sqref="F325:F326">
    <cfRule type="containsText" dxfId="267" priority="267" operator="containsText" text="UNDETERMINED FIRE CAUSE (ON PENDING INVESTIGATION)">
      <formula>NOT(ISERROR(SEARCH("UNDETERMINED FIRE CAUSE (ON PENDING INVESTIGATION)",F325)))</formula>
    </cfRule>
    <cfRule type="containsText" dxfId="266" priority="268" operator="containsText" text="FIRE INCIDENT UNDER INVESTIGATION (ON PROCESS)">
      <formula>NOT(ISERROR(SEARCH("FIRE INCIDENT UNDER INVESTIGATION (ON PROCESS)",F325)))</formula>
    </cfRule>
  </conditionalFormatting>
  <conditionalFormatting sqref="F328">
    <cfRule type="containsText" dxfId="265" priority="265" operator="containsText" text="UNDETERMINED FIRE CAUSE (ON PENDING INVESTIGATION)">
      <formula>NOT(ISERROR(SEARCH("UNDETERMINED FIRE CAUSE (ON PENDING INVESTIGATION)",F328)))</formula>
    </cfRule>
    <cfRule type="containsText" dxfId="264" priority="266" operator="containsText" text="FIRE INCIDENT UNDER INVESTIGATION (ON PROCESS)">
      <formula>NOT(ISERROR(SEARCH("FIRE INCIDENT UNDER INVESTIGATION (ON PROCESS)",F328)))</formula>
    </cfRule>
  </conditionalFormatting>
  <conditionalFormatting sqref="F331">
    <cfRule type="containsText" dxfId="263" priority="263" operator="containsText" text="UNDETERMINED FIRE CAUSE (ON PENDING INVESTIGATION)">
      <formula>NOT(ISERROR(SEARCH("UNDETERMINED FIRE CAUSE (ON PENDING INVESTIGATION)",F331)))</formula>
    </cfRule>
    <cfRule type="containsText" dxfId="262" priority="264" operator="containsText" text="FIRE INCIDENT UNDER INVESTIGATION (ON PROCESS)">
      <formula>NOT(ISERROR(SEARCH("FIRE INCIDENT UNDER INVESTIGATION (ON PROCESS)",F331)))</formula>
    </cfRule>
  </conditionalFormatting>
  <conditionalFormatting sqref="F333">
    <cfRule type="containsText" dxfId="261" priority="261" operator="containsText" text="UNDETERMINED FIRE CAUSE (ON PENDING INVESTIGATION)">
      <formula>NOT(ISERROR(SEARCH("UNDETERMINED FIRE CAUSE (ON PENDING INVESTIGATION)",F333)))</formula>
    </cfRule>
    <cfRule type="containsText" dxfId="260" priority="262" operator="containsText" text="FIRE INCIDENT UNDER INVESTIGATION (ON PROCESS)">
      <formula>NOT(ISERROR(SEARCH("FIRE INCIDENT UNDER INVESTIGATION (ON PROCESS)",F333)))</formula>
    </cfRule>
  </conditionalFormatting>
  <conditionalFormatting sqref="F337">
    <cfRule type="containsText" dxfId="259" priority="259" operator="containsText" text="UNDETERMINED FIRE CAUSE (ON PENDING INVESTIGATION)">
      <formula>NOT(ISERROR(SEARCH("UNDETERMINED FIRE CAUSE (ON PENDING INVESTIGATION)",F337)))</formula>
    </cfRule>
    <cfRule type="containsText" dxfId="258" priority="260" operator="containsText" text="FIRE INCIDENT UNDER INVESTIGATION (ON PROCESS)">
      <formula>NOT(ISERROR(SEARCH("FIRE INCIDENT UNDER INVESTIGATION (ON PROCESS)",F337)))</formula>
    </cfRule>
  </conditionalFormatting>
  <conditionalFormatting sqref="F338">
    <cfRule type="containsText" dxfId="257" priority="257" operator="containsText" text="UNDETERMINED FIRE CAUSE (ON PENDING INVESTIGATION)">
      <formula>NOT(ISERROR(SEARCH("UNDETERMINED FIRE CAUSE (ON PENDING INVESTIGATION)",F338)))</formula>
    </cfRule>
    <cfRule type="containsText" dxfId="256" priority="258" operator="containsText" text="FIRE INCIDENT UNDER INVESTIGATION (ON PROCESS)">
      <formula>NOT(ISERROR(SEARCH("FIRE INCIDENT UNDER INVESTIGATION (ON PROCESS)",F338)))</formula>
    </cfRule>
  </conditionalFormatting>
  <conditionalFormatting sqref="F339">
    <cfRule type="containsText" dxfId="255" priority="255" operator="containsText" text="UNDETERMINED FIRE CAUSE (ON PENDING INVESTIGATION)">
      <formula>NOT(ISERROR(SEARCH("UNDETERMINED FIRE CAUSE (ON PENDING INVESTIGATION)",F339)))</formula>
    </cfRule>
    <cfRule type="containsText" dxfId="254" priority="256" operator="containsText" text="FIRE INCIDENT UNDER INVESTIGATION (ON PROCESS)">
      <formula>NOT(ISERROR(SEARCH("FIRE INCIDENT UNDER INVESTIGATION (ON PROCESS)",F339)))</formula>
    </cfRule>
  </conditionalFormatting>
  <conditionalFormatting sqref="F334">
    <cfRule type="containsText" dxfId="253" priority="253" operator="containsText" text="UNDETERMINED FIRE CAUSE (ON PENDING INVESTIGATION)">
      <formula>NOT(ISERROR(SEARCH("UNDETERMINED FIRE CAUSE (ON PENDING INVESTIGATION)",F334)))</formula>
    </cfRule>
    <cfRule type="containsText" dxfId="252" priority="254" operator="containsText" text="FIRE INCIDENT UNDER INVESTIGATION (ON PROCESS)">
      <formula>NOT(ISERROR(SEARCH("FIRE INCIDENT UNDER INVESTIGATION (ON PROCESS)",F334)))</formula>
    </cfRule>
  </conditionalFormatting>
  <conditionalFormatting sqref="F336">
    <cfRule type="containsText" dxfId="251" priority="251" operator="containsText" text="UNDETERMINED FIRE CAUSE (ON PENDING INVESTIGATION)">
      <formula>NOT(ISERROR(SEARCH("UNDETERMINED FIRE CAUSE (ON PENDING INVESTIGATION)",F336)))</formula>
    </cfRule>
    <cfRule type="containsText" dxfId="250" priority="252" operator="containsText" text="FIRE INCIDENT UNDER INVESTIGATION (ON PROCESS)">
      <formula>NOT(ISERROR(SEARCH("FIRE INCIDENT UNDER INVESTIGATION (ON PROCESS)",F336)))</formula>
    </cfRule>
  </conditionalFormatting>
  <conditionalFormatting sqref="F294:F295">
    <cfRule type="containsText" dxfId="249" priority="249" operator="containsText" text="UNDETERMINED FIRE CAUSE (ON PENDING INVESTIGATION)">
      <formula>NOT(ISERROR(SEARCH("UNDETERMINED FIRE CAUSE (ON PENDING INVESTIGATION)",F294)))</formula>
    </cfRule>
    <cfRule type="containsText" dxfId="248" priority="250" operator="containsText" text="FIRE INCIDENT UNDER INVESTIGATION (ON PROCESS)">
      <formula>NOT(ISERROR(SEARCH("FIRE INCIDENT UNDER INVESTIGATION (ON PROCESS)",F294)))</formula>
    </cfRule>
  </conditionalFormatting>
  <conditionalFormatting sqref="F301 F303 F315:F316">
    <cfRule type="containsText" dxfId="247" priority="247" operator="containsText" text="UNDETERMINED FIRE CAUSE (ON PENDING INVESTIGATION)">
      <formula>NOT(ISERROR(SEARCH("UNDETERMINED FIRE CAUSE (ON PENDING INVESTIGATION)",F301)))</formula>
    </cfRule>
    <cfRule type="containsText" dxfId="246" priority="248" operator="containsText" text="FIRE INCIDENT UNDER INVESTIGATION (ON PROCESS)">
      <formula>NOT(ISERROR(SEARCH("FIRE INCIDENT UNDER INVESTIGATION (ON PROCESS)",F301)))</formula>
    </cfRule>
  </conditionalFormatting>
  <conditionalFormatting sqref="F299">
    <cfRule type="containsText" dxfId="245" priority="245" operator="containsText" text="UNDETERMINED FIRE CAUSE (ON PENDING INVESTIGATION)">
      <formula>NOT(ISERROR(SEARCH("UNDETERMINED FIRE CAUSE (ON PENDING INVESTIGATION)",F299)))</formula>
    </cfRule>
    <cfRule type="containsText" dxfId="244" priority="246" operator="containsText" text="FIRE INCIDENT UNDER INVESTIGATION (ON PROCESS)">
      <formula>NOT(ISERROR(SEARCH("FIRE INCIDENT UNDER INVESTIGATION (ON PROCESS)",F299)))</formula>
    </cfRule>
  </conditionalFormatting>
  <conditionalFormatting sqref="F300">
    <cfRule type="containsText" dxfId="243" priority="243" operator="containsText" text="UNDETERMINED FIRE CAUSE (ON PENDING INVESTIGATION)">
      <formula>NOT(ISERROR(SEARCH("UNDETERMINED FIRE CAUSE (ON PENDING INVESTIGATION)",F300)))</formula>
    </cfRule>
    <cfRule type="containsText" dxfId="242" priority="244" operator="containsText" text="FIRE INCIDENT UNDER INVESTIGATION (ON PROCESS)">
      <formula>NOT(ISERROR(SEARCH("FIRE INCIDENT UNDER INVESTIGATION (ON PROCESS)",F300)))</formula>
    </cfRule>
  </conditionalFormatting>
  <conditionalFormatting sqref="F302">
    <cfRule type="containsText" dxfId="241" priority="241" operator="containsText" text="UNDETERMINED FIRE CAUSE (ON PENDING INVESTIGATION)">
      <formula>NOT(ISERROR(SEARCH("UNDETERMINED FIRE CAUSE (ON PENDING INVESTIGATION)",F302)))</formula>
    </cfRule>
    <cfRule type="containsText" dxfId="240" priority="242" operator="containsText" text="FIRE INCIDENT UNDER INVESTIGATION (ON PROCESS)">
      <formula>NOT(ISERROR(SEARCH("FIRE INCIDENT UNDER INVESTIGATION (ON PROCESS)",F302)))</formula>
    </cfRule>
  </conditionalFormatting>
  <conditionalFormatting sqref="F304">
    <cfRule type="containsText" dxfId="239" priority="239" operator="containsText" text="UNDETERMINED FIRE CAUSE (ON PENDING INVESTIGATION)">
      <formula>NOT(ISERROR(SEARCH("UNDETERMINED FIRE CAUSE (ON PENDING INVESTIGATION)",F304)))</formula>
    </cfRule>
    <cfRule type="containsText" dxfId="238" priority="240" operator="containsText" text="FIRE INCIDENT UNDER INVESTIGATION (ON PROCESS)">
      <formula>NOT(ISERROR(SEARCH("FIRE INCIDENT UNDER INVESTIGATION (ON PROCESS)",F304)))</formula>
    </cfRule>
  </conditionalFormatting>
  <conditionalFormatting sqref="F305">
    <cfRule type="containsText" dxfId="237" priority="237" operator="containsText" text="UNDETERMINED FIRE CAUSE (ON PENDING INVESTIGATION)">
      <formula>NOT(ISERROR(SEARCH("UNDETERMINED FIRE CAUSE (ON PENDING INVESTIGATION)",F305)))</formula>
    </cfRule>
    <cfRule type="containsText" dxfId="236" priority="238" operator="containsText" text="FIRE INCIDENT UNDER INVESTIGATION (ON PROCESS)">
      <formula>NOT(ISERROR(SEARCH("FIRE INCIDENT UNDER INVESTIGATION (ON PROCESS)",F305)))</formula>
    </cfRule>
  </conditionalFormatting>
  <conditionalFormatting sqref="F297">
    <cfRule type="containsText" dxfId="235" priority="235" operator="containsText" text="UNDETERMINED FIRE CAUSE (ON PENDING INVESTIGATION)">
      <formula>NOT(ISERROR(SEARCH("UNDETERMINED FIRE CAUSE (ON PENDING INVESTIGATION)",F297)))</formula>
    </cfRule>
    <cfRule type="containsText" dxfId="234" priority="236" operator="containsText" text="FIRE INCIDENT UNDER INVESTIGATION (ON PROCESS)">
      <formula>NOT(ISERROR(SEARCH("FIRE INCIDENT UNDER INVESTIGATION (ON PROCESS)",F297)))</formula>
    </cfRule>
  </conditionalFormatting>
  <conditionalFormatting sqref="F298">
    <cfRule type="containsText" dxfId="233" priority="233" operator="containsText" text="UNDETERMINED FIRE CAUSE (ON PENDING INVESTIGATION)">
      <formula>NOT(ISERROR(SEARCH("UNDETERMINED FIRE CAUSE (ON PENDING INVESTIGATION)",F298)))</formula>
    </cfRule>
    <cfRule type="containsText" dxfId="232" priority="234" operator="containsText" text="FIRE INCIDENT UNDER INVESTIGATION (ON PROCESS)">
      <formula>NOT(ISERROR(SEARCH("FIRE INCIDENT UNDER INVESTIGATION (ON PROCESS)",F298)))</formula>
    </cfRule>
  </conditionalFormatting>
  <conditionalFormatting sqref="F306">
    <cfRule type="containsText" dxfId="231" priority="231" operator="containsText" text="UNDETERMINED FIRE CAUSE (ON PENDING INVESTIGATION)">
      <formula>NOT(ISERROR(SEARCH("UNDETERMINED FIRE CAUSE (ON PENDING INVESTIGATION)",F306)))</formula>
    </cfRule>
    <cfRule type="containsText" dxfId="230" priority="232" operator="containsText" text="FIRE INCIDENT UNDER INVESTIGATION (ON PROCESS)">
      <formula>NOT(ISERROR(SEARCH("FIRE INCIDENT UNDER INVESTIGATION (ON PROCESS)",F306)))</formula>
    </cfRule>
  </conditionalFormatting>
  <conditionalFormatting sqref="F308">
    <cfRule type="containsText" dxfId="229" priority="229" operator="containsText" text="UNDETERMINED FIRE CAUSE (ON PENDING INVESTIGATION)">
      <formula>NOT(ISERROR(SEARCH("UNDETERMINED FIRE CAUSE (ON PENDING INVESTIGATION)",F308)))</formula>
    </cfRule>
    <cfRule type="containsText" dxfId="228" priority="230" operator="containsText" text="FIRE INCIDENT UNDER INVESTIGATION (ON PROCESS)">
      <formula>NOT(ISERROR(SEARCH("FIRE INCIDENT UNDER INVESTIGATION (ON PROCESS)",F308)))</formula>
    </cfRule>
  </conditionalFormatting>
  <conditionalFormatting sqref="F309">
    <cfRule type="containsText" dxfId="227" priority="227" operator="containsText" text="UNDETERMINED FIRE CAUSE (ON PENDING INVESTIGATION)">
      <formula>NOT(ISERROR(SEARCH("UNDETERMINED FIRE CAUSE (ON PENDING INVESTIGATION)",F309)))</formula>
    </cfRule>
    <cfRule type="containsText" dxfId="226" priority="228" operator="containsText" text="FIRE INCIDENT UNDER INVESTIGATION (ON PROCESS)">
      <formula>NOT(ISERROR(SEARCH("FIRE INCIDENT UNDER INVESTIGATION (ON PROCESS)",F309)))</formula>
    </cfRule>
  </conditionalFormatting>
  <conditionalFormatting sqref="F310">
    <cfRule type="containsText" dxfId="225" priority="225" operator="containsText" text="UNDETERMINED FIRE CAUSE (ON PENDING INVESTIGATION)">
      <formula>NOT(ISERROR(SEARCH("UNDETERMINED FIRE CAUSE (ON PENDING INVESTIGATION)",F310)))</formula>
    </cfRule>
    <cfRule type="containsText" dxfId="224" priority="226" operator="containsText" text="FIRE INCIDENT UNDER INVESTIGATION (ON PROCESS)">
      <formula>NOT(ISERROR(SEARCH("FIRE INCIDENT UNDER INVESTIGATION (ON PROCESS)",F310)))</formula>
    </cfRule>
  </conditionalFormatting>
  <conditionalFormatting sqref="F312">
    <cfRule type="containsText" dxfId="223" priority="223" operator="containsText" text="UNDETERMINED FIRE CAUSE (ON PENDING INVESTIGATION)">
      <formula>NOT(ISERROR(SEARCH("UNDETERMINED FIRE CAUSE (ON PENDING INVESTIGATION)",F312)))</formula>
    </cfRule>
    <cfRule type="containsText" dxfId="222" priority="224" operator="containsText" text="FIRE INCIDENT UNDER INVESTIGATION (ON PROCESS)">
      <formula>NOT(ISERROR(SEARCH("FIRE INCIDENT UNDER INVESTIGATION (ON PROCESS)",F312)))</formula>
    </cfRule>
  </conditionalFormatting>
  <conditionalFormatting sqref="F311">
    <cfRule type="containsText" dxfId="221" priority="221" operator="containsText" text="UNDETERMINED FIRE CAUSE (ON PENDING INVESTIGATION)">
      <formula>NOT(ISERROR(SEARCH("UNDETERMINED FIRE CAUSE (ON PENDING INVESTIGATION)",F311)))</formula>
    </cfRule>
    <cfRule type="containsText" dxfId="220" priority="222" operator="containsText" text="FIRE INCIDENT UNDER INVESTIGATION (ON PROCESS)">
      <formula>NOT(ISERROR(SEARCH("FIRE INCIDENT UNDER INVESTIGATION (ON PROCESS)",F311)))</formula>
    </cfRule>
  </conditionalFormatting>
  <conditionalFormatting sqref="F313">
    <cfRule type="containsText" dxfId="219" priority="219" operator="containsText" text="UNDETERMINED FIRE CAUSE (ON PENDING INVESTIGATION)">
      <formula>NOT(ISERROR(SEARCH("UNDETERMINED FIRE CAUSE (ON PENDING INVESTIGATION)",F313)))</formula>
    </cfRule>
    <cfRule type="containsText" dxfId="218" priority="220" operator="containsText" text="FIRE INCIDENT UNDER INVESTIGATION (ON PROCESS)">
      <formula>NOT(ISERROR(SEARCH("FIRE INCIDENT UNDER INVESTIGATION (ON PROCESS)",F313)))</formula>
    </cfRule>
  </conditionalFormatting>
  <conditionalFormatting sqref="F314">
    <cfRule type="containsText" dxfId="217" priority="217" operator="containsText" text="UNDETERMINED FIRE CAUSE (ON PENDING INVESTIGATION)">
      <formula>NOT(ISERROR(SEARCH("UNDETERMINED FIRE CAUSE (ON PENDING INVESTIGATION)",F314)))</formula>
    </cfRule>
    <cfRule type="containsText" dxfId="216" priority="218" operator="containsText" text="FIRE INCIDENT UNDER INVESTIGATION (ON PROCESS)">
      <formula>NOT(ISERROR(SEARCH("FIRE INCIDENT UNDER INVESTIGATION (ON PROCESS)",F314)))</formula>
    </cfRule>
  </conditionalFormatting>
  <conditionalFormatting sqref="F276 F278 F280 F282:F283">
    <cfRule type="containsText" dxfId="215" priority="215" operator="containsText" text="UNDETERMINED FIRE CAUSE (ON PENDING INVESTIGATION)">
      <formula>NOT(ISERROR(SEARCH("UNDETERMINED FIRE CAUSE (ON PENDING INVESTIGATION)",F276)))</formula>
    </cfRule>
    <cfRule type="containsText" dxfId="214" priority="216" operator="containsText" text="FIRE INCIDENT UNDER INVESTIGATION (ON PROCESS)">
      <formula>NOT(ISERROR(SEARCH("FIRE INCIDENT UNDER INVESTIGATION (ON PROCESS)",F276)))</formula>
    </cfRule>
  </conditionalFormatting>
  <conditionalFormatting sqref="F265">
    <cfRule type="containsText" dxfId="213" priority="213" operator="containsText" text="UNDETERMINED FIRE CAUSE (ON PENDING INVESTIGATION)">
      <formula>NOT(ISERROR(SEARCH("UNDETERMINED FIRE CAUSE (ON PENDING INVESTIGATION)",F265)))</formula>
    </cfRule>
    <cfRule type="containsText" dxfId="212" priority="214" operator="containsText" text="FIRE INCIDENT UNDER INVESTIGATION (ON PROCESS)">
      <formula>NOT(ISERROR(SEARCH("FIRE INCIDENT UNDER INVESTIGATION (ON PROCESS)",F265)))</formula>
    </cfRule>
  </conditionalFormatting>
  <conditionalFormatting sqref="F267:F268">
    <cfRule type="containsText" dxfId="211" priority="211" operator="containsText" text="UNDETERMINED FIRE CAUSE (ON PENDING INVESTIGATION)">
      <formula>NOT(ISERROR(SEARCH("UNDETERMINED FIRE CAUSE (ON PENDING INVESTIGATION)",F267)))</formula>
    </cfRule>
    <cfRule type="containsText" dxfId="210" priority="212" operator="containsText" text="FIRE INCIDENT UNDER INVESTIGATION (ON PROCESS)">
      <formula>NOT(ISERROR(SEARCH("FIRE INCIDENT UNDER INVESTIGATION (ON PROCESS)",F267)))</formula>
    </cfRule>
  </conditionalFormatting>
  <conditionalFormatting sqref="F266">
    <cfRule type="containsText" dxfId="209" priority="209" operator="containsText" text="UNDETERMINED FIRE CAUSE (ON PENDING INVESTIGATION)">
      <formula>NOT(ISERROR(SEARCH("UNDETERMINED FIRE CAUSE (ON PENDING INVESTIGATION)",F266)))</formula>
    </cfRule>
    <cfRule type="containsText" dxfId="208" priority="210" operator="containsText" text="FIRE INCIDENT UNDER INVESTIGATION (ON PROCESS)">
      <formula>NOT(ISERROR(SEARCH("FIRE INCIDENT UNDER INVESTIGATION (ON PROCESS)",F266)))</formula>
    </cfRule>
  </conditionalFormatting>
  <conditionalFormatting sqref="F272">
    <cfRule type="containsText" dxfId="207" priority="207" operator="containsText" text="UNDETERMINED FIRE CAUSE (ON PENDING INVESTIGATION)">
      <formula>NOT(ISERROR(SEARCH("UNDETERMINED FIRE CAUSE (ON PENDING INVESTIGATION)",F272)))</formula>
    </cfRule>
    <cfRule type="containsText" dxfId="206" priority="208" operator="containsText" text="FIRE INCIDENT UNDER INVESTIGATION (ON PROCESS)">
      <formula>NOT(ISERROR(SEARCH("FIRE INCIDENT UNDER INVESTIGATION (ON PROCESS)",F272)))</formula>
    </cfRule>
  </conditionalFormatting>
  <conditionalFormatting sqref="F273">
    <cfRule type="containsText" dxfId="205" priority="205" operator="containsText" text="UNDETERMINED FIRE CAUSE (ON PENDING INVESTIGATION)">
      <formula>NOT(ISERROR(SEARCH("UNDETERMINED FIRE CAUSE (ON PENDING INVESTIGATION)",F273)))</formula>
    </cfRule>
    <cfRule type="containsText" dxfId="204" priority="206" operator="containsText" text="FIRE INCIDENT UNDER INVESTIGATION (ON PROCESS)">
      <formula>NOT(ISERROR(SEARCH("FIRE INCIDENT UNDER INVESTIGATION (ON PROCESS)",F273)))</formula>
    </cfRule>
  </conditionalFormatting>
  <conditionalFormatting sqref="F274:F275">
    <cfRule type="containsText" dxfId="203" priority="203" operator="containsText" text="UNDETERMINED FIRE CAUSE (ON PENDING INVESTIGATION)">
      <formula>NOT(ISERROR(SEARCH("UNDETERMINED FIRE CAUSE (ON PENDING INVESTIGATION)",F274)))</formula>
    </cfRule>
    <cfRule type="containsText" dxfId="202" priority="204" operator="containsText" text="FIRE INCIDENT UNDER INVESTIGATION (ON PROCESS)">
      <formula>NOT(ISERROR(SEARCH("FIRE INCIDENT UNDER INVESTIGATION (ON PROCESS)",F274)))</formula>
    </cfRule>
  </conditionalFormatting>
  <conditionalFormatting sqref="F269:F271">
    <cfRule type="containsText" dxfId="201" priority="201" operator="containsText" text="UNDETERMINED FIRE CAUSE (ON PENDING INVESTIGATION)">
      <formula>NOT(ISERROR(SEARCH("UNDETERMINED FIRE CAUSE (ON PENDING INVESTIGATION)",F269)))</formula>
    </cfRule>
    <cfRule type="containsText" dxfId="200" priority="202" operator="containsText" text="FIRE INCIDENT UNDER INVESTIGATION (ON PROCESS)">
      <formula>NOT(ISERROR(SEARCH("FIRE INCIDENT UNDER INVESTIGATION (ON PROCESS)",F269)))</formula>
    </cfRule>
  </conditionalFormatting>
  <conditionalFormatting sqref="F277">
    <cfRule type="containsText" dxfId="199" priority="199" operator="containsText" text="UNDETERMINED FIRE CAUSE (ON PENDING INVESTIGATION)">
      <formula>NOT(ISERROR(SEARCH("UNDETERMINED FIRE CAUSE (ON PENDING INVESTIGATION)",F277)))</formula>
    </cfRule>
    <cfRule type="containsText" dxfId="198" priority="200" operator="containsText" text="FIRE INCIDENT UNDER INVESTIGATION (ON PROCESS)">
      <formula>NOT(ISERROR(SEARCH("FIRE INCIDENT UNDER INVESTIGATION (ON PROCESS)",F277)))</formula>
    </cfRule>
  </conditionalFormatting>
  <conditionalFormatting sqref="F279">
    <cfRule type="containsText" dxfId="197" priority="197" operator="containsText" text="UNDETERMINED FIRE CAUSE (ON PENDING INVESTIGATION)">
      <formula>NOT(ISERROR(SEARCH("UNDETERMINED FIRE CAUSE (ON PENDING INVESTIGATION)",F279)))</formula>
    </cfRule>
    <cfRule type="containsText" dxfId="196" priority="198" operator="containsText" text="FIRE INCIDENT UNDER INVESTIGATION (ON PROCESS)">
      <formula>NOT(ISERROR(SEARCH("FIRE INCIDENT UNDER INVESTIGATION (ON PROCESS)",F279)))</formula>
    </cfRule>
  </conditionalFormatting>
  <conditionalFormatting sqref="F284">
    <cfRule type="containsText" dxfId="195" priority="195" operator="containsText" text="UNDETERMINED FIRE CAUSE (ON PENDING INVESTIGATION)">
      <formula>NOT(ISERROR(SEARCH("UNDETERMINED FIRE CAUSE (ON PENDING INVESTIGATION)",F284)))</formula>
    </cfRule>
    <cfRule type="containsText" dxfId="194" priority="196" operator="containsText" text="FIRE INCIDENT UNDER INVESTIGATION (ON PROCESS)">
      <formula>NOT(ISERROR(SEARCH("FIRE INCIDENT UNDER INVESTIGATION (ON PROCESS)",F284)))</formula>
    </cfRule>
  </conditionalFormatting>
  <conditionalFormatting sqref="F285 F288:F290">
    <cfRule type="containsText" dxfId="193" priority="193" operator="containsText" text="UNDETERMINED FIRE CAUSE (ON PENDING INVESTIGATION)">
      <formula>NOT(ISERROR(SEARCH("UNDETERMINED FIRE CAUSE (ON PENDING INVESTIGATION)",F285)))</formula>
    </cfRule>
    <cfRule type="containsText" dxfId="192" priority="194" operator="containsText" text="FIRE INCIDENT UNDER INVESTIGATION (ON PROCESS)">
      <formula>NOT(ISERROR(SEARCH("FIRE INCIDENT UNDER INVESTIGATION (ON PROCESS)",F285)))</formula>
    </cfRule>
  </conditionalFormatting>
  <conditionalFormatting sqref="F287">
    <cfRule type="containsText" dxfId="191" priority="191" operator="containsText" text="UNDETERMINED FIRE CAUSE (ON PENDING INVESTIGATION)">
      <formula>NOT(ISERROR(SEARCH("UNDETERMINED FIRE CAUSE (ON PENDING INVESTIGATION)",F287)))</formula>
    </cfRule>
    <cfRule type="containsText" dxfId="190" priority="192" operator="containsText" text="FIRE INCIDENT UNDER INVESTIGATION (ON PROCESS)">
      <formula>NOT(ISERROR(SEARCH("FIRE INCIDENT UNDER INVESTIGATION (ON PROCESS)",F287)))</formula>
    </cfRule>
  </conditionalFormatting>
  <conditionalFormatting sqref="F286">
    <cfRule type="containsText" dxfId="189" priority="189" operator="containsText" text="UNDETERMINED FIRE CAUSE (ON PENDING INVESTIGATION)">
      <formula>NOT(ISERROR(SEARCH("UNDETERMINED FIRE CAUSE (ON PENDING INVESTIGATION)",F286)))</formula>
    </cfRule>
    <cfRule type="containsText" dxfId="188" priority="190" operator="containsText" text="FIRE INCIDENT UNDER INVESTIGATION (ON PROCESS)">
      <formula>NOT(ISERROR(SEARCH("FIRE INCIDENT UNDER INVESTIGATION (ON PROCESS)",F286)))</formula>
    </cfRule>
  </conditionalFormatting>
  <conditionalFormatting sqref="F281">
    <cfRule type="containsText" dxfId="187" priority="187" operator="containsText" text="UNDETERMINED FIRE CAUSE (ON PENDING INVESTIGATION)">
      <formula>NOT(ISERROR(SEARCH("UNDETERMINED FIRE CAUSE (ON PENDING INVESTIGATION)",F281)))</formula>
    </cfRule>
    <cfRule type="containsText" dxfId="186" priority="188" operator="containsText" text="FIRE INCIDENT UNDER INVESTIGATION (ON PROCESS)">
      <formula>NOT(ISERROR(SEARCH("FIRE INCIDENT UNDER INVESTIGATION (ON PROCESS)",F281)))</formula>
    </cfRule>
  </conditionalFormatting>
  <conditionalFormatting sqref="F233">
    <cfRule type="containsText" dxfId="185" priority="185" operator="containsText" text="UNDETERMINED FIRE CAUSE (ON PENDING INVESTIGATION)">
      <formula>NOT(ISERROR(SEARCH("UNDETERMINED FIRE CAUSE (ON PENDING INVESTIGATION)",F233)))</formula>
    </cfRule>
    <cfRule type="containsText" dxfId="184" priority="186" operator="containsText" text="FIRE INCIDENT UNDER INVESTIGATION (ON PROCESS)">
      <formula>NOT(ISERROR(SEARCH("FIRE INCIDENT UNDER INVESTIGATION (ON PROCESS)",F233)))</formula>
    </cfRule>
  </conditionalFormatting>
  <conditionalFormatting sqref="F236:F239">
    <cfRule type="containsText" dxfId="183" priority="183" operator="containsText" text="UNDETERMINED FIRE CAUSE (ON PENDING INVESTIGATION)">
      <formula>NOT(ISERROR(SEARCH("UNDETERMINED FIRE CAUSE (ON PENDING INVESTIGATION)",F236)))</formula>
    </cfRule>
    <cfRule type="containsText" dxfId="182" priority="184" operator="containsText" text="FIRE INCIDENT UNDER INVESTIGATION (ON PROCESS)">
      <formula>NOT(ISERROR(SEARCH("FIRE INCIDENT UNDER INVESTIGATION (ON PROCESS)",F236)))</formula>
    </cfRule>
  </conditionalFormatting>
  <conditionalFormatting sqref="F241:F242">
    <cfRule type="containsText" dxfId="181" priority="181" operator="containsText" text="UNDETERMINED FIRE CAUSE (ON PENDING INVESTIGATION)">
      <formula>NOT(ISERROR(SEARCH("UNDETERMINED FIRE CAUSE (ON PENDING INVESTIGATION)",F241)))</formula>
    </cfRule>
    <cfRule type="containsText" dxfId="180" priority="182" operator="containsText" text="FIRE INCIDENT UNDER INVESTIGATION (ON PROCESS)">
      <formula>NOT(ISERROR(SEARCH("FIRE INCIDENT UNDER INVESTIGATION (ON PROCESS)",F241)))</formula>
    </cfRule>
  </conditionalFormatting>
  <conditionalFormatting sqref="F246">
    <cfRule type="containsText" dxfId="179" priority="179" operator="containsText" text="UNDETERMINED FIRE CAUSE (ON PENDING INVESTIGATION)">
      <formula>NOT(ISERROR(SEARCH("UNDETERMINED FIRE CAUSE (ON PENDING INVESTIGATION)",F246)))</formula>
    </cfRule>
    <cfRule type="containsText" dxfId="178" priority="180" operator="containsText" text="FIRE INCIDENT UNDER INVESTIGATION (ON PROCESS)">
      <formula>NOT(ISERROR(SEARCH("FIRE INCIDENT UNDER INVESTIGATION (ON PROCESS)",F246)))</formula>
    </cfRule>
  </conditionalFormatting>
  <conditionalFormatting sqref="F244">
    <cfRule type="containsText" dxfId="177" priority="177" operator="containsText" text="UNDETERMINED FIRE CAUSE (ON PENDING INVESTIGATION)">
      <formula>NOT(ISERROR(SEARCH("UNDETERMINED FIRE CAUSE (ON PENDING INVESTIGATION)",F244)))</formula>
    </cfRule>
    <cfRule type="containsText" dxfId="176" priority="178" operator="containsText" text="FIRE INCIDENT UNDER INVESTIGATION (ON PROCESS)">
      <formula>NOT(ISERROR(SEARCH("FIRE INCIDENT UNDER INVESTIGATION (ON PROCESS)",F244)))</formula>
    </cfRule>
  </conditionalFormatting>
  <conditionalFormatting sqref="F249">
    <cfRule type="containsText" dxfId="175" priority="175" operator="containsText" text="UNDETERMINED FIRE CAUSE (ON PENDING INVESTIGATION)">
      <formula>NOT(ISERROR(SEARCH("UNDETERMINED FIRE CAUSE (ON PENDING INVESTIGATION)",F249)))</formula>
    </cfRule>
    <cfRule type="containsText" dxfId="174" priority="176" operator="containsText" text="FIRE INCIDENT UNDER INVESTIGATION (ON PROCESS)">
      <formula>NOT(ISERROR(SEARCH("FIRE INCIDENT UNDER INVESTIGATION (ON PROCESS)",F249)))</formula>
    </cfRule>
  </conditionalFormatting>
  <conditionalFormatting sqref="F202">
    <cfRule type="containsText" dxfId="173" priority="173" operator="containsText" text="UNDETERMINED FIRE CAUSE (ON PENDING INVESTIGATION)">
      <formula>NOT(ISERROR(SEARCH("UNDETERMINED FIRE CAUSE (ON PENDING INVESTIGATION)",F202)))</formula>
    </cfRule>
    <cfRule type="containsText" dxfId="172" priority="174" operator="containsText" text="FIRE INCIDENT UNDER INVESTIGATION (ON PROCESS)">
      <formula>NOT(ISERROR(SEARCH("FIRE INCIDENT UNDER INVESTIGATION (ON PROCESS)",F202)))</formula>
    </cfRule>
  </conditionalFormatting>
  <conditionalFormatting sqref="F201">
    <cfRule type="containsText" dxfId="171" priority="171" operator="containsText" text="UNDETERMINED FIRE CAUSE (ON PENDING INVESTIGATION)">
      <formula>NOT(ISERROR(SEARCH("UNDETERMINED FIRE CAUSE (ON PENDING INVESTIGATION)",F201)))</formula>
    </cfRule>
    <cfRule type="containsText" dxfId="170" priority="172" operator="containsText" text="FIRE INCIDENT UNDER INVESTIGATION (ON PROCESS)">
      <formula>NOT(ISERROR(SEARCH("FIRE INCIDENT UNDER INVESTIGATION (ON PROCESS)",F201)))</formula>
    </cfRule>
  </conditionalFormatting>
  <conditionalFormatting sqref="F203:F211">
    <cfRule type="containsText" dxfId="169" priority="169" operator="containsText" text="UNDETERMINED FIRE CAUSE (ON PENDING INVESTIGATION)">
      <formula>NOT(ISERROR(SEARCH("UNDETERMINED FIRE CAUSE (ON PENDING INVESTIGATION)",F203)))</formula>
    </cfRule>
    <cfRule type="containsText" dxfId="168" priority="170" operator="containsText" text="FIRE INCIDENT UNDER INVESTIGATION (ON PROCESS)">
      <formula>NOT(ISERROR(SEARCH("FIRE INCIDENT UNDER INVESTIGATION (ON PROCESS)",F203)))</formula>
    </cfRule>
  </conditionalFormatting>
  <conditionalFormatting sqref="F212">
    <cfRule type="containsText" dxfId="167" priority="167" operator="containsText" text="UNDETERMINED FIRE CAUSE (ON PENDING INVESTIGATION)">
      <formula>NOT(ISERROR(SEARCH("UNDETERMINED FIRE CAUSE (ON PENDING INVESTIGATION)",F212)))</formula>
    </cfRule>
    <cfRule type="containsText" dxfId="166" priority="168" operator="containsText" text="FIRE INCIDENT UNDER INVESTIGATION (ON PROCESS)">
      <formula>NOT(ISERROR(SEARCH("FIRE INCIDENT UNDER INVESTIGATION (ON PROCESS)",F212)))</formula>
    </cfRule>
  </conditionalFormatting>
  <conditionalFormatting sqref="F173:F197">
    <cfRule type="containsText" dxfId="165" priority="165" operator="containsText" text="UNDETERMINED FIRE CAUSE (ON PENDING INVESTIGATION)">
      <formula>NOT(ISERROR(SEARCH("UNDETERMINED FIRE CAUSE (ON PENDING INVESTIGATION)",F173)))</formula>
    </cfRule>
    <cfRule type="containsText" dxfId="164" priority="166" operator="containsText" text="FIRE INCIDENT UNDER INVESTIGATION (ON PROCESS)">
      <formula>NOT(ISERROR(SEARCH("FIRE INCIDENT UNDER INVESTIGATION (ON PROCESS)",F173)))</formula>
    </cfRule>
  </conditionalFormatting>
  <conditionalFormatting sqref="F147 F149">
    <cfRule type="containsText" dxfId="163" priority="163" operator="containsText" text="UNDETERMINED FIRE CAUSE (ON PENDING INVESTIGATION)">
      <formula>NOT(ISERROR(SEARCH("UNDETERMINED FIRE CAUSE (ON PENDING INVESTIGATION)",F147)))</formula>
    </cfRule>
    <cfRule type="containsText" dxfId="162" priority="164" operator="containsText" text="FIRE INCIDENT UNDER INVESTIGATION (ON PROCESS)">
      <formula>NOT(ISERROR(SEARCH("FIRE INCIDENT UNDER INVESTIGATION (ON PROCESS)",F147)))</formula>
    </cfRule>
  </conditionalFormatting>
  <conditionalFormatting sqref="E148:E153">
    <cfRule type="containsText" dxfId="161" priority="161" operator="containsText" text="UNDETERMINED FIRE CAUSE (ON PENDING INVESTIGATION)">
      <formula>NOT(ISERROR(SEARCH("UNDETERMINED FIRE CAUSE (ON PENDING INVESTIGATION)",E148)))</formula>
    </cfRule>
    <cfRule type="containsText" dxfId="160" priority="162" operator="containsText" text="FIRE INCIDENT UNDER INVESTIGATION (ON PROCESS)">
      <formula>NOT(ISERROR(SEARCH("FIRE INCIDENT UNDER INVESTIGATION (ON PROCESS)",E148)))</formula>
    </cfRule>
  </conditionalFormatting>
  <conditionalFormatting sqref="F150:F152">
    <cfRule type="containsText" dxfId="159" priority="159" operator="containsText" text="UNDETERMINED FIRE CAUSE (ON PENDING INVESTIGATION)">
      <formula>NOT(ISERROR(SEARCH("UNDETERMINED FIRE CAUSE (ON PENDING INVESTIGATION)",F150)))</formula>
    </cfRule>
    <cfRule type="containsText" dxfId="158" priority="160" operator="containsText" text="FIRE INCIDENT UNDER INVESTIGATION (ON PROCESS)">
      <formula>NOT(ISERROR(SEARCH("FIRE INCIDENT UNDER INVESTIGATION (ON PROCESS)",F150)))</formula>
    </cfRule>
  </conditionalFormatting>
  <conditionalFormatting sqref="E156:E168">
    <cfRule type="containsText" dxfId="157" priority="157" operator="containsText" text="UNDETERMINED FIRE CAUSE (ON PENDING INVESTIGATION)">
      <formula>NOT(ISERROR(SEARCH("UNDETERMINED FIRE CAUSE (ON PENDING INVESTIGATION)",E156)))</formula>
    </cfRule>
    <cfRule type="containsText" dxfId="156" priority="158" operator="containsText" text="FIRE INCIDENT UNDER INVESTIGATION (ON PROCESS)">
      <formula>NOT(ISERROR(SEARCH("FIRE INCIDENT UNDER INVESTIGATION (ON PROCESS)",E156)))</formula>
    </cfRule>
  </conditionalFormatting>
  <conditionalFormatting sqref="F164:F165 F156:F162 F167">
    <cfRule type="containsText" dxfId="155" priority="155" operator="containsText" text="UNDETERMINED FIRE CAUSE (ON PENDING INVESTIGATION)">
      <formula>NOT(ISERROR(SEARCH("UNDETERMINED FIRE CAUSE (ON PENDING INVESTIGATION)",F156)))</formula>
    </cfRule>
    <cfRule type="containsText" dxfId="154" priority="156" operator="containsText" text="FIRE INCIDENT UNDER INVESTIGATION (ON PROCESS)">
      <formula>NOT(ISERROR(SEARCH("FIRE INCIDENT UNDER INVESTIGATION (ON PROCESS)",F156)))</formula>
    </cfRule>
  </conditionalFormatting>
  <conditionalFormatting sqref="F148">
    <cfRule type="containsText" dxfId="153" priority="153" operator="containsText" text="UNDETERMINED FIRE CAUSE (ON PENDING INVESTIGATION)">
      <formula>NOT(ISERROR(SEARCH("UNDETERMINED FIRE CAUSE (ON PENDING INVESTIGATION)",F148)))</formula>
    </cfRule>
    <cfRule type="containsText" dxfId="152" priority="154" operator="containsText" text="FIRE INCIDENT UNDER INVESTIGATION (ON PROCESS)">
      <formula>NOT(ISERROR(SEARCH("FIRE INCIDENT UNDER INVESTIGATION (ON PROCESS)",F148)))</formula>
    </cfRule>
  </conditionalFormatting>
  <conditionalFormatting sqref="F163">
    <cfRule type="containsText" dxfId="151" priority="151" operator="containsText" text="UNDETERMINED FIRE CAUSE (ON PENDING INVESTIGATION)">
      <formula>NOT(ISERROR(SEARCH("UNDETERMINED FIRE CAUSE (ON PENDING INVESTIGATION)",F163)))</formula>
    </cfRule>
    <cfRule type="containsText" dxfId="150" priority="152" operator="containsText" text="FIRE INCIDENT UNDER INVESTIGATION (ON PROCESS)">
      <formula>NOT(ISERROR(SEARCH("FIRE INCIDENT UNDER INVESTIGATION (ON PROCESS)",F163)))</formula>
    </cfRule>
  </conditionalFormatting>
  <conditionalFormatting sqref="F166">
    <cfRule type="containsText" dxfId="149" priority="149" operator="containsText" text="UNDETERMINED FIRE CAUSE (ON PENDING INVESTIGATION)">
      <formula>NOT(ISERROR(SEARCH("UNDETERMINED FIRE CAUSE (ON PENDING INVESTIGATION)",F166)))</formula>
    </cfRule>
    <cfRule type="containsText" dxfId="148" priority="150" operator="containsText" text="FIRE INCIDENT UNDER INVESTIGATION (ON PROCESS)">
      <formula>NOT(ISERROR(SEARCH("FIRE INCIDENT UNDER INVESTIGATION (ON PROCESS)",F166)))</formula>
    </cfRule>
  </conditionalFormatting>
  <conditionalFormatting sqref="E141:E143 E134:E138">
    <cfRule type="containsText" dxfId="147" priority="147" operator="containsText" text="UNDETERMINED FIRE CAUSE (ON PENDING INVESTIGATION)">
      <formula>NOT(ISERROR(SEARCH("UNDETERMINED FIRE CAUSE (ON PENDING INVESTIGATION)",E134)))</formula>
    </cfRule>
    <cfRule type="containsText" dxfId="146" priority="148" operator="containsText" text="FIRE INCIDENT UNDER INVESTIGATION (ON PROCESS)">
      <formula>NOT(ISERROR(SEARCH("FIRE INCIDENT UNDER INVESTIGATION (ON PROCESS)",E134)))</formula>
    </cfRule>
  </conditionalFormatting>
  <conditionalFormatting sqref="F131:F132 F137:F143">
    <cfRule type="containsText" dxfId="145" priority="145" operator="containsText" text="UNDETERMINED FIRE CAUSE (ON PENDING INVESTIGATION)">
      <formula>NOT(ISERROR(SEARCH("UNDETERMINED FIRE CAUSE (ON PENDING INVESTIGATION)",F131)))</formula>
    </cfRule>
    <cfRule type="containsText" dxfId="144" priority="146" operator="containsText" text="FIRE INCIDENT UNDER INVESTIGATION (ON PROCESS)">
      <formula>NOT(ISERROR(SEARCH("FIRE INCIDENT UNDER INVESTIGATION (ON PROCESS)",F131)))</formula>
    </cfRule>
  </conditionalFormatting>
  <conditionalFormatting sqref="F136">
    <cfRule type="containsText" dxfId="143" priority="143" operator="containsText" text="UNDETERMINED FIRE CAUSE (ON PENDING INVESTIGATION)">
      <formula>NOT(ISERROR(SEARCH("UNDETERMINED FIRE CAUSE (ON PENDING INVESTIGATION)",F136)))</formula>
    </cfRule>
    <cfRule type="containsText" dxfId="142" priority="144" operator="containsText" text="FIRE INCIDENT UNDER INVESTIGATION (ON PROCESS)">
      <formula>NOT(ISERROR(SEARCH("FIRE INCIDENT UNDER INVESTIGATION (ON PROCESS)",F136)))</formula>
    </cfRule>
  </conditionalFormatting>
  <conditionalFormatting sqref="F168">
    <cfRule type="containsText" dxfId="141" priority="141" operator="containsText" text="UNDETERMINED FIRE CAUSE (ON PENDING INVESTIGATION)">
      <formula>NOT(ISERROR(SEARCH("UNDETERMINED FIRE CAUSE (ON PENDING INVESTIGATION)",F168)))</formula>
    </cfRule>
    <cfRule type="containsText" dxfId="140" priority="142" operator="containsText" text="FIRE INCIDENT UNDER INVESTIGATION (ON PROCESS)">
      <formula>NOT(ISERROR(SEARCH("FIRE INCIDENT UNDER INVESTIGATION (ON PROCESS)",F168)))</formula>
    </cfRule>
  </conditionalFormatting>
  <conditionalFormatting sqref="F127">
    <cfRule type="containsText" dxfId="139" priority="139" operator="containsText" text="UNDETERMINED FIRE CAUSE (ON PENDING INVESTIGATION)">
      <formula>NOT(ISERROR(SEARCH("UNDETERMINED FIRE CAUSE (ON PENDING INVESTIGATION)",F127)))</formula>
    </cfRule>
    <cfRule type="containsText" dxfId="138" priority="140" operator="containsText" text="FIRE INCIDENT UNDER INVESTIGATION (ON PROCESS)">
      <formula>NOT(ISERROR(SEARCH("FIRE INCIDENT UNDER INVESTIGATION (ON PROCESS)",F127)))</formula>
    </cfRule>
  </conditionalFormatting>
  <conditionalFormatting sqref="E120:E122">
    <cfRule type="containsText" dxfId="137" priority="137" operator="containsText" text="UNDETERMINED FIRE CAUSE (ON PENDING INVESTIGATION)">
      <formula>NOT(ISERROR(SEARCH("UNDETERMINED FIRE CAUSE (ON PENDING INVESTIGATION)",E120)))</formula>
    </cfRule>
    <cfRule type="containsText" dxfId="136" priority="138" operator="containsText" text="FIRE INCIDENT UNDER INVESTIGATION (ON PROCESS)">
      <formula>NOT(ISERROR(SEARCH("FIRE INCIDENT UNDER INVESTIGATION (ON PROCESS)",E120)))</formula>
    </cfRule>
  </conditionalFormatting>
  <conditionalFormatting sqref="E126">
    <cfRule type="containsText" dxfId="135" priority="135" operator="containsText" text="UNDETERMINED FIRE CAUSE (ON PENDING INVESTIGATION)">
      <formula>NOT(ISERROR(SEARCH("UNDETERMINED FIRE CAUSE (ON PENDING INVESTIGATION)",E126)))</formula>
    </cfRule>
    <cfRule type="containsText" dxfId="134" priority="136" operator="containsText" text="FIRE INCIDENT UNDER INVESTIGATION (ON PROCESS)">
      <formula>NOT(ISERROR(SEARCH("FIRE INCIDENT UNDER INVESTIGATION (ON PROCESS)",E126)))</formula>
    </cfRule>
  </conditionalFormatting>
  <conditionalFormatting sqref="E133">
    <cfRule type="containsText" dxfId="133" priority="133" operator="containsText" text="UNDETERMINED FIRE CAUSE (ON PENDING INVESTIGATION)">
      <formula>NOT(ISERROR(SEARCH("UNDETERMINED FIRE CAUSE (ON PENDING INVESTIGATION)",E133)))</formula>
    </cfRule>
    <cfRule type="containsText" dxfId="132" priority="134" operator="containsText" text="FIRE INCIDENT UNDER INVESTIGATION (ON PROCESS)">
      <formula>NOT(ISERROR(SEARCH("FIRE INCIDENT UNDER INVESTIGATION (ON PROCESS)",E133)))</formula>
    </cfRule>
  </conditionalFormatting>
  <conditionalFormatting sqref="E124">
    <cfRule type="containsText" dxfId="131" priority="131" operator="containsText" text="UNDETERMINED FIRE CAUSE (ON PENDING INVESTIGATION)">
      <formula>NOT(ISERROR(SEARCH("UNDETERMINED FIRE CAUSE (ON PENDING INVESTIGATION)",E124)))</formula>
    </cfRule>
    <cfRule type="containsText" dxfId="130" priority="132" operator="containsText" text="FIRE INCIDENT UNDER INVESTIGATION (ON PROCESS)">
      <formula>NOT(ISERROR(SEARCH("FIRE INCIDENT UNDER INVESTIGATION (ON PROCESS)",E124)))</formula>
    </cfRule>
  </conditionalFormatting>
  <conditionalFormatting sqref="F120:F123">
    <cfRule type="containsText" dxfId="129" priority="129" operator="containsText" text="UNDETERMINED FIRE CAUSE (ON PENDING INVESTIGATION)">
      <formula>NOT(ISERROR(SEARCH("UNDETERMINED FIRE CAUSE (ON PENDING INVESTIGATION)",F120)))</formula>
    </cfRule>
    <cfRule type="containsText" dxfId="128" priority="130" operator="containsText" text="FIRE INCIDENT UNDER INVESTIGATION (ON PROCESS)">
      <formula>NOT(ISERROR(SEARCH("FIRE INCIDENT UNDER INVESTIGATION (ON PROCESS)",F120)))</formula>
    </cfRule>
  </conditionalFormatting>
  <conditionalFormatting sqref="F124">
    <cfRule type="containsText" dxfId="127" priority="127" operator="containsText" text="UNDETERMINED FIRE CAUSE (ON PENDING INVESTIGATION)">
      <formula>NOT(ISERROR(SEARCH("UNDETERMINED FIRE CAUSE (ON PENDING INVESTIGATION)",F124)))</formula>
    </cfRule>
    <cfRule type="containsText" dxfId="126" priority="128" operator="containsText" text="FIRE INCIDENT UNDER INVESTIGATION (ON PROCESS)">
      <formula>NOT(ISERROR(SEARCH("FIRE INCIDENT UNDER INVESTIGATION (ON PROCESS)",F124)))</formula>
    </cfRule>
  </conditionalFormatting>
  <conditionalFormatting sqref="F125:F126">
    <cfRule type="containsText" dxfId="125" priority="125" operator="containsText" text="UNDETERMINED FIRE CAUSE (ON PENDING INVESTIGATION)">
      <formula>NOT(ISERROR(SEARCH("UNDETERMINED FIRE CAUSE (ON PENDING INVESTIGATION)",F125)))</formula>
    </cfRule>
    <cfRule type="containsText" dxfId="124" priority="126" operator="containsText" text="FIRE INCIDENT UNDER INVESTIGATION (ON PROCESS)">
      <formula>NOT(ISERROR(SEARCH("FIRE INCIDENT UNDER INVESTIGATION (ON PROCESS)",F125)))</formula>
    </cfRule>
  </conditionalFormatting>
  <conditionalFormatting sqref="F134">
    <cfRule type="containsText" dxfId="123" priority="123" operator="containsText" text="UNDETERMINED FIRE CAUSE (ON PENDING INVESTIGATION)">
      <formula>NOT(ISERROR(SEARCH("UNDETERMINED FIRE CAUSE (ON PENDING INVESTIGATION)",F134)))</formula>
    </cfRule>
    <cfRule type="containsText" dxfId="122" priority="124" operator="containsText" text="FIRE INCIDENT UNDER INVESTIGATION (ON PROCESS)">
      <formula>NOT(ISERROR(SEARCH("FIRE INCIDENT UNDER INVESTIGATION (ON PROCESS)",F134)))</formula>
    </cfRule>
  </conditionalFormatting>
  <conditionalFormatting sqref="F128">
    <cfRule type="containsText" dxfId="121" priority="121" operator="containsText" text="UNDETERMINED FIRE CAUSE (ON PENDING INVESTIGATION)">
      <formula>NOT(ISERROR(SEARCH("UNDETERMINED FIRE CAUSE (ON PENDING INVESTIGATION)",F128)))</formula>
    </cfRule>
    <cfRule type="containsText" dxfId="120" priority="122" operator="containsText" text="FIRE INCIDENT UNDER INVESTIGATION (ON PROCESS)">
      <formula>NOT(ISERROR(SEARCH("FIRE INCIDENT UNDER INVESTIGATION (ON PROCESS)",F128)))</formula>
    </cfRule>
  </conditionalFormatting>
  <conditionalFormatting sqref="F129">
    <cfRule type="containsText" dxfId="119" priority="119" operator="containsText" text="UNDETERMINED FIRE CAUSE (ON PENDING INVESTIGATION)">
      <formula>NOT(ISERROR(SEARCH("UNDETERMINED FIRE CAUSE (ON PENDING INVESTIGATION)",F129)))</formula>
    </cfRule>
    <cfRule type="containsText" dxfId="118" priority="120" operator="containsText" text="FIRE INCIDENT UNDER INVESTIGATION (ON PROCESS)">
      <formula>NOT(ISERROR(SEARCH("FIRE INCIDENT UNDER INVESTIGATION (ON PROCESS)",F129)))</formula>
    </cfRule>
  </conditionalFormatting>
  <conditionalFormatting sqref="F130">
    <cfRule type="containsText" dxfId="117" priority="117" operator="containsText" text="UNDETERMINED FIRE CAUSE (ON PENDING INVESTIGATION)">
      <formula>NOT(ISERROR(SEARCH("UNDETERMINED FIRE CAUSE (ON PENDING INVESTIGATION)",F130)))</formula>
    </cfRule>
    <cfRule type="containsText" dxfId="116" priority="118" operator="containsText" text="FIRE INCIDENT UNDER INVESTIGATION (ON PROCESS)">
      <formula>NOT(ISERROR(SEARCH("FIRE INCIDENT UNDER INVESTIGATION (ON PROCESS)",F130)))</formula>
    </cfRule>
  </conditionalFormatting>
  <conditionalFormatting sqref="F133">
    <cfRule type="containsText" dxfId="115" priority="115" operator="containsText" text="UNDETERMINED FIRE CAUSE (ON PENDING INVESTIGATION)">
      <formula>NOT(ISERROR(SEARCH("UNDETERMINED FIRE CAUSE (ON PENDING INVESTIGATION)",F133)))</formula>
    </cfRule>
    <cfRule type="containsText" dxfId="114" priority="116" operator="containsText" text="FIRE INCIDENT UNDER INVESTIGATION (ON PROCESS)">
      <formula>NOT(ISERROR(SEARCH("FIRE INCIDENT UNDER INVESTIGATION (ON PROCESS)",F133)))</formula>
    </cfRule>
  </conditionalFormatting>
  <conditionalFormatting sqref="F135">
    <cfRule type="containsText" dxfId="113" priority="113" operator="containsText" text="UNDETERMINED FIRE CAUSE (ON PENDING INVESTIGATION)">
      <formula>NOT(ISERROR(SEARCH("UNDETERMINED FIRE CAUSE (ON PENDING INVESTIGATION)",F135)))</formula>
    </cfRule>
    <cfRule type="containsText" dxfId="112" priority="114" operator="containsText" text="FIRE INCIDENT UNDER INVESTIGATION (ON PROCESS)">
      <formula>NOT(ISERROR(SEARCH("FIRE INCIDENT UNDER INVESTIGATION (ON PROCESS)",F135)))</formula>
    </cfRule>
  </conditionalFormatting>
  <conditionalFormatting sqref="E139:E140">
    <cfRule type="containsText" dxfId="111" priority="111" operator="containsText" text="UNDETERMINED FIRE CAUSE (ON PENDING INVESTIGATION)">
      <formula>NOT(ISERROR(SEARCH("UNDETERMINED FIRE CAUSE (ON PENDING INVESTIGATION)",E139)))</formula>
    </cfRule>
    <cfRule type="containsText" dxfId="110" priority="112" operator="containsText" text="FIRE INCIDENT UNDER INVESTIGATION (ON PROCESS)">
      <formula>NOT(ISERROR(SEARCH("FIRE INCIDENT UNDER INVESTIGATION (ON PROCESS)",E139)))</formula>
    </cfRule>
  </conditionalFormatting>
  <conditionalFormatting sqref="E110:E111">
    <cfRule type="containsText" dxfId="109" priority="109" operator="containsText" text="UNDETERMINED FIRE CAUSE (ON PENDING INVESTIGATION)">
      <formula>NOT(ISERROR(SEARCH("UNDETERMINED FIRE CAUSE (ON PENDING INVESTIGATION)",E110)))</formula>
    </cfRule>
    <cfRule type="containsText" dxfId="108" priority="110" operator="containsText" text="FIRE INCIDENT UNDER INVESTIGATION (ON PROCESS)">
      <formula>NOT(ISERROR(SEARCH("FIRE INCIDENT UNDER INVESTIGATION (ON PROCESS)",E110)))</formula>
    </cfRule>
  </conditionalFormatting>
  <conditionalFormatting sqref="F112">
    <cfRule type="containsText" dxfId="107" priority="107" operator="containsText" text="UNDETERMINED FIRE CAUSE (ON PENDING INVESTIGATION)">
      <formula>NOT(ISERROR(SEARCH("UNDETERMINED FIRE CAUSE (ON PENDING INVESTIGATION)",F112)))</formula>
    </cfRule>
    <cfRule type="containsText" dxfId="106" priority="108" operator="containsText" text="FIRE INCIDENT UNDER INVESTIGATION (ON PROCESS)">
      <formula>NOT(ISERROR(SEARCH("FIRE INCIDENT UNDER INVESTIGATION (ON PROCESS)",F112)))</formula>
    </cfRule>
  </conditionalFormatting>
  <conditionalFormatting sqref="E93:E95">
    <cfRule type="containsText" dxfId="105" priority="105" operator="containsText" text="UNDETERMINED FIRE CAUSE (ON PENDING INVESTIGATION)">
      <formula>NOT(ISERROR(SEARCH("UNDETERMINED FIRE CAUSE (ON PENDING INVESTIGATION)",E93)))</formula>
    </cfRule>
    <cfRule type="containsText" dxfId="104" priority="106" operator="containsText" text="FIRE INCIDENT UNDER INVESTIGATION (ON PROCESS)">
      <formula>NOT(ISERROR(SEARCH("FIRE INCIDENT UNDER INVESTIGATION (ON PROCESS)",E93)))</formula>
    </cfRule>
  </conditionalFormatting>
  <conditionalFormatting sqref="E98:E100">
    <cfRule type="containsText" dxfId="103" priority="103" operator="containsText" text="UNDETERMINED FIRE CAUSE (ON PENDING INVESTIGATION)">
      <formula>NOT(ISERROR(SEARCH("UNDETERMINED FIRE CAUSE (ON PENDING INVESTIGATION)",E98)))</formula>
    </cfRule>
    <cfRule type="containsText" dxfId="102" priority="104" operator="containsText" text="FIRE INCIDENT UNDER INVESTIGATION (ON PROCESS)">
      <formula>NOT(ISERROR(SEARCH("FIRE INCIDENT UNDER INVESTIGATION (ON PROCESS)",E98)))</formula>
    </cfRule>
  </conditionalFormatting>
  <conditionalFormatting sqref="F93">
    <cfRule type="containsText" dxfId="101" priority="101" operator="containsText" text="UNDETERMINED FIRE CAUSE (ON PENDING INVESTIGATION)">
      <formula>NOT(ISERROR(SEARCH("UNDETERMINED FIRE CAUSE (ON PENDING INVESTIGATION)",F93)))</formula>
    </cfRule>
    <cfRule type="containsText" dxfId="100" priority="102" operator="containsText" text="FIRE INCIDENT UNDER INVESTIGATION (ON PROCESS)">
      <formula>NOT(ISERROR(SEARCH("FIRE INCIDENT UNDER INVESTIGATION (ON PROCESS)",F93)))</formula>
    </cfRule>
  </conditionalFormatting>
  <conditionalFormatting sqref="F107:F109">
    <cfRule type="containsText" dxfId="99" priority="99" operator="containsText" text="UNDETERMINED FIRE CAUSE (ON PENDING INVESTIGATION)">
      <formula>NOT(ISERROR(SEARCH("UNDETERMINED FIRE CAUSE (ON PENDING INVESTIGATION)",F107)))</formula>
    </cfRule>
    <cfRule type="containsText" dxfId="98" priority="100" operator="containsText" text="FIRE INCIDENT UNDER INVESTIGATION (ON PROCESS)">
      <formula>NOT(ISERROR(SEARCH("FIRE INCIDENT UNDER INVESTIGATION (ON PROCESS)",F107)))</formula>
    </cfRule>
  </conditionalFormatting>
  <conditionalFormatting sqref="F95">
    <cfRule type="containsText" dxfId="97" priority="97" operator="containsText" text="UNDETERMINED FIRE CAUSE (ON PENDING INVESTIGATION)">
      <formula>NOT(ISERROR(SEARCH("UNDETERMINED FIRE CAUSE (ON PENDING INVESTIGATION)",F95)))</formula>
    </cfRule>
    <cfRule type="containsText" dxfId="96" priority="98" operator="containsText" text="FIRE INCIDENT UNDER INVESTIGATION (ON PROCESS)">
      <formula>NOT(ISERROR(SEARCH("FIRE INCIDENT UNDER INVESTIGATION (ON PROCESS)",F95)))</formula>
    </cfRule>
  </conditionalFormatting>
  <conditionalFormatting sqref="E96:E97">
    <cfRule type="containsText" dxfId="95" priority="95" operator="containsText" text="UNDETERMINED FIRE CAUSE (ON PENDING INVESTIGATION)">
      <formula>NOT(ISERROR(SEARCH("UNDETERMINED FIRE CAUSE (ON PENDING INVESTIGATION)",E96)))</formula>
    </cfRule>
    <cfRule type="containsText" dxfId="94" priority="96" operator="containsText" text="FIRE INCIDENT UNDER INVESTIGATION (ON PROCESS)">
      <formula>NOT(ISERROR(SEARCH("FIRE INCIDENT UNDER INVESTIGATION (ON PROCESS)",E96)))</formula>
    </cfRule>
  </conditionalFormatting>
  <conditionalFormatting sqref="F96:F97">
    <cfRule type="containsText" dxfId="93" priority="93" operator="containsText" text="UNDETERMINED FIRE CAUSE (ON PENDING INVESTIGATION)">
      <formula>NOT(ISERROR(SEARCH("UNDETERMINED FIRE CAUSE (ON PENDING INVESTIGATION)",F96)))</formula>
    </cfRule>
    <cfRule type="containsText" dxfId="92" priority="94" operator="containsText" text="FIRE INCIDENT UNDER INVESTIGATION (ON PROCESS)">
      <formula>NOT(ISERROR(SEARCH("FIRE INCIDENT UNDER INVESTIGATION (ON PROCESS)",F96)))</formula>
    </cfRule>
  </conditionalFormatting>
  <conditionalFormatting sqref="F99">
    <cfRule type="containsText" dxfId="91" priority="91" operator="containsText" text="UNDETERMINED FIRE CAUSE (ON PENDING INVESTIGATION)">
      <formula>NOT(ISERROR(SEARCH("UNDETERMINED FIRE CAUSE (ON PENDING INVESTIGATION)",F99)))</formula>
    </cfRule>
    <cfRule type="containsText" dxfId="90" priority="92" operator="containsText" text="FIRE INCIDENT UNDER INVESTIGATION (ON PROCESS)">
      <formula>NOT(ISERROR(SEARCH("FIRE INCIDENT UNDER INVESTIGATION (ON PROCESS)",F99)))</formula>
    </cfRule>
  </conditionalFormatting>
  <conditionalFormatting sqref="F98 F100">
    <cfRule type="containsText" dxfId="89" priority="89" operator="containsText" text="UNDETERMINED FIRE CAUSE (ON PENDING INVESTIGATION)">
      <formula>NOT(ISERROR(SEARCH("UNDETERMINED FIRE CAUSE (ON PENDING INVESTIGATION)",F98)))</formula>
    </cfRule>
    <cfRule type="containsText" dxfId="88" priority="90" operator="containsText" text="FIRE INCIDENT UNDER INVESTIGATION (ON PROCESS)">
      <formula>NOT(ISERROR(SEARCH("FIRE INCIDENT UNDER INVESTIGATION (ON PROCESS)",F98)))</formula>
    </cfRule>
  </conditionalFormatting>
  <conditionalFormatting sqref="E101:E104">
    <cfRule type="containsText" dxfId="87" priority="87" operator="containsText" text="UNDETERMINED FIRE CAUSE (ON PENDING INVESTIGATION)">
      <formula>NOT(ISERROR(SEARCH("UNDETERMINED FIRE CAUSE (ON PENDING INVESTIGATION)",E101)))</formula>
    </cfRule>
    <cfRule type="containsText" dxfId="86" priority="88" operator="containsText" text="FIRE INCIDENT UNDER INVESTIGATION (ON PROCESS)">
      <formula>NOT(ISERROR(SEARCH("FIRE INCIDENT UNDER INVESTIGATION (ON PROCESS)",E101)))</formula>
    </cfRule>
  </conditionalFormatting>
  <conditionalFormatting sqref="F101:F104">
    <cfRule type="containsText" dxfId="85" priority="85" operator="containsText" text="UNDETERMINED FIRE CAUSE (ON PENDING INVESTIGATION)">
      <formula>NOT(ISERROR(SEARCH("UNDETERMINED FIRE CAUSE (ON PENDING INVESTIGATION)",F101)))</formula>
    </cfRule>
    <cfRule type="containsText" dxfId="84" priority="86" operator="containsText" text="FIRE INCIDENT UNDER INVESTIGATION (ON PROCESS)">
      <formula>NOT(ISERROR(SEARCH("FIRE INCIDENT UNDER INVESTIGATION (ON PROCESS)",F101)))</formula>
    </cfRule>
  </conditionalFormatting>
  <conditionalFormatting sqref="F94">
    <cfRule type="containsText" dxfId="83" priority="83" operator="containsText" text="UNDETERMINED FIRE CAUSE (ON PENDING INVESTIGATION)">
      <formula>NOT(ISERROR(SEARCH("UNDETERMINED FIRE CAUSE (ON PENDING INVESTIGATION)",F94)))</formula>
    </cfRule>
    <cfRule type="containsText" dxfId="82" priority="84" operator="containsText" text="FIRE INCIDENT UNDER INVESTIGATION (ON PROCESS)">
      <formula>NOT(ISERROR(SEARCH("FIRE INCIDENT UNDER INVESTIGATION (ON PROCESS)",F94)))</formula>
    </cfRule>
  </conditionalFormatting>
  <conditionalFormatting sqref="E105:E109">
    <cfRule type="containsText" dxfId="81" priority="81" operator="containsText" text="UNDETERMINED FIRE CAUSE (ON PENDING INVESTIGATION)">
      <formula>NOT(ISERROR(SEARCH("UNDETERMINED FIRE CAUSE (ON PENDING INVESTIGATION)",E105)))</formula>
    </cfRule>
    <cfRule type="containsText" dxfId="80" priority="82" operator="containsText" text="FIRE INCIDENT UNDER INVESTIGATION (ON PROCESS)">
      <formula>NOT(ISERROR(SEARCH("FIRE INCIDENT UNDER INVESTIGATION (ON PROCESS)",E105)))</formula>
    </cfRule>
  </conditionalFormatting>
  <conditionalFormatting sqref="F110:F111">
    <cfRule type="containsText" dxfId="79" priority="79" operator="containsText" text="UNDETERMINED FIRE CAUSE (ON PENDING INVESTIGATION)">
      <formula>NOT(ISERROR(SEARCH("UNDETERMINED FIRE CAUSE (ON PENDING INVESTIGATION)",F110)))</formula>
    </cfRule>
    <cfRule type="containsText" dxfId="78" priority="80" operator="containsText" text="FIRE INCIDENT UNDER INVESTIGATION (ON PROCESS)">
      <formula>NOT(ISERROR(SEARCH("FIRE INCIDENT UNDER INVESTIGATION (ON PROCESS)",F110)))</formula>
    </cfRule>
  </conditionalFormatting>
  <conditionalFormatting sqref="E112">
    <cfRule type="containsText" dxfId="77" priority="77" operator="containsText" text="UNDETERMINED FIRE CAUSE (ON PENDING INVESTIGATION)">
      <formula>NOT(ISERROR(SEARCH("UNDETERMINED FIRE CAUSE (ON PENDING INVESTIGATION)",E112)))</formula>
    </cfRule>
    <cfRule type="containsText" dxfId="76" priority="78" operator="containsText" text="FIRE INCIDENT UNDER INVESTIGATION (ON PROCESS)">
      <formula>NOT(ISERROR(SEARCH("FIRE INCIDENT UNDER INVESTIGATION (ON PROCESS)",E112)))</formula>
    </cfRule>
  </conditionalFormatting>
  <conditionalFormatting sqref="F113">
    <cfRule type="containsText" dxfId="75" priority="75" operator="containsText" text="UNDETERMINED FIRE CAUSE (ON PENDING INVESTIGATION)">
      <formula>NOT(ISERROR(SEARCH("UNDETERMINED FIRE CAUSE (ON PENDING INVESTIGATION)",F113)))</formula>
    </cfRule>
    <cfRule type="containsText" dxfId="74" priority="76" operator="containsText" text="FIRE INCIDENT UNDER INVESTIGATION (ON PROCESS)">
      <formula>NOT(ISERROR(SEARCH("FIRE INCIDENT UNDER INVESTIGATION (ON PROCESS)",F113)))</formula>
    </cfRule>
  </conditionalFormatting>
  <conditionalFormatting sqref="F105">
    <cfRule type="containsText" dxfId="73" priority="73" operator="containsText" text="UNDETERMINED FIRE CAUSE (ON PENDING INVESTIGATION)">
      <formula>NOT(ISERROR(SEARCH("UNDETERMINED FIRE CAUSE (ON PENDING INVESTIGATION)",F105)))</formula>
    </cfRule>
    <cfRule type="containsText" dxfId="72" priority="74" operator="containsText" text="FIRE INCIDENT UNDER INVESTIGATION (ON PROCESS)">
      <formula>NOT(ISERROR(SEARCH("FIRE INCIDENT UNDER INVESTIGATION (ON PROCESS)",F105)))</formula>
    </cfRule>
  </conditionalFormatting>
  <conditionalFormatting sqref="F106">
    <cfRule type="containsText" dxfId="71" priority="71" operator="containsText" text="UNDETERMINED FIRE CAUSE (ON PENDING INVESTIGATION)">
      <formula>NOT(ISERROR(SEARCH("UNDETERMINED FIRE CAUSE (ON PENDING INVESTIGATION)",F106)))</formula>
    </cfRule>
    <cfRule type="containsText" dxfId="70" priority="72" operator="containsText" text="FIRE INCIDENT UNDER INVESTIGATION (ON PROCESS)">
      <formula>NOT(ISERROR(SEARCH("FIRE INCIDENT UNDER INVESTIGATION (ON PROCESS)",F106)))</formula>
    </cfRule>
  </conditionalFormatting>
  <conditionalFormatting sqref="E64:E65">
    <cfRule type="containsText" dxfId="69" priority="69" operator="containsText" text="UNDETERMINED FIRE CAUSE (ON PENDING INVESTIGATION)">
      <formula>NOT(ISERROR(SEARCH("UNDETERMINED FIRE CAUSE (ON PENDING INVESTIGATION)",E64)))</formula>
    </cfRule>
    <cfRule type="containsText" dxfId="68" priority="70" operator="containsText" text="FIRE INCIDENT UNDER INVESTIGATION (ON PROCESS)">
      <formula>NOT(ISERROR(SEARCH("FIRE INCIDENT UNDER INVESTIGATION (ON PROCESS)",E64)))</formula>
    </cfRule>
  </conditionalFormatting>
  <conditionalFormatting sqref="F82:F84">
    <cfRule type="containsText" dxfId="67" priority="67" operator="containsText" text="UNDETERMINED FIRE CAUSE (ON PENDING INVESTIGATION)">
      <formula>NOT(ISERROR(SEARCH("UNDETERMINED FIRE CAUSE (ON PENDING INVESTIGATION)",F82)))</formula>
    </cfRule>
    <cfRule type="containsText" dxfId="66" priority="68" operator="containsText" text="FIRE INCIDENT UNDER INVESTIGATION (ON PROCESS)">
      <formula>NOT(ISERROR(SEARCH("FIRE INCIDENT UNDER INVESTIGATION (ON PROCESS)",F82)))</formula>
    </cfRule>
  </conditionalFormatting>
  <conditionalFormatting sqref="F70:F71">
    <cfRule type="containsText" dxfId="65" priority="65" operator="containsText" text="UNDETERMINED FIRE CAUSE (ON PENDING INVESTIGATION)">
      <formula>NOT(ISERROR(SEARCH("UNDETERMINED FIRE CAUSE (ON PENDING INVESTIGATION)",F70)))</formula>
    </cfRule>
    <cfRule type="containsText" dxfId="64" priority="66" operator="containsText" text="FIRE INCIDENT UNDER INVESTIGATION (ON PROCESS)">
      <formula>NOT(ISERROR(SEARCH("FIRE INCIDENT UNDER INVESTIGATION (ON PROCESS)",F70)))</formula>
    </cfRule>
  </conditionalFormatting>
  <conditionalFormatting sqref="F69">
    <cfRule type="containsText" dxfId="63" priority="63" operator="containsText" text="UNDETERMINED FIRE CAUSE (ON PENDING INVESTIGATION)">
      <formula>NOT(ISERROR(SEARCH("UNDETERMINED FIRE CAUSE (ON PENDING INVESTIGATION)",F69)))</formula>
    </cfRule>
    <cfRule type="containsText" dxfId="62" priority="64" operator="containsText" text="FIRE INCIDENT UNDER INVESTIGATION (ON PROCESS)">
      <formula>NOT(ISERROR(SEARCH("FIRE INCIDENT UNDER INVESTIGATION (ON PROCESS)",F69)))</formula>
    </cfRule>
  </conditionalFormatting>
  <conditionalFormatting sqref="E83:E84">
    <cfRule type="containsText" dxfId="61" priority="61" operator="containsText" text="UNDETERMINED FIRE CAUSE (ON PENDING INVESTIGATION)">
      <formula>NOT(ISERROR(SEARCH("UNDETERMINED FIRE CAUSE (ON PENDING INVESTIGATION)",E83)))</formula>
    </cfRule>
    <cfRule type="containsText" dxfId="60" priority="62" operator="containsText" text="FIRE INCIDENT UNDER INVESTIGATION (ON PROCESS)">
      <formula>NOT(ISERROR(SEARCH("FIRE INCIDENT UNDER INVESTIGATION (ON PROCESS)",E83)))</formula>
    </cfRule>
  </conditionalFormatting>
  <conditionalFormatting sqref="F64">
    <cfRule type="containsText" dxfId="59" priority="59" operator="containsText" text="UNDETERMINED FIRE CAUSE (ON PENDING INVESTIGATION)">
      <formula>NOT(ISERROR(SEARCH("UNDETERMINED FIRE CAUSE (ON PENDING INVESTIGATION)",F64)))</formula>
    </cfRule>
    <cfRule type="containsText" dxfId="58" priority="60" operator="containsText" text="FIRE INCIDENT UNDER INVESTIGATION (ON PROCESS)">
      <formula>NOT(ISERROR(SEARCH("FIRE INCIDENT UNDER INVESTIGATION (ON PROCESS)",F64)))</formula>
    </cfRule>
  </conditionalFormatting>
  <conditionalFormatting sqref="F73">
    <cfRule type="containsText" dxfId="57" priority="57" operator="containsText" text="UNDETERMINED FIRE CAUSE (ON PENDING INVESTIGATION)">
      <formula>NOT(ISERROR(SEARCH("UNDETERMINED FIRE CAUSE (ON PENDING INVESTIGATION)",F73)))</formula>
    </cfRule>
    <cfRule type="containsText" dxfId="56" priority="58" operator="containsText" text="FIRE INCIDENT UNDER INVESTIGATION (ON PROCESS)">
      <formula>NOT(ISERROR(SEARCH("FIRE INCIDENT UNDER INVESTIGATION (ON PROCESS)",F73)))</formula>
    </cfRule>
  </conditionalFormatting>
  <conditionalFormatting sqref="F73">
    <cfRule type="containsText" dxfId="55" priority="55" operator="containsText" text="UNDETERMINED FIRE CAUSE (ON PENDING INVESTIGATION)">
      <formula>NOT(ISERROR(SEARCH("UNDETERMINED FIRE CAUSE (ON PENDING INVESTIGATION)",F73)))</formula>
    </cfRule>
    <cfRule type="containsText" dxfId="54" priority="56" operator="containsText" text="FIRE INCIDENT UNDER INVESTIGATION (ON PROCESS)">
      <formula>NOT(ISERROR(SEARCH("FIRE INCIDENT UNDER INVESTIGATION (ON PROCESS)",F73)))</formula>
    </cfRule>
  </conditionalFormatting>
  <conditionalFormatting sqref="F72">
    <cfRule type="containsText" dxfId="53" priority="53" operator="containsText" text="UNDETERMINED FIRE CAUSE (ON PENDING INVESTIGATION)">
      <formula>NOT(ISERROR(SEARCH("UNDETERMINED FIRE CAUSE (ON PENDING INVESTIGATION)",F72)))</formula>
    </cfRule>
    <cfRule type="containsText" dxfId="52" priority="54" operator="containsText" text="FIRE INCIDENT UNDER INVESTIGATION (ON PROCESS)">
      <formula>NOT(ISERROR(SEARCH("FIRE INCIDENT UNDER INVESTIGATION (ON PROCESS)",F72)))</formula>
    </cfRule>
  </conditionalFormatting>
  <conditionalFormatting sqref="F74">
    <cfRule type="containsText" dxfId="51" priority="51" operator="containsText" text="UNDETERMINED FIRE CAUSE (ON PENDING INVESTIGATION)">
      <formula>NOT(ISERROR(SEARCH("UNDETERMINED FIRE CAUSE (ON PENDING INVESTIGATION)",F74)))</formula>
    </cfRule>
    <cfRule type="containsText" dxfId="50" priority="52" operator="containsText" text="FIRE INCIDENT UNDER INVESTIGATION (ON PROCESS)">
      <formula>NOT(ISERROR(SEARCH("FIRE INCIDENT UNDER INVESTIGATION (ON PROCESS)",F74)))</formula>
    </cfRule>
  </conditionalFormatting>
  <conditionalFormatting sqref="F75">
    <cfRule type="containsText" dxfId="49" priority="49" operator="containsText" text="UNDETERMINED FIRE CAUSE (ON PENDING INVESTIGATION)">
      <formula>NOT(ISERROR(SEARCH("UNDETERMINED FIRE CAUSE (ON PENDING INVESTIGATION)",F75)))</formula>
    </cfRule>
    <cfRule type="containsText" dxfId="48" priority="50" operator="containsText" text="FIRE INCIDENT UNDER INVESTIGATION (ON PROCESS)">
      <formula>NOT(ISERROR(SEARCH("FIRE INCIDENT UNDER INVESTIGATION (ON PROCESS)",F75)))</formula>
    </cfRule>
  </conditionalFormatting>
  <conditionalFormatting sqref="F77:F78">
    <cfRule type="containsText" dxfId="47" priority="47" operator="containsText" text="UNDETERMINED FIRE CAUSE (ON PENDING INVESTIGATION)">
      <formula>NOT(ISERROR(SEARCH("UNDETERMINED FIRE CAUSE (ON PENDING INVESTIGATION)",F77)))</formula>
    </cfRule>
    <cfRule type="containsText" dxfId="46" priority="48" operator="containsText" text="FIRE INCIDENT UNDER INVESTIGATION (ON PROCESS)">
      <formula>NOT(ISERROR(SEARCH("FIRE INCIDENT UNDER INVESTIGATION (ON PROCESS)",F77)))</formula>
    </cfRule>
  </conditionalFormatting>
  <conditionalFormatting sqref="F76">
    <cfRule type="containsText" dxfId="45" priority="45" operator="containsText" text="UNDETERMINED FIRE CAUSE (ON PENDING INVESTIGATION)">
      <formula>NOT(ISERROR(SEARCH("UNDETERMINED FIRE CAUSE (ON PENDING INVESTIGATION)",F76)))</formula>
    </cfRule>
    <cfRule type="containsText" dxfId="44" priority="46" operator="containsText" text="FIRE INCIDENT UNDER INVESTIGATION (ON PROCESS)">
      <formula>NOT(ISERROR(SEARCH("FIRE INCIDENT UNDER INVESTIGATION (ON PROCESS)",F76)))</formula>
    </cfRule>
  </conditionalFormatting>
  <conditionalFormatting sqref="F81">
    <cfRule type="containsText" dxfId="43" priority="43" operator="containsText" text="UNDETERMINED FIRE CAUSE (ON PENDING INVESTIGATION)">
      <formula>NOT(ISERROR(SEARCH("UNDETERMINED FIRE CAUSE (ON PENDING INVESTIGATION)",F81)))</formula>
    </cfRule>
    <cfRule type="containsText" dxfId="42" priority="44" operator="containsText" text="FIRE INCIDENT UNDER INVESTIGATION (ON PROCESS)">
      <formula>NOT(ISERROR(SEARCH("FIRE INCIDENT UNDER INVESTIGATION (ON PROCESS)",F81)))</formula>
    </cfRule>
  </conditionalFormatting>
  <conditionalFormatting sqref="F85:F89">
    <cfRule type="containsText" dxfId="41" priority="41" operator="containsText" text="UNDETERMINED FIRE CAUSE (ON PENDING INVESTIGATION)">
      <formula>NOT(ISERROR(SEARCH("UNDETERMINED FIRE CAUSE (ON PENDING INVESTIGATION)",F85)))</formula>
    </cfRule>
    <cfRule type="containsText" dxfId="40" priority="42" operator="containsText" text="FIRE INCIDENT UNDER INVESTIGATION (ON PROCESS)">
      <formula>NOT(ISERROR(SEARCH("FIRE INCIDENT UNDER INVESTIGATION (ON PROCESS)",F85)))</formula>
    </cfRule>
  </conditionalFormatting>
  <conditionalFormatting sqref="F35:F41">
    <cfRule type="containsText" dxfId="39" priority="39" operator="containsText" text="UNDETERMINED FIRE CAUSE (ON PENDING INVESTIGATION)">
      <formula>NOT(ISERROR(SEARCH("UNDETERMINED FIRE CAUSE (ON PENDING INVESTIGATION)",F35)))</formula>
    </cfRule>
    <cfRule type="containsText" dxfId="38" priority="40" operator="containsText" text="FIRE INCIDENT UNDER INVESTIGATION (ON PROCESS)">
      <formula>NOT(ISERROR(SEARCH("FIRE INCIDENT UNDER INVESTIGATION (ON PROCESS)",F35)))</formula>
    </cfRule>
  </conditionalFormatting>
  <conditionalFormatting sqref="E34:E36">
    <cfRule type="containsText" dxfId="37" priority="37" operator="containsText" text="UNDETERMINED FIRE CAUSE (ON PENDING INVESTIGATION)">
      <formula>NOT(ISERROR(SEARCH("UNDETERMINED FIRE CAUSE (ON PENDING INVESTIGATION)",E34)))</formula>
    </cfRule>
    <cfRule type="containsText" dxfId="36" priority="38" operator="containsText" text="FIRE INCIDENT UNDER INVESTIGATION (ON PROCESS)">
      <formula>NOT(ISERROR(SEARCH("FIRE INCIDENT UNDER INVESTIGATION (ON PROCESS)",E34)))</formula>
    </cfRule>
  </conditionalFormatting>
  <conditionalFormatting sqref="F34">
    <cfRule type="containsText" dxfId="35" priority="35" operator="containsText" text="UNDETERMINED FIRE CAUSE (ON PENDING INVESTIGATION)">
      <formula>NOT(ISERROR(SEARCH("UNDETERMINED FIRE CAUSE (ON PENDING INVESTIGATION)",F34)))</formula>
    </cfRule>
    <cfRule type="containsText" dxfId="34" priority="36" operator="containsText" text="FIRE INCIDENT UNDER INVESTIGATION (ON PROCESS)">
      <formula>NOT(ISERROR(SEARCH("FIRE INCIDENT UNDER INVESTIGATION (ON PROCESS)",F34)))</formula>
    </cfRule>
  </conditionalFormatting>
  <conditionalFormatting sqref="F48">
    <cfRule type="containsText" dxfId="33" priority="33" operator="containsText" text="UNDETERMINED FIRE CAUSE (ON PENDING INVESTIGATION)">
      <formula>NOT(ISERROR(SEARCH("UNDETERMINED FIRE CAUSE (ON PENDING INVESTIGATION)",F48)))</formula>
    </cfRule>
    <cfRule type="containsText" dxfId="32" priority="34" operator="containsText" text="FIRE INCIDENT UNDER INVESTIGATION (ON PROCESS)">
      <formula>NOT(ISERROR(SEARCH("FIRE INCIDENT UNDER INVESTIGATION (ON PROCESS)",F48)))</formula>
    </cfRule>
  </conditionalFormatting>
  <conditionalFormatting sqref="F53">
    <cfRule type="containsText" dxfId="31" priority="31" operator="containsText" text="UNDETERMINED FIRE CAUSE (ON PENDING INVESTIGATION)">
      <formula>NOT(ISERROR(SEARCH("UNDETERMINED FIRE CAUSE (ON PENDING INVESTIGATION)",F53)))</formula>
    </cfRule>
    <cfRule type="containsText" dxfId="30" priority="32" operator="containsText" text="FIRE INCIDENT UNDER INVESTIGATION (ON PROCESS)">
      <formula>NOT(ISERROR(SEARCH("FIRE INCIDENT UNDER INVESTIGATION (ON PROCESS)",F53)))</formula>
    </cfRule>
  </conditionalFormatting>
  <conditionalFormatting sqref="F54">
    <cfRule type="containsText" dxfId="29" priority="29" operator="containsText" text="UNDETERMINED FIRE CAUSE (ON PENDING INVESTIGATION)">
      <formula>NOT(ISERROR(SEARCH("UNDETERMINED FIRE CAUSE (ON PENDING INVESTIGATION)",F54)))</formula>
    </cfRule>
    <cfRule type="containsText" dxfId="28" priority="30" operator="containsText" text="FIRE INCIDENT UNDER INVESTIGATION (ON PROCESS)">
      <formula>NOT(ISERROR(SEARCH("FIRE INCIDENT UNDER INVESTIGATION (ON PROCESS)",F54)))</formula>
    </cfRule>
  </conditionalFormatting>
  <conditionalFormatting sqref="F55:F56">
    <cfRule type="containsText" dxfId="27" priority="27" operator="containsText" text="UNDETERMINED FIRE CAUSE (ON PENDING INVESTIGATION)">
      <formula>NOT(ISERROR(SEARCH("UNDETERMINED FIRE CAUSE (ON PENDING INVESTIGATION)",F55)))</formula>
    </cfRule>
    <cfRule type="containsText" dxfId="26" priority="28" operator="containsText" text="FIRE INCIDENT UNDER INVESTIGATION (ON PROCESS)">
      <formula>NOT(ISERROR(SEARCH("FIRE INCIDENT UNDER INVESTIGATION (ON PROCESS)",F55)))</formula>
    </cfRule>
  </conditionalFormatting>
  <conditionalFormatting sqref="E4">
    <cfRule type="containsText" dxfId="25" priority="25" operator="containsText" text="UNDETERMINED FIRE CAUSE (ON PENDING INVESTIGATION)">
      <formula>NOT(ISERROR(SEARCH("UNDETERMINED FIRE CAUSE (ON PENDING INVESTIGATION)",E4)))</formula>
    </cfRule>
    <cfRule type="containsText" dxfId="24" priority="26" operator="containsText" text="FIRE INCIDENT UNDER INVESTIGATION (ON PROCESS)">
      <formula>NOT(ISERROR(SEARCH("FIRE INCIDENT UNDER INVESTIGATION (ON PROCESS)",E4)))</formula>
    </cfRule>
  </conditionalFormatting>
  <conditionalFormatting sqref="E5:E7 E9:E10 E12:E17">
    <cfRule type="containsText" dxfId="23" priority="23" operator="containsText" text="UNDETERMINED FIRE CAUSE (ON PENDING INVESTIGATION)">
      <formula>NOT(ISERROR(SEARCH("UNDETERMINED FIRE CAUSE (ON PENDING INVESTIGATION)",E5)))</formula>
    </cfRule>
    <cfRule type="containsText" dxfId="22" priority="24" operator="containsText" text="FIRE INCIDENT UNDER INVESTIGATION (ON PROCESS)">
      <formula>NOT(ISERROR(SEARCH("FIRE INCIDENT UNDER INVESTIGATION (ON PROCESS)",E5)))</formula>
    </cfRule>
  </conditionalFormatting>
  <conditionalFormatting sqref="F4:F5">
    <cfRule type="containsText" dxfId="21" priority="21" operator="containsText" text="UNDETERMINED FIRE CAUSE (ON PENDING INVESTIGATION)">
      <formula>NOT(ISERROR(SEARCH("UNDETERMINED FIRE CAUSE (ON PENDING INVESTIGATION)",F4)))</formula>
    </cfRule>
    <cfRule type="containsText" dxfId="20" priority="22" operator="containsText" text="FIRE INCIDENT UNDER INVESTIGATION (ON PROCESS)">
      <formula>NOT(ISERROR(SEARCH("FIRE INCIDENT UNDER INVESTIGATION (ON PROCESS)",F4)))</formula>
    </cfRule>
  </conditionalFormatting>
  <conditionalFormatting sqref="E8">
    <cfRule type="containsText" dxfId="19" priority="19" operator="containsText" text="UNDETERMINED FIRE CAUSE (ON PENDING INVESTIGATION)">
      <formula>NOT(ISERROR(SEARCH("UNDETERMINED FIRE CAUSE (ON PENDING INVESTIGATION)",E8)))</formula>
    </cfRule>
    <cfRule type="containsText" dxfId="18" priority="20" operator="containsText" text="FIRE INCIDENT UNDER INVESTIGATION (ON PROCESS)">
      <formula>NOT(ISERROR(SEARCH("FIRE INCIDENT UNDER INVESTIGATION (ON PROCESS)",E8)))</formula>
    </cfRule>
  </conditionalFormatting>
  <conditionalFormatting sqref="E11">
    <cfRule type="containsText" dxfId="17" priority="17" operator="containsText" text="UNDETERMINED FIRE CAUSE (ON PENDING INVESTIGATION)">
      <formula>NOT(ISERROR(SEARCH("UNDETERMINED FIRE CAUSE (ON PENDING INVESTIGATION)",E11)))</formula>
    </cfRule>
    <cfRule type="containsText" dxfId="16" priority="18" operator="containsText" text="FIRE INCIDENT UNDER INVESTIGATION (ON PROCESS)">
      <formula>NOT(ISERROR(SEARCH("FIRE INCIDENT UNDER INVESTIGATION (ON PROCESS)",E11)))</formula>
    </cfRule>
  </conditionalFormatting>
  <conditionalFormatting sqref="E18">
    <cfRule type="containsText" dxfId="15" priority="15" operator="containsText" text="UNDETERMINED FIRE CAUSE (ON PENDING INVESTIGATION)">
      <formula>NOT(ISERROR(SEARCH("UNDETERMINED FIRE CAUSE (ON PENDING INVESTIGATION)",E18)))</formula>
    </cfRule>
    <cfRule type="containsText" dxfId="14" priority="16" operator="containsText" text="FIRE INCIDENT UNDER INVESTIGATION (ON PROCESS)">
      <formula>NOT(ISERROR(SEARCH("FIRE INCIDENT UNDER INVESTIGATION (ON PROCESS)",E18)))</formula>
    </cfRule>
  </conditionalFormatting>
  <conditionalFormatting sqref="E19">
    <cfRule type="containsText" dxfId="13" priority="13" operator="containsText" text="UNDETERMINED FIRE CAUSE (ON PENDING INVESTIGATION)">
      <formula>NOT(ISERROR(SEARCH("UNDETERMINED FIRE CAUSE (ON PENDING INVESTIGATION)",E19)))</formula>
    </cfRule>
    <cfRule type="containsText" dxfId="12" priority="14" operator="containsText" text="FIRE INCIDENT UNDER INVESTIGATION (ON PROCESS)">
      <formula>NOT(ISERROR(SEARCH("FIRE INCIDENT UNDER INVESTIGATION (ON PROCESS)",E19)))</formula>
    </cfRule>
  </conditionalFormatting>
  <conditionalFormatting sqref="E20">
    <cfRule type="containsText" dxfId="11" priority="11" operator="containsText" text="UNDETERMINED FIRE CAUSE (ON PENDING INVESTIGATION)">
      <formula>NOT(ISERROR(SEARCH("UNDETERMINED FIRE CAUSE (ON PENDING INVESTIGATION)",E20)))</formula>
    </cfRule>
    <cfRule type="containsText" dxfId="10" priority="12" operator="containsText" text="FIRE INCIDENT UNDER INVESTIGATION (ON PROCESS)">
      <formula>NOT(ISERROR(SEARCH("FIRE INCIDENT UNDER INVESTIGATION (ON PROCESS)",E20)))</formula>
    </cfRule>
  </conditionalFormatting>
  <conditionalFormatting sqref="E21:E23">
    <cfRule type="containsText" dxfId="9" priority="9" operator="containsText" text="UNDETERMINED FIRE CAUSE (ON PENDING INVESTIGATION)">
      <formula>NOT(ISERROR(SEARCH("UNDETERMINED FIRE CAUSE (ON PENDING INVESTIGATION)",E21)))</formula>
    </cfRule>
    <cfRule type="containsText" dxfId="8" priority="10" operator="containsText" text="FIRE INCIDENT UNDER INVESTIGATION (ON PROCESS)">
      <formula>NOT(ISERROR(SEARCH("FIRE INCIDENT UNDER INVESTIGATION (ON PROCESS)",E21)))</formula>
    </cfRule>
  </conditionalFormatting>
  <conditionalFormatting sqref="F22">
    <cfRule type="containsText" dxfId="7" priority="7" operator="containsText" text="UNDETERMINED FIRE CAUSE (ON PENDING INVESTIGATION)">
      <formula>NOT(ISERROR(SEARCH("UNDETERMINED FIRE CAUSE (ON PENDING INVESTIGATION)",F22)))</formula>
    </cfRule>
    <cfRule type="containsText" dxfId="6" priority="8" operator="containsText" text="FIRE INCIDENT UNDER INVESTIGATION (ON PROCESS)">
      <formula>NOT(ISERROR(SEARCH("FIRE INCIDENT UNDER INVESTIGATION (ON PROCESS)",F22)))</formula>
    </cfRule>
  </conditionalFormatting>
  <conditionalFormatting sqref="E24">
    <cfRule type="containsText" dxfId="5" priority="5" operator="containsText" text="UNDETERMINED FIRE CAUSE (ON PENDING INVESTIGATION)">
      <formula>NOT(ISERROR(SEARCH("UNDETERMINED FIRE CAUSE (ON PENDING INVESTIGATION)",E24)))</formula>
    </cfRule>
    <cfRule type="containsText" dxfId="4" priority="6" operator="containsText" text="FIRE INCIDENT UNDER INVESTIGATION (ON PROCESS)">
      <formula>NOT(ISERROR(SEARCH("FIRE INCIDENT UNDER INVESTIGATION (ON PROCESS)",E24)))</formula>
    </cfRule>
  </conditionalFormatting>
  <conditionalFormatting sqref="E27">
    <cfRule type="containsText" dxfId="3" priority="3" operator="containsText" text="UNDETERMINED FIRE CAUSE (ON PENDING INVESTIGATION)">
      <formula>NOT(ISERROR(SEARCH("UNDETERMINED FIRE CAUSE (ON PENDING INVESTIGATION)",E27)))</formula>
    </cfRule>
    <cfRule type="containsText" dxfId="2" priority="4" operator="containsText" text="FIRE INCIDENT UNDER INVESTIGATION (ON PROCESS)">
      <formula>NOT(ISERROR(SEARCH("FIRE INCIDENT UNDER INVESTIGATION (ON PROCESS)",E27)))</formula>
    </cfRule>
  </conditionalFormatting>
  <conditionalFormatting sqref="F27">
    <cfRule type="containsText" dxfId="1" priority="1" operator="containsText" text="UNDETERMINED FIRE CAUSE (ON PENDING INVESTIGATION)">
      <formula>NOT(ISERROR(SEARCH("UNDETERMINED FIRE CAUSE (ON PENDING INVESTIGATION)",F27)))</formula>
    </cfRule>
    <cfRule type="containsText" dxfId="0" priority="2" operator="containsText" text="FIRE INCIDENT UNDER INVESTIGATION (ON PROCESS)">
      <formula>NOT(ISERROR(SEARCH("FIRE INCIDENT UNDER INVESTIGATION (ON PROCESS)",F27)))</formula>
    </cfRule>
  </conditionalFormatting>
  <dataValidations count="1">
    <dataValidation type="date" allowBlank="1" showInputMessage="1" showErrorMessage="1" errorTitle="Invalid Date" error="Your entry exceeds the date today." sqref="E28:E30 JA28:JA30 SW28:SW30 ACS28:ACS30 AMO28:AMO30 AWK28:AWK30 BGG28:BGG30 BQC28:BQC30 BZY28:BZY30 CJU28:CJU30 CTQ28:CTQ30 DDM28:DDM30 DNI28:DNI30 DXE28:DXE30 EHA28:EHA30 EQW28:EQW30 FAS28:FAS30 FKO28:FKO30 FUK28:FUK30 GEG28:GEG30 GOC28:GOC30 GXY28:GXY30 HHU28:HHU30 HRQ28:HRQ30 IBM28:IBM30 ILI28:ILI30 IVE28:IVE30 JFA28:JFA30 JOW28:JOW30 JYS28:JYS30 KIO28:KIO30 KSK28:KSK30 LCG28:LCG30 LMC28:LMC30 LVY28:LVY30 MFU28:MFU30 MPQ28:MPQ30 MZM28:MZM30 NJI28:NJI30 NTE28:NTE30 ODA28:ODA30 OMW28:OMW30 OWS28:OWS30 PGO28:PGO30 PQK28:PQK30 QAG28:QAG30 QKC28:QKC30 QTY28:QTY30 RDU28:RDU30 RNQ28:RNQ30 RXM28:RXM30 SHI28:SHI30 SRE28:SRE30 TBA28:TBA30 TKW28:TKW30 TUS28:TUS30 UEO28:UEO30 UOK28:UOK30 UYG28:UYG30 VIC28:VIC30 VRY28:VRY30 WBU28:WBU30 WLQ28:WLQ30 WVM28:WVM30 E65564:E65566 JA65564:JA65566 SW65564:SW65566 ACS65564:ACS65566 AMO65564:AMO65566 AWK65564:AWK65566 BGG65564:BGG65566 BQC65564:BQC65566 BZY65564:BZY65566 CJU65564:CJU65566 CTQ65564:CTQ65566 DDM65564:DDM65566 DNI65564:DNI65566 DXE65564:DXE65566 EHA65564:EHA65566 EQW65564:EQW65566 FAS65564:FAS65566 FKO65564:FKO65566 FUK65564:FUK65566 GEG65564:GEG65566 GOC65564:GOC65566 GXY65564:GXY65566 HHU65564:HHU65566 HRQ65564:HRQ65566 IBM65564:IBM65566 ILI65564:ILI65566 IVE65564:IVE65566 JFA65564:JFA65566 JOW65564:JOW65566 JYS65564:JYS65566 KIO65564:KIO65566 KSK65564:KSK65566 LCG65564:LCG65566 LMC65564:LMC65566 LVY65564:LVY65566 MFU65564:MFU65566 MPQ65564:MPQ65566 MZM65564:MZM65566 NJI65564:NJI65566 NTE65564:NTE65566 ODA65564:ODA65566 OMW65564:OMW65566 OWS65564:OWS65566 PGO65564:PGO65566 PQK65564:PQK65566 QAG65564:QAG65566 QKC65564:QKC65566 QTY65564:QTY65566 RDU65564:RDU65566 RNQ65564:RNQ65566 RXM65564:RXM65566 SHI65564:SHI65566 SRE65564:SRE65566 TBA65564:TBA65566 TKW65564:TKW65566 TUS65564:TUS65566 UEO65564:UEO65566 UOK65564:UOK65566 UYG65564:UYG65566 VIC65564:VIC65566 VRY65564:VRY65566 WBU65564:WBU65566 WLQ65564:WLQ65566 WVM65564:WVM65566 E131100:E131102 JA131100:JA131102 SW131100:SW131102 ACS131100:ACS131102 AMO131100:AMO131102 AWK131100:AWK131102 BGG131100:BGG131102 BQC131100:BQC131102 BZY131100:BZY131102 CJU131100:CJU131102 CTQ131100:CTQ131102 DDM131100:DDM131102 DNI131100:DNI131102 DXE131100:DXE131102 EHA131100:EHA131102 EQW131100:EQW131102 FAS131100:FAS131102 FKO131100:FKO131102 FUK131100:FUK131102 GEG131100:GEG131102 GOC131100:GOC131102 GXY131100:GXY131102 HHU131100:HHU131102 HRQ131100:HRQ131102 IBM131100:IBM131102 ILI131100:ILI131102 IVE131100:IVE131102 JFA131100:JFA131102 JOW131100:JOW131102 JYS131100:JYS131102 KIO131100:KIO131102 KSK131100:KSK131102 LCG131100:LCG131102 LMC131100:LMC131102 LVY131100:LVY131102 MFU131100:MFU131102 MPQ131100:MPQ131102 MZM131100:MZM131102 NJI131100:NJI131102 NTE131100:NTE131102 ODA131100:ODA131102 OMW131100:OMW131102 OWS131100:OWS131102 PGO131100:PGO131102 PQK131100:PQK131102 QAG131100:QAG131102 QKC131100:QKC131102 QTY131100:QTY131102 RDU131100:RDU131102 RNQ131100:RNQ131102 RXM131100:RXM131102 SHI131100:SHI131102 SRE131100:SRE131102 TBA131100:TBA131102 TKW131100:TKW131102 TUS131100:TUS131102 UEO131100:UEO131102 UOK131100:UOK131102 UYG131100:UYG131102 VIC131100:VIC131102 VRY131100:VRY131102 WBU131100:WBU131102 WLQ131100:WLQ131102 WVM131100:WVM131102 E196636:E196638 JA196636:JA196638 SW196636:SW196638 ACS196636:ACS196638 AMO196636:AMO196638 AWK196636:AWK196638 BGG196636:BGG196638 BQC196636:BQC196638 BZY196636:BZY196638 CJU196636:CJU196638 CTQ196636:CTQ196638 DDM196636:DDM196638 DNI196636:DNI196638 DXE196636:DXE196638 EHA196636:EHA196638 EQW196636:EQW196638 FAS196636:FAS196638 FKO196636:FKO196638 FUK196636:FUK196638 GEG196636:GEG196638 GOC196636:GOC196638 GXY196636:GXY196638 HHU196636:HHU196638 HRQ196636:HRQ196638 IBM196636:IBM196638 ILI196636:ILI196638 IVE196636:IVE196638 JFA196636:JFA196638 JOW196636:JOW196638 JYS196636:JYS196638 KIO196636:KIO196638 KSK196636:KSK196638 LCG196636:LCG196638 LMC196636:LMC196638 LVY196636:LVY196638 MFU196636:MFU196638 MPQ196636:MPQ196638 MZM196636:MZM196638 NJI196636:NJI196638 NTE196636:NTE196638 ODA196636:ODA196638 OMW196636:OMW196638 OWS196636:OWS196638 PGO196636:PGO196638 PQK196636:PQK196638 QAG196636:QAG196638 QKC196636:QKC196638 QTY196636:QTY196638 RDU196636:RDU196638 RNQ196636:RNQ196638 RXM196636:RXM196638 SHI196636:SHI196638 SRE196636:SRE196638 TBA196636:TBA196638 TKW196636:TKW196638 TUS196636:TUS196638 UEO196636:UEO196638 UOK196636:UOK196638 UYG196636:UYG196638 VIC196636:VIC196638 VRY196636:VRY196638 WBU196636:WBU196638 WLQ196636:WLQ196638 WVM196636:WVM196638 E262172:E262174 JA262172:JA262174 SW262172:SW262174 ACS262172:ACS262174 AMO262172:AMO262174 AWK262172:AWK262174 BGG262172:BGG262174 BQC262172:BQC262174 BZY262172:BZY262174 CJU262172:CJU262174 CTQ262172:CTQ262174 DDM262172:DDM262174 DNI262172:DNI262174 DXE262172:DXE262174 EHA262172:EHA262174 EQW262172:EQW262174 FAS262172:FAS262174 FKO262172:FKO262174 FUK262172:FUK262174 GEG262172:GEG262174 GOC262172:GOC262174 GXY262172:GXY262174 HHU262172:HHU262174 HRQ262172:HRQ262174 IBM262172:IBM262174 ILI262172:ILI262174 IVE262172:IVE262174 JFA262172:JFA262174 JOW262172:JOW262174 JYS262172:JYS262174 KIO262172:KIO262174 KSK262172:KSK262174 LCG262172:LCG262174 LMC262172:LMC262174 LVY262172:LVY262174 MFU262172:MFU262174 MPQ262172:MPQ262174 MZM262172:MZM262174 NJI262172:NJI262174 NTE262172:NTE262174 ODA262172:ODA262174 OMW262172:OMW262174 OWS262172:OWS262174 PGO262172:PGO262174 PQK262172:PQK262174 QAG262172:QAG262174 QKC262172:QKC262174 QTY262172:QTY262174 RDU262172:RDU262174 RNQ262172:RNQ262174 RXM262172:RXM262174 SHI262172:SHI262174 SRE262172:SRE262174 TBA262172:TBA262174 TKW262172:TKW262174 TUS262172:TUS262174 UEO262172:UEO262174 UOK262172:UOK262174 UYG262172:UYG262174 VIC262172:VIC262174 VRY262172:VRY262174 WBU262172:WBU262174 WLQ262172:WLQ262174 WVM262172:WVM262174 E327708:E327710 JA327708:JA327710 SW327708:SW327710 ACS327708:ACS327710 AMO327708:AMO327710 AWK327708:AWK327710 BGG327708:BGG327710 BQC327708:BQC327710 BZY327708:BZY327710 CJU327708:CJU327710 CTQ327708:CTQ327710 DDM327708:DDM327710 DNI327708:DNI327710 DXE327708:DXE327710 EHA327708:EHA327710 EQW327708:EQW327710 FAS327708:FAS327710 FKO327708:FKO327710 FUK327708:FUK327710 GEG327708:GEG327710 GOC327708:GOC327710 GXY327708:GXY327710 HHU327708:HHU327710 HRQ327708:HRQ327710 IBM327708:IBM327710 ILI327708:ILI327710 IVE327708:IVE327710 JFA327708:JFA327710 JOW327708:JOW327710 JYS327708:JYS327710 KIO327708:KIO327710 KSK327708:KSK327710 LCG327708:LCG327710 LMC327708:LMC327710 LVY327708:LVY327710 MFU327708:MFU327710 MPQ327708:MPQ327710 MZM327708:MZM327710 NJI327708:NJI327710 NTE327708:NTE327710 ODA327708:ODA327710 OMW327708:OMW327710 OWS327708:OWS327710 PGO327708:PGO327710 PQK327708:PQK327710 QAG327708:QAG327710 QKC327708:QKC327710 QTY327708:QTY327710 RDU327708:RDU327710 RNQ327708:RNQ327710 RXM327708:RXM327710 SHI327708:SHI327710 SRE327708:SRE327710 TBA327708:TBA327710 TKW327708:TKW327710 TUS327708:TUS327710 UEO327708:UEO327710 UOK327708:UOK327710 UYG327708:UYG327710 VIC327708:VIC327710 VRY327708:VRY327710 WBU327708:WBU327710 WLQ327708:WLQ327710 WVM327708:WVM327710 E393244:E393246 JA393244:JA393246 SW393244:SW393246 ACS393244:ACS393246 AMO393244:AMO393246 AWK393244:AWK393246 BGG393244:BGG393246 BQC393244:BQC393246 BZY393244:BZY393246 CJU393244:CJU393246 CTQ393244:CTQ393246 DDM393244:DDM393246 DNI393244:DNI393246 DXE393244:DXE393246 EHA393244:EHA393246 EQW393244:EQW393246 FAS393244:FAS393246 FKO393244:FKO393246 FUK393244:FUK393246 GEG393244:GEG393246 GOC393244:GOC393246 GXY393244:GXY393246 HHU393244:HHU393246 HRQ393244:HRQ393246 IBM393244:IBM393246 ILI393244:ILI393246 IVE393244:IVE393246 JFA393244:JFA393246 JOW393244:JOW393246 JYS393244:JYS393246 KIO393244:KIO393246 KSK393244:KSK393246 LCG393244:LCG393246 LMC393244:LMC393246 LVY393244:LVY393246 MFU393244:MFU393246 MPQ393244:MPQ393246 MZM393244:MZM393246 NJI393244:NJI393246 NTE393244:NTE393246 ODA393244:ODA393246 OMW393244:OMW393246 OWS393244:OWS393246 PGO393244:PGO393246 PQK393244:PQK393246 QAG393244:QAG393246 QKC393244:QKC393246 QTY393244:QTY393246 RDU393244:RDU393246 RNQ393244:RNQ393246 RXM393244:RXM393246 SHI393244:SHI393246 SRE393244:SRE393246 TBA393244:TBA393246 TKW393244:TKW393246 TUS393244:TUS393246 UEO393244:UEO393246 UOK393244:UOK393246 UYG393244:UYG393246 VIC393244:VIC393246 VRY393244:VRY393246 WBU393244:WBU393246 WLQ393244:WLQ393246 WVM393244:WVM393246 E458780:E458782 JA458780:JA458782 SW458780:SW458782 ACS458780:ACS458782 AMO458780:AMO458782 AWK458780:AWK458782 BGG458780:BGG458782 BQC458780:BQC458782 BZY458780:BZY458782 CJU458780:CJU458782 CTQ458780:CTQ458782 DDM458780:DDM458782 DNI458780:DNI458782 DXE458780:DXE458782 EHA458780:EHA458782 EQW458780:EQW458782 FAS458780:FAS458782 FKO458780:FKO458782 FUK458780:FUK458782 GEG458780:GEG458782 GOC458780:GOC458782 GXY458780:GXY458782 HHU458780:HHU458782 HRQ458780:HRQ458782 IBM458780:IBM458782 ILI458780:ILI458782 IVE458780:IVE458782 JFA458780:JFA458782 JOW458780:JOW458782 JYS458780:JYS458782 KIO458780:KIO458782 KSK458780:KSK458782 LCG458780:LCG458782 LMC458780:LMC458782 LVY458780:LVY458782 MFU458780:MFU458782 MPQ458780:MPQ458782 MZM458780:MZM458782 NJI458780:NJI458782 NTE458780:NTE458782 ODA458780:ODA458782 OMW458780:OMW458782 OWS458780:OWS458782 PGO458780:PGO458782 PQK458780:PQK458782 QAG458780:QAG458782 QKC458780:QKC458782 QTY458780:QTY458782 RDU458780:RDU458782 RNQ458780:RNQ458782 RXM458780:RXM458782 SHI458780:SHI458782 SRE458780:SRE458782 TBA458780:TBA458782 TKW458780:TKW458782 TUS458780:TUS458782 UEO458780:UEO458782 UOK458780:UOK458782 UYG458780:UYG458782 VIC458780:VIC458782 VRY458780:VRY458782 WBU458780:WBU458782 WLQ458780:WLQ458782 WVM458780:WVM458782 E524316:E524318 JA524316:JA524318 SW524316:SW524318 ACS524316:ACS524318 AMO524316:AMO524318 AWK524316:AWK524318 BGG524316:BGG524318 BQC524316:BQC524318 BZY524316:BZY524318 CJU524316:CJU524318 CTQ524316:CTQ524318 DDM524316:DDM524318 DNI524316:DNI524318 DXE524316:DXE524318 EHA524316:EHA524318 EQW524316:EQW524318 FAS524316:FAS524318 FKO524316:FKO524318 FUK524316:FUK524318 GEG524316:GEG524318 GOC524316:GOC524318 GXY524316:GXY524318 HHU524316:HHU524318 HRQ524316:HRQ524318 IBM524316:IBM524318 ILI524316:ILI524318 IVE524316:IVE524318 JFA524316:JFA524318 JOW524316:JOW524318 JYS524316:JYS524318 KIO524316:KIO524318 KSK524316:KSK524318 LCG524316:LCG524318 LMC524316:LMC524318 LVY524316:LVY524318 MFU524316:MFU524318 MPQ524316:MPQ524318 MZM524316:MZM524318 NJI524316:NJI524318 NTE524316:NTE524318 ODA524316:ODA524318 OMW524316:OMW524318 OWS524316:OWS524318 PGO524316:PGO524318 PQK524316:PQK524318 QAG524316:QAG524318 QKC524316:QKC524318 QTY524316:QTY524318 RDU524316:RDU524318 RNQ524316:RNQ524318 RXM524316:RXM524318 SHI524316:SHI524318 SRE524316:SRE524318 TBA524316:TBA524318 TKW524316:TKW524318 TUS524316:TUS524318 UEO524316:UEO524318 UOK524316:UOK524318 UYG524316:UYG524318 VIC524316:VIC524318 VRY524316:VRY524318 WBU524316:WBU524318 WLQ524316:WLQ524318 WVM524316:WVM524318 E589852:E589854 JA589852:JA589854 SW589852:SW589854 ACS589852:ACS589854 AMO589852:AMO589854 AWK589852:AWK589854 BGG589852:BGG589854 BQC589852:BQC589854 BZY589852:BZY589854 CJU589852:CJU589854 CTQ589852:CTQ589854 DDM589852:DDM589854 DNI589852:DNI589854 DXE589852:DXE589854 EHA589852:EHA589854 EQW589852:EQW589854 FAS589852:FAS589854 FKO589852:FKO589854 FUK589852:FUK589854 GEG589852:GEG589854 GOC589852:GOC589854 GXY589852:GXY589854 HHU589852:HHU589854 HRQ589852:HRQ589854 IBM589852:IBM589854 ILI589852:ILI589854 IVE589852:IVE589854 JFA589852:JFA589854 JOW589852:JOW589854 JYS589852:JYS589854 KIO589852:KIO589854 KSK589852:KSK589854 LCG589852:LCG589854 LMC589852:LMC589854 LVY589852:LVY589854 MFU589852:MFU589854 MPQ589852:MPQ589854 MZM589852:MZM589854 NJI589852:NJI589854 NTE589852:NTE589854 ODA589852:ODA589854 OMW589852:OMW589854 OWS589852:OWS589854 PGO589852:PGO589854 PQK589852:PQK589854 QAG589852:QAG589854 QKC589852:QKC589854 QTY589852:QTY589854 RDU589852:RDU589854 RNQ589852:RNQ589854 RXM589852:RXM589854 SHI589852:SHI589854 SRE589852:SRE589854 TBA589852:TBA589854 TKW589852:TKW589854 TUS589852:TUS589854 UEO589852:UEO589854 UOK589852:UOK589854 UYG589852:UYG589854 VIC589852:VIC589854 VRY589852:VRY589854 WBU589852:WBU589854 WLQ589852:WLQ589854 WVM589852:WVM589854 E655388:E655390 JA655388:JA655390 SW655388:SW655390 ACS655388:ACS655390 AMO655388:AMO655390 AWK655388:AWK655390 BGG655388:BGG655390 BQC655388:BQC655390 BZY655388:BZY655390 CJU655388:CJU655390 CTQ655388:CTQ655390 DDM655388:DDM655390 DNI655388:DNI655390 DXE655388:DXE655390 EHA655388:EHA655390 EQW655388:EQW655390 FAS655388:FAS655390 FKO655388:FKO655390 FUK655388:FUK655390 GEG655388:GEG655390 GOC655388:GOC655390 GXY655388:GXY655390 HHU655388:HHU655390 HRQ655388:HRQ655390 IBM655388:IBM655390 ILI655388:ILI655390 IVE655388:IVE655390 JFA655388:JFA655390 JOW655388:JOW655390 JYS655388:JYS655390 KIO655388:KIO655390 KSK655388:KSK655390 LCG655388:LCG655390 LMC655388:LMC655390 LVY655388:LVY655390 MFU655388:MFU655390 MPQ655388:MPQ655390 MZM655388:MZM655390 NJI655388:NJI655390 NTE655388:NTE655390 ODA655388:ODA655390 OMW655388:OMW655390 OWS655388:OWS655390 PGO655388:PGO655390 PQK655388:PQK655390 QAG655388:QAG655390 QKC655388:QKC655390 QTY655388:QTY655390 RDU655388:RDU655390 RNQ655388:RNQ655390 RXM655388:RXM655390 SHI655388:SHI655390 SRE655388:SRE655390 TBA655388:TBA655390 TKW655388:TKW655390 TUS655388:TUS655390 UEO655388:UEO655390 UOK655388:UOK655390 UYG655388:UYG655390 VIC655388:VIC655390 VRY655388:VRY655390 WBU655388:WBU655390 WLQ655388:WLQ655390 WVM655388:WVM655390 E720924:E720926 JA720924:JA720926 SW720924:SW720926 ACS720924:ACS720926 AMO720924:AMO720926 AWK720924:AWK720926 BGG720924:BGG720926 BQC720924:BQC720926 BZY720924:BZY720926 CJU720924:CJU720926 CTQ720924:CTQ720926 DDM720924:DDM720926 DNI720924:DNI720926 DXE720924:DXE720926 EHA720924:EHA720926 EQW720924:EQW720926 FAS720924:FAS720926 FKO720924:FKO720926 FUK720924:FUK720926 GEG720924:GEG720926 GOC720924:GOC720926 GXY720924:GXY720926 HHU720924:HHU720926 HRQ720924:HRQ720926 IBM720924:IBM720926 ILI720924:ILI720926 IVE720924:IVE720926 JFA720924:JFA720926 JOW720924:JOW720926 JYS720924:JYS720926 KIO720924:KIO720926 KSK720924:KSK720926 LCG720924:LCG720926 LMC720924:LMC720926 LVY720924:LVY720926 MFU720924:MFU720926 MPQ720924:MPQ720926 MZM720924:MZM720926 NJI720924:NJI720926 NTE720924:NTE720926 ODA720924:ODA720926 OMW720924:OMW720926 OWS720924:OWS720926 PGO720924:PGO720926 PQK720924:PQK720926 QAG720924:QAG720926 QKC720924:QKC720926 QTY720924:QTY720926 RDU720924:RDU720926 RNQ720924:RNQ720926 RXM720924:RXM720926 SHI720924:SHI720926 SRE720924:SRE720926 TBA720924:TBA720926 TKW720924:TKW720926 TUS720924:TUS720926 UEO720924:UEO720926 UOK720924:UOK720926 UYG720924:UYG720926 VIC720924:VIC720926 VRY720924:VRY720926 WBU720924:WBU720926 WLQ720924:WLQ720926 WVM720924:WVM720926 E786460:E786462 JA786460:JA786462 SW786460:SW786462 ACS786460:ACS786462 AMO786460:AMO786462 AWK786460:AWK786462 BGG786460:BGG786462 BQC786460:BQC786462 BZY786460:BZY786462 CJU786460:CJU786462 CTQ786460:CTQ786462 DDM786460:DDM786462 DNI786460:DNI786462 DXE786460:DXE786462 EHA786460:EHA786462 EQW786460:EQW786462 FAS786460:FAS786462 FKO786460:FKO786462 FUK786460:FUK786462 GEG786460:GEG786462 GOC786460:GOC786462 GXY786460:GXY786462 HHU786460:HHU786462 HRQ786460:HRQ786462 IBM786460:IBM786462 ILI786460:ILI786462 IVE786460:IVE786462 JFA786460:JFA786462 JOW786460:JOW786462 JYS786460:JYS786462 KIO786460:KIO786462 KSK786460:KSK786462 LCG786460:LCG786462 LMC786460:LMC786462 LVY786460:LVY786462 MFU786460:MFU786462 MPQ786460:MPQ786462 MZM786460:MZM786462 NJI786460:NJI786462 NTE786460:NTE786462 ODA786460:ODA786462 OMW786460:OMW786462 OWS786460:OWS786462 PGO786460:PGO786462 PQK786460:PQK786462 QAG786460:QAG786462 QKC786460:QKC786462 QTY786460:QTY786462 RDU786460:RDU786462 RNQ786460:RNQ786462 RXM786460:RXM786462 SHI786460:SHI786462 SRE786460:SRE786462 TBA786460:TBA786462 TKW786460:TKW786462 TUS786460:TUS786462 UEO786460:UEO786462 UOK786460:UOK786462 UYG786460:UYG786462 VIC786460:VIC786462 VRY786460:VRY786462 WBU786460:WBU786462 WLQ786460:WLQ786462 WVM786460:WVM786462 E851996:E851998 JA851996:JA851998 SW851996:SW851998 ACS851996:ACS851998 AMO851996:AMO851998 AWK851996:AWK851998 BGG851996:BGG851998 BQC851996:BQC851998 BZY851996:BZY851998 CJU851996:CJU851998 CTQ851996:CTQ851998 DDM851996:DDM851998 DNI851996:DNI851998 DXE851996:DXE851998 EHA851996:EHA851998 EQW851996:EQW851998 FAS851996:FAS851998 FKO851996:FKO851998 FUK851996:FUK851998 GEG851996:GEG851998 GOC851996:GOC851998 GXY851996:GXY851998 HHU851996:HHU851998 HRQ851996:HRQ851998 IBM851996:IBM851998 ILI851996:ILI851998 IVE851996:IVE851998 JFA851996:JFA851998 JOW851996:JOW851998 JYS851996:JYS851998 KIO851996:KIO851998 KSK851996:KSK851998 LCG851996:LCG851998 LMC851996:LMC851998 LVY851996:LVY851998 MFU851996:MFU851998 MPQ851996:MPQ851998 MZM851996:MZM851998 NJI851996:NJI851998 NTE851996:NTE851998 ODA851996:ODA851998 OMW851996:OMW851998 OWS851996:OWS851998 PGO851996:PGO851998 PQK851996:PQK851998 QAG851996:QAG851998 QKC851996:QKC851998 QTY851996:QTY851998 RDU851996:RDU851998 RNQ851996:RNQ851998 RXM851996:RXM851998 SHI851996:SHI851998 SRE851996:SRE851998 TBA851996:TBA851998 TKW851996:TKW851998 TUS851996:TUS851998 UEO851996:UEO851998 UOK851996:UOK851998 UYG851996:UYG851998 VIC851996:VIC851998 VRY851996:VRY851998 WBU851996:WBU851998 WLQ851996:WLQ851998 WVM851996:WVM851998 E917532:E917534 JA917532:JA917534 SW917532:SW917534 ACS917532:ACS917534 AMO917532:AMO917534 AWK917532:AWK917534 BGG917532:BGG917534 BQC917532:BQC917534 BZY917532:BZY917534 CJU917532:CJU917534 CTQ917532:CTQ917534 DDM917532:DDM917534 DNI917532:DNI917534 DXE917532:DXE917534 EHA917532:EHA917534 EQW917532:EQW917534 FAS917532:FAS917534 FKO917532:FKO917534 FUK917532:FUK917534 GEG917532:GEG917534 GOC917532:GOC917534 GXY917532:GXY917534 HHU917532:HHU917534 HRQ917532:HRQ917534 IBM917532:IBM917534 ILI917532:ILI917534 IVE917532:IVE917534 JFA917532:JFA917534 JOW917532:JOW917534 JYS917532:JYS917534 KIO917532:KIO917534 KSK917532:KSK917534 LCG917532:LCG917534 LMC917532:LMC917534 LVY917532:LVY917534 MFU917532:MFU917534 MPQ917532:MPQ917534 MZM917532:MZM917534 NJI917532:NJI917534 NTE917532:NTE917534 ODA917532:ODA917534 OMW917532:OMW917534 OWS917532:OWS917534 PGO917532:PGO917534 PQK917532:PQK917534 QAG917532:QAG917534 QKC917532:QKC917534 QTY917532:QTY917534 RDU917532:RDU917534 RNQ917532:RNQ917534 RXM917532:RXM917534 SHI917532:SHI917534 SRE917532:SRE917534 TBA917532:TBA917534 TKW917532:TKW917534 TUS917532:TUS917534 UEO917532:UEO917534 UOK917532:UOK917534 UYG917532:UYG917534 VIC917532:VIC917534 VRY917532:VRY917534 WBU917532:WBU917534 WLQ917532:WLQ917534 WVM917532:WVM917534 E983068:E983070 JA983068:JA983070 SW983068:SW983070 ACS983068:ACS983070 AMO983068:AMO983070 AWK983068:AWK983070 BGG983068:BGG983070 BQC983068:BQC983070 BZY983068:BZY983070 CJU983068:CJU983070 CTQ983068:CTQ983070 DDM983068:DDM983070 DNI983068:DNI983070 DXE983068:DXE983070 EHA983068:EHA983070 EQW983068:EQW983070 FAS983068:FAS983070 FKO983068:FKO983070 FUK983068:FUK983070 GEG983068:GEG983070 GOC983068:GOC983070 GXY983068:GXY983070 HHU983068:HHU983070 HRQ983068:HRQ983070 IBM983068:IBM983070 ILI983068:ILI983070 IVE983068:IVE983070 JFA983068:JFA983070 JOW983068:JOW983070 JYS983068:JYS983070 KIO983068:KIO983070 KSK983068:KSK983070 LCG983068:LCG983070 LMC983068:LMC983070 LVY983068:LVY983070 MFU983068:MFU983070 MPQ983068:MPQ983070 MZM983068:MZM983070 NJI983068:NJI983070 NTE983068:NTE983070 ODA983068:ODA983070 OMW983068:OMW983070 OWS983068:OWS983070 PGO983068:PGO983070 PQK983068:PQK983070 QAG983068:QAG983070 QKC983068:QKC983070 QTY983068:QTY983070 RDU983068:RDU983070 RNQ983068:RNQ983070 RXM983068:RXM983070 SHI983068:SHI983070 SRE983068:SRE983070 TBA983068:TBA983070 TKW983068:TKW983070 TUS983068:TUS983070 UEO983068:UEO983070 UOK983068:UOK983070 UYG983068:UYG983070 VIC983068:VIC983070 VRY983068:VRY983070 WBU983068:WBU983070 WLQ983068:WLQ983070 WVM983068:WVM983070" xr:uid="{2FD2D812-0699-4D06-8C60-87CD359DB551}">
      <formula1>42370</formula1>
      <formula2>TODAY()</formula2>
    </dataValidation>
  </dataValidations>
  <pageMargins left="0.39370078740157483" right="0.31496062992125984" top="0.55118110236220474" bottom="0.39370078740157483" header="0.31496062992125984" footer="0.31496062992125984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6C0A-B2C5-498F-BC05-7B15AF12AA0D}">
  <dimension ref="A1:K27"/>
  <sheetViews>
    <sheetView topLeftCell="A8" zoomScaleNormal="100" workbookViewId="0">
      <selection activeCell="D23" sqref="D23"/>
    </sheetView>
  </sheetViews>
  <sheetFormatPr defaultRowHeight="12.45" x14ac:dyDescent="0.3"/>
  <cols>
    <col min="1" max="1" width="20" customWidth="1"/>
    <col min="2" max="2" width="19.69140625" customWidth="1"/>
    <col min="3" max="3" width="26.84375" bestFit="1" customWidth="1"/>
    <col min="4" max="4" width="15.84375" bestFit="1" customWidth="1"/>
    <col min="5" max="5" width="23.84375" style="93" customWidth="1"/>
    <col min="7" max="7" width="16.07421875" bestFit="1" customWidth="1"/>
    <col min="8" max="8" width="14.23046875" bestFit="1" customWidth="1"/>
    <col min="257" max="257" width="20" customWidth="1"/>
    <col min="258" max="258" width="19.69140625" customWidth="1"/>
    <col min="259" max="259" width="26.84375" bestFit="1" customWidth="1"/>
    <col min="260" max="260" width="15.84375" bestFit="1" customWidth="1"/>
    <col min="261" max="261" width="23.84375" customWidth="1"/>
    <col min="263" max="263" width="16.07421875" bestFit="1" customWidth="1"/>
    <col min="264" max="264" width="14.23046875" bestFit="1" customWidth="1"/>
    <col min="513" max="513" width="20" customWidth="1"/>
    <col min="514" max="514" width="19.69140625" customWidth="1"/>
    <col min="515" max="515" width="26.84375" bestFit="1" customWidth="1"/>
    <col min="516" max="516" width="15.84375" bestFit="1" customWidth="1"/>
    <col min="517" max="517" width="23.84375" customWidth="1"/>
    <col min="519" max="519" width="16.07421875" bestFit="1" customWidth="1"/>
    <col min="520" max="520" width="14.23046875" bestFit="1" customWidth="1"/>
    <col min="769" max="769" width="20" customWidth="1"/>
    <col min="770" max="770" width="19.69140625" customWidth="1"/>
    <col min="771" max="771" width="26.84375" bestFit="1" customWidth="1"/>
    <col min="772" max="772" width="15.84375" bestFit="1" customWidth="1"/>
    <col min="773" max="773" width="23.84375" customWidth="1"/>
    <col min="775" max="775" width="16.07421875" bestFit="1" customWidth="1"/>
    <col min="776" max="776" width="14.23046875" bestFit="1" customWidth="1"/>
    <col min="1025" max="1025" width="20" customWidth="1"/>
    <col min="1026" max="1026" width="19.69140625" customWidth="1"/>
    <col min="1027" max="1027" width="26.84375" bestFit="1" customWidth="1"/>
    <col min="1028" max="1028" width="15.84375" bestFit="1" customWidth="1"/>
    <col min="1029" max="1029" width="23.84375" customWidth="1"/>
    <col min="1031" max="1031" width="16.07421875" bestFit="1" customWidth="1"/>
    <col min="1032" max="1032" width="14.23046875" bestFit="1" customWidth="1"/>
    <col min="1281" max="1281" width="20" customWidth="1"/>
    <col min="1282" max="1282" width="19.69140625" customWidth="1"/>
    <col min="1283" max="1283" width="26.84375" bestFit="1" customWidth="1"/>
    <col min="1284" max="1284" width="15.84375" bestFit="1" customWidth="1"/>
    <col min="1285" max="1285" width="23.84375" customWidth="1"/>
    <col min="1287" max="1287" width="16.07421875" bestFit="1" customWidth="1"/>
    <col min="1288" max="1288" width="14.23046875" bestFit="1" customWidth="1"/>
    <col min="1537" max="1537" width="20" customWidth="1"/>
    <col min="1538" max="1538" width="19.69140625" customWidth="1"/>
    <col min="1539" max="1539" width="26.84375" bestFit="1" customWidth="1"/>
    <col min="1540" max="1540" width="15.84375" bestFit="1" customWidth="1"/>
    <col min="1541" max="1541" width="23.84375" customWidth="1"/>
    <col min="1543" max="1543" width="16.07421875" bestFit="1" customWidth="1"/>
    <col min="1544" max="1544" width="14.23046875" bestFit="1" customWidth="1"/>
    <col min="1793" max="1793" width="20" customWidth="1"/>
    <col min="1794" max="1794" width="19.69140625" customWidth="1"/>
    <col min="1795" max="1795" width="26.84375" bestFit="1" customWidth="1"/>
    <col min="1796" max="1796" width="15.84375" bestFit="1" customWidth="1"/>
    <col min="1797" max="1797" width="23.84375" customWidth="1"/>
    <col min="1799" max="1799" width="16.07421875" bestFit="1" customWidth="1"/>
    <col min="1800" max="1800" width="14.23046875" bestFit="1" customWidth="1"/>
    <col min="2049" max="2049" width="20" customWidth="1"/>
    <col min="2050" max="2050" width="19.69140625" customWidth="1"/>
    <col min="2051" max="2051" width="26.84375" bestFit="1" customWidth="1"/>
    <col min="2052" max="2052" width="15.84375" bestFit="1" customWidth="1"/>
    <col min="2053" max="2053" width="23.84375" customWidth="1"/>
    <col min="2055" max="2055" width="16.07421875" bestFit="1" customWidth="1"/>
    <col min="2056" max="2056" width="14.23046875" bestFit="1" customWidth="1"/>
    <col min="2305" max="2305" width="20" customWidth="1"/>
    <col min="2306" max="2306" width="19.69140625" customWidth="1"/>
    <col min="2307" max="2307" width="26.84375" bestFit="1" customWidth="1"/>
    <col min="2308" max="2308" width="15.84375" bestFit="1" customWidth="1"/>
    <col min="2309" max="2309" width="23.84375" customWidth="1"/>
    <col min="2311" max="2311" width="16.07421875" bestFit="1" customWidth="1"/>
    <col min="2312" max="2312" width="14.23046875" bestFit="1" customWidth="1"/>
    <col min="2561" max="2561" width="20" customWidth="1"/>
    <col min="2562" max="2562" width="19.69140625" customWidth="1"/>
    <col min="2563" max="2563" width="26.84375" bestFit="1" customWidth="1"/>
    <col min="2564" max="2564" width="15.84375" bestFit="1" customWidth="1"/>
    <col min="2565" max="2565" width="23.84375" customWidth="1"/>
    <col min="2567" max="2567" width="16.07421875" bestFit="1" customWidth="1"/>
    <col min="2568" max="2568" width="14.23046875" bestFit="1" customWidth="1"/>
    <col min="2817" max="2817" width="20" customWidth="1"/>
    <col min="2818" max="2818" width="19.69140625" customWidth="1"/>
    <col min="2819" max="2819" width="26.84375" bestFit="1" customWidth="1"/>
    <col min="2820" max="2820" width="15.84375" bestFit="1" customWidth="1"/>
    <col min="2821" max="2821" width="23.84375" customWidth="1"/>
    <col min="2823" max="2823" width="16.07421875" bestFit="1" customWidth="1"/>
    <col min="2824" max="2824" width="14.23046875" bestFit="1" customWidth="1"/>
    <col min="3073" max="3073" width="20" customWidth="1"/>
    <col min="3074" max="3074" width="19.69140625" customWidth="1"/>
    <col min="3075" max="3075" width="26.84375" bestFit="1" customWidth="1"/>
    <col min="3076" max="3076" width="15.84375" bestFit="1" customWidth="1"/>
    <col min="3077" max="3077" width="23.84375" customWidth="1"/>
    <col min="3079" max="3079" width="16.07421875" bestFit="1" customWidth="1"/>
    <col min="3080" max="3080" width="14.23046875" bestFit="1" customWidth="1"/>
    <col min="3329" max="3329" width="20" customWidth="1"/>
    <col min="3330" max="3330" width="19.69140625" customWidth="1"/>
    <col min="3331" max="3331" width="26.84375" bestFit="1" customWidth="1"/>
    <col min="3332" max="3332" width="15.84375" bestFit="1" customWidth="1"/>
    <col min="3333" max="3333" width="23.84375" customWidth="1"/>
    <col min="3335" max="3335" width="16.07421875" bestFit="1" customWidth="1"/>
    <col min="3336" max="3336" width="14.23046875" bestFit="1" customWidth="1"/>
    <col min="3585" max="3585" width="20" customWidth="1"/>
    <col min="3586" max="3586" width="19.69140625" customWidth="1"/>
    <col min="3587" max="3587" width="26.84375" bestFit="1" customWidth="1"/>
    <col min="3588" max="3588" width="15.84375" bestFit="1" customWidth="1"/>
    <col min="3589" max="3589" width="23.84375" customWidth="1"/>
    <col min="3591" max="3591" width="16.07421875" bestFit="1" customWidth="1"/>
    <col min="3592" max="3592" width="14.23046875" bestFit="1" customWidth="1"/>
    <col min="3841" max="3841" width="20" customWidth="1"/>
    <col min="3842" max="3842" width="19.69140625" customWidth="1"/>
    <col min="3843" max="3843" width="26.84375" bestFit="1" customWidth="1"/>
    <col min="3844" max="3844" width="15.84375" bestFit="1" customWidth="1"/>
    <col min="3845" max="3845" width="23.84375" customWidth="1"/>
    <col min="3847" max="3847" width="16.07421875" bestFit="1" customWidth="1"/>
    <col min="3848" max="3848" width="14.23046875" bestFit="1" customWidth="1"/>
    <col min="4097" max="4097" width="20" customWidth="1"/>
    <col min="4098" max="4098" width="19.69140625" customWidth="1"/>
    <col min="4099" max="4099" width="26.84375" bestFit="1" customWidth="1"/>
    <col min="4100" max="4100" width="15.84375" bestFit="1" customWidth="1"/>
    <col min="4101" max="4101" width="23.84375" customWidth="1"/>
    <col min="4103" max="4103" width="16.07421875" bestFit="1" customWidth="1"/>
    <col min="4104" max="4104" width="14.23046875" bestFit="1" customWidth="1"/>
    <col min="4353" max="4353" width="20" customWidth="1"/>
    <col min="4354" max="4354" width="19.69140625" customWidth="1"/>
    <col min="4355" max="4355" width="26.84375" bestFit="1" customWidth="1"/>
    <col min="4356" max="4356" width="15.84375" bestFit="1" customWidth="1"/>
    <col min="4357" max="4357" width="23.84375" customWidth="1"/>
    <col min="4359" max="4359" width="16.07421875" bestFit="1" customWidth="1"/>
    <col min="4360" max="4360" width="14.23046875" bestFit="1" customWidth="1"/>
    <col min="4609" max="4609" width="20" customWidth="1"/>
    <col min="4610" max="4610" width="19.69140625" customWidth="1"/>
    <col min="4611" max="4611" width="26.84375" bestFit="1" customWidth="1"/>
    <col min="4612" max="4612" width="15.84375" bestFit="1" customWidth="1"/>
    <col min="4613" max="4613" width="23.84375" customWidth="1"/>
    <col min="4615" max="4615" width="16.07421875" bestFit="1" customWidth="1"/>
    <col min="4616" max="4616" width="14.23046875" bestFit="1" customWidth="1"/>
    <col min="4865" max="4865" width="20" customWidth="1"/>
    <col min="4866" max="4866" width="19.69140625" customWidth="1"/>
    <col min="4867" max="4867" width="26.84375" bestFit="1" customWidth="1"/>
    <col min="4868" max="4868" width="15.84375" bestFit="1" customWidth="1"/>
    <col min="4869" max="4869" width="23.84375" customWidth="1"/>
    <col min="4871" max="4871" width="16.07421875" bestFit="1" customWidth="1"/>
    <col min="4872" max="4872" width="14.23046875" bestFit="1" customWidth="1"/>
    <col min="5121" max="5121" width="20" customWidth="1"/>
    <col min="5122" max="5122" width="19.69140625" customWidth="1"/>
    <col min="5123" max="5123" width="26.84375" bestFit="1" customWidth="1"/>
    <col min="5124" max="5124" width="15.84375" bestFit="1" customWidth="1"/>
    <col min="5125" max="5125" width="23.84375" customWidth="1"/>
    <col min="5127" max="5127" width="16.07421875" bestFit="1" customWidth="1"/>
    <col min="5128" max="5128" width="14.23046875" bestFit="1" customWidth="1"/>
    <col min="5377" max="5377" width="20" customWidth="1"/>
    <col min="5378" max="5378" width="19.69140625" customWidth="1"/>
    <col min="5379" max="5379" width="26.84375" bestFit="1" customWidth="1"/>
    <col min="5380" max="5380" width="15.84375" bestFit="1" customWidth="1"/>
    <col min="5381" max="5381" width="23.84375" customWidth="1"/>
    <col min="5383" max="5383" width="16.07421875" bestFit="1" customWidth="1"/>
    <col min="5384" max="5384" width="14.23046875" bestFit="1" customWidth="1"/>
    <col min="5633" max="5633" width="20" customWidth="1"/>
    <col min="5634" max="5634" width="19.69140625" customWidth="1"/>
    <col min="5635" max="5635" width="26.84375" bestFit="1" customWidth="1"/>
    <col min="5636" max="5636" width="15.84375" bestFit="1" customWidth="1"/>
    <col min="5637" max="5637" width="23.84375" customWidth="1"/>
    <col min="5639" max="5639" width="16.07421875" bestFit="1" customWidth="1"/>
    <col min="5640" max="5640" width="14.23046875" bestFit="1" customWidth="1"/>
    <col min="5889" max="5889" width="20" customWidth="1"/>
    <col min="5890" max="5890" width="19.69140625" customWidth="1"/>
    <col min="5891" max="5891" width="26.84375" bestFit="1" customWidth="1"/>
    <col min="5892" max="5892" width="15.84375" bestFit="1" customWidth="1"/>
    <col min="5893" max="5893" width="23.84375" customWidth="1"/>
    <col min="5895" max="5895" width="16.07421875" bestFit="1" customWidth="1"/>
    <col min="5896" max="5896" width="14.23046875" bestFit="1" customWidth="1"/>
    <col min="6145" max="6145" width="20" customWidth="1"/>
    <col min="6146" max="6146" width="19.69140625" customWidth="1"/>
    <col min="6147" max="6147" width="26.84375" bestFit="1" customWidth="1"/>
    <col min="6148" max="6148" width="15.84375" bestFit="1" customWidth="1"/>
    <col min="6149" max="6149" width="23.84375" customWidth="1"/>
    <col min="6151" max="6151" width="16.07421875" bestFit="1" customWidth="1"/>
    <col min="6152" max="6152" width="14.23046875" bestFit="1" customWidth="1"/>
    <col min="6401" max="6401" width="20" customWidth="1"/>
    <col min="6402" max="6402" width="19.69140625" customWidth="1"/>
    <col min="6403" max="6403" width="26.84375" bestFit="1" customWidth="1"/>
    <col min="6404" max="6404" width="15.84375" bestFit="1" customWidth="1"/>
    <col min="6405" max="6405" width="23.84375" customWidth="1"/>
    <col min="6407" max="6407" width="16.07421875" bestFit="1" customWidth="1"/>
    <col min="6408" max="6408" width="14.23046875" bestFit="1" customWidth="1"/>
    <col min="6657" max="6657" width="20" customWidth="1"/>
    <col min="6658" max="6658" width="19.69140625" customWidth="1"/>
    <col min="6659" max="6659" width="26.84375" bestFit="1" customWidth="1"/>
    <col min="6660" max="6660" width="15.84375" bestFit="1" customWidth="1"/>
    <col min="6661" max="6661" width="23.84375" customWidth="1"/>
    <col min="6663" max="6663" width="16.07421875" bestFit="1" customWidth="1"/>
    <col min="6664" max="6664" width="14.23046875" bestFit="1" customWidth="1"/>
    <col min="6913" max="6913" width="20" customWidth="1"/>
    <col min="6914" max="6914" width="19.69140625" customWidth="1"/>
    <col min="6915" max="6915" width="26.84375" bestFit="1" customWidth="1"/>
    <col min="6916" max="6916" width="15.84375" bestFit="1" customWidth="1"/>
    <col min="6917" max="6917" width="23.84375" customWidth="1"/>
    <col min="6919" max="6919" width="16.07421875" bestFit="1" customWidth="1"/>
    <col min="6920" max="6920" width="14.23046875" bestFit="1" customWidth="1"/>
    <col min="7169" max="7169" width="20" customWidth="1"/>
    <col min="7170" max="7170" width="19.69140625" customWidth="1"/>
    <col min="7171" max="7171" width="26.84375" bestFit="1" customWidth="1"/>
    <col min="7172" max="7172" width="15.84375" bestFit="1" customWidth="1"/>
    <col min="7173" max="7173" width="23.84375" customWidth="1"/>
    <col min="7175" max="7175" width="16.07421875" bestFit="1" customWidth="1"/>
    <col min="7176" max="7176" width="14.23046875" bestFit="1" customWidth="1"/>
    <col min="7425" max="7425" width="20" customWidth="1"/>
    <col min="7426" max="7426" width="19.69140625" customWidth="1"/>
    <col min="7427" max="7427" width="26.84375" bestFit="1" customWidth="1"/>
    <col min="7428" max="7428" width="15.84375" bestFit="1" customWidth="1"/>
    <col min="7429" max="7429" width="23.84375" customWidth="1"/>
    <col min="7431" max="7431" width="16.07421875" bestFit="1" customWidth="1"/>
    <col min="7432" max="7432" width="14.23046875" bestFit="1" customWidth="1"/>
    <col min="7681" max="7681" width="20" customWidth="1"/>
    <col min="7682" max="7682" width="19.69140625" customWidth="1"/>
    <col min="7683" max="7683" width="26.84375" bestFit="1" customWidth="1"/>
    <col min="7684" max="7684" width="15.84375" bestFit="1" customWidth="1"/>
    <col min="7685" max="7685" width="23.84375" customWidth="1"/>
    <col min="7687" max="7687" width="16.07421875" bestFit="1" customWidth="1"/>
    <col min="7688" max="7688" width="14.23046875" bestFit="1" customWidth="1"/>
    <col min="7937" max="7937" width="20" customWidth="1"/>
    <col min="7938" max="7938" width="19.69140625" customWidth="1"/>
    <col min="7939" max="7939" width="26.84375" bestFit="1" customWidth="1"/>
    <col min="7940" max="7940" width="15.84375" bestFit="1" customWidth="1"/>
    <col min="7941" max="7941" width="23.84375" customWidth="1"/>
    <col min="7943" max="7943" width="16.07421875" bestFit="1" customWidth="1"/>
    <col min="7944" max="7944" width="14.23046875" bestFit="1" customWidth="1"/>
    <col min="8193" max="8193" width="20" customWidth="1"/>
    <col min="8194" max="8194" width="19.69140625" customWidth="1"/>
    <col min="8195" max="8195" width="26.84375" bestFit="1" customWidth="1"/>
    <col min="8196" max="8196" width="15.84375" bestFit="1" customWidth="1"/>
    <col min="8197" max="8197" width="23.84375" customWidth="1"/>
    <col min="8199" max="8199" width="16.07421875" bestFit="1" customWidth="1"/>
    <col min="8200" max="8200" width="14.23046875" bestFit="1" customWidth="1"/>
    <col min="8449" max="8449" width="20" customWidth="1"/>
    <col min="8450" max="8450" width="19.69140625" customWidth="1"/>
    <col min="8451" max="8451" width="26.84375" bestFit="1" customWidth="1"/>
    <col min="8452" max="8452" width="15.84375" bestFit="1" customWidth="1"/>
    <col min="8453" max="8453" width="23.84375" customWidth="1"/>
    <col min="8455" max="8455" width="16.07421875" bestFit="1" customWidth="1"/>
    <col min="8456" max="8456" width="14.23046875" bestFit="1" customWidth="1"/>
    <col min="8705" max="8705" width="20" customWidth="1"/>
    <col min="8706" max="8706" width="19.69140625" customWidth="1"/>
    <col min="8707" max="8707" width="26.84375" bestFit="1" customWidth="1"/>
    <col min="8708" max="8708" width="15.84375" bestFit="1" customWidth="1"/>
    <col min="8709" max="8709" width="23.84375" customWidth="1"/>
    <col min="8711" max="8711" width="16.07421875" bestFit="1" customWidth="1"/>
    <col min="8712" max="8712" width="14.23046875" bestFit="1" customWidth="1"/>
    <col min="8961" max="8961" width="20" customWidth="1"/>
    <col min="8962" max="8962" width="19.69140625" customWidth="1"/>
    <col min="8963" max="8963" width="26.84375" bestFit="1" customWidth="1"/>
    <col min="8964" max="8964" width="15.84375" bestFit="1" customWidth="1"/>
    <col min="8965" max="8965" width="23.84375" customWidth="1"/>
    <col min="8967" max="8967" width="16.07421875" bestFit="1" customWidth="1"/>
    <col min="8968" max="8968" width="14.23046875" bestFit="1" customWidth="1"/>
    <col min="9217" max="9217" width="20" customWidth="1"/>
    <col min="9218" max="9218" width="19.69140625" customWidth="1"/>
    <col min="9219" max="9219" width="26.84375" bestFit="1" customWidth="1"/>
    <col min="9220" max="9220" width="15.84375" bestFit="1" customWidth="1"/>
    <col min="9221" max="9221" width="23.84375" customWidth="1"/>
    <col min="9223" max="9223" width="16.07421875" bestFit="1" customWidth="1"/>
    <col min="9224" max="9224" width="14.23046875" bestFit="1" customWidth="1"/>
    <col min="9473" max="9473" width="20" customWidth="1"/>
    <col min="9474" max="9474" width="19.69140625" customWidth="1"/>
    <col min="9475" max="9475" width="26.84375" bestFit="1" customWidth="1"/>
    <col min="9476" max="9476" width="15.84375" bestFit="1" customWidth="1"/>
    <col min="9477" max="9477" width="23.84375" customWidth="1"/>
    <col min="9479" max="9479" width="16.07421875" bestFit="1" customWidth="1"/>
    <col min="9480" max="9480" width="14.23046875" bestFit="1" customWidth="1"/>
    <col min="9729" max="9729" width="20" customWidth="1"/>
    <col min="9730" max="9730" width="19.69140625" customWidth="1"/>
    <col min="9731" max="9731" width="26.84375" bestFit="1" customWidth="1"/>
    <col min="9732" max="9732" width="15.84375" bestFit="1" customWidth="1"/>
    <col min="9733" max="9733" width="23.84375" customWidth="1"/>
    <col min="9735" max="9735" width="16.07421875" bestFit="1" customWidth="1"/>
    <col min="9736" max="9736" width="14.23046875" bestFit="1" customWidth="1"/>
    <col min="9985" max="9985" width="20" customWidth="1"/>
    <col min="9986" max="9986" width="19.69140625" customWidth="1"/>
    <col min="9987" max="9987" width="26.84375" bestFit="1" customWidth="1"/>
    <col min="9988" max="9988" width="15.84375" bestFit="1" customWidth="1"/>
    <col min="9989" max="9989" width="23.84375" customWidth="1"/>
    <col min="9991" max="9991" width="16.07421875" bestFit="1" customWidth="1"/>
    <col min="9992" max="9992" width="14.23046875" bestFit="1" customWidth="1"/>
    <col min="10241" max="10241" width="20" customWidth="1"/>
    <col min="10242" max="10242" width="19.69140625" customWidth="1"/>
    <col min="10243" max="10243" width="26.84375" bestFit="1" customWidth="1"/>
    <col min="10244" max="10244" width="15.84375" bestFit="1" customWidth="1"/>
    <col min="10245" max="10245" width="23.84375" customWidth="1"/>
    <col min="10247" max="10247" width="16.07421875" bestFit="1" customWidth="1"/>
    <col min="10248" max="10248" width="14.23046875" bestFit="1" customWidth="1"/>
    <col min="10497" max="10497" width="20" customWidth="1"/>
    <col min="10498" max="10498" width="19.69140625" customWidth="1"/>
    <col min="10499" max="10499" width="26.84375" bestFit="1" customWidth="1"/>
    <col min="10500" max="10500" width="15.84375" bestFit="1" customWidth="1"/>
    <col min="10501" max="10501" width="23.84375" customWidth="1"/>
    <col min="10503" max="10503" width="16.07421875" bestFit="1" customWidth="1"/>
    <col min="10504" max="10504" width="14.23046875" bestFit="1" customWidth="1"/>
    <col min="10753" max="10753" width="20" customWidth="1"/>
    <col min="10754" max="10754" width="19.69140625" customWidth="1"/>
    <col min="10755" max="10755" width="26.84375" bestFit="1" customWidth="1"/>
    <col min="10756" max="10756" width="15.84375" bestFit="1" customWidth="1"/>
    <col min="10757" max="10757" width="23.84375" customWidth="1"/>
    <col min="10759" max="10759" width="16.07421875" bestFit="1" customWidth="1"/>
    <col min="10760" max="10760" width="14.23046875" bestFit="1" customWidth="1"/>
    <col min="11009" max="11009" width="20" customWidth="1"/>
    <col min="11010" max="11010" width="19.69140625" customWidth="1"/>
    <col min="11011" max="11011" width="26.84375" bestFit="1" customWidth="1"/>
    <col min="11012" max="11012" width="15.84375" bestFit="1" customWidth="1"/>
    <col min="11013" max="11013" width="23.84375" customWidth="1"/>
    <col min="11015" max="11015" width="16.07421875" bestFit="1" customWidth="1"/>
    <col min="11016" max="11016" width="14.23046875" bestFit="1" customWidth="1"/>
    <col min="11265" max="11265" width="20" customWidth="1"/>
    <col min="11266" max="11266" width="19.69140625" customWidth="1"/>
    <col min="11267" max="11267" width="26.84375" bestFit="1" customWidth="1"/>
    <col min="11268" max="11268" width="15.84375" bestFit="1" customWidth="1"/>
    <col min="11269" max="11269" width="23.84375" customWidth="1"/>
    <col min="11271" max="11271" width="16.07421875" bestFit="1" customWidth="1"/>
    <col min="11272" max="11272" width="14.23046875" bestFit="1" customWidth="1"/>
    <col min="11521" max="11521" width="20" customWidth="1"/>
    <col min="11522" max="11522" width="19.69140625" customWidth="1"/>
    <col min="11523" max="11523" width="26.84375" bestFit="1" customWidth="1"/>
    <col min="11524" max="11524" width="15.84375" bestFit="1" customWidth="1"/>
    <col min="11525" max="11525" width="23.84375" customWidth="1"/>
    <col min="11527" max="11527" width="16.07421875" bestFit="1" customWidth="1"/>
    <col min="11528" max="11528" width="14.23046875" bestFit="1" customWidth="1"/>
    <col min="11777" max="11777" width="20" customWidth="1"/>
    <col min="11778" max="11778" width="19.69140625" customWidth="1"/>
    <col min="11779" max="11779" width="26.84375" bestFit="1" customWidth="1"/>
    <col min="11780" max="11780" width="15.84375" bestFit="1" customWidth="1"/>
    <col min="11781" max="11781" width="23.84375" customWidth="1"/>
    <col min="11783" max="11783" width="16.07421875" bestFit="1" customWidth="1"/>
    <col min="11784" max="11784" width="14.23046875" bestFit="1" customWidth="1"/>
    <col min="12033" max="12033" width="20" customWidth="1"/>
    <col min="12034" max="12034" width="19.69140625" customWidth="1"/>
    <col min="12035" max="12035" width="26.84375" bestFit="1" customWidth="1"/>
    <col min="12036" max="12036" width="15.84375" bestFit="1" customWidth="1"/>
    <col min="12037" max="12037" width="23.84375" customWidth="1"/>
    <col min="12039" max="12039" width="16.07421875" bestFit="1" customWidth="1"/>
    <col min="12040" max="12040" width="14.23046875" bestFit="1" customWidth="1"/>
    <col min="12289" max="12289" width="20" customWidth="1"/>
    <col min="12290" max="12290" width="19.69140625" customWidth="1"/>
    <col min="12291" max="12291" width="26.84375" bestFit="1" customWidth="1"/>
    <col min="12292" max="12292" width="15.84375" bestFit="1" customWidth="1"/>
    <col min="12293" max="12293" width="23.84375" customWidth="1"/>
    <col min="12295" max="12295" width="16.07421875" bestFit="1" customWidth="1"/>
    <col min="12296" max="12296" width="14.23046875" bestFit="1" customWidth="1"/>
    <col min="12545" max="12545" width="20" customWidth="1"/>
    <col min="12546" max="12546" width="19.69140625" customWidth="1"/>
    <col min="12547" max="12547" width="26.84375" bestFit="1" customWidth="1"/>
    <col min="12548" max="12548" width="15.84375" bestFit="1" customWidth="1"/>
    <col min="12549" max="12549" width="23.84375" customWidth="1"/>
    <col min="12551" max="12551" width="16.07421875" bestFit="1" customWidth="1"/>
    <col min="12552" max="12552" width="14.23046875" bestFit="1" customWidth="1"/>
    <col min="12801" max="12801" width="20" customWidth="1"/>
    <col min="12802" max="12802" width="19.69140625" customWidth="1"/>
    <col min="12803" max="12803" width="26.84375" bestFit="1" customWidth="1"/>
    <col min="12804" max="12804" width="15.84375" bestFit="1" customWidth="1"/>
    <col min="12805" max="12805" width="23.84375" customWidth="1"/>
    <col min="12807" max="12807" width="16.07421875" bestFit="1" customWidth="1"/>
    <col min="12808" max="12808" width="14.23046875" bestFit="1" customWidth="1"/>
    <col min="13057" max="13057" width="20" customWidth="1"/>
    <col min="13058" max="13058" width="19.69140625" customWidth="1"/>
    <col min="13059" max="13059" width="26.84375" bestFit="1" customWidth="1"/>
    <col min="13060" max="13060" width="15.84375" bestFit="1" customWidth="1"/>
    <col min="13061" max="13061" width="23.84375" customWidth="1"/>
    <col min="13063" max="13063" width="16.07421875" bestFit="1" customWidth="1"/>
    <col min="13064" max="13064" width="14.23046875" bestFit="1" customWidth="1"/>
    <col min="13313" max="13313" width="20" customWidth="1"/>
    <col min="13314" max="13314" width="19.69140625" customWidth="1"/>
    <col min="13315" max="13315" width="26.84375" bestFit="1" customWidth="1"/>
    <col min="13316" max="13316" width="15.84375" bestFit="1" customWidth="1"/>
    <col min="13317" max="13317" width="23.84375" customWidth="1"/>
    <col min="13319" max="13319" width="16.07421875" bestFit="1" customWidth="1"/>
    <col min="13320" max="13320" width="14.23046875" bestFit="1" customWidth="1"/>
    <col min="13569" max="13569" width="20" customWidth="1"/>
    <col min="13570" max="13570" width="19.69140625" customWidth="1"/>
    <col min="13571" max="13571" width="26.84375" bestFit="1" customWidth="1"/>
    <col min="13572" max="13572" width="15.84375" bestFit="1" customWidth="1"/>
    <col min="13573" max="13573" width="23.84375" customWidth="1"/>
    <col min="13575" max="13575" width="16.07421875" bestFit="1" customWidth="1"/>
    <col min="13576" max="13576" width="14.23046875" bestFit="1" customWidth="1"/>
    <col min="13825" max="13825" width="20" customWidth="1"/>
    <col min="13826" max="13826" width="19.69140625" customWidth="1"/>
    <col min="13827" max="13827" width="26.84375" bestFit="1" customWidth="1"/>
    <col min="13828" max="13828" width="15.84375" bestFit="1" customWidth="1"/>
    <col min="13829" max="13829" width="23.84375" customWidth="1"/>
    <col min="13831" max="13831" width="16.07421875" bestFit="1" customWidth="1"/>
    <col min="13832" max="13832" width="14.23046875" bestFit="1" customWidth="1"/>
    <col min="14081" max="14081" width="20" customWidth="1"/>
    <col min="14082" max="14082" width="19.69140625" customWidth="1"/>
    <col min="14083" max="14083" width="26.84375" bestFit="1" customWidth="1"/>
    <col min="14084" max="14084" width="15.84375" bestFit="1" customWidth="1"/>
    <col min="14085" max="14085" width="23.84375" customWidth="1"/>
    <col min="14087" max="14087" width="16.07421875" bestFit="1" customWidth="1"/>
    <col min="14088" max="14088" width="14.23046875" bestFit="1" customWidth="1"/>
    <col min="14337" max="14337" width="20" customWidth="1"/>
    <col min="14338" max="14338" width="19.69140625" customWidth="1"/>
    <col min="14339" max="14339" width="26.84375" bestFit="1" customWidth="1"/>
    <col min="14340" max="14340" width="15.84375" bestFit="1" customWidth="1"/>
    <col min="14341" max="14341" width="23.84375" customWidth="1"/>
    <col min="14343" max="14343" width="16.07421875" bestFit="1" customWidth="1"/>
    <col min="14344" max="14344" width="14.23046875" bestFit="1" customWidth="1"/>
    <col min="14593" max="14593" width="20" customWidth="1"/>
    <col min="14594" max="14594" width="19.69140625" customWidth="1"/>
    <col min="14595" max="14595" width="26.84375" bestFit="1" customWidth="1"/>
    <col min="14596" max="14596" width="15.84375" bestFit="1" customWidth="1"/>
    <col min="14597" max="14597" width="23.84375" customWidth="1"/>
    <col min="14599" max="14599" width="16.07421875" bestFit="1" customWidth="1"/>
    <col min="14600" max="14600" width="14.23046875" bestFit="1" customWidth="1"/>
    <col min="14849" max="14849" width="20" customWidth="1"/>
    <col min="14850" max="14850" width="19.69140625" customWidth="1"/>
    <col min="14851" max="14851" width="26.84375" bestFit="1" customWidth="1"/>
    <col min="14852" max="14852" width="15.84375" bestFit="1" customWidth="1"/>
    <col min="14853" max="14853" width="23.84375" customWidth="1"/>
    <col min="14855" max="14855" width="16.07421875" bestFit="1" customWidth="1"/>
    <col min="14856" max="14856" width="14.23046875" bestFit="1" customWidth="1"/>
    <col min="15105" max="15105" width="20" customWidth="1"/>
    <col min="15106" max="15106" width="19.69140625" customWidth="1"/>
    <col min="15107" max="15107" width="26.84375" bestFit="1" customWidth="1"/>
    <col min="15108" max="15108" width="15.84375" bestFit="1" customWidth="1"/>
    <col min="15109" max="15109" width="23.84375" customWidth="1"/>
    <col min="15111" max="15111" width="16.07421875" bestFit="1" customWidth="1"/>
    <col min="15112" max="15112" width="14.23046875" bestFit="1" customWidth="1"/>
    <col min="15361" max="15361" width="20" customWidth="1"/>
    <col min="15362" max="15362" width="19.69140625" customWidth="1"/>
    <col min="15363" max="15363" width="26.84375" bestFit="1" customWidth="1"/>
    <col min="15364" max="15364" width="15.84375" bestFit="1" customWidth="1"/>
    <col min="15365" max="15365" width="23.84375" customWidth="1"/>
    <col min="15367" max="15367" width="16.07421875" bestFit="1" customWidth="1"/>
    <col min="15368" max="15368" width="14.23046875" bestFit="1" customWidth="1"/>
    <col min="15617" max="15617" width="20" customWidth="1"/>
    <col min="15618" max="15618" width="19.69140625" customWidth="1"/>
    <col min="15619" max="15619" width="26.84375" bestFit="1" customWidth="1"/>
    <col min="15620" max="15620" width="15.84375" bestFit="1" customWidth="1"/>
    <col min="15621" max="15621" width="23.84375" customWidth="1"/>
    <col min="15623" max="15623" width="16.07421875" bestFit="1" customWidth="1"/>
    <col min="15624" max="15624" width="14.23046875" bestFit="1" customWidth="1"/>
    <col min="15873" max="15873" width="20" customWidth="1"/>
    <col min="15874" max="15874" width="19.69140625" customWidth="1"/>
    <col min="15875" max="15875" width="26.84375" bestFit="1" customWidth="1"/>
    <col min="15876" max="15876" width="15.84375" bestFit="1" customWidth="1"/>
    <col min="15877" max="15877" width="23.84375" customWidth="1"/>
    <col min="15879" max="15879" width="16.07421875" bestFit="1" customWidth="1"/>
    <col min="15880" max="15880" width="14.23046875" bestFit="1" customWidth="1"/>
    <col min="16129" max="16129" width="20" customWidth="1"/>
    <col min="16130" max="16130" width="19.69140625" customWidth="1"/>
    <col min="16131" max="16131" width="26.84375" bestFit="1" customWidth="1"/>
    <col min="16132" max="16132" width="15.84375" bestFit="1" customWidth="1"/>
    <col min="16133" max="16133" width="23.84375" customWidth="1"/>
    <col min="16135" max="16135" width="16.07421875" bestFit="1" customWidth="1"/>
    <col min="16136" max="16136" width="14.23046875" bestFit="1" customWidth="1"/>
  </cols>
  <sheetData>
    <row r="1" spans="1:7" ht="22.75" x14ac:dyDescent="0.55000000000000004">
      <c r="A1" s="72" t="s">
        <v>119</v>
      </c>
      <c r="B1" s="72"/>
      <c r="C1" s="72"/>
      <c r="D1" s="72"/>
      <c r="E1" s="72"/>
    </row>
    <row r="3" spans="1:7" s="9" customFormat="1" ht="15" x14ac:dyDescent="0.35">
      <c r="A3" s="9" t="s">
        <v>120</v>
      </c>
      <c r="E3" s="73"/>
    </row>
    <row r="4" spans="1:7" s="9" customFormat="1" ht="15" x14ac:dyDescent="0.35">
      <c r="E4" s="73"/>
    </row>
    <row r="5" spans="1:7" s="34" customFormat="1" ht="17.600000000000001" x14ac:dyDescent="0.4">
      <c r="A5" s="74" t="s">
        <v>121</v>
      </c>
      <c r="B5" s="75" t="s">
        <v>122</v>
      </c>
      <c r="C5" s="76"/>
      <c r="D5" s="77"/>
      <c r="E5" s="78" t="s">
        <v>38</v>
      </c>
    </row>
    <row r="6" spans="1:7" s="34" customFormat="1" ht="17.600000000000001" x14ac:dyDescent="0.4">
      <c r="A6" s="74"/>
      <c r="B6" s="79" t="s">
        <v>123</v>
      </c>
      <c r="C6" s="79" t="s">
        <v>124</v>
      </c>
      <c r="D6" s="79" t="s">
        <v>125</v>
      </c>
      <c r="E6" s="80"/>
    </row>
    <row r="7" spans="1:7" s="9" customFormat="1" ht="15" x14ac:dyDescent="0.35">
      <c r="A7" s="81"/>
      <c r="B7" s="81"/>
      <c r="C7" s="81"/>
      <c r="D7" s="81"/>
      <c r="E7" s="82"/>
    </row>
    <row r="8" spans="1:7" s="86" customFormat="1" ht="15.45" x14ac:dyDescent="0.3">
      <c r="A8" s="83" t="s">
        <v>126</v>
      </c>
      <c r="B8" s="84">
        <v>33000</v>
      </c>
      <c r="C8" s="84">
        <v>20500</v>
      </c>
      <c r="D8" s="84">
        <v>1400</v>
      </c>
      <c r="E8" s="85">
        <f>SUM(B8:D8)</f>
        <v>54900</v>
      </c>
      <c r="G8" s="87"/>
    </row>
    <row r="9" spans="1:7" s="86" customFormat="1" ht="15.45" x14ac:dyDescent="0.3">
      <c r="A9" s="83" t="s">
        <v>127</v>
      </c>
      <c r="B9" s="84">
        <v>105171076</v>
      </c>
      <c r="C9" s="84">
        <v>3400</v>
      </c>
      <c r="D9" s="84">
        <v>0</v>
      </c>
      <c r="E9" s="85">
        <f t="shared" ref="E9:E19" si="0">B9+C9+D9</f>
        <v>105174476</v>
      </c>
      <c r="G9" s="87"/>
    </row>
    <row r="10" spans="1:7" s="86" customFormat="1" ht="15.45" x14ac:dyDescent="0.3">
      <c r="A10" s="83" t="s">
        <v>128</v>
      </c>
      <c r="B10" s="84">
        <v>5896483.2999999998</v>
      </c>
      <c r="C10" s="84">
        <v>2900</v>
      </c>
      <c r="D10" s="84">
        <v>70000</v>
      </c>
      <c r="E10" s="85">
        <f>SUM(B10:D10)</f>
        <v>5969383.2999999998</v>
      </c>
      <c r="G10" s="87">
        <f>'[71]MO1-2022'!J152-D10-C10</f>
        <v>5896483.2999999998</v>
      </c>
    </row>
    <row r="11" spans="1:7" s="86" customFormat="1" ht="15.45" x14ac:dyDescent="0.3">
      <c r="A11" s="83" t="s">
        <v>129</v>
      </c>
      <c r="B11" s="84">
        <v>19287400</v>
      </c>
      <c r="C11" s="84">
        <v>7200</v>
      </c>
      <c r="D11" s="84">
        <v>30000</v>
      </c>
      <c r="E11" s="85">
        <f t="shared" si="0"/>
        <v>19324600</v>
      </c>
      <c r="G11" s="87">
        <f>'[71]MO1-2022'!J124-'[71]DAM PER MONTH'!E11</f>
        <v>0</v>
      </c>
    </row>
    <row r="12" spans="1:7" s="86" customFormat="1" ht="15.45" x14ac:dyDescent="0.3">
      <c r="A12" s="83" t="s">
        <v>130</v>
      </c>
      <c r="B12" s="84">
        <v>77000</v>
      </c>
      <c r="C12" s="84">
        <v>5700</v>
      </c>
      <c r="D12" s="84">
        <v>21000</v>
      </c>
      <c r="E12" s="85">
        <f t="shared" si="0"/>
        <v>103700</v>
      </c>
      <c r="G12" s="87"/>
    </row>
    <row r="13" spans="1:7" s="86" customFormat="1" ht="15.45" x14ac:dyDescent="0.3">
      <c r="A13" s="83" t="s">
        <v>131</v>
      </c>
      <c r="B13" s="84">
        <v>5000</v>
      </c>
      <c r="C13" s="84">
        <v>7600</v>
      </c>
      <c r="D13" s="84">
        <v>1000</v>
      </c>
      <c r="E13" s="85">
        <f t="shared" si="0"/>
        <v>13600</v>
      </c>
      <c r="G13" s="87"/>
    </row>
    <row r="14" spans="1:7" s="86" customFormat="1" ht="15.45" x14ac:dyDescent="0.3">
      <c r="A14" s="83" t="s">
        <v>132</v>
      </c>
      <c r="B14" s="84">
        <v>2385500</v>
      </c>
      <c r="C14" s="84">
        <v>6200</v>
      </c>
      <c r="D14" s="84">
        <v>60000</v>
      </c>
      <c r="E14" s="85">
        <f t="shared" si="0"/>
        <v>2451700</v>
      </c>
      <c r="G14" s="87"/>
    </row>
    <row r="15" spans="1:7" s="86" customFormat="1" ht="15.45" x14ac:dyDescent="0.3">
      <c r="A15" s="83" t="s">
        <v>133</v>
      </c>
      <c r="B15" s="84">
        <v>1665900</v>
      </c>
      <c r="C15" s="84">
        <v>4400</v>
      </c>
      <c r="D15" s="84">
        <v>50000</v>
      </c>
      <c r="E15" s="85">
        <f t="shared" si="0"/>
        <v>1720300</v>
      </c>
      <c r="G15" s="87"/>
    </row>
    <row r="16" spans="1:7" s="86" customFormat="1" ht="15.45" x14ac:dyDescent="0.3">
      <c r="A16" s="83" t="s">
        <v>134</v>
      </c>
      <c r="B16" s="84">
        <v>609800</v>
      </c>
      <c r="C16" s="84">
        <v>4000</v>
      </c>
      <c r="D16" s="84">
        <v>15000</v>
      </c>
      <c r="E16" s="85">
        <f t="shared" si="0"/>
        <v>628800</v>
      </c>
      <c r="G16" s="87"/>
    </row>
    <row r="17" spans="1:11" s="86" customFormat="1" ht="15.45" x14ac:dyDescent="0.3">
      <c r="A17" s="83" t="s">
        <v>135</v>
      </c>
      <c r="B17" s="84">
        <v>2250800</v>
      </c>
      <c r="C17" s="84">
        <v>7500</v>
      </c>
      <c r="D17" s="84">
        <v>20000</v>
      </c>
      <c r="E17" s="85">
        <f t="shared" si="0"/>
        <v>2278300</v>
      </c>
      <c r="G17" s="87"/>
    </row>
    <row r="18" spans="1:11" s="86" customFormat="1" ht="15.45" x14ac:dyDescent="0.3">
      <c r="A18" s="83" t="s">
        <v>136</v>
      </c>
      <c r="B18" s="84">
        <v>4353500</v>
      </c>
      <c r="C18" s="84">
        <v>3000</v>
      </c>
      <c r="D18" s="84">
        <v>1000</v>
      </c>
      <c r="E18" s="85">
        <f t="shared" si="0"/>
        <v>4357500</v>
      </c>
      <c r="G18" s="87"/>
    </row>
    <row r="19" spans="1:11" s="86" customFormat="1" ht="15.45" x14ac:dyDescent="0.3">
      <c r="A19" s="83" t="s">
        <v>137</v>
      </c>
      <c r="B19" s="84">
        <v>220550</v>
      </c>
      <c r="C19" s="84">
        <v>3200</v>
      </c>
      <c r="D19" s="84">
        <v>311000</v>
      </c>
      <c r="E19" s="85">
        <f t="shared" si="0"/>
        <v>534750</v>
      </c>
      <c r="G19" s="87"/>
    </row>
    <row r="20" spans="1:11" s="86" customFormat="1" ht="20.149999999999999" customHeight="1" x14ac:dyDescent="0.3">
      <c r="A20" s="83" t="s">
        <v>138</v>
      </c>
      <c r="B20" s="88"/>
      <c r="C20" s="88"/>
      <c r="D20" s="88"/>
      <c r="E20" s="85"/>
      <c r="G20" s="87"/>
    </row>
    <row r="21" spans="1:11" s="91" customFormat="1" ht="20.149999999999999" customHeight="1" x14ac:dyDescent="0.3">
      <c r="A21" s="19" t="s">
        <v>139</v>
      </c>
      <c r="B21" s="89">
        <f>SUM(B8:B20)</f>
        <v>141956009.30000001</v>
      </c>
      <c r="C21" s="89">
        <f>SUM(C8:C20)</f>
        <v>75600</v>
      </c>
      <c r="D21" s="89">
        <f>SUM(D8:D20)</f>
        <v>580400</v>
      </c>
      <c r="E21" s="90">
        <f>SUM(B21:D21)</f>
        <v>142612009.30000001</v>
      </c>
      <c r="G21" s="92"/>
      <c r="H21" s="92"/>
    </row>
    <row r="22" spans="1:11" ht="15" x14ac:dyDescent="0.3">
      <c r="G22" s="87"/>
    </row>
    <row r="23" spans="1:11" s="2" customFormat="1" x14ac:dyDescent="0.3">
      <c r="A23" s="63" t="s">
        <v>39</v>
      </c>
      <c r="B23" s="63" t="s">
        <v>107</v>
      </c>
      <c r="C23" s="64"/>
      <c r="D23" s="64"/>
      <c r="E23" s="94" t="s">
        <v>108</v>
      </c>
      <c r="G23" s="64"/>
      <c r="H23" s="64"/>
      <c r="I23" s="64"/>
      <c r="J23" s="64"/>
      <c r="K23" s="64"/>
    </row>
    <row r="24" spans="1:11" s="2" customFormat="1" ht="7.5" customHeight="1" x14ac:dyDescent="0.3">
      <c r="A24" s="63"/>
      <c r="B24" s="63"/>
      <c r="C24" s="64"/>
      <c r="D24" s="64"/>
      <c r="E24" s="94"/>
      <c r="G24" s="64"/>
      <c r="H24" s="64"/>
      <c r="I24" s="64"/>
      <c r="J24" s="64"/>
      <c r="K24" s="64"/>
    </row>
    <row r="25" spans="1:11" s="2" customFormat="1" x14ac:dyDescent="0.3">
      <c r="A25" s="69" t="s">
        <v>109</v>
      </c>
      <c r="B25" s="70" t="s">
        <v>110</v>
      </c>
      <c r="C25" s="64"/>
      <c r="D25" s="64"/>
      <c r="E25" s="95" t="s">
        <v>111</v>
      </c>
      <c r="G25" s="64"/>
      <c r="H25" s="64"/>
      <c r="I25" s="64"/>
      <c r="J25" s="64"/>
      <c r="K25" s="64"/>
    </row>
    <row r="26" spans="1:11" s="2" customFormat="1" x14ac:dyDescent="0.3">
      <c r="A26" s="69" t="s">
        <v>112</v>
      </c>
      <c r="B26" s="70" t="s">
        <v>113</v>
      </c>
      <c r="C26" s="64"/>
      <c r="D26" s="64"/>
      <c r="E26" s="95" t="s">
        <v>114</v>
      </c>
      <c r="G26" s="64"/>
      <c r="H26" s="64"/>
      <c r="I26" s="64"/>
      <c r="J26" s="64"/>
      <c r="K26" s="64"/>
    </row>
    <row r="27" spans="1:11" s="2" customFormat="1" x14ac:dyDescent="0.3">
      <c r="A27" s="63" t="s">
        <v>115</v>
      </c>
      <c r="B27" s="63" t="s">
        <v>116</v>
      </c>
      <c r="C27" s="64"/>
      <c r="D27" s="64"/>
      <c r="E27" s="94" t="s">
        <v>117</v>
      </c>
      <c r="G27" s="64"/>
      <c r="H27" s="64"/>
      <c r="I27" s="64"/>
      <c r="J27" s="64"/>
      <c r="K27" s="64"/>
    </row>
  </sheetData>
  <mergeCells count="4">
    <mergeCell ref="A1:E1"/>
    <mergeCell ref="A5:A6"/>
    <mergeCell ref="B5:D5"/>
    <mergeCell ref="E5:E6"/>
  </mergeCells>
  <conditionalFormatting sqref="E8:E21">
    <cfRule type="containsText" dxfId="287" priority="1" operator="containsText" text="UNDETERMINED FIRE CAUSE (ON PENDING INVESTIGATION)">
      <formula>NOT(ISERROR(SEARCH("UNDETERMINED FIRE CAUSE (ON PENDING INVESTIGATION)",E8)))</formula>
    </cfRule>
    <cfRule type="containsText" dxfId="286" priority="2" operator="containsText" text="FIRE INCIDENT UNDER INVESTIGATION (ON PROCESS)">
      <formula>NOT(ISERROR(SEARCH("FIRE INCIDENT UNDER INVESTIGATION (ON PROCESS)",E8)))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96DF-5324-455B-B9CB-D07C09EEF63D}">
  <dimension ref="A1:T66"/>
  <sheetViews>
    <sheetView zoomScale="84" zoomScaleNormal="8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defaultColWidth="9.07421875" defaultRowHeight="12.45" x14ac:dyDescent="0.3"/>
  <cols>
    <col min="1" max="1" width="84.07421875" style="2" customWidth="1"/>
    <col min="2" max="4" width="7.69140625" style="2" customWidth="1"/>
    <col min="5" max="5" width="7.69140625" style="67" customWidth="1"/>
    <col min="6" max="8" width="7.69140625" style="2" customWidth="1"/>
    <col min="9" max="9" width="7.69140625" style="67" customWidth="1"/>
    <col min="10" max="10" width="9.23046875" style="2" customWidth="1"/>
    <col min="11" max="13" width="7.69140625" style="2" customWidth="1"/>
    <col min="14" max="14" width="7.69140625" style="67" customWidth="1"/>
    <col min="15" max="17" width="7.69140625" style="2" customWidth="1"/>
    <col min="18" max="18" width="7.69140625" style="67" customWidth="1"/>
    <col min="19" max="19" width="9.23046875" style="2" customWidth="1"/>
    <col min="20" max="20" width="9.23046875" style="71" customWidth="1"/>
    <col min="21" max="256" width="9.07421875" style="2"/>
    <col min="257" max="257" width="84.07421875" style="2" customWidth="1"/>
    <col min="258" max="265" width="7.69140625" style="2" customWidth="1"/>
    <col min="266" max="266" width="9.23046875" style="2" customWidth="1"/>
    <col min="267" max="274" width="7.69140625" style="2" customWidth="1"/>
    <col min="275" max="276" width="9.23046875" style="2" customWidth="1"/>
    <col min="277" max="512" width="9.07421875" style="2"/>
    <col min="513" max="513" width="84.07421875" style="2" customWidth="1"/>
    <col min="514" max="521" width="7.69140625" style="2" customWidth="1"/>
    <col min="522" max="522" width="9.23046875" style="2" customWidth="1"/>
    <col min="523" max="530" width="7.69140625" style="2" customWidth="1"/>
    <col min="531" max="532" width="9.23046875" style="2" customWidth="1"/>
    <col min="533" max="768" width="9.07421875" style="2"/>
    <col min="769" max="769" width="84.07421875" style="2" customWidth="1"/>
    <col min="770" max="777" width="7.69140625" style="2" customWidth="1"/>
    <col min="778" max="778" width="9.23046875" style="2" customWidth="1"/>
    <col min="779" max="786" width="7.69140625" style="2" customWidth="1"/>
    <col min="787" max="788" width="9.23046875" style="2" customWidth="1"/>
    <col min="789" max="1024" width="9.07421875" style="2"/>
    <col min="1025" max="1025" width="84.07421875" style="2" customWidth="1"/>
    <col min="1026" max="1033" width="7.69140625" style="2" customWidth="1"/>
    <col min="1034" max="1034" width="9.23046875" style="2" customWidth="1"/>
    <col min="1035" max="1042" width="7.69140625" style="2" customWidth="1"/>
    <col min="1043" max="1044" width="9.23046875" style="2" customWidth="1"/>
    <col min="1045" max="1280" width="9.07421875" style="2"/>
    <col min="1281" max="1281" width="84.07421875" style="2" customWidth="1"/>
    <col min="1282" max="1289" width="7.69140625" style="2" customWidth="1"/>
    <col min="1290" max="1290" width="9.23046875" style="2" customWidth="1"/>
    <col min="1291" max="1298" width="7.69140625" style="2" customWidth="1"/>
    <col min="1299" max="1300" width="9.23046875" style="2" customWidth="1"/>
    <col min="1301" max="1536" width="9.07421875" style="2"/>
    <col min="1537" max="1537" width="84.07421875" style="2" customWidth="1"/>
    <col min="1538" max="1545" width="7.69140625" style="2" customWidth="1"/>
    <col min="1546" max="1546" width="9.23046875" style="2" customWidth="1"/>
    <col min="1547" max="1554" width="7.69140625" style="2" customWidth="1"/>
    <col min="1555" max="1556" width="9.23046875" style="2" customWidth="1"/>
    <col min="1557" max="1792" width="9.07421875" style="2"/>
    <col min="1793" max="1793" width="84.07421875" style="2" customWidth="1"/>
    <col min="1794" max="1801" width="7.69140625" style="2" customWidth="1"/>
    <col min="1802" max="1802" width="9.23046875" style="2" customWidth="1"/>
    <col min="1803" max="1810" width="7.69140625" style="2" customWidth="1"/>
    <col min="1811" max="1812" width="9.23046875" style="2" customWidth="1"/>
    <col min="1813" max="2048" width="9.07421875" style="2"/>
    <col min="2049" max="2049" width="84.07421875" style="2" customWidth="1"/>
    <col min="2050" max="2057" width="7.69140625" style="2" customWidth="1"/>
    <col min="2058" max="2058" width="9.23046875" style="2" customWidth="1"/>
    <col min="2059" max="2066" width="7.69140625" style="2" customWidth="1"/>
    <col min="2067" max="2068" width="9.23046875" style="2" customWidth="1"/>
    <col min="2069" max="2304" width="9.07421875" style="2"/>
    <col min="2305" max="2305" width="84.07421875" style="2" customWidth="1"/>
    <col min="2306" max="2313" width="7.69140625" style="2" customWidth="1"/>
    <col min="2314" max="2314" width="9.23046875" style="2" customWidth="1"/>
    <col min="2315" max="2322" width="7.69140625" style="2" customWidth="1"/>
    <col min="2323" max="2324" width="9.23046875" style="2" customWidth="1"/>
    <col min="2325" max="2560" width="9.07421875" style="2"/>
    <col min="2561" max="2561" width="84.07421875" style="2" customWidth="1"/>
    <col min="2562" max="2569" width="7.69140625" style="2" customWidth="1"/>
    <col min="2570" max="2570" width="9.23046875" style="2" customWidth="1"/>
    <col min="2571" max="2578" width="7.69140625" style="2" customWidth="1"/>
    <col min="2579" max="2580" width="9.23046875" style="2" customWidth="1"/>
    <col min="2581" max="2816" width="9.07421875" style="2"/>
    <col min="2817" max="2817" width="84.07421875" style="2" customWidth="1"/>
    <col min="2818" max="2825" width="7.69140625" style="2" customWidth="1"/>
    <col min="2826" max="2826" width="9.23046875" style="2" customWidth="1"/>
    <col min="2827" max="2834" width="7.69140625" style="2" customWidth="1"/>
    <col min="2835" max="2836" width="9.23046875" style="2" customWidth="1"/>
    <col min="2837" max="3072" width="9.07421875" style="2"/>
    <col min="3073" max="3073" width="84.07421875" style="2" customWidth="1"/>
    <col min="3074" max="3081" width="7.69140625" style="2" customWidth="1"/>
    <col min="3082" max="3082" width="9.23046875" style="2" customWidth="1"/>
    <col min="3083" max="3090" width="7.69140625" style="2" customWidth="1"/>
    <col min="3091" max="3092" width="9.23046875" style="2" customWidth="1"/>
    <col min="3093" max="3328" width="9.07421875" style="2"/>
    <col min="3329" max="3329" width="84.07421875" style="2" customWidth="1"/>
    <col min="3330" max="3337" width="7.69140625" style="2" customWidth="1"/>
    <col min="3338" max="3338" width="9.23046875" style="2" customWidth="1"/>
    <col min="3339" max="3346" width="7.69140625" style="2" customWidth="1"/>
    <col min="3347" max="3348" width="9.23046875" style="2" customWidth="1"/>
    <col min="3349" max="3584" width="9.07421875" style="2"/>
    <col min="3585" max="3585" width="84.07421875" style="2" customWidth="1"/>
    <col min="3586" max="3593" width="7.69140625" style="2" customWidth="1"/>
    <col min="3594" max="3594" width="9.23046875" style="2" customWidth="1"/>
    <col min="3595" max="3602" width="7.69140625" style="2" customWidth="1"/>
    <col min="3603" max="3604" width="9.23046875" style="2" customWidth="1"/>
    <col min="3605" max="3840" width="9.07421875" style="2"/>
    <col min="3841" max="3841" width="84.07421875" style="2" customWidth="1"/>
    <col min="3842" max="3849" width="7.69140625" style="2" customWidth="1"/>
    <col min="3850" max="3850" width="9.23046875" style="2" customWidth="1"/>
    <col min="3851" max="3858" width="7.69140625" style="2" customWidth="1"/>
    <col min="3859" max="3860" width="9.23046875" style="2" customWidth="1"/>
    <col min="3861" max="4096" width="9.07421875" style="2"/>
    <col min="4097" max="4097" width="84.07421875" style="2" customWidth="1"/>
    <col min="4098" max="4105" width="7.69140625" style="2" customWidth="1"/>
    <col min="4106" max="4106" width="9.23046875" style="2" customWidth="1"/>
    <col min="4107" max="4114" width="7.69140625" style="2" customWidth="1"/>
    <col min="4115" max="4116" width="9.23046875" style="2" customWidth="1"/>
    <col min="4117" max="4352" width="9.07421875" style="2"/>
    <col min="4353" max="4353" width="84.07421875" style="2" customWidth="1"/>
    <col min="4354" max="4361" width="7.69140625" style="2" customWidth="1"/>
    <col min="4362" max="4362" width="9.23046875" style="2" customWidth="1"/>
    <col min="4363" max="4370" width="7.69140625" style="2" customWidth="1"/>
    <col min="4371" max="4372" width="9.23046875" style="2" customWidth="1"/>
    <col min="4373" max="4608" width="9.07421875" style="2"/>
    <col min="4609" max="4609" width="84.07421875" style="2" customWidth="1"/>
    <col min="4610" max="4617" width="7.69140625" style="2" customWidth="1"/>
    <col min="4618" max="4618" width="9.23046875" style="2" customWidth="1"/>
    <col min="4619" max="4626" width="7.69140625" style="2" customWidth="1"/>
    <col min="4627" max="4628" width="9.23046875" style="2" customWidth="1"/>
    <col min="4629" max="4864" width="9.07421875" style="2"/>
    <col min="4865" max="4865" width="84.07421875" style="2" customWidth="1"/>
    <col min="4866" max="4873" width="7.69140625" style="2" customWidth="1"/>
    <col min="4874" max="4874" width="9.23046875" style="2" customWidth="1"/>
    <col min="4875" max="4882" width="7.69140625" style="2" customWidth="1"/>
    <col min="4883" max="4884" width="9.23046875" style="2" customWidth="1"/>
    <col min="4885" max="5120" width="9.07421875" style="2"/>
    <col min="5121" max="5121" width="84.07421875" style="2" customWidth="1"/>
    <col min="5122" max="5129" width="7.69140625" style="2" customWidth="1"/>
    <col min="5130" max="5130" width="9.23046875" style="2" customWidth="1"/>
    <col min="5131" max="5138" width="7.69140625" style="2" customWidth="1"/>
    <col min="5139" max="5140" width="9.23046875" style="2" customWidth="1"/>
    <col min="5141" max="5376" width="9.07421875" style="2"/>
    <col min="5377" max="5377" width="84.07421875" style="2" customWidth="1"/>
    <col min="5378" max="5385" width="7.69140625" style="2" customWidth="1"/>
    <col min="5386" max="5386" width="9.23046875" style="2" customWidth="1"/>
    <col min="5387" max="5394" width="7.69140625" style="2" customWidth="1"/>
    <col min="5395" max="5396" width="9.23046875" style="2" customWidth="1"/>
    <col min="5397" max="5632" width="9.07421875" style="2"/>
    <col min="5633" max="5633" width="84.07421875" style="2" customWidth="1"/>
    <col min="5634" max="5641" width="7.69140625" style="2" customWidth="1"/>
    <col min="5642" max="5642" width="9.23046875" style="2" customWidth="1"/>
    <col min="5643" max="5650" width="7.69140625" style="2" customWidth="1"/>
    <col min="5651" max="5652" width="9.23046875" style="2" customWidth="1"/>
    <col min="5653" max="5888" width="9.07421875" style="2"/>
    <col min="5889" max="5889" width="84.07421875" style="2" customWidth="1"/>
    <col min="5890" max="5897" width="7.69140625" style="2" customWidth="1"/>
    <col min="5898" max="5898" width="9.23046875" style="2" customWidth="1"/>
    <col min="5899" max="5906" width="7.69140625" style="2" customWidth="1"/>
    <col min="5907" max="5908" width="9.23046875" style="2" customWidth="1"/>
    <col min="5909" max="6144" width="9.07421875" style="2"/>
    <col min="6145" max="6145" width="84.07421875" style="2" customWidth="1"/>
    <col min="6146" max="6153" width="7.69140625" style="2" customWidth="1"/>
    <col min="6154" max="6154" width="9.23046875" style="2" customWidth="1"/>
    <col min="6155" max="6162" width="7.69140625" style="2" customWidth="1"/>
    <col min="6163" max="6164" width="9.23046875" style="2" customWidth="1"/>
    <col min="6165" max="6400" width="9.07421875" style="2"/>
    <col min="6401" max="6401" width="84.07421875" style="2" customWidth="1"/>
    <col min="6402" max="6409" width="7.69140625" style="2" customWidth="1"/>
    <col min="6410" max="6410" width="9.23046875" style="2" customWidth="1"/>
    <col min="6411" max="6418" width="7.69140625" style="2" customWidth="1"/>
    <col min="6419" max="6420" width="9.23046875" style="2" customWidth="1"/>
    <col min="6421" max="6656" width="9.07421875" style="2"/>
    <col min="6657" max="6657" width="84.07421875" style="2" customWidth="1"/>
    <col min="6658" max="6665" width="7.69140625" style="2" customWidth="1"/>
    <col min="6666" max="6666" width="9.23046875" style="2" customWidth="1"/>
    <col min="6667" max="6674" width="7.69140625" style="2" customWidth="1"/>
    <col min="6675" max="6676" width="9.23046875" style="2" customWidth="1"/>
    <col min="6677" max="6912" width="9.07421875" style="2"/>
    <col min="6913" max="6913" width="84.07421875" style="2" customWidth="1"/>
    <col min="6914" max="6921" width="7.69140625" style="2" customWidth="1"/>
    <col min="6922" max="6922" width="9.23046875" style="2" customWidth="1"/>
    <col min="6923" max="6930" width="7.69140625" style="2" customWidth="1"/>
    <col min="6931" max="6932" width="9.23046875" style="2" customWidth="1"/>
    <col min="6933" max="7168" width="9.07421875" style="2"/>
    <col min="7169" max="7169" width="84.07421875" style="2" customWidth="1"/>
    <col min="7170" max="7177" width="7.69140625" style="2" customWidth="1"/>
    <col min="7178" max="7178" width="9.23046875" style="2" customWidth="1"/>
    <col min="7179" max="7186" width="7.69140625" style="2" customWidth="1"/>
    <col min="7187" max="7188" width="9.23046875" style="2" customWidth="1"/>
    <col min="7189" max="7424" width="9.07421875" style="2"/>
    <col min="7425" max="7425" width="84.07421875" style="2" customWidth="1"/>
    <col min="7426" max="7433" width="7.69140625" style="2" customWidth="1"/>
    <col min="7434" max="7434" width="9.23046875" style="2" customWidth="1"/>
    <col min="7435" max="7442" width="7.69140625" style="2" customWidth="1"/>
    <col min="7443" max="7444" width="9.23046875" style="2" customWidth="1"/>
    <col min="7445" max="7680" width="9.07421875" style="2"/>
    <col min="7681" max="7681" width="84.07421875" style="2" customWidth="1"/>
    <col min="7682" max="7689" width="7.69140625" style="2" customWidth="1"/>
    <col min="7690" max="7690" width="9.23046875" style="2" customWidth="1"/>
    <col min="7691" max="7698" width="7.69140625" style="2" customWidth="1"/>
    <col min="7699" max="7700" width="9.23046875" style="2" customWidth="1"/>
    <col min="7701" max="7936" width="9.07421875" style="2"/>
    <col min="7937" max="7937" width="84.07421875" style="2" customWidth="1"/>
    <col min="7938" max="7945" width="7.69140625" style="2" customWidth="1"/>
    <col min="7946" max="7946" width="9.23046875" style="2" customWidth="1"/>
    <col min="7947" max="7954" width="7.69140625" style="2" customWidth="1"/>
    <col min="7955" max="7956" width="9.23046875" style="2" customWidth="1"/>
    <col min="7957" max="8192" width="9.07421875" style="2"/>
    <col min="8193" max="8193" width="84.07421875" style="2" customWidth="1"/>
    <col min="8194" max="8201" width="7.69140625" style="2" customWidth="1"/>
    <col min="8202" max="8202" width="9.23046875" style="2" customWidth="1"/>
    <col min="8203" max="8210" width="7.69140625" style="2" customWidth="1"/>
    <col min="8211" max="8212" width="9.23046875" style="2" customWidth="1"/>
    <col min="8213" max="8448" width="9.07421875" style="2"/>
    <col min="8449" max="8449" width="84.07421875" style="2" customWidth="1"/>
    <col min="8450" max="8457" width="7.69140625" style="2" customWidth="1"/>
    <col min="8458" max="8458" width="9.23046875" style="2" customWidth="1"/>
    <col min="8459" max="8466" width="7.69140625" style="2" customWidth="1"/>
    <col min="8467" max="8468" width="9.23046875" style="2" customWidth="1"/>
    <col min="8469" max="8704" width="9.07421875" style="2"/>
    <col min="8705" max="8705" width="84.07421875" style="2" customWidth="1"/>
    <col min="8706" max="8713" width="7.69140625" style="2" customWidth="1"/>
    <col min="8714" max="8714" width="9.23046875" style="2" customWidth="1"/>
    <col min="8715" max="8722" width="7.69140625" style="2" customWidth="1"/>
    <col min="8723" max="8724" width="9.23046875" style="2" customWidth="1"/>
    <col min="8725" max="8960" width="9.07421875" style="2"/>
    <col min="8961" max="8961" width="84.07421875" style="2" customWidth="1"/>
    <col min="8962" max="8969" width="7.69140625" style="2" customWidth="1"/>
    <col min="8970" max="8970" width="9.23046875" style="2" customWidth="1"/>
    <col min="8971" max="8978" width="7.69140625" style="2" customWidth="1"/>
    <col min="8979" max="8980" width="9.23046875" style="2" customWidth="1"/>
    <col min="8981" max="9216" width="9.07421875" style="2"/>
    <col min="9217" max="9217" width="84.07421875" style="2" customWidth="1"/>
    <col min="9218" max="9225" width="7.69140625" style="2" customWidth="1"/>
    <col min="9226" max="9226" width="9.23046875" style="2" customWidth="1"/>
    <col min="9227" max="9234" width="7.69140625" style="2" customWidth="1"/>
    <col min="9235" max="9236" width="9.23046875" style="2" customWidth="1"/>
    <col min="9237" max="9472" width="9.07421875" style="2"/>
    <col min="9473" max="9473" width="84.07421875" style="2" customWidth="1"/>
    <col min="9474" max="9481" width="7.69140625" style="2" customWidth="1"/>
    <col min="9482" max="9482" width="9.23046875" style="2" customWidth="1"/>
    <col min="9483" max="9490" width="7.69140625" style="2" customWidth="1"/>
    <col min="9491" max="9492" width="9.23046875" style="2" customWidth="1"/>
    <col min="9493" max="9728" width="9.07421875" style="2"/>
    <col min="9729" max="9729" width="84.07421875" style="2" customWidth="1"/>
    <col min="9730" max="9737" width="7.69140625" style="2" customWidth="1"/>
    <col min="9738" max="9738" width="9.23046875" style="2" customWidth="1"/>
    <col min="9739" max="9746" width="7.69140625" style="2" customWidth="1"/>
    <col min="9747" max="9748" width="9.23046875" style="2" customWidth="1"/>
    <col min="9749" max="9984" width="9.07421875" style="2"/>
    <col min="9985" max="9985" width="84.07421875" style="2" customWidth="1"/>
    <col min="9986" max="9993" width="7.69140625" style="2" customWidth="1"/>
    <col min="9994" max="9994" width="9.23046875" style="2" customWidth="1"/>
    <col min="9995" max="10002" width="7.69140625" style="2" customWidth="1"/>
    <col min="10003" max="10004" width="9.23046875" style="2" customWidth="1"/>
    <col min="10005" max="10240" width="9.07421875" style="2"/>
    <col min="10241" max="10241" width="84.07421875" style="2" customWidth="1"/>
    <col min="10242" max="10249" width="7.69140625" style="2" customWidth="1"/>
    <col min="10250" max="10250" width="9.23046875" style="2" customWidth="1"/>
    <col min="10251" max="10258" width="7.69140625" style="2" customWidth="1"/>
    <col min="10259" max="10260" width="9.23046875" style="2" customWidth="1"/>
    <col min="10261" max="10496" width="9.07421875" style="2"/>
    <col min="10497" max="10497" width="84.07421875" style="2" customWidth="1"/>
    <col min="10498" max="10505" width="7.69140625" style="2" customWidth="1"/>
    <col min="10506" max="10506" width="9.23046875" style="2" customWidth="1"/>
    <col min="10507" max="10514" width="7.69140625" style="2" customWidth="1"/>
    <col min="10515" max="10516" width="9.23046875" style="2" customWidth="1"/>
    <col min="10517" max="10752" width="9.07421875" style="2"/>
    <col min="10753" max="10753" width="84.07421875" style="2" customWidth="1"/>
    <col min="10754" max="10761" width="7.69140625" style="2" customWidth="1"/>
    <col min="10762" max="10762" width="9.23046875" style="2" customWidth="1"/>
    <col min="10763" max="10770" width="7.69140625" style="2" customWidth="1"/>
    <col min="10771" max="10772" width="9.23046875" style="2" customWidth="1"/>
    <col min="10773" max="11008" width="9.07421875" style="2"/>
    <col min="11009" max="11009" width="84.07421875" style="2" customWidth="1"/>
    <col min="11010" max="11017" width="7.69140625" style="2" customWidth="1"/>
    <col min="11018" max="11018" width="9.23046875" style="2" customWidth="1"/>
    <col min="11019" max="11026" width="7.69140625" style="2" customWidth="1"/>
    <col min="11027" max="11028" width="9.23046875" style="2" customWidth="1"/>
    <col min="11029" max="11264" width="9.07421875" style="2"/>
    <col min="11265" max="11265" width="84.07421875" style="2" customWidth="1"/>
    <col min="11266" max="11273" width="7.69140625" style="2" customWidth="1"/>
    <col min="11274" max="11274" width="9.23046875" style="2" customWidth="1"/>
    <col min="11275" max="11282" width="7.69140625" style="2" customWidth="1"/>
    <col min="11283" max="11284" width="9.23046875" style="2" customWidth="1"/>
    <col min="11285" max="11520" width="9.07421875" style="2"/>
    <col min="11521" max="11521" width="84.07421875" style="2" customWidth="1"/>
    <col min="11522" max="11529" width="7.69140625" style="2" customWidth="1"/>
    <col min="11530" max="11530" width="9.23046875" style="2" customWidth="1"/>
    <col min="11531" max="11538" width="7.69140625" style="2" customWidth="1"/>
    <col min="11539" max="11540" width="9.23046875" style="2" customWidth="1"/>
    <col min="11541" max="11776" width="9.07421875" style="2"/>
    <col min="11777" max="11777" width="84.07421875" style="2" customWidth="1"/>
    <col min="11778" max="11785" width="7.69140625" style="2" customWidth="1"/>
    <col min="11786" max="11786" width="9.23046875" style="2" customWidth="1"/>
    <col min="11787" max="11794" width="7.69140625" style="2" customWidth="1"/>
    <col min="11795" max="11796" width="9.23046875" style="2" customWidth="1"/>
    <col min="11797" max="12032" width="9.07421875" style="2"/>
    <col min="12033" max="12033" width="84.07421875" style="2" customWidth="1"/>
    <col min="12034" max="12041" width="7.69140625" style="2" customWidth="1"/>
    <col min="12042" max="12042" width="9.23046875" style="2" customWidth="1"/>
    <col min="12043" max="12050" width="7.69140625" style="2" customWidth="1"/>
    <col min="12051" max="12052" width="9.23046875" style="2" customWidth="1"/>
    <col min="12053" max="12288" width="9.07421875" style="2"/>
    <col min="12289" max="12289" width="84.07421875" style="2" customWidth="1"/>
    <col min="12290" max="12297" width="7.69140625" style="2" customWidth="1"/>
    <col min="12298" max="12298" width="9.23046875" style="2" customWidth="1"/>
    <col min="12299" max="12306" width="7.69140625" style="2" customWidth="1"/>
    <col min="12307" max="12308" width="9.23046875" style="2" customWidth="1"/>
    <col min="12309" max="12544" width="9.07421875" style="2"/>
    <col min="12545" max="12545" width="84.07421875" style="2" customWidth="1"/>
    <col min="12546" max="12553" width="7.69140625" style="2" customWidth="1"/>
    <col min="12554" max="12554" width="9.23046875" style="2" customWidth="1"/>
    <col min="12555" max="12562" width="7.69140625" style="2" customWidth="1"/>
    <col min="12563" max="12564" width="9.23046875" style="2" customWidth="1"/>
    <col min="12565" max="12800" width="9.07421875" style="2"/>
    <col min="12801" max="12801" width="84.07421875" style="2" customWidth="1"/>
    <col min="12802" max="12809" width="7.69140625" style="2" customWidth="1"/>
    <col min="12810" max="12810" width="9.23046875" style="2" customWidth="1"/>
    <col min="12811" max="12818" width="7.69140625" style="2" customWidth="1"/>
    <col min="12819" max="12820" width="9.23046875" style="2" customWidth="1"/>
    <col min="12821" max="13056" width="9.07421875" style="2"/>
    <col min="13057" max="13057" width="84.07421875" style="2" customWidth="1"/>
    <col min="13058" max="13065" width="7.69140625" style="2" customWidth="1"/>
    <col min="13066" max="13066" width="9.23046875" style="2" customWidth="1"/>
    <col min="13067" max="13074" width="7.69140625" style="2" customWidth="1"/>
    <col min="13075" max="13076" width="9.23046875" style="2" customWidth="1"/>
    <col min="13077" max="13312" width="9.07421875" style="2"/>
    <col min="13313" max="13313" width="84.07421875" style="2" customWidth="1"/>
    <col min="13314" max="13321" width="7.69140625" style="2" customWidth="1"/>
    <col min="13322" max="13322" width="9.23046875" style="2" customWidth="1"/>
    <col min="13323" max="13330" width="7.69140625" style="2" customWidth="1"/>
    <col min="13331" max="13332" width="9.23046875" style="2" customWidth="1"/>
    <col min="13333" max="13568" width="9.07421875" style="2"/>
    <col min="13569" max="13569" width="84.07421875" style="2" customWidth="1"/>
    <col min="13570" max="13577" width="7.69140625" style="2" customWidth="1"/>
    <col min="13578" max="13578" width="9.23046875" style="2" customWidth="1"/>
    <col min="13579" max="13586" width="7.69140625" style="2" customWidth="1"/>
    <col min="13587" max="13588" width="9.23046875" style="2" customWidth="1"/>
    <col min="13589" max="13824" width="9.07421875" style="2"/>
    <col min="13825" max="13825" width="84.07421875" style="2" customWidth="1"/>
    <col min="13826" max="13833" width="7.69140625" style="2" customWidth="1"/>
    <col min="13834" max="13834" width="9.23046875" style="2" customWidth="1"/>
    <col min="13835" max="13842" width="7.69140625" style="2" customWidth="1"/>
    <col min="13843" max="13844" width="9.23046875" style="2" customWidth="1"/>
    <col min="13845" max="14080" width="9.07421875" style="2"/>
    <col min="14081" max="14081" width="84.07421875" style="2" customWidth="1"/>
    <col min="14082" max="14089" width="7.69140625" style="2" customWidth="1"/>
    <col min="14090" max="14090" width="9.23046875" style="2" customWidth="1"/>
    <col min="14091" max="14098" width="7.69140625" style="2" customWidth="1"/>
    <col min="14099" max="14100" width="9.23046875" style="2" customWidth="1"/>
    <col min="14101" max="14336" width="9.07421875" style="2"/>
    <col min="14337" max="14337" width="84.07421875" style="2" customWidth="1"/>
    <col min="14338" max="14345" width="7.69140625" style="2" customWidth="1"/>
    <col min="14346" max="14346" width="9.23046875" style="2" customWidth="1"/>
    <col min="14347" max="14354" width="7.69140625" style="2" customWidth="1"/>
    <col min="14355" max="14356" width="9.23046875" style="2" customWidth="1"/>
    <col min="14357" max="14592" width="9.07421875" style="2"/>
    <col min="14593" max="14593" width="84.07421875" style="2" customWidth="1"/>
    <col min="14594" max="14601" width="7.69140625" style="2" customWidth="1"/>
    <col min="14602" max="14602" width="9.23046875" style="2" customWidth="1"/>
    <col min="14603" max="14610" width="7.69140625" style="2" customWidth="1"/>
    <col min="14611" max="14612" width="9.23046875" style="2" customWidth="1"/>
    <col min="14613" max="14848" width="9.07421875" style="2"/>
    <col min="14849" max="14849" width="84.07421875" style="2" customWidth="1"/>
    <col min="14850" max="14857" width="7.69140625" style="2" customWidth="1"/>
    <col min="14858" max="14858" width="9.23046875" style="2" customWidth="1"/>
    <col min="14859" max="14866" width="7.69140625" style="2" customWidth="1"/>
    <col min="14867" max="14868" width="9.23046875" style="2" customWidth="1"/>
    <col min="14869" max="15104" width="9.07421875" style="2"/>
    <col min="15105" max="15105" width="84.07421875" style="2" customWidth="1"/>
    <col min="15106" max="15113" width="7.69140625" style="2" customWidth="1"/>
    <col min="15114" max="15114" width="9.23046875" style="2" customWidth="1"/>
    <col min="15115" max="15122" width="7.69140625" style="2" customWidth="1"/>
    <col min="15123" max="15124" width="9.23046875" style="2" customWidth="1"/>
    <col min="15125" max="15360" width="9.07421875" style="2"/>
    <col min="15361" max="15361" width="84.07421875" style="2" customWidth="1"/>
    <col min="15362" max="15369" width="7.69140625" style="2" customWidth="1"/>
    <col min="15370" max="15370" width="9.23046875" style="2" customWidth="1"/>
    <col min="15371" max="15378" width="7.69140625" style="2" customWidth="1"/>
    <col min="15379" max="15380" width="9.23046875" style="2" customWidth="1"/>
    <col min="15381" max="15616" width="9.07421875" style="2"/>
    <col min="15617" max="15617" width="84.07421875" style="2" customWidth="1"/>
    <col min="15618" max="15625" width="7.69140625" style="2" customWidth="1"/>
    <col min="15626" max="15626" width="9.23046875" style="2" customWidth="1"/>
    <col min="15627" max="15634" width="7.69140625" style="2" customWidth="1"/>
    <col min="15635" max="15636" width="9.23046875" style="2" customWidth="1"/>
    <col min="15637" max="15872" width="9.07421875" style="2"/>
    <col min="15873" max="15873" width="84.07421875" style="2" customWidth="1"/>
    <col min="15874" max="15881" width="7.69140625" style="2" customWidth="1"/>
    <col min="15882" max="15882" width="9.23046875" style="2" customWidth="1"/>
    <col min="15883" max="15890" width="7.69140625" style="2" customWidth="1"/>
    <col min="15891" max="15892" width="9.23046875" style="2" customWidth="1"/>
    <col min="15893" max="16128" width="9.07421875" style="2"/>
    <col min="16129" max="16129" width="84.07421875" style="2" customWidth="1"/>
    <col min="16130" max="16137" width="7.69140625" style="2" customWidth="1"/>
    <col min="16138" max="16138" width="9.23046875" style="2" customWidth="1"/>
    <col min="16139" max="16146" width="7.69140625" style="2" customWidth="1"/>
    <col min="16147" max="16148" width="9.23046875" style="2" customWidth="1"/>
    <col min="16149" max="16384" width="9.07421875" style="2"/>
  </cols>
  <sheetData>
    <row r="1" spans="1:20" ht="20.149999999999999" x14ac:dyDescent="0.5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2.7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s="48" customFormat="1" ht="20.25" customHeight="1" x14ac:dyDescent="0.35">
      <c r="A3" s="18" t="s">
        <v>46</v>
      </c>
      <c r="B3" s="43" t="s">
        <v>47</v>
      </c>
      <c r="C3" s="43" t="s">
        <v>48</v>
      </c>
      <c r="D3" s="43" t="s">
        <v>49</v>
      </c>
      <c r="E3" s="44" t="s">
        <v>50</v>
      </c>
      <c r="F3" s="43" t="s">
        <v>51</v>
      </c>
      <c r="G3" s="43" t="s">
        <v>52</v>
      </c>
      <c r="H3" s="43" t="s">
        <v>53</v>
      </c>
      <c r="I3" s="44" t="s">
        <v>54</v>
      </c>
      <c r="J3" s="45" t="s">
        <v>55</v>
      </c>
      <c r="K3" s="43" t="s">
        <v>56</v>
      </c>
      <c r="L3" s="43" t="s">
        <v>57</v>
      </c>
      <c r="M3" s="43" t="s">
        <v>58</v>
      </c>
      <c r="N3" s="44" t="s">
        <v>59</v>
      </c>
      <c r="O3" s="46" t="s">
        <v>60</v>
      </c>
      <c r="P3" s="43" t="s">
        <v>61</v>
      </c>
      <c r="Q3" s="43" t="s">
        <v>62</v>
      </c>
      <c r="R3" s="44" t="s">
        <v>63</v>
      </c>
      <c r="S3" s="45" t="s">
        <v>64</v>
      </c>
      <c r="T3" s="47" t="s">
        <v>38</v>
      </c>
    </row>
    <row r="4" spans="1:20" s="54" customFormat="1" ht="12.9" x14ac:dyDescent="0.3">
      <c r="A4" s="49" t="s">
        <v>65</v>
      </c>
      <c r="B4" s="50">
        <v>4</v>
      </c>
      <c r="C4" s="50">
        <v>4</v>
      </c>
      <c r="D4" s="50">
        <v>7</v>
      </c>
      <c r="E4" s="51">
        <f>SUM(B4:D4)</f>
        <v>15</v>
      </c>
      <c r="F4" s="50">
        <v>10</v>
      </c>
      <c r="G4" s="50">
        <v>11</v>
      </c>
      <c r="H4" s="50">
        <v>15</v>
      </c>
      <c r="I4" s="51">
        <f>SUM(F4:H4)</f>
        <v>36</v>
      </c>
      <c r="J4" s="52">
        <f>I4+E4</f>
        <v>51</v>
      </c>
      <c r="K4" s="50">
        <v>8</v>
      </c>
      <c r="L4" s="50">
        <v>5</v>
      </c>
      <c r="M4" s="50">
        <v>6</v>
      </c>
      <c r="N4" s="51">
        <f t="shared" ref="N4:N46" si="0">SUM(K4:M4)</f>
        <v>19</v>
      </c>
      <c r="O4" s="50">
        <v>7</v>
      </c>
      <c r="P4" s="50">
        <v>4</v>
      </c>
      <c r="Q4" s="50">
        <v>6</v>
      </c>
      <c r="R4" s="51">
        <f>SUM(O4:Q4)</f>
        <v>17</v>
      </c>
      <c r="S4" s="52">
        <f t="shared" ref="S4:S46" si="1">R4+N4</f>
        <v>36</v>
      </c>
      <c r="T4" s="53">
        <f t="shared" ref="T4:T46" si="2">Q4+P4+O4+M4+L4+K4+H4+G4+F4+D4+C4+B4</f>
        <v>87</v>
      </c>
    </row>
    <row r="5" spans="1:20" ht="12.9" x14ac:dyDescent="0.3">
      <c r="A5" s="55" t="s">
        <v>66</v>
      </c>
      <c r="B5" s="56"/>
      <c r="C5" s="56"/>
      <c r="D5" s="56"/>
      <c r="E5" s="57">
        <f t="shared" ref="E5:E46" si="3">SUM(B5:D5)</f>
        <v>0</v>
      </c>
      <c r="F5" s="56"/>
      <c r="G5" s="56"/>
      <c r="H5" s="56"/>
      <c r="I5" s="57">
        <f t="shared" ref="I5:I46" si="4">SUM(F5:H5)</f>
        <v>0</v>
      </c>
      <c r="J5" s="58">
        <f t="shared" ref="J5:J46" si="5">I5+E5</f>
        <v>0</v>
      </c>
      <c r="K5" s="56">
        <v>0</v>
      </c>
      <c r="L5" s="56">
        <v>2</v>
      </c>
      <c r="M5" s="56"/>
      <c r="N5" s="57">
        <f t="shared" si="0"/>
        <v>2</v>
      </c>
      <c r="O5" s="56">
        <v>9</v>
      </c>
      <c r="P5" s="56">
        <v>5</v>
      </c>
      <c r="Q5" s="56">
        <v>1</v>
      </c>
      <c r="R5" s="57">
        <f t="shared" ref="R5:R46" si="6">SUM(O5:Q5)</f>
        <v>15</v>
      </c>
      <c r="S5" s="58">
        <f t="shared" si="1"/>
        <v>17</v>
      </c>
      <c r="T5" s="59">
        <f t="shared" si="2"/>
        <v>17</v>
      </c>
    </row>
    <row r="6" spans="1:20" ht="12.9" x14ac:dyDescent="0.3">
      <c r="A6" s="55" t="s">
        <v>67</v>
      </c>
      <c r="B6" s="56"/>
      <c r="C6" s="56"/>
      <c r="D6" s="56"/>
      <c r="E6" s="57">
        <f t="shared" si="3"/>
        <v>0</v>
      </c>
      <c r="F6" s="56"/>
      <c r="G6" s="56"/>
      <c r="H6" s="56"/>
      <c r="I6" s="57">
        <f t="shared" si="4"/>
        <v>0</v>
      </c>
      <c r="J6" s="58">
        <f t="shared" si="5"/>
        <v>0</v>
      </c>
      <c r="K6" s="56"/>
      <c r="L6" s="56"/>
      <c r="M6" s="56"/>
      <c r="N6" s="57">
        <f t="shared" si="0"/>
        <v>0</v>
      </c>
      <c r="O6" s="56"/>
      <c r="P6" s="56"/>
      <c r="Q6" s="56"/>
      <c r="R6" s="57">
        <f t="shared" si="6"/>
        <v>0</v>
      </c>
      <c r="S6" s="58">
        <f t="shared" si="1"/>
        <v>0</v>
      </c>
      <c r="T6" s="59">
        <f t="shared" si="2"/>
        <v>0</v>
      </c>
    </row>
    <row r="7" spans="1:20" s="60" customFormat="1" ht="12.9" x14ac:dyDescent="0.3">
      <c r="A7" s="49" t="s">
        <v>68</v>
      </c>
      <c r="B7" s="50">
        <v>6</v>
      </c>
      <c r="C7" s="50">
        <v>5</v>
      </c>
      <c r="D7" s="50">
        <v>2</v>
      </c>
      <c r="E7" s="51">
        <f t="shared" si="3"/>
        <v>13</v>
      </c>
      <c r="F7" s="50">
        <v>5</v>
      </c>
      <c r="G7" s="50">
        <v>3</v>
      </c>
      <c r="H7" s="50">
        <v>8</v>
      </c>
      <c r="I7" s="51">
        <f t="shared" si="4"/>
        <v>16</v>
      </c>
      <c r="J7" s="52">
        <f t="shared" si="5"/>
        <v>29</v>
      </c>
      <c r="K7" s="50">
        <v>3</v>
      </c>
      <c r="L7" s="50">
        <v>6</v>
      </c>
      <c r="M7" s="50">
        <v>5</v>
      </c>
      <c r="N7" s="51">
        <f t="shared" si="0"/>
        <v>14</v>
      </c>
      <c r="O7" s="50">
        <v>1</v>
      </c>
      <c r="P7" s="50">
        <v>3</v>
      </c>
      <c r="Q7" s="50">
        <v>3</v>
      </c>
      <c r="R7" s="51">
        <f t="shared" si="6"/>
        <v>7</v>
      </c>
      <c r="S7" s="52">
        <f t="shared" si="1"/>
        <v>21</v>
      </c>
      <c r="T7" s="53">
        <f t="shared" si="2"/>
        <v>50</v>
      </c>
    </row>
    <row r="8" spans="1:20" ht="12.9" x14ac:dyDescent="0.3">
      <c r="A8" s="55" t="s">
        <v>69</v>
      </c>
      <c r="B8" s="56"/>
      <c r="C8" s="56"/>
      <c r="D8" s="56">
        <v>1</v>
      </c>
      <c r="E8" s="57">
        <f t="shared" si="3"/>
        <v>1</v>
      </c>
      <c r="F8" s="56"/>
      <c r="G8" s="56"/>
      <c r="H8" s="56"/>
      <c r="I8" s="57">
        <f t="shared" si="4"/>
        <v>0</v>
      </c>
      <c r="J8" s="58">
        <f t="shared" si="5"/>
        <v>1</v>
      </c>
      <c r="K8" s="56"/>
      <c r="L8" s="56"/>
      <c r="M8" s="56"/>
      <c r="N8" s="57">
        <f t="shared" si="0"/>
        <v>0</v>
      </c>
      <c r="O8" s="56"/>
      <c r="P8" s="56"/>
      <c r="Q8" s="56"/>
      <c r="R8" s="57">
        <f t="shared" si="6"/>
        <v>0</v>
      </c>
      <c r="S8" s="58">
        <f t="shared" si="1"/>
        <v>0</v>
      </c>
      <c r="T8" s="59">
        <f t="shared" si="2"/>
        <v>1</v>
      </c>
    </row>
    <row r="9" spans="1:20" s="26" customFormat="1" ht="12.9" x14ac:dyDescent="0.3">
      <c r="A9" s="55" t="s">
        <v>70</v>
      </c>
      <c r="B9" s="56"/>
      <c r="C9" s="56">
        <v>1</v>
      </c>
      <c r="D9" s="56"/>
      <c r="E9" s="57">
        <f t="shared" si="3"/>
        <v>1</v>
      </c>
      <c r="F9" s="56">
        <v>1</v>
      </c>
      <c r="G9" s="56"/>
      <c r="H9" s="56"/>
      <c r="I9" s="57">
        <f t="shared" si="4"/>
        <v>1</v>
      </c>
      <c r="J9" s="58">
        <f t="shared" si="5"/>
        <v>2</v>
      </c>
      <c r="K9" s="56"/>
      <c r="L9" s="56"/>
      <c r="M9" s="56"/>
      <c r="N9" s="57">
        <f t="shared" si="0"/>
        <v>0</v>
      </c>
      <c r="O9" s="56"/>
      <c r="P9" s="56"/>
      <c r="Q9" s="56"/>
      <c r="R9" s="57">
        <f t="shared" si="6"/>
        <v>0</v>
      </c>
      <c r="S9" s="58">
        <f t="shared" si="1"/>
        <v>0</v>
      </c>
      <c r="T9" s="59">
        <f t="shared" si="2"/>
        <v>2</v>
      </c>
    </row>
    <row r="10" spans="1:20" ht="12.9" x14ac:dyDescent="0.3">
      <c r="A10" s="55" t="s">
        <v>71</v>
      </c>
      <c r="B10" s="56">
        <v>1</v>
      </c>
      <c r="C10" s="56">
        <v>2</v>
      </c>
      <c r="D10" s="56"/>
      <c r="E10" s="57">
        <f t="shared" si="3"/>
        <v>3</v>
      </c>
      <c r="F10" s="56">
        <v>3</v>
      </c>
      <c r="G10" s="56"/>
      <c r="H10" s="56"/>
      <c r="I10" s="57">
        <f t="shared" si="4"/>
        <v>3</v>
      </c>
      <c r="J10" s="58">
        <f t="shared" si="5"/>
        <v>6</v>
      </c>
      <c r="K10" s="56"/>
      <c r="L10" s="56">
        <v>1</v>
      </c>
      <c r="M10" s="56">
        <v>1</v>
      </c>
      <c r="N10" s="57">
        <f t="shared" si="0"/>
        <v>2</v>
      </c>
      <c r="O10" s="56">
        <v>1</v>
      </c>
      <c r="P10" s="56">
        <v>2</v>
      </c>
      <c r="Q10" s="56"/>
      <c r="R10" s="57">
        <f t="shared" si="6"/>
        <v>3</v>
      </c>
      <c r="S10" s="58">
        <f t="shared" si="1"/>
        <v>5</v>
      </c>
      <c r="T10" s="59">
        <f t="shared" si="2"/>
        <v>11</v>
      </c>
    </row>
    <row r="11" spans="1:20" ht="12.9" x14ac:dyDescent="0.3">
      <c r="A11" s="55" t="s">
        <v>72</v>
      </c>
      <c r="B11" s="56"/>
      <c r="C11" s="56"/>
      <c r="D11" s="56"/>
      <c r="E11" s="57">
        <f t="shared" si="3"/>
        <v>0</v>
      </c>
      <c r="F11" s="56"/>
      <c r="G11" s="56"/>
      <c r="H11" s="56"/>
      <c r="I11" s="57">
        <f t="shared" si="4"/>
        <v>0</v>
      </c>
      <c r="J11" s="58">
        <f t="shared" si="5"/>
        <v>0</v>
      </c>
      <c r="K11" s="56"/>
      <c r="L11" s="56"/>
      <c r="M11" s="56"/>
      <c r="N11" s="57">
        <f t="shared" si="0"/>
        <v>0</v>
      </c>
      <c r="O11" s="56"/>
      <c r="P11" s="56"/>
      <c r="Q11" s="56"/>
      <c r="R11" s="57">
        <f t="shared" si="6"/>
        <v>0</v>
      </c>
      <c r="S11" s="58">
        <f t="shared" si="1"/>
        <v>0</v>
      </c>
      <c r="T11" s="59">
        <f t="shared" si="2"/>
        <v>0</v>
      </c>
    </row>
    <row r="12" spans="1:20" ht="12.9" x14ac:dyDescent="0.3">
      <c r="A12" s="55" t="s">
        <v>73</v>
      </c>
      <c r="B12" s="56"/>
      <c r="C12" s="56"/>
      <c r="D12" s="56"/>
      <c r="E12" s="57">
        <f t="shared" si="3"/>
        <v>0</v>
      </c>
      <c r="F12" s="56"/>
      <c r="G12" s="56"/>
      <c r="H12" s="56"/>
      <c r="I12" s="57">
        <f t="shared" si="4"/>
        <v>0</v>
      </c>
      <c r="J12" s="58">
        <f t="shared" si="5"/>
        <v>0</v>
      </c>
      <c r="K12" s="56"/>
      <c r="L12" s="56"/>
      <c r="M12" s="56"/>
      <c r="N12" s="57">
        <f t="shared" si="0"/>
        <v>0</v>
      </c>
      <c r="O12" s="56"/>
      <c r="P12" s="56"/>
      <c r="Q12" s="56"/>
      <c r="R12" s="57">
        <f t="shared" si="6"/>
        <v>0</v>
      </c>
      <c r="S12" s="58">
        <f t="shared" si="1"/>
        <v>0</v>
      </c>
      <c r="T12" s="59">
        <f t="shared" si="2"/>
        <v>0</v>
      </c>
    </row>
    <row r="13" spans="1:20" s="60" customFormat="1" ht="12.9" x14ac:dyDescent="0.3">
      <c r="A13" s="49" t="s">
        <v>74</v>
      </c>
      <c r="B13" s="50">
        <v>3</v>
      </c>
      <c r="C13" s="50">
        <v>2</v>
      </c>
      <c r="D13" s="50">
        <v>1</v>
      </c>
      <c r="E13" s="51">
        <f t="shared" si="3"/>
        <v>6</v>
      </c>
      <c r="F13" s="50">
        <v>3</v>
      </c>
      <c r="G13" s="50">
        <v>2</v>
      </c>
      <c r="H13" s="50"/>
      <c r="I13" s="51">
        <f t="shared" si="4"/>
        <v>5</v>
      </c>
      <c r="J13" s="52">
        <f t="shared" si="5"/>
        <v>11</v>
      </c>
      <c r="K13" s="50"/>
      <c r="L13" s="50">
        <v>1</v>
      </c>
      <c r="M13" s="50">
        <v>4</v>
      </c>
      <c r="N13" s="51">
        <f t="shared" si="0"/>
        <v>5</v>
      </c>
      <c r="O13" s="50">
        <v>2</v>
      </c>
      <c r="P13" s="50">
        <v>3</v>
      </c>
      <c r="Q13" s="50">
        <v>6</v>
      </c>
      <c r="R13" s="51">
        <f t="shared" si="6"/>
        <v>11</v>
      </c>
      <c r="S13" s="52">
        <f t="shared" si="1"/>
        <v>16</v>
      </c>
      <c r="T13" s="53">
        <f t="shared" si="2"/>
        <v>27</v>
      </c>
    </row>
    <row r="14" spans="1:20" ht="12.9" x14ac:dyDescent="0.3">
      <c r="A14" s="55" t="s">
        <v>75</v>
      </c>
      <c r="B14" s="56">
        <v>1</v>
      </c>
      <c r="C14" s="56"/>
      <c r="D14" s="56">
        <v>1</v>
      </c>
      <c r="E14" s="57">
        <f t="shared" si="3"/>
        <v>2</v>
      </c>
      <c r="F14" s="56"/>
      <c r="G14" s="56"/>
      <c r="H14" s="56"/>
      <c r="I14" s="57">
        <f t="shared" si="4"/>
        <v>0</v>
      </c>
      <c r="J14" s="58">
        <f t="shared" si="5"/>
        <v>2</v>
      </c>
      <c r="K14" s="56"/>
      <c r="L14" s="56">
        <v>1</v>
      </c>
      <c r="M14" s="56"/>
      <c r="N14" s="57">
        <f t="shared" si="0"/>
        <v>1</v>
      </c>
      <c r="O14" s="56"/>
      <c r="P14" s="56">
        <v>2</v>
      </c>
      <c r="Q14" s="56">
        <v>2</v>
      </c>
      <c r="R14" s="57">
        <f t="shared" si="6"/>
        <v>4</v>
      </c>
      <c r="S14" s="58">
        <f t="shared" si="1"/>
        <v>5</v>
      </c>
      <c r="T14" s="59">
        <f t="shared" si="2"/>
        <v>7</v>
      </c>
    </row>
    <row r="15" spans="1:20" ht="12.9" x14ac:dyDescent="0.3">
      <c r="A15" s="55" t="s">
        <v>76</v>
      </c>
      <c r="B15" s="56"/>
      <c r="C15" s="56"/>
      <c r="D15" s="56"/>
      <c r="E15" s="57">
        <f t="shared" si="3"/>
        <v>0</v>
      </c>
      <c r="F15" s="56"/>
      <c r="G15" s="56"/>
      <c r="H15" s="56"/>
      <c r="I15" s="57">
        <f t="shared" si="4"/>
        <v>0</v>
      </c>
      <c r="J15" s="58">
        <f t="shared" si="5"/>
        <v>0</v>
      </c>
      <c r="K15" s="56"/>
      <c r="L15" s="56"/>
      <c r="M15" s="56"/>
      <c r="N15" s="57">
        <f t="shared" si="0"/>
        <v>0</v>
      </c>
      <c r="O15" s="56"/>
      <c r="P15" s="56"/>
      <c r="Q15" s="56"/>
      <c r="R15" s="57">
        <f t="shared" si="6"/>
        <v>0</v>
      </c>
      <c r="S15" s="58">
        <f t="shared" si="1"/>
        <v>0</v>
      </c>
      <c r="T15" s="59">
        <f t="shared" si="2"/>
        <v>0</v>
      </c>
    </row>
    <row r="16" spans="1:20" ht="12.9" x14ac:dyDescent="0.3">
      <c r="A16" s="55" t="s">
        <v>77</v>
      </c>
      <c r="B16" s="56"/>
      <c r="C16" s="56"/>
      <c r="D16" s="56"/>
      <c r="E16" s="57">
        <f t="shared" si="3"/>
        <v>0</v>
      </c>
      <c r="F16" s="56"/>
      <c r="G16" s="56"/>
      <c r="H16" s="56"/>
      <c r="I16" s="57">
        <f t="shared" si="4"/>
        <v>0</v>
      </c>
      <c r="J16" s="58">
        <f t="shared" si="5"/>
        <v>0</v>
      </c>
      <c r="K16" s="56"/>
      <c r="L16" s="56"/>
      <c r="M16" s="56"/>
      <c r="N16" s="57">
        <f t="shared" si="0"/>
        <v>0</v>
      </c>
      <c r="O16" s="56"/>
      <c r="P16" s="56"/>
      <c r="Q16" s="56"/>
      <c r="R16" s="57">
        <f t="shared" si="6"/>
        <v>0</v>
      </c>
      <c r="S16" s="58">
        <f t="shared" si="1"/>
        <v>0</v>
      </c>
      <c r="T16" s="59">
        <f t="shared" si="2"/>
        <v>0</v>
      </c>
    </row>
    <row r="17" spans="1:20" ht="12.9" x14ac:dyDescent="0.3">
      <c r="A17" s="55" t="s">
        <v>78</v>
      </c>
      <c r="B17" s="56"/>
      <c r="C17" s="56"/>
      <c r="D17" s="56"/>
      <c r="E17" s="57">
        <f t="shared" si="3"/>
        <v>0</v>
      </c>
      <c r="F17" s="56"/>
      <c r="G17" s="56"/>
      <c r="H17" s="56"/>
      <c r="I17" s="57">
        <f t="shared" si="4"/>
        <v>0</v>
      </c>
      <c r="J17" s="58">
        <f t="shared" si="5"/>
        <v>0</v>
      </c>
      <c r="K17" s="56"/>
      <c r="L17" s="56"/>
      <c r="M17" s="56"/>
      <c r="N17" s="57">
        <f t="shared" si="0"/>
        <v>0</v>
      </c>
      <c r="O17" s="56"/>
      <c r="P17" s="56"/>
      <c r="Q17" s="56"/>
      <c r="R17" s="57">
        <f t="shared" si="6"/>
        <v>0</v>
      </c>
      <c r="S17" s="58">
        <f t="shared" si="1"/>
        <v>0</v>
      </c>
      <c r="T17" s="59">
        <f t="shared" si="2"/>
        <v>0</v>
      </c>
    </row>
    <row r="18" spans="1:20" ht="12.9" x14ac:dyDescent="0.3">
      <c r="A18" s="55" t="s">
        <v>79</v>
      </c>
      <c r="B18" s="56"/>
      <c r="C18" s="56"/>
      <c r="D18" s="56"/>
      <c r="E18" s="57">
        <f t="shared" si="3"/>
        <v>0</v>
      </c>
      <c r="F18" s="56"/>
      <c r="G18" s="56"/>
      <c r="H18" s="56"/>
      <c r="I18" s="57">
        <f t="shared" si="4"/>
        <v>0</v>
      </c>
      <c r="J18" s="58">
        <f t="shared" si="5"/>
        <v>0</v>
      </c>
      <c r="K18" s="56"/>
      <c r="L18" s="56"/>
      <c r="M18" s="56"/>
      <c r="N18" s="57">
        <f t="shared" si="0"/>
        <v>0</v>
      </c>
      <c r="O18" s="56"/>
      <c r="P18" s="56"/>
      <c r="Q18" s="56"/>
      <c r="R18" s="57">
        <f t="shared" si="6"/>
        <v>0</v>
      </c>
      <c r="S18" s="58">
        <f t="shared" si="1"/>
        <v>0</v>
      </c>
      <c r="T18" s="59">
        <f t="shared" si="2"/>
        <v>0</v>
      </c>
    </row>
    <row r="19" spans="1:20" ht="12.9" x14ac:dyDescent="0.3">
      <c r="A19" s="55" t="s">
        <v>80</v>
      </c>
      <c r="B19" s="56"/>
      <c r="C19" s="56"/>
      <c r="D19" s="56"/>
      <c r="E19" s="57">
        <f t="shared" si="3"/>
        <v>0</v>
      </c>
      <c r="F19" s="56"/>
      <c r="G19" s="56"/>
      <c r="H19" s="56"/>
      <c r="I19" s="57">
        <f t="shared" si="4"/>
        <v>0</v>
      </c>
      <c r="J19" s="58">
        <f t="shared" si="5"/>
        <v>0</v>
      </c>
      <c r="K19" s="56"/>
      <c r="L19" s="56"/>
      <c r="M19" s="56"/>
      <c r="N19" s="57">
        <f t="shared" si="0"/>
        <v>0</v>
      </c>
      <c r="O19" s="56"/>
      <c r="P19" s="56"/>
      <c r="Q19" s="56"/>
      <c r="R19" s="57">
        <f t="shared" si="6"/>
        <v>0</v>
      </c>
      <c r="S19" s="58">
        <f t="shared" si="1"/>
        <v>0</v>
      </c>
      <c r="T19" s="59">
        <f t="shared" si="2"/>
        <v>0</v>
      </c>
    </row>
    <row r="20" spans="1:20" ht="12.9" x14ac:dyDescent="0.3">
      <c r="A20" s="55" t="s">
        <v>81</v>
      </c>
      <c r="B20" s="56"/>
      <c r="C20" s="56"/>
      <c r="D20" s="56"/>
      <c r="E20" s="57">
        <f t="shared" si="3"/>
        <v>0</v>
      </c>
      <c r="F20" s="56"/>
      <c r="G20" s="56"/>
      <c r="H20" s="56"/>
      <c r="I20" s="57">
        <f t="shared" si="4"/>
        <v>0</v>
      </c>
      <c r="J20" s="58">
        <f t="shared" si="5"/>
        <v>0</v>
      </c>
      <c r="K20" s="56"/>
      <c r="L20" s="56"/>
      <c r="M20" s="56"/>
      <c r="N20" s="57">
        <f t="shared" si="0"/>
        <v>0</v>
      </c>
      <c r="O20" s="56"/>
      <c r="P20" s="56"/>
      <c r="Q20" s="56"/>
      <c r="R20" s="57">
        <f t="shared" si="6"/>
        <v>0</v>
      </c>
      <c r="S20" s="58">
        <f t="shared" si="1"/>
        <v>0</v>
      </c>
      <c r="T20" s="59">
        <f t="shared" si="2"/>
        <v>0</v>
      </c>
    </row>
    <row r="21" spans="1:20" ht="12.9" x14ac:dyDescent="0.3">
      <c r="A21" s="55" t="s">
        <v>82</v>
      </c>
      <c r="B21" s="56"/>
      <c r="C21" s="56"/>
      <c r="D21" s="56"/>
      <c r="E21" s="57">
        <f t="shared" si="3"/>
        <v>0</v>
      </c>
      <c r="F21" s="56"/>
      <c r="G21" s="56"/>
      <c r="H21" s="56"/>
      <c r="I21" s="57">
        <f t="shared" si="4"/>
        <v>0</v>
      </c>
      <c r="J21" s="58">
        <f t="shared" si="5"/>
        <v>0</v>
      </c>
      <c r="K21" s="56"/>
      <c r="L21" s="56"/>
      <c r="M21" s="56"/>
      <c r="N21" s="57">
        <f t="shared" si="0"/>
        <v>0</v>
      </c>
      <c r="O21" s="56"/>
      <c r="P21" s="56"/>
      <c r="Q21" s="56"/>
      <c r="R21" s="57">
        <f t="shared" si="6"/>
        <v>0</v>
      </c>
      <c r="S21" s="58">
        <f t="shared" si="1"/>
        <v>0</v>
      </c>
      <c r="T21" s="59">
        <f t="shared" si="2"/>
        <v>0</v>
      </c>
    </row>
    <row r="22" spans="1:20" s="26" customFormat="1" ht="12.9" x14ac:dyDescent="0.3">
      <c r="A22" s="55" t="s">
        <v>83</v>
      </c>
      <c r="B22" s="56"/>
      <c r="C22" s="56"/>
      <c r="D22" s="56"/>
      <c r="E22" s="57">
        <f t="shared" si="3"/>
        <v>0</v>
      </c>
      <c r="F22" s="56"/>
      <c r="G22" s="56"/>
      <c r="H22" s="56"/>
      <c r="I22" s="57">
        <f t="shared" si="4"/>
        <v>0</v>
      </c>
      <c r="J22" s="58">
        <f t="shared" si="5"/>
        <v>0</v>
      </c>
      <c r="K22" s="56"/>
      <c r="L22" s="56"/>
      <c r="M22" s="56"/>
      <c r="N22" s="57">
        <f t="shared" si="0"/>
        <v>0</v>
      </c>
      <c r="O22" s="56"/>
      <c r="P22" s="56"/>
      <c r="Q22" s="56"/>
      <c r="R22" s="57">
        <f t="shared" si="6"/>
        <v>0</v>
      </c>
      <c r="S22" s="58">
        <f t="shared" si="1"/>
        <v>0</v>
      </c>
      <c r="T22" s="59">
        <f t="shared" si="2"/>
        <v>0</v>
      </c>
    </row>
    <row r="23" spans="1:20" ht="12.9" x14ac:dyDescent="0.3">
      <c r="A23" s="55" t="s">
        <v>84</v>
      </c>
      <c r="B23" s="56"/>
      <c r="C23" s="56"/>
      <c r="D23" s="56"/>
      <c r="E23" s="57">
        <f t="shared" si="3"/>
        <v>0</v>
      </c>
      <c r="F23" s="56"/>
      <c r="G23" s="56"/>
      <c r="H23" s="56"/>
      <c r="I23" s="57">
        <f t="shared" si="4"/>
        <v>0</v>
      </c>
      <c r="J23" s="58">
        <f t="shared" si="5"/>
        <v>0</v>
      </c>
      <c r="K23" s="56"/>
      <c r="L23" s="56"/>
      <c r="M23" s="56"/>
      <c r="N23" s="57">
        <f t="shared" si="0"/>
        <v>0</v>
      </c>
      <c r="O23" s="56"/>
      <c r="P23" s="56"/>
      <c r="Q23" s="56"/>
      <c r="R23" s="57">
        <f t="shared" si="6"/>
        <v>0</v>
      </c>
      <c r="S23" s="58">
        <f t="shared" si="1"/>
        <v>0</v>
      </c>
      <c r="T23" s="59">
        <f t="shared" si="2"/>
        <v>0</v>
      </c>
    </row>
    <row r="24" spans="1:20" ht="12.9" x14ac:dyDescent="0.3">
      <c r="A24" s="55" t="s">
        <v>85</v>
      </c>
      <c r="B24" s="56"/>
      <c r="C24" s="56"/>
      <c r="D24" s="56"/>
      <c r="E24" s="57">
        <f t="shared" si="3"/>
        <v>0</v>
      </c>
      <c r="F24" s="56"/>
      <c r="G24" s="56"/>
      <c r="H24" s="56"/>
      <c r="I24" s="57">
        <f t="shared" si="4"/>
        <v>0</v>
      </c>
      <c r="J24" s="58">
        <f t="shared" si="5"/>
        <v>0</v>
      </c>
      <c r="K24" s="56"/>
      <c r="L24" s="56"/>
      <c r="M24" s="56"/>
      <c r="N24" s="57">
        <f t="shared" si="0"/>
        <v>0</v>
      </c>
      <c r="O24" s="56"/>
      <c r="P24" s="56"/>
      <c r="Q24" s="56"/>
      <c r="R24" s="57">
        <f t="shared" si="6"/>
        <v>0</v>
      </c>
      <c r="S24" s="58">
        <f t="shared" si="1"/>
        <v>0</v>
      </c>
      <c r="T24" s="59">
        <f t="shared" si="2"/>
        <v>0</v>
      </c>
    </row>
    <row r="25" spans="1:20" ht="12.9" x14ac:dyDescent="0.3">
      <c r="A25" s="55" t="s">
        <v>86</v>
      </c>
      <c r="B25" s="56"/>
      <c r="C25" s="56"/>
      <c r="D25" s="56"/>
      <c r="E25" s="57">
        <f t="shared" si="3"/>
        <v>0</v>
      </c>
      <c r="F25" s="56"/>
      <c r="G25" s="56"/>
      <c r="H25" s="56"/>
      <c r="I25" s="57">
        <f t="shared" si="4"/>
        <v>0</v>
      </c>
      <c r="J25" s="58">
        <f t="shared" si="5"/>
        <v>0</v>
      </c>
      <c r="K25" s="56"/>
      <c r="L25" s="56"/>
      <c r="M25" s="56"/>
      <c r="N25" s="57">
        <f t="shared" si="0"/>
        <v>0</v>
      </c>
      <c r="O25" s="56"/>
      <c r="P25" s="56"/>
      <c r="Q25" s="56"/>
      <c r="R25" s="57">
        <f t="shared" si="6"/>
        <v>0</v>
      </c>
      <c r="S25" s="58">
        <f t="shared" si="1"/>
        <v>0</v>
      </c>
      <c r="T25" s="59">
        <f t="shared" si="2"/>
        <v>0</v>
      </c>
    </row>
    <row r="26" spans="1:20" ht="15" customHeight="1" x14ac:dyDescent="0.3">
      <c r="A26" s="55" t="s">
        <v>87</v>
      </c>
      <c r="B26" s="56">
        <v>2</v>
      </c>
      <c r="C26" s="56"/>
      <c r="D26" s="56"/>
      <c r="E26" s="57">
        <f t="shared" si="3"/>
        <v>2</v>
      </c>
      <c r="F26" s="56"/>
      <c r="G26" s="56">
        <v>1</v>
      </c>
      <c r="H26" s="56"/>
      <c r="I26" s="57">
        <f t="shared" si="4"/>
        <v>1</v>
      </c>
      <c r="J26" s="58">
        <f t="shared" si="5"/>
        <v>3</v>
      </c>
      <c r="K26" s="56"/>
      <c r="L26" s="56">
        <v>1</v>
      </c>
      <c r="M26" s="56"/>
      <c r="N26" s="57">
        <f t="shared" si="0"/>
        <v>1</v>
      </c>
      <c r="O26" s="56"/>
      <c r="P26" s="56"/>
      <c r="Q26" s="56"/>
      <c r="R26" s="57">
        <f t="shared" si="6"/>
        <v>0</v>
      </c>
      <c r="S26" s="58">
        <f t="shared" si="1"/>
        <v>1</v>
      </c>
      <c r="T26" s="59">
        <f t="shared" si="2"/>
        <v>4</v>
      </c>
    </row>
    <row r="27" spans="1:20" ht="12.9" x14ac:dyDescent="0.3">
      <c r="A27" s="55" t="s">
        <v>88</v>
      </c>
      <c r="B27" s="56"/>
      <c r="C27" s="56"/>
      <c r="D27" s="56"/>
      <c r="E27" s="57">
        <f t="shared" si="3"/>
        <v>0</v>
      </c>
      <c r="F27" s="56"/>
      <c r="G27" s="56"/>
      <c r="H27" s="56"/>
      <c r="I27" s="57">
        <f t="shared" si="4"/>
        <v>0</v>
      </c>
      <c r="J27" s="58">
        <f t="shared" si="5"/>
        <v>0</v>
      </c>
      <c r="K27" s="56"/>
      <c r="L27" s="56">
        <v>1</v>
      </c>
      <c r="M27" s="56">
        <v>1</v>
      </c>
      <c r="N27" s="57">
        <f t="shared" si="0"/>
        <v>2</v>
      </c>
      <c r="O27" s="56"/>
      <c r="P27" s="56">
        <v>1</v>
      </c>
      <c r="Q27" s="56">
        <v>2</v>
      </c>
      <c r="R27" s="57">
        <f t="shared" si="6"/>
        <v>3</v>
      </c>
      <c r="S27" s="58">
        <f t="shared" si="1"/>
        <v>5</v>
      </c>
      <c r="T27" s="59">
        <f t="shared" si="2"/>
        <v>5</v>
      </c>
    </row>
    <row r="28" spans="1:20" ht="12.9" x14ac:dyDescent="0.3">
      <c r="A28" s="55" t="s">
        <v>89</v>
      </c>
      <c r="B28" s="56">
        <v>1</v>
      </c>
      <c r="C28" s="56"/>
      <c r="D28" s="56">
        <v>1</v>
      </c>
      <c r="E28" s="57">
        <f t="shared" si="3"/>
        <v>2</v>
      </c>
      <c r="F28" s="56"/>
      <c r="G28" s="56"/>
      <c r="H28" s="56"/>
      <c r="I28" s="57">
        <f t="shared" si="4"/>
        <v>0</v>
      </c>
      <c r="J28" s="58">
        <f t="shared" si="5"/>
        <v>2</v>
      </c>
      <c r="K28" s="56"/>
      <c r="L28" s="56"/>
      <c r="M28" s="56"/>
      <c r="N28" s="57">
        <f t="shared" si="0"/>
        <v>0</v>
      </c>
      <c r="O28" s="56"/>
      <c r="P28" s="56"/>
      <c r="Q28" s="56"/>
      <c r="R28" s="57">
        <f t="shared" si="6"/>
        <v>0</v>
      </c>
      <c r="S28" s="58">
        <f t="shared" si="1"/>
        <v>0</v>
      </c>
      <c r="T28" s="59">
        <f t="shared" si="2"/>
        <v>2</v>
      </c>
    </row>
    <row r="29" spans="1:20" s="26" customFormat="1" ht="12.9" x14ac:dyDescent="0.3">
      <c r="A29" s="55" t="s">
        <v>90</v>
      </c>
      <c r="B29" s="56"/>
      <c r="C29" s="56"/>
      <c r="D29" s="56"/>
      <c r="E29" s="57">
        <f t="shared" si="3"/>
        <v>0</v>
      </c>
      <c r="F29" s="56"/>
      <c r="G29" s="56"/>
      <c r="H29" s="56"/>
      <c r="I29" s="57">
        <f t="shared" si="4"/>
        <v>0</v>
      </c>
      <c r="J29" s="58">
        <f t="shared" si="5"/>
        <v>0</v>
      </c>
      <c r="K29" s="56"/>
      <c r="L29" s="56"/>
      <c r="M29" s="56"/>
      <c r="N29" s="57">
        <f t="shared" si="0"/>
        <v>0</v>
      </c>
      <c r="O29" s="56"/>
      <c r="P29" s="56"/>
      <c r="Q29" s="56"/>
      <c r="R29" s="57">
        <f t="shared" si="6"/>
        <v>0</v>
      </c>
      <c r="S29" s="58">
        <f t="shared" si="1"/>
        <v>0</v>
      </c>
      <c r="T29" s="59">
        <f t="shared" si="2"/>
        <v>0</v>
      </c>
    </row>
    <row r="30" spans="1:20" ht="12.9" x14ac:dyDescent="0.3">
      <c r="A30" s="55" t="s">
        <v>91</v>
      </c>
      <c r="B30" s="56"/>
      <c r="C30" s="56"/>
      <c r="D30" s="56"/>
      <c r="E30" s="57">
        <f t="shared" si="3"/>
        <v>0</v>
      </c>
      <c r="F30" s="56"/>
      <c r="G30" s="56"/>
      <c r="H30" s="56"/>
      <c r="I30" s="57">
        <f t="shared" si="4"/>
        <v>0</v>
      </c>
      <c r="J30" s="58">
        <f t="shared" si="5"/>
        <v>0</v>
      </c>
      <c r="K30" s="56"/>
      <c r="L30" s="56"/>
      <c r="M30" s="56"/>
      <c r="N30" s="57">
        <f t="shared" si="0"/>
        <v>0</v>
      </c>
      <c r="O30" s="56"/>
      <c r="P30" s="56"/>
      <c r="Q30" s="56"/>
      <c r="R30" s="57">
        <f t="shared" si="6"/>
        <v>0</v>
      </c>
      <c r="S30" s="58">
        <f t="shared" si="1"/>
        <v>0</v>
      </c>
      <c r="T30" s="59">
        <f t="shared" si="2"/>
        <v>0</v>
      </c>
    </row>
    <row r="31" spans="1:20" ht="12.9" x14ac:dyDescent="0.3">
      <c r="A31" s="55" t="s">
        <v>92</v>
      </c>
      <c r="B31" s="56"/>
      <c r="C31" s="56"/>
      <c r="D31" s="56"/>
      <c r="E31" s="57">
        <f t="shared" si="3"/>
        <v>0</v>
      </c>
      <c r="F31" s="56"/>
      <c r="G31" s="56"/>
      <c r="H31" s="56"/>
      <c r="I31" s="57">
        <f t="shared" si="4"/>
        <v>0</v>
      </c>
      <c r="J31" s="58">
        <f t="shared" si="5"/>
        <v>0</v>
      </c>
      <c r="K31" s="56"/>
      <c r="L31" s="56"/>
      <c r="M31" s="56"/>
      <c r="N31" s="57">
        <f t="shared" si="0"/>
        <v>0</v>
      </c>
      <c r="O31" s="56"/>
      <c r="P31" s="56"/>
      <c r="Q31" s="56"/>
      <c r="R31" s="57">
        <f t="shared" si="6"/>
        <v>0</v>
      </c>
      <c r="S31" s="58">
        <f t="shared" si="1"/>
        <v>0</v>
      </c>
      <c r="T31" s="59">
        <f t="shared" si="2"/>
        <v>0</v>
      </c>
    </row>
    <row r="32" spans="1:20" ht="12.9" x14ac:dyDescent="0.3">
      <c r="A32" s="55" t="s">
        <v>93</v>
      </c>
      <c r="B32" s="56"/>
      <c r="C32" s="56"/>
      <c r="D32" s="56"/>
      <c r="E32" s="57">
        <f t="shared" si="3"/>
        <v>0</v>
      </c>
      <c r="F32" s="56"/>
      <c r="G32" s="56"/>
      <c r="H32" s="56"/>
      <c r="I32" s="57">
        <f t="shared" si="4"/>
        <v>0</v>
      </c>
      <c r="J32" s="58">
        <f t="shared" si="5"/>
        <v>0</v>
      </c>
      <c r="K32" s="56"/>
      <c r="L32" s="56"/>
      <c r="M32" s="56"/>
      <c r="N32" s="57">
        <f t="shared" si="0"/>
        <v>0</v>
      </c>
      <c r="O32" s="56"/>
      <c r="P32" s="56"/>
      <c r="Q32" s="56"/>
      <c r="R32" s="57">
        <f t="shared" si="6"/>
        <v>0</v>
      </c>
      <c r="S32" s="58">
        <f t="shared" si="1"/>
        <v>0</v>
      </c>
      <c r="T32" s="59">
        <f t="shared" si="2"/>
        <v>0</v>
      </c>
    </row>
    <row r="33" spans="1:20" ht="12.9" x14ac:dyDescent="0.3">
      <c r="A33" s="55" t="s">
        <v>94</v>
      </c>
      <c r="B33" s="56"/>
      <c r="C33" s="56"/>
      <c r="D33" s="56"/>
      <c r="E33" s="57">
        <f t="shared" si="3"/>
        <v>0</v>
      </c>
      <c r="F33" s="56"/>
      <c r="G33" s="56"/>
      <c r="H33" s="56"/>
      <c r="I33" s="57">
        <f t="shared" si="4"/>
        <v>0</v>
      </c>
      <c r="J33" s="58">
        <f t="shared" si="5"/>
        <v>0</v>
      </c>
      <c r="K33" s="56"/>
      <c r="L33" s="56"/>
      <c r="M33" s="56"/>
      <c r="N33" s="57">
        <f t="shared" si="0"/>
        <v>0</v>
      </c>
      <c r="O33" s="56"/>
      <c r="P33" s="56"/>
      <c r="Q33" s="56"/>
      <c r="R33" s="57">
        <f t="shared" si="6"/>
        <v>0</v>
      </c>
      <c r="S33" s="58">
        <f t="shared" si="1"/>
        <v>0</v>
      </c>
      <c r="T33" s="59">
        <f t="shared" si="2"/>
        <v>0</v>
      </c>
    </row>
    <row r="34" spans="1:20" ht="12.9" x14ac:dyDescent="0.3">
      <c r="A34" s="55" t="s">
        <v>95</v>
      </c>
      <c r="B34" s="56"/>
      <c r="C34" s="56"/>
      <c r="D34" s="56"/>
      <c r="E34" s="57">
        <f t="shared" si="3"/>
        <v>0</v>
      </c>
      <c r="F34" s="56"/>
      <c r="G34" s="56"/>
      <c r="H34" s="56"/>
      <c r="I34" s="57">
        <f t="shared" si="4"/>
        <v>0</v>
      </c>
      <c r="J34" s="58">
        <f t="shared" si="5"/>
        <v>0</v>
      </c>
      <c r="K34" s="56"/>
      <c r="L34" s="56"/>
      <c r="M34" s="56"/>
      <c r="N34" s="57">
        <f t="shared" si="0"/>
        <v>0</v>
      </c>
      <c r="O34" s="56"/>
      <c r="P34" s="56"/>
      <c r="Q34" s="56"/>
      <c r="R34" s="57">
        <f t="shared" si="6"/>
        <v>0</v>
      </c>
      <c r="S34" s="58">
        <f t="shared" si="1"/>
        <v>0</v>
      </c>
      <c r="T34" s="59">
        <f t="shared" si="2"/>
        <v>0</v>
      </c>
    </row>
    <row r="35" spans="1:20" ht="12.9" x14ac:dyDescent="0.3">
      <c r="A35" s="55" t="s">
        <v>96</v>
      </c>
      <c r="B35" s="56"/>
      <c r="C35" s="56"/>
      <c r="D35" s="56"/>
      <c r="E35" s="57">
        <f t="shared" si="3"/>
        <v>0</v>
      </c>
      <c r="F35" s="56"/>
      <c r="G35" s="56"/>
      <c r="H35" s="56"/>
      <c r="I35" s="57">
        <f t="shared" si="4"/>
        <v>0</v>
      </c>
      <c r="J35" s="58">
        <f t="shared" si="5"/>
        <v>0</v>
      </c>
      <c r="K35" s="56"/>
      <c r="L35" s="56"/>
      <c r="M35" s="56"/>
      <c r="N35" s="57">
        <f t="shared" si="0"/>
        <v>0</v>
      </c>
      <c r="O35" s="56"/>
      <c r="P35" s="56"/>
      <c r="Q35" s="56"/>
      <c r="R35" s="57">
        <f t="shared" si="6"/>
        <v>0</v>
      </c>
      <c r="S35" s="58">
        <f t="shared" si="1"/>
        <v>0</v>
      </c>
      <c r="T35" s="59">
        <f t="shared" si="2"/>
        <v>0</v>
      </c>
    </row>
    <row r="36" spans="1:20" ht="12.9" x14ac:dyDescent="0.3">
      <c r="A36" s="55" t="s">
        <v>97</v>
      </c>
      <c r="B36" s="56">
        <v>5</v>
      </c>
      <c r="C36" s="56">
        <v>5</v>
      </c>
      <c r="D36" s="56">
        <v>4</v>
      </c>
      <c r="E36" s="57">
        <f t="shared" si="3"/>
        <v>14</v>
      </c>
      <c r="F36" s="56">
        <v>1</v>
      </c>
      <c r="G36" s="56">
        <f>'[70]Causes - City'!$AH$24</f>
        <v>6</v>
      </c>
      <c r="H36" s="56">
        <v>1</v>
      </c>
      <c r="I36" s="57">
        <f t="shared" si="4"/>
        <v>8</v>
      </c>
      <c r="J36" s="58">
        <f t="shared" si="5"/>
        <v>22</v>
      </c>
      <c r="K36" s="56">
        <v>4</v>
      </c>
      <c r="L36" s="56">
        <v>1</v>
      </c>
      <c r="M36" s="56"/>
      <c r="N36" s="57">
        <f t="shared" si="0"/>
        <v>5</v>
      </c>
      <c r="O36" s="56"/>
      <c r="P36" s="56"/>
      <c r="Q36" s="56">
        <v>1</v>
      </c>
      <c r="R36" s="57">
        <f t="shared" si="6"/>
        <v>1</v>
      </c>
      <c r="S36" s="58">
        <f t="shared" si="1"/>
        <v>6</v>
      </c>
      <c r="T36" s="59">
        <f t="shared" si="2"/>
        <v>28</v>
      </c>
    </row>
    <row r="37" spans="1:20" ht="12.9" x14ac:dyDescent="0.3">
      <c r="A37" s="55" t="s">
        <v>98</v>
      </c>
      <c r="B37" s="56"/>
      <c r="C37" s="56"/>
      <c r="D37" s="56"/>
      <c r="E37" s="57">
        <f t="shared" si="3"/>
        <v>0</v>
      </c>
      <c r="F37" s="56"/>
      <c r="G37" s="56"/>
      <c r="H37" s="56"/>
      <c r="I37" s="57">
        <f t="shared" si="4"/>
        <v>0</v>
      </c>
      <c r="J37" s="58">
        <f t="shared" si="5"/>
        <v>0</v>
      </c>
      <c r="K37" s="56"/>
      <c r="L37" s="56"/>
      <c r="M37" s="56"/>
      <c r="N37" s="57">
        <f t="shared" si="0"/>
        <v>0</v>
      </c>
      <c r="O37" s="56"/>
      <c r="P37" s="56"/>
      <c r="Q37" s="56"/>
      <c r="R37" s="57">
        <f t="shared" si="6"/>
        <v>0</v>
      </c>
      <c r="S37" s="58">
        <f t="shared" si="1"/>
        <v>0</v>
      </c>
      <c r="T37" s="59">
        <f t="shared" si="2"/>
        <v>0</v>
      </c>
    </row>
    <row r="38" spans="1:20" ht="12.9" x14ac:dyDescent="0.3">
      <c r="A38" s="55" t="s">
        <v>99</v>
      </c>
      <c r="B38" s="56">
        <v>1</v>
      </c>
      <c r="C38" s="56"/>
      <c r="D38" s="56">
        <v>1</v>
      </c>
      <c r="E38" s="57">
        <f t="shared" si="3"/>
        <v>2</v>
      </c>
      <c r="F38" s="56">
        <v>1</v>
      </c>
      <c r="G38" s="56">
        <f>'[70]Causes - City'!$AJ$24</f>
        <v>1</v>
      </c>
      <c r="H38" s="56"/>
      <c r="I38" s="57">
        <f t="shared" si="4"/>
        <v>2</v>
      </c>
      <c r="J38" s="58">
        <f t="shared" si="5"/>
        <v>4</v>
      </c>
      <c r="K38" s="56"/>
      <c r="L38" s="56"/>
      <c r="M38" s="56"/>
      <c r="N38" s="57">
        <f t="shared" si="0"/>
        <v>0</v>
      </c>
      <c r="O38" s="56">
        <v>1</v>
      </c>
      <c r="P38" s="56">
        <v>1</v>
      </c>
      <c r="Q38" s="56">
        <v>1</v>
      </c>
      <c r="R38" s="57">
        <f t="shared" si="6"/>
        <v>3</v>
      </c>
      <c r="S38" s="58">
        <f t="shared" si="1"/>
        <v>3</v>
      </c>
      <c r="T38" s="59">
        <f t="shared" si="2"/>
        <v>7</v>
      </c>
    </row>
    <row r="39" spans="1:20" ht="12.9" x14ac:dyDescent="0.3">
      <c r="A39" s="55" t="s">
        <v>100</v>
      </c>
      <c r="B39" s="56"/>
      <c r="C39" s="56"/>
      <c r="D39" s="56"/>
      <c r="E39" s="57">
        <f t="shared" si="3"/>
        <v>0</v>
      </c>
      <c r="F39" s="56"/>
      <c r="G39" s="56"/>
      <c r="H39" s="56"/>
      <c r="I39" s="57">
        <f t="shared" si="4"/>
        <v>0</v>
      </c>
      <c r="J39" s="58">
        <f t="shared" si="5"/>
        <v>0</v>
      </c>
      <c r="K39" s="56"/>
      <c r="L39" s="56"/>
      <c r="M39" s="56"/>
      <c r="N39" s="57">
        <f t="shared" si="0"/>
        <v>0</v>
      </c>
      <c r="O39" s="56"/>
      <c r="P39" s="56"/>
      <c r="Q39" s="56"/>
      <c r="R39" s="57">
        <f t="shared" si="6"/>
        <v>0</v>
      </c>
      <c r="S39" s="58">
        <f t="shared" si="1"/>
        <v>0</v>
      </c>
      <c r="T39" s="59">
        <f t="shared" si="2"/>
        <v>0</v>
      </c>
    </row>
    <row r="40" spans="1:20" ht="12.9" x14ac:dyDescent="0.3">
      <c r="A40" s="55" t="s">
        <v>101</v>
      </c>
      <c r="B40" s="56"/>
      <c r="C40" s="56"/>
      <c r="D40" s="56"/>
      <c r="E40" s="57">
        <f t="shared" si="3"/>
        <v>0</v>
      </c>
      <c r="F40" s="56"/>
      <c r="G40" s="56"/>
      <c r="H40" s="56"/>
      <c r="I40" s="57">
        <f t="shared" si="4"/>
        <v>0</v>
      </c>
      <c r="J40" s="58">
        <f t="shared" si="5"/>
        <v>0</v>
      </c>
      <c r="K40" s="56"/>
      <c r="L40" s="56"/>
      <c r="M40" s="56"/>
      <c r="N40" s="57">
        <f t="shared" si="0"/>
        <v>0</v>
      </c>
      <c r="O40" s="56"/>
      <c r="P40" s="56"/>
      <c r="Q40" s="56"/>
      <c r="R40" s="57">
        <f t="shared" si="6"/>
        <v>0</v>
      </c>
      <c r="S40" s="58">
        <f t="shared" si="1"/>
        <v>0</v>
      </c>
      <c r="T40" s="59">
        <f t="shared" si="2"/>
        <v>0</v>
      </c>
    </row>
    <row r="41" spans="1:20" ht="12.9" x14ac:dyDescent="0.3">
      <c r="A41" s="55" t="s">
        <v>102</v>
      </c>
      <c r="B41" s="56"/>
      <c r="C41" s="56"/>
      <c r="D41" s="56"/>
      <c r="E41" s="57">
        <f t="shared" si="3"/>
        <v>0</v>
      </c>
      <c r="F41" s="56"/>
      <c r="G41" s="56">
        <f>'[70]Causes - City'!$AM$24</f>
        <v>2</v>
      </c>
      <c r="H41" s="56"/>
      <c r="I41" s="57">
        <f t="shared" si="4"/>
        <v>2</v>
      </c>
      <c r="J41" s="58">
        <f t="shared" si="5"/>
        <v>2</v>
      </c>
      <c r="K41" s="56">
        <v>2</v>
      </c>
      <c r="L41" s="56"/>
      <c r="M41" s="56">
        <v>1</v>
      </c>
      <c r="N41" s="57">
        <f t="shared" si="0"/>
        <v>3</v>
      </c>
      <c r="O41" s="56"/>
      <c r="P41" s="56">
        <v>1</v>
      </c>
      <c r="Q41" s="56"/>
      <c r="R41" s="57">
        <f t="shared" si="6"/>
        <v>1</v>
      </c>
      <c r="S41" s="58">
        <f t="shared" si="1"/>
        <v>4</v>
      </c>
      <c r="T41" s="59">
        <f t="shared" si="2"/>
        <v>6</v>
      </c>
    </row>
    <row r="42" spans="1:20" ht="12.9" x14ac:dyDescent="0.3">
      <c r="A42" s="55" t="s">
        <v>103</v>
      </c>
      <c r="B42" s="56"/>
      <c r="C42" s="56"/>
      <c r="D42" s="56"/>
      <c r="E42" s="57">
        <f t="shared" si="3"/>
        <v>0</v>
      </c>
      <c r="F42" s="56"/>
      <c r="G42" s="56"/>
      <c r="H42" s="56"/>
      <c r="I42" s="57">
        <f t="shared" si="4"/>
        <v>0</v>
      </c>
      <c r="J42" s="58">
        <f t="shared" si="5"/>
        <v>0</v>
      </c>
      <c r="K42" s="56"/>
      <c r="L42" s="56"/>
      <c r="M42" s="56"/>
      <c r="N42" s="57">
        <f t="shared" si="0"/>
        <v>0</v>
      </c>
      <c r="O42" s="56"/>
      <c r="P42" s="56"/>
      <c r="Q42" s="56"/>
      <c r="R42" s="57">
        <f t="shared" si="6"/>
        <v>0</v>
      </c>
      <c r="S42" s="58">
        <f t="shared" si="1"/>
        <v>0</v>
      </c>
      <c r="T42" s="59">
        <f t="shared" si="2"/>
        <v>0</v>
      </c>
    </row>
    <row r="43" spans="1:20" ht="12.9" x14ac:dyDescent="0.3">
      <c r="A43" s="61" t="s">
        <v>104</v>
      </c>
      <c r="B43" s="56"/>
      <c r="C43" s="56">
        <v>2</v>
      </c>
      <c r="D43" s="56">
        <v>4</v>
      </c>
      <c r="E43" s="57">
        <f t="shared" si="3"/>
        <v>6</v>
      </c>
      <c r="F43" s="56">
        <v>3</v>
      </c>
      <c r="G43" s="56"/>
      <c r="H43" s="56"/>
      <c r="I43" s="57">
        <f t="shared" si="4"/>
        <v>3</v>
      </c>
      <c r="J43" s="58">
        <f t="shared" si="5"/>
        <v>9</v>
      </c>
      <c r="K43" s="56">
        <v>5</v>
      </c>
      <c r="L43" s="56">
        <v>2</v>
      </c>
      <c r="M43" s="56">
        <v>3</v>
      </c>
      <c r="N43" s="57">
        <f t="shared" si="0"/>
        <v>10</v>
      </c>
      <c r="O43" s="56">
        <v>2</v>
      </c>
      <c r="P43" s="56">
        <v>2</v>
      </c>
      <c r="Q43" s="56">
        <v>2</v>
      </c>
      <c r="R43" s="57">
        <f t="shared" si="6"/>
        <v>6</v>
      </c>
      <c r="S43" s="58">
        <f t="shared" si="1"/>
        <v>16</v>
      </c>
      <c r="T43" s="59">
        <f t="shared" si="2"/>
        <v>25</v>
      </c>
    </row>
    <row r="44" spans="1:20" ht="12.9" x14ac:dyDescent="0.3">
      <c r="A44" s="61" t="s">
        <v>105</v>
      </c>
      <c r="B44" s="56"/>
      <c r="C44" s="56"/>
      <c r="D44" s="56"/>
      <c r="E44" s="57">
        <f t="shared" si="3"/>
        <v>0</v>
      </c>
      <c r="F44" s="56"/>
      <c r="G44" s="56"/>
      <c r="H44" s="56"/>
      <c r="I44" s="57">
        <f t="shared" si="4"/>
        <v>0</v>
      </c>
      <c r="J44" s="58">
        <f t="shared" si="5"/>
        <v>0</v>
      </c>
      <c r="K44" s="56"/>
      <c r="L44" s="56"/>
      <c r="M44" s="56"/>
      <c r="N44" s="57">
        <f t="shared" si="0"/>
        <v>0</v>
      </c>
      <c r="O44" s="56"/>
      <c r="P44" s="56"/>
      <c r="Q44" s="56"/>
      <c r="R44" s="57">
        <f t="shared" si="6"/>
        <v>0</v>
      </c>
      <c r="S44" s="58">
        <f t="shared" si="1"/>
        <v>0</v>
      </c>
      <c r="T44" s="59">
        <f t="shared" si="2"/>
        <v>0</v>
      </c>
    </row>
    <row r="45" spans="1:20" ht="12.9" x14ac:dyDescent="0.3">
      <c r="A45" s="61" t="s">
        <v>106</v>
      </c>
      <c r="B45" s="56"/>
      <c r="C45" s="56"/>
      <c r="D45" s="56">
        <v>1</v>
      </c>
      <c r="E45" s="57">
        <f t="shared" si="3"/>
        <v>1</v>
      </c>
      <c r="F45" s="56"/>
      <c r="G45" s="56">
        <f>'[70]Causes - City'!$AQ$24</f>
        <v>1</v>
      </c>
      <c r="H45" s="56">
        <v>1</v>
      </c>
      <c r="I45" s="57">
        <f t="shared" si="4"/>
        <v>2</v>
      </c>
      <c r="J45" s="58">
        <f t="shared" si="5"/>
        <v>3</v>
      </c>
      <c r="K45" s="56"/>
      <c r="L45" s="56">
        <v>1</v>
      </c>
      <c r="M45" s="56"/>
      <c r="N45" s="57">
        <f t="shared" si="0"/>
        <v>1</v>
      </c>
      <c r="O45" s="56">
        <v>1</v>
      </c>
      <c r="P45" s="56"/>
      <c r="Q45" s="56"/>
      <c r="R45" s="57">
        <f t="shared" si="6"/>
        <v>1</v>
      </c>
      <c r="S45" s="58">
        <f t="shared" si="1"/>
        <v>2</v>
      </c>
      <c r="T45" s="59">
        <f t="shared" si="2"/>
        <v>5</v>
      </c>
    </row>
    <row r="46" spans="1:20" s="26" customFormat="1" ht="12.9" x14ac:dyDescent="0.3">
      <c r="A46" s="62" t="s">
        <v>38</v>
      </c>
      <c r="B46" s="56">
        <f>SUM(B4:B45)</f>
        <v>24</v>
      </c>
      <c r="C46" s="56">
        <f t="shared" ref="C46:Q46" si="7">SUM(C4:C45)</f>
        <v>21</v>
      </c>
      <c r="D46" s="56">
        <f t="shared" si="7"/>
        <v>23</v>
      </c>
      <c r="E46" s="57">
        <f t="shared" si="3"/>
        <v>68</v>
      </c>
      <c r="F46" s="56">
        <f t="shared" si="7"/>
        <v>27</v>
      </c>
      <c r="G46" s="56">
        <f t="shared" si="7"/>
        <v>27</v>
      </c>
      <c r="H46" s="56">
        <f t="shared" si="7"/>
        <v>25</v>
      </c>
      <c r="I46" s="57">
        <f t="shared" si="4"/>
        <v>79</v>
      </c>
      <c r="J46" s="58">
        <f t="shared" si="5"/>
        <v>147</v>
      </c>
      <c r="K46" s="56">
        <f t="shared" si="7"/>
        <v>22</v>
      </c>
      <c r="L46" s="56">
        <f t="shared" si="7"/>
        <v>22</v>
      </c>
      <c r="M46" s="56">
        <f t="shared" si="7"/>
        <v>21</v>
      </c>
      <c r="N46" s="57">
        <f t="shared" si="0"/>
        <v>65</v>
      </c>
      <c r="O46" s="56">
        <f t="shared" si="7"/>
        <v>24</v>
      </c>
      <c r="P46" s="56">
        <f t="shared" si="7"/>
        <v>24</v>
      </c>
      <c r="Q46" s="56">
        <f t="shared" si="7"/>
        <v>24</v>
      </c>
      <c r="R46" s="57">
        <f t="shared" si="6"/>
        <v>72</v>
      </c>
      <c r="S46" s="58">
        <f t="shared" si="1"/>
        <v>137</v>
      </c>
      <c r="T46" s="59">
        <f t="shared" si="2"/>
        <v>284</v>
      </c>
    </row>
    <row r="47" spans="1:20" x14ac:dyDescent="0.3">
      <c r="A47" s="63" t="s">
        <v>39</v>
      </c>
      <c r="B47" s="63" t="s">
        <v>107</v>
      </c>
      <c r="C47" s="64"/>
      <c r="D47" s="64"/>
      <c r="E47" s="65"/>
      <c r="F47" s="64"/>
      <c r="G47" s="66"/>
      <c r="K47" s="63"/>
      <c r="L47" s="63" t="s">
        <v>108</v>
      </c>
      <c r="M47" s="64"/>
      <c r="O47" s="64"/>
      <c r="P47" s="64"/>
      <c r="Q47" s="64"/>
      <c r="T47" s="68"/>
    </row>
    <row r="48" spans="1:20" ht="7.5" customHeight="1" x14ac:dyDescent="0.3">
      <c r="A48" s="63"/>
      <c r="B48" s="63"/>
      <c r="C48" s="64"/>
      <c r="D48" s="64"/>
      <c r="E48" s="65"/>
      <c r="F48" s="64"/>
      <c r="G48" s="66"/>
      <c r="K48" s="63"/>
      <c r="L48" s="63"/>
      <c r="M48" s="64"/>
      <c r="O48" s="64"/>
      <c r="P48" s="64"/>
      <c r="Q48" s="64"/>
      <c r="T48" s="68"/>
    </row>
    <row r="49" spans="1:20" x14ac:dyDescent="0.3">
      <c r="A49" s="69" t="s">
        <v>109</v>
      </c>
      <c r="B49" s="70" t="s">
        <v>110</v>
      </c>
      <c r="C49" s="64"/>
      <c r="D49" s="64"/>
      <c r="E49" s="65"/>
      <c r="F49" s="64"/>
      <c r="G49" s="66"/>
      <c r="K49" s="70"/>
      <c r="L49" s="70" t="s">
        <v>111</v>
      </c>
      <c r="M49" s="64"/>
      <c r="O49" s="64"/>
      <c r="P49" s="64"/>
      <c r="Q49" s="64"/>
      <c r="T49" s="68"/>
    </row>
    <row r="50" spans="1:20" x14ac:dyDescent="0.3">
      <c r="A50" s="69" t="s">
        <v>112</v>
      </c>
      <c r="B50" s="70" t="s">
        <v>113</v>
      </c>
      <c r="C50" s="64"/>
      <c r="D50" s="64"/>
      <c r="E50" s="65"/>
      <c r="F50" s="64"/>
      <c r="G50" s="66"/>
      <c r="K50" s="70"/>
      <c r="L50" s="70" t="s">
        <v>114</v>
      </c>
      <c r="M50" s="64"/>
      <c r="O50" s="64"/>
      <c r="P50" s="64"/>
      <c r="Q50" s="64"/>
      <c r="T50" s="68"/>
    </row>
    <row r="51" spans="1:20" x14ac:dyDescent="0.3">
      <c r="A51" s="63" t="s">
        <v>115</v>
      </c>
      <c r="B51" s="63" t="s">
        <v>116</v>
      </c>
      <c r="C51" s="64"/>
      <c r="D51" s="64"/>
      <c r="E51" s="65"/>
      <c r="F51" s="64"/>
      <c r="G51" s="66"/>
      <c r="K51" s="63"/>
      <c r="L51" s="63" t="s">
        <v>117</v>
      </c>
      <c r="M51" s="64"/>
      <c r="O51" s="64"/>
      <c r="P51" s="64"/>
      <c r="Q51" s="64"/>
      <c r="T51" s="68"/>
    </row>
    <row r="55" spans="1:20" x14ac:dyDescent="0.3">
      <c r="A55" s="2" t="s">
        <v>118</v>
      </c>
    </row>
    <row r="59" spans="1:20" x14ac:dyDescent="0.3">
      <c r="C59" s="2">
        <v>19</v>
      </c>
    </row>
    <row r="60" spans="1:20" x14ac:dyDescent="0.3">
      <c r="C60" s="2">
        <v>24</v>
      </c>
    </row>
    <row r="61" spans="1:20" x14ac:dyDescent="0.3">
      <c r="C61" s="2">
        <v>18</v>
      </c>
    </row>
    <row r="62" spans="1:20" x14ac:dyDescent="0.3">
      <c r="C62" s="2">
        <v>23</v>
      </c>
    </row>
    <row r="63" spans="1:20" x14ac:dyDescent="0.3">
      <c r="C63" s="2">
        <v>48</v>
      </c>
    </row>
    <row r="66" spans="3:3" x14ac:dyDescent="0.3">
      <c r="C66" s="2">
        <f>SUM(C59:C65)</f>
        <v>132</v>
      </c>
    </row>
  </sheetData>
  <mergeCells count="2">
    <mergeCell ref="A1:T1"/>
    <mergeCell ref="A2:T2"/>
  </mergeCells>
  <pageMargins left="1.299212598425197" right="0.70866141732283472" top="0.74803149606299213" bottom="0.35433070866141736" header="0.31496062992125984" footer="0.31496062992125984"/>
  <pageSetup paperSize="5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0499-A52B-4902-9E4A-C0D9DCA53120}">
  <dimension ref="A1:IV50"/>
  <sheetViews>
    <sheetView tabSelected="1" zoomScale="72" zoomScaleNormal="72" workbookViewId="0">
      <selection activeCell="I51" sqref="I51"/>
    </sheetView>
  </sheetViews>
  <sheetFormatPr defaultColWidth="8.69140625" defaultRowHeight="12.45" x14ac:dyDescent="0.3"/>
  <cols>
    <col min="1" max="1" width="5.69140625" style="2" customWidth="1"/>
    <col min="2" max="2" width="19.53515625" style="2" customWidth="1"/>
    <col min="3" max="3" width="11.69140625" style="2" customWidth="1"/>
    <col min="4" max="4" width="6" style="2" bestFit="1" customWidth="1"/>
    <col min="5" max="5" width="7.53515625" style="25" customWidth="1"/>
    <col min="6" max="7" width="6.84375" style="26" customWidth="1"/>
    <col min="8" max="11" width="8.69140625" style="2" customWidth="1"/>
    <col min="12" max="12" width="8.69140625" style="32" customWidth="1"/>
    <col min="13" max="13" width="8.69140625" style="2" customWidth="1"/>
    <col min="14" max="14" width="8.69140625" style="25" customWidth="1"/>
    <col min="15" max="15" width="11.23046875" style="32" customWidth="1"/>
    <col min="16" max="256" width="8.69140625" style="2"/>
    <col min="257" max="257" width="5.69140625" style="2" customWidth="1"/>
    <col min="258" max="258" width="19.53515625" style="2" customWidth="1"/>
    <col min="259" max="259" width="11.69140625" style="2" customWidth="1"/>
    <col min="260" max="260" width="6" style="2" bestFit="1" customWidth="1"/>
    <col min="261" max="261" width="7.53515625" style="2" customWidth="1"/>
    <col min="262" max="263" width="6.84375" style="2" customWidth="1"/>
    <col min="264" max="270" width="8.69140625" style="2"/>
    <col min="271" max="271" width="11.23046875" style="2" customWidth="1"/>
    <col min="272" max="512" width="8.69140625" style="2"/>
    <col min="513" max="513" width="5.69140625" style="2" customWidth="1"/>
    <col min="514" max="514" width="19.53515625" style="2" customWidth="1"/>
    <col min="515" max="515" width="11.69140625" style="2" customWidth="1"/>
    <col min="516" max="516" width="6" style="2" bestFit="1" customWidth="1"/>
    <col min="517" max="517" width="7.53515625" style="2" customWidth="1"/>
    <col min="518" max="519" width="6.84375" style="2" customWidth="1"/>
    <col min="520" max="526" width="8.69140625" style="2"/>
    <col min="527" max="527" width="11.23046875" style="2" customWidth="1"/>
    <col min="528" max="768" width="8.69140625" style="2"/>
    <col min="769" max="769" width="5.69140625" style="2" customWidth="1"/>
    <col min="770" max="770" width="19.53515625" style="2" customWidth="1"/>
    <col min="771" max="771" width="11.69140625" style="2" customWidth="1"/>
    <col min="772" max="772" width="6" style="2" bestFit="1" customWidth="1"/>
    <col min="773" max="773" width="7.53515625" style="2" customWidth="1"/>
    <col min="774" max="775" width="6.84375" style="2" customWidth="1"/>
    <col min="776" max="782" width="8.69140625" style="2"/>
    <col min="783" max="783" width="11.23046875" style="2" customWidth="1"/>
    <col min="784" max="1024" width="8.69140625" style="2"/>
    <col min="1025" max="1025" width="5.69140625" style="2" customWidth="1"/>
    <col min="1026" max="1026" width="19.53515625" style="2" customWidth="1"/>
    <col min="1027" max="1027" width="11.69140625" style="2" customWidth="1"/>
    <col min="1028" max="1028" width="6" style="2" bestFit="1" customWidth="1"/>
    <col min="1029" max="1029" width="7.53515625" style="2" customWidth="1"/>
    <col min="1030" max="1031" width="6.84375" style="2" customWidth="1"/>
    <col min="1032" max="1038" width="8.69140625" style="2"/>
    <col min="1039" max="1039" width="11.23046875" style="2" customWidth="1"/>
    <col min="1040" max="1280" width="8.69140625" style="2"/>
    <col min="1281" max="1281" width="5.69140625" style="2" customWidth="1"/>
    <col min="1282" max="1282" width="19.53515625" style="2" customWidth="1"/>
    <col min="1283" max="1283" width="11.69140625" style="2" customWidth="1"/>
    <col min="1284" max="1284" width="6" style="2" bestFit="1" customWidth="1"/>
    <col min="1285" max="1285" width="7.53515625" style="2" customWidth="1"/>
    <col min="1286" max="1287" width="6.84375" style="2" customWidth="1"/>
    <col min="1288" max="1294" width="8.69140625" style="2"/>
    <col min="1295" max="1295" width="11.23046875" style="2" customWidth="1"/>
    <col min="1296" max="1536" width="8.69140625" style="2"/>
    <col min="1537" max="1537" width="5.69140625" style="2" customWidth="1"/>
    <col min="1538" max="1538" width="19.53515625" style="2" customWidth="1"/>
    <col min="1539" max="1539" width="11.69140625" style="2" customWidth="1"/>
    <col min="1540" max="1540" width="6" style="2" bestFit="1" customWidth="1"/>
    <col min="1541" max="1541" width="7.53515625" style="2" customWidth="1"/>
    <col min="1542" max="1543" width="6.84375" style="2" customWidth="1"/>
    <col min="1544" max="1550" width="8.69140625" style="2"/>
    <col min="1551" max="1551" width="11.23046875" style="2" customWidth="1"/>
    <col min="1552" max="1792" width="8.69140625" style="2"/>
    <col min="1793" max="1793" width="5.69140625" style="2" customWidth="1"/>
    <col min="1794" max="1794" width="19.53515625" style="2" customWidth="1"/>
    <col min="1795" max="1795" width="11.69140625" style="2" customWidth="1"/>
    <col min="1796" max="1796" width="6" style="2" bestFit="1" customWidth="1"/>
    <col min="1797" max="1797" width="7.53515625" style="2" customWidth="1"/>
    <col min="1798" max="1799" width="6.84375" style="2" customWidth="1"/>
    <col min="1800" max="1806" width="8.69140625" style="2"/>
    <col min="1807" max="1807" width="11.23046875" style="2" customWidth="1"/>
    <col min="1808" max="2048" width="8.69140625" style="2"/>
    <col min="2049" max="2049" width="5.69140625" style="2" customWidth="1"/>
    <col min="2050" max="2050" width="19.53515625" style="2" customWidth="1"/>
    <col min="2051" max="2051" width="11.69140625" style="2" customWidth="1"/>
    <col min="2052" max="2052" width="6" style="2" bestFit="1" customWidth="1"/>
    <col min="2053" max="2053" width="7.53515625" style="2" customWidth="1"/>
    <col min="2054" max="2055" width="6.84375" style="2" customWidth="1"/>
    <col min="2056" max="2062" width="8.69140625" style="2"/>
    <col min="2063" max="2063" width="11.23046875" style="2" customWidth="1"/>
    <col min="2064" max="2304" width="8.69140625" style="2"/>
    <col min="2305" max="2305" width="5.69140625" style="2" customWidth="1"/>
    <col min="2306" max="2306" width="19.53515625" style="2" customWidth="1"/>
    <col min="2307" max="2307" width="11.69140625" style="2" customWidth="1"/>
    <col min="2308" max="2308" width="6" style="2" bestFit="1" customWidth="1"/>
    <col min="2309" max="2309" width="7.53515625" style="2" customWidth="1"/>
    <col min="2310" max="2311" width="6.84375" style="2" customWidth="1"/>
    <col min="2312" max="2318" width="8.69140625" style="2"/>
    <col min="2319" max="2319" width="11.23046875" style="2" customWidth="1"/>
    <col min="2320" max="2560" width="8.69140625" style="2"/>
    <col min="2561" max="2561" width="5.69140625" style="2" customWidth="1"/>
    <col min="2562" max="2562" width="19.53515625" style="2" customWidth="1"/>
    <col min="2563" max="2563" width="11.69140625" style="2" customWidth="1"/>
    <col min="2564" max="2564" width="6" style="2" bestFit="1" customWidth="1"/>
    <col min="2565" max="2565" width="7.53515625" style="2" customWidth="1"/>
    <col min="2566" max="2567" width="6.84375" style="2" customWidth="1"/>
    <col min="2568" max="2574" width="8.69140625" style="2"/>
    <col min="2575" max="2575" width="11.23046875" style="2" customWidth="1"/>
    <col min="2576" max="2816" width="8.69140625" style="2"/>
    <col min="2817" max="2817" width="5.69140625" style="2" customWidth="1"/>
    <col min="2818" max="2818" width="19.53515625" style="2" customWidth="1"/>
    <col min="2819" max="2819" width="11.69140625" style="2" customWidth="1"/>
    <col min="2820" max="2820" width="6" style="2" bestFit="1" customWidth="1"/>
    <col min="2821" max="2821" width="7.53515625" style="2" customWidth="1"/>
    <col min="2822" max="2823" width="6.84375" style="2" customWidth="1"/>
    <col min="2824" max="2830" width="8.69140625" style="2"/>
    <col min="2831" max="2831" width="11.23046875" style="2" customWidth="1"/>
    <col min="2832" max="3072" width="8.69140625" style="2"/>
    <col min="3073" max="3073" width="5.69140625" style="2" customWidth="1"/>
    <col min="3074" max="3074" width="19.53515625" style="2" customWidth="1"/>
    <col min="3075" max="3075" width="11.69140625" style="2" customWidth="1"/>
    <col min="3076" max="3076" width="6" style="2" bestFit="1" customWidth="1"/>
    <col min="3077" max="3077" width="7.53515625" style="2" customWidth="1"/>
    <col min="3078" max="3079" width="6.84375" style="2" customWidth="1"/>
    <col min="3080" max="3086" width="8.69140625" style="2"/>
    <col min="3087" max="3087" width="11.23046875" style="2" customWidth="1"/>
    <col min="3088" max="3328" width="8.69140625" style="2"/>
    <col min="3329" max="3329" width="5.69140625" style="2" customWidth="1"/>
    <col min="3330" max="3330" width="19.53515625" style="2" customWidth="1"/>
    <col min="3331" max="3331" width="11.69140625" style="2" customWidth="1"/>
    <col min="3332" max="3332" width="6" style="2" bestFit="1" customWidth="1"/>
    <col min="3333" max="3333" width="7.53515625" style="2" customWidth="1"/>
    <col min="3334" max="3335" width="6.84375" style="2" customWidth="1"/>
    <col min="3336" max="3342" width="8.69140625" style="2"/>
    <col min="3343" max="3343" width="11.23046875" style="2" customWidth="1"/>
    <col min="3344" max="3584" width="8.69140625" style="2"/>
    <col min="3585" max="3585" width="5.69140625" style="2" customWidth="1"/>
    <col min="3586" max="3586" width="19.53515625" style="2" customWidth="1"/>
    <col min="3587" max="3587" width="11.69140625" style="2" customWidth="1"/>
    <col min="3588" max="3588" width="6" style="2" bestFit="1" customWidth="1"/>
    <col min="3589" max="3589" width="7.53515625" style="2" customWidth="1"/>
    <col min="3590" max="3591" width="6.84375" style="2" customWidth="1"/>
    <col min="3592" max="3598" width="8.69140625" style="2"/>
    <col min="3599" max="3599" width="11.23046875" style="2" customWidth="1"/>
    <col min="3600" max="3840" width="8.69140625" style="2"/>
    <col min="3841" max="3841" width="5.69140625" style="2" customWidth="1"/>
    <col min="3842" max="3842" width="19.53515625" style="2" customWidth="1"/>
    <col min="3843" max="3843" width="11.69140625" style="2" customWidth="1"/>
    <col min="3844" max="3844" width="6" style="2" bestFit="1" customWidth="1"/>
    <col min="3845" max="3845" width="7.53515625" style="2" customWidth="1"/>
    <col min="3846" max="3847" width="6.84375" style="2" customWidth="1"/>
    <col min="3848" max="3854" width="8.69140625" style="2"/>
    <col min="3855" max="3855" width="11.23046875" style="2" customWidth="1"/>
    <col min="3856" max="4096" width="8.69140625" style="2"/>
    <col min="4097" max="4097" width="5.69140625" style="2" customWidth="1"/>
    <col min="4098" max="4098" width="19.53515625" style="2" customWidth="1"/>
    <col min="4099" max="4099" width="11.69140625" style="2" customWidth="1"/>
    <col min="4100" max="4100" width="6" style="2" bestFit="1" customWidth="1"/>
    <col min="4101" max="4101" width="7.53515625" style="2" customWidth="1"/>
    <col min="4102" max="4103" width="6.84375" style="2" customWidth="1"/>
    <col min="4104" max="4110" width="8.69140625" style="2"/>
    <col min="4111" max="4111" width="11.23046875" style="2" customWidth="1"/>
    <col min="4112" max="4352" width="8.69140625" style="2"/>
    <col min="4353" max="4353" width="5.69140625" style="2" customWidth="1"/>
    <col min="4354" max="4354" width="19.53515625" style="2" customWidth="1"/>
    <col min="4355" max="4355" width="11.69140625" style="2" customWidth="1"/>
    <col min="4356" max="4356" width="6" style="2" bestFit="1" customWidth="1"/>
    <col min="4357" max="4357" width="7.53515625" style="2" customWidth="1"/>
    <col min="4358" max="4359" width="6.84375" style="2" customWidth="1"/>
    <col min="4360" max="4366" width="8.69140625" style="2"/>
    <col min="4367" max="4367" width="11.23046875" style="2" customWidth="1"/>
    <col min="4368" max="4608" width="8.69140625" style="2"/>
    <col min="4609" max="4609" width="5.69140625" style="2" customWidth="1"/>
    <col min="4610" max="4610" width="19.53515625" style="2" customWidth="1"/>
    <col min="4611" max="4611" width="11.69140625" style="2" customWidth="1"/>
    <col min="4612" max="4612" width="6" style="2" bestFit="1" customWidth="1"/>
    <col min="4613" max="4613" width="7.53515625" style="2" customWidth="1"/>
    <col min="4614" max="4615" width="6.84375" style="2" customWidth="1"/>
    <col min="4616" max="4622" width="8.69140625" style="2"/>
    <col min="4623" max="4623" width="11.23046875" style="2" customWidth="1"/>
    <col min="4624" max="4864" width="8.69140625" style="2"/>
    <col min="4865" max="4865" width="5.69140625" style="2" customWidth="1"/>
    <col min="4866" max="4866" width="19.53515625" style="2" customWidth="1"/>
    <col min="4867" max="4867" width="11.69140625" style="2" customWidth="1"/>
    <col min="4868" max="4868" width="6" style="2" bestFit="1" customWidth="1"/>
    <col min="4869" max="4869" width="7.53515625" style="2" customWidth="1"/>
    <col min="4870" max="4871" width="6.84375" style="2" customWidth="1"/>
    <col min="4872" max="4878" width="8.69140625" style="2"/>
    <col min="4879" max="4879" width="11.23046875" style="2" customWidth="1"/>
    <col min="4880" max="5120" width="8.69140625" style="2"/>
    <col min="5121" max="5121" width="5.69140625" style="2" customWidth="1"/>
    <col min="5122" max="5122" width="19.53515625" style="2" customWidth="1"/>
    <col min="5123" max="5123" width="11.69140625" style="2" customWidth="1"/>
    <col min="5124" max="5124" width="6" style="2" bestFit="1" customWidth="1"/>
    <col min="5125" max="5125" width="7.53515625" style="2" customWidth="1"/>
    <col min="5126" max="5127" width="6.84375" style="2" customWidth="1"/>
    <col min="5128" max="5134" width="8.69140625" style="2"/>
    <col min="5135" max="5135" width="11.23046875" style="2" customWidth="1"/>
    <col min="5136" max="5376" width="8.69140625" style="2"/>
    <col min="5377" max="5377" width="5.69140625" style="2" customWidth="1"/>
    <col min="5378" max="5378" width="19.53515625" style="2" customWidth="1"/>
    <col min="5379" max="5379" width="11.69140625" style="2" customWidth="1"/>
    <col min="5380" max="5380" width="6" style="2" bestFit="1" customWidth="1"/>
    <col min="5381" max="5381" width="7.53515625" style="2" customWidth="1"/>
    <col min="5382" max="5383" width="6.84375" style="2" customWidth="1"/>
    <col min="5384" max="5390" width="8.69140625" style="2"/>
    <col min="5391" max="5391" width="11.23046875" style="2" customWidth="1"/>
    <col min="5392" max="5632" width="8.69140625" style="2"/>
    <col min="5633" max="5633" width="5.69140625" style="2" customWidth="1"/>
    <col min="5634" max="5634" width="19.53515625" style="2" customWidth="1"/>
    <col min="5635" max="5635" width="11.69140625" style="2" customWidth="1"/>
    <col min="5636" max="5636" width="6" style="2" bestFit="1" customWidth="1"/>
    <col min="5637" max="5637" width="7.53515625" style="2" customWidth="1"/>
    <col min="5638" max="5639" width="6.84375" style="2" customWidth="1"/>
    <col min="5640" max="5646" width="8.69140625" style="2"/>
    <col min="5647" max="5647" width="11.23046875" style="2" customWidth="1"/>
    <col min="5648" max="5888" width="8.69140625" style="2"/>
    <col min="5889" max="5889" width="5.69140625" style="2" customWidth="1"/>
    <col min="5890" max="5890" width="19.53515625" style="2" customWidth="1"/>
    <col min="5891" max="5891" width="11.69140625" style="2" customWidth="1"/>
    <col min="5892" max="5892" width="6" style="2" bestFit="1" customWidth="1"/>
    <col min="5893" max="5893" width="7.53515625" style="2" customWidth="1"/>
    <col min="5894" max="5895" width="6.84375" style="2" customWidth="1"/>
    <col min="5896" max="5902" width="8.69140625" style="2"/>
    <col min="5903" max="5903" width="11.23046875" style="2" customWidth="1"/>
    <col min="5904" max="6144" width="8.69140625" style="2"/>
    <col min="6145" max="6145" width="5.69140625" style="2" customWidth="1"/>
    <col min="6146" max="6146" width="19.53515625" style="2" customWidth="1"/>
    <col min="6147" max="6147" width="11.69140625" style="2" customWidth="1"/>
    <col min="6148" max="6148" width="6" style="2" bestFit="1" customWidth="1"/>
    <col min="6149" max="6149" width="7.53515625" style="2" customWidth="1"/>
    <col min="6150" max="6151" width="6.84375" style="2" customWidth="1"/>
    <col min="6152" max="6158" width="8.69140625" style="2"/>
    <col min="6159" max="6159" width="11.23046875" style="2" customWidth="1"/>
    <col min="6160" max="6400" width="8.69140625" style="2"/>
    <col min="6401" max="6401" width="5.69140625" style="2" customWidth="1"/>
    <col min="6402" max="6402" width="19.53515625" style="2" customWidth="1"/>
    <col min="6403" max="6403" width="11.69140625" style="2" customWidth="1"/>
    <col min="6404" max="6404" width="6" style="2" bestFit="1" customWidth="1"/>
    <col min="6405" max="6405" width="7.53515625" style="2" customWidth="1"/>
    <col min="6406" max="6407" width="6.84375" style="2" customWidth="1"/>
    <col min="6408" max="6414" width="8.69140625" style="2"/>
    <col min="6415" max="6415" width="11.23046875" style="2" customWidth="1"/>
    <col min="6416" max="6656" width="8.69140625" style="2"/>
    <col min="6657" max="6657" width="5.69140625" style="2" customWidth="1"/>
    <col min="6658" max="6658" width="19.53515625" style="2" customWidth="1"/>
    <col min="6659" max="6659" width="11.69140625" style="2" customWidth="1"/>
    <col min="6660" max="6660" width="6" style="2" bestFit="1" customWidth="1"/>
    <col min="6661" max="6661" width="7.53515625" style="2" customWidth="1"/>
    <col min="6662" max="6663" width="6.84375" style="2" customWidth="1"/>
    <col min="6664" max="6670" width="8.69140625" style="2"/>
    <col min="6671" max="6671" width="11.23046875" style="2" customWidth="1"/>
    <col min="6672" max="6912" width="8.69140625" style="2"/>
    <col min="6913" max="6913" width="5.69140625" style="2" customWidth="1"/>
    <col min="6914" max="6914" width="19.53515625" style="2" customWidth="1"/>
    <col min="6915" max="6915" width="11.69140625" style="2" customWidth="1"/>
    <col min="6916" max="6916" width="6" style="2" bestFit="1" customWidth="1"/>
    <col min="6917" max="6917" width="7.53515625" style="2" customWidth="1"/>
    <col min="6918" max="6919" width="6.84375" style="2" customWidth="1"/>
    <col min="6920" max="6926" width="8.69140625" style="2"/>
    <col min="6927" max="6927" width="11.23046875" style="2" customWidth="1"/>
    <col min="6928" max="7168" width="8.69140625" style="2"/>
    <col min="7169" max="7169" width="5.69140625" style="2" customWidth="1"/>
    <col min="7170" max="7170" width="19.53515625" style="2" customWidth="1"/>
    <col min="7171" max="7171" width="11.69140625" style="2" customWidth="1"/>
    <col min="7172" max="7172" width="6" style="2" bestFit="1" customWidth="1"/>
    <col min="7173" max="7173" width="7.53515625" style="2" customWidth="1"/>
    <col min="7174" max="7175" width="6.84375" style="2" customWidth="1"/>
    <col min="7176" max="7182" width="8.69140625" style="2"/>
    <col min="7183" max="7183" width="11.23046875" style="2" customWidth="1"/>
    <col min="7184" max="7424" width="8.69140625" style="2"/>
    <col min="7425" max="7425" width="5.69140625" style="2" customWidth="1"/>
    <col min="7426" max="7426" width="19.53515625" style="2" customWidth="1"/>
    <col min="7427" max="7427" width="11.69140625" style="2" customWidth="1"/>
    <col min="7428" max="7428" width="6" style="2" bestFit="1" customWidth="1"/>
    <col min="7429" max="7429" width="7.53515625" style="2" customWidth="1"/>
    <col min="7430" max="7431" width="6.84375" style="2" customWidth="1"/>
    <col min="7432" max="7438" width="8.69140625" style="2"/>
    <col min="7439" max="7439" width="11.23046875" style="2" customWidth="1"/>
    <col min="7440" max="7680" width="8.69140625" style="2"/>
    <col min="7681" max="7681" width="5.69140625" style="2" customWidth="1"/>
    <col min="7682" max="7682" width="19.53515625" style="2" customWidth="1"/>
    <col min="7683" max="7683" width="11.69140625" style="2" customWidth="1"/>
    <col min="7684" max="7684" width="6" style="2" bestFit="1" customWidth="1"/>
    <col min="7685" max="7685" width="7.53515625" style="2" customWidth="1"/>
    <col min="7686" max="7687" width="6.84375" style="2" customWidth="1"/>
    <col min="7688" max="7694" width="8.69140625" style="2"/>
    <col min="7695" max="7695" width="11.23046875" style="2" customWidth="1"/>
    <col min="7696" max="7936" width="8.69140625" style="2"/>
    <col min="7937" max="7937" width="5.69140625" style="2" customWidth="1"/>
    <col min="7938" max="7938" width="19.53515625" style="2" customWidth="1"/>
    <col min="7939" max="7939" width="11.69140625" style="2" customWidth="1"/>
    <col min="7940" max="7940" width="6" style="2" bestFit="1" customWidth="1"/>
    <col min="7941" max="7941" width="7.53515625" style="2" customWidth="1"/>
    <col min="7942" max="7943" width="6.84375" style="2" customWidth="1"/>
    <col min="7944" max="7950" width="8.69140625" style="2"/>
    <col min="7951" max="7951" width="11.23046875" style="2" customWidth="1"/>
    <col min="7952" max="8192" width="8.69140625" style="2"/>
    <col min="8193" max="8193" width="5.69140625" style="2" customWidth="1"/>
    <col min="8194" max="8194" width="19.53515625" style="2" customWidth="1"/>
    <col min="8195" max="8195" width="11.69140625" style="2" customWidth="1"/>
    <col min="8196" max="8196" width="6" style="2" bestFit="1" customWidth="1"/>
    <col min="8197" max="8197" width="7.53515625" style="2" customWidth="1"/>
    <col min="8198" max="8199" width="6.84375" style="2" customWidth="1"/>
    <col min="8200" max="8206" width="8.69140625" style="2"/>
    <col min="8207" max="8207" width="11.23046875" style="2" customWidth="1"/>
    <col min="8208" max="8448" width="8.69140625" style="2"/>
    <col min="8449" max="8449" width="5.69140625" style="2" customWidth="1"/>
    <col min="8450" max="8450" width="19.53515625" style="2" customWidth="1"/>
    <col min="8451" max="8451" width="11.69140625" style="2" customWidth="1"/>
    <col min="8452" max="8452" width="6" style="2" bestFit="1" customWidth="1"/>
    <col min="8453" max="8453" width="7.53515625" style="2" customWidth="1"/>
    <col min="8454" max="8455" width="6.84375" style="2" customWidth="1"/>
    <col min="8456" max="8462" width="8.69140625" style="2"/>
    <col min="8463" max="8463" width="11.23046875" style="2" customWidth="1"/>
    <col min="8464" max="8704" width="8.69140625" style="2"/>
    <col min="8705" max="8705" width="5.69140625" style="2" customWidth="1"/>
    <col min="8706" max="8706" width="19.53515625" style="2" customWidth="1"/>
    <col min="8707" max="8707" width="11.69140625" style="2" customWidth="1"/>
    <col min="8708" max="8708" width="6" style="2" bestFit="1" customWidth="1"/>
    <col min="8709" max="8709" width="7.53515625" style="2" customWidth="1"/>
    <col min="8710" max="8711" width="6.84375" style="2" customWidth="1"/>
    <col min="8712" max="8718" width="8.69140625" style="2"/>
    <col min="8719" max="8719" width="11.23046875" style="2" customWidth="1"/>
    <col min="8720" max="8960" width="8.69140625" style="2"/>
    <col min="8961" max="8961" width="5.69140625" style="2" customWidth="1"/>
    <col min="8962" max="8962" width="19.53515625" style="2" customWidth="1"/>
    <col min="8963" max="8963" width="11.69140625" style="2" customWidth="1"/>
    <col min="8964" max="8964" width="6" style="2" bestFit="1" customWidth="1"/>
    <col min="8965" max="8965" width="7.53515625" style="2" customWidth="1"/>
    <col min="8966" max="8967" width="6.84375" style="2" customWidth="1"/>
    <col min="8968" max="8974" width="8.69140625" style="2"/>
    <col min="8975" max="8975" width="11.23046875" style="2" customWidth="1"/>
    <col min="8976" max="9216" width="8.69140625" style="2"/>
    <col min="9217" max="9217" width="5.69140625" style="2" customWidth="1"/>
    <col min="9218" max="9218" width="19.53515625" style="2" customWidth="1"/>
    <col min="9219" max="9219" width="11.69140625" style="2" customWidth="1"/>
    <col min="9220" max="9220" width="6" style="2" bestFit="1" customWidth="1"/>
    <col min="9221" max="9221" width="7.53515625" style="2" customWidth="1"/>
    <col min="9222" max="9223" width="6.84375" style="2" customWidth="1"/>
    <col min="9224" max="9230" width="8.69140625" style="2"/>
    <col min="9231" max="9231" width="11.23046875" style="2" customWidth="1"/>
    <col min="9232" max="9472" width="8.69140625" style="2"/>
    <col min="9473" max="9473" width="5.69140625" style="2" customWidth="1"/>
    <col min="9474" max="9474" width="19.53515625" style="2" customWidth="1"/>
    <col min="9475" max="9475" width="11.69140625" style="2" customWidth="1"/>
    <col min="9476" max="9476" width="6" style="2" bestFit="1" customWidth="1"/>
    <col min="9477" max="9477" width="7.53515625" style="2" customWidth="1"/>
    <col min="9478" max="9479" width="6.84375" style="2" customWidth="1"/>
    <col min="9480" max="9486" width="8.69140625" style="2"/>
    <col min="9487" max="9487" width="11.23046875" style="2" customWidth="1"/>
    <col min="9488" max="9728" width="8.69140625" style="2"/>
    <col min="9729" max="9729" width="5.69140625" style="2" customWidth="1"/>
    <col min="9730" max="9730" width="19.53515625" style="2" customWidth="1"/>
    <col min="9731" max="9731" width="11.69140625" style="2" customWidth="1"/>
    <col min="9732" max="9732" width="6" style="2" bestFit="1" customWidth="1"/>
    <col min="9733" max="9733" width="7.53515625" style="2" customWidth="1"/>
    <col min="9734" max="9735" width="6.84375" style="2" customWidth="1"/>
    <col min="9736" max="9742" width="8.69140625" style="2"/>
    <col min="9743" max="9743" width="11.23046875" style="2" customWidth="1"/>
    <col min="9744" max="9984" width="8.69140625" style="2"/>
    <col min="9985" max="9985" width="5.69140625" style="2" customWidth="1"/>
    <col min="9986" max="9986" width="19.53515625" style="2" customWidth="1"/>
    <col min="9987" max="9987" width="11.69140625" style="2" customWidth="1"/>
    <col min="9988" max="9988" width="6" style="2" bestFit="1" customWidth="1"/>
    <col min="9989" max="9989" width="7.53515625" style="2" customWidth="1"/>
    <col min="9990" max="9991" width="6.84375" style="2" customWidth="1"/>
    <col min="9992" max="9998" width="8.69140625" style="2"/>
    <col min="9999" max="9999" width="11.23046875" style="2" customWidth="1"/>
    <col min="10000" max="10240" width="8.69140625" style="2"/>
    <col min="10241" max="10241" width="5.69140625" style="2" customWidth="1"/>
    <col min="10242" max="10242" width="19.53515625" style="2" customWidth="1"/>
    <col min="10243" max="10243" width="11.69140625" style="2" customWidth="1"/>
    <col min="10244" max="10244" width="6" style="2" bestFit="1" customWidth="1"/>
    <col min="10245" max="10245" width="7.53515625" style="2" customWidth="1"/>
    <col min="10246" max="10247" width="6.84375" style="2" customWidth="1"/>
    <col min="10248" max="10254" width="8.69140625" style="2"/>
    <col min="10255" max="10255" width="11.23046875" style="2" customWidth="1"/>
    <col min="10256" max="10496" width="8.69140625" style="2"/>
    <col min="10497" max="10497" width="5.69140625" style="2" customWidth="1"/>
    <col min="10498" max="10498" width="19.53515625" style="2" customWidth="1"/>
    <col min="10499" max="10499" width="11.69140625" style="2" customWidth="1"/>
    <col min="10500" max="10500" width="6" style="2" bestFit="1" customWidth="1"/>
    <col min="10501" max="10501" width="7.53515625" style="2" customWidth="1"/>
    <col min="10502" max="10503" width="6.84375" style="2" customWidth="1"/>
    <col min="10504" max="10510" width="8.69140625" style="2"/>
    <col min="10511" max="10511" width="11.23046875" style="2" customWidth="1"/>
    <col min="10512" max="10752" width="8.69140625" style="2"/>
    <col min="10753" max="10753" width="5.69140625" style="2" customWidth="1"/>
    <col min="10754" max="10754" width="19.53515625" style="2" customWidth="1"/>
    <col min="10755" max="10755" width="11.69140625" style="2" customWidth="1"/>
    <col min="10756" max="10756" width="6" style="2" bestFit="1" customWidth="1"/>
    <col min="10757" max="10757" width="7.53515625" style="2" customWidth="1"/>
    <col min="10758" max="10759" width="6.84375" style="2" customWidth="1"/>
    <col min="10760" max="10766" width="8.69140625" style="2"/>
    <col min="10767" max="10767" width="11.23046875" style="2" customWidth="1"/>
    <col min="10768" max="11008" width="8.69140625" style="2"/>
    <col min="11009" max="11009" width="5.69140625" style="2" customWidth="1"/>
    <col min="11010" max="11010" width="19.53515625" style="2" customWidth="1"/>
    <col min="11011" max="11011" width="11.69140625" style="2" customWidth="1"/>
    <col min="11012" max="11012" width="6" style="2" bestFit="1" customWidth="1"/>
    <col min="11013" max="11013" width="7.53515625" style="2" customWidth="1"/>
    <col min="11014" max="11015" width="6.84375" style="2" customWidth="1"/>
    <col min="11016" max="11022" width="8.69140625" style="2"/>
    <col min="11023" max="11023" width="11.23046875" style="2" customWidth="1"/>
    <col min="11024" max="11264" width="8.69140625" style="2"/>
    <col min="11265" max="11265" width="5.69140625" style="2" customWidth="1"/>
    <col min="11266" max="11266" width="19.53515625" style="2" customWidth="1"/>
    <col min="11267" max="11267" width="11.69140625" style="2" customWidth="1"/>
    <col min="11268" max="11268" width="6" style="2" bestFit="1" customWidth="1"/>
    <col min="11269" max="11269" width="7.53515625" style="2" customWidth="1"/>
    <col min="11270" max="11271" width="6.84375" style="2" customWidth="1"/>
    <col min="11272" max="11278" width="8.69140625" style="2"/>
    <col min="11279" max="11279" width="11.23046875" style="2" customWidth="1"/>
    <col min="11280" max="11520" width="8.69140625" style="2"/>
    <col min="11521" max="11521" width="5.69140625" style="2" customWidth="1"/>
    <col min="11522" max="11522" width="19.53515625" style="2" customWidth="1"/>
    <col min="11523" max="11523" width="11.69140625" style="2" customWidth="1"/>
    <col min="11524" max="11524" width="6" style="2" bestFit="1" customWidth="1"/>
    <col min="11525" max="11525" width="7.53515625" style="2" customWidth="1"/>
    <col min="11526" max="11527" width="6.84375" style="2" customWidth="1"/>
    <col min="11528" max="11534" width="8.69140625" style="2"/>
    <col min="11535" max="11535" width="11.23046875" style="2" customWidth="1"/>
    <col min="11536" max="11776" width="8.69140625" style="2"/>
    <col min="11777" max="11777" width="5.69140625" style="2" customWidth="1"/>
    <col min="11778" max="11778" width="19.53515625" style="2" customWidth="1"/>
    <col min="11779" max="11779" width="11.69140625" style="2" customWidth="1"/>
    <col min="11780" max="11780" width="6" style="2" bestFit="1" customWidth="1"/>
    <col min="11781" max="11781" width="7.53515625" style="2" customWidth="1"/>
    <col min="11782" max="11783" width="6.84375" style="2" customWidth="1"/>
    <col min="11784" max="11790" width="8.69140625" style="2"/>
    <col min="11791" max="11791" width="11.23046875" style="2" customWidth="1"/>
    <col min="11792" max="12032" width="8.69140625" style="2"/>
    <col min="12033" max="12033" width="5.69140625" style="2" customWidth="1"/>
    <col min="12034" max="12034" width="19.53515625" style="2" customWidth="1"/>
    <col min="12035" max="12035" width="11.69140625" style="2" customWidth="1"/>
    <col min="12036" max="12036" width="6" style="2" bestFit="1" customWidth="1"/>
    <col min="12037" max="12037" width="7.53515625" style="2" customWidth="1"/>
    <col min="12038" max="12039" width="6.84375" style="2" customWidth="1"/>
    <col min="12040" max="12046" width="8.69140625" style="2"/>
    <col min="12047" max="12047" width="11.23046875" style="2" customWidth="1"/>
    <col min="12048" max="12288" width="8.69140625" style="2"/>
    <col min="12289" max="12289" width="5.69140625" style="2" customWidth="1"/>
    <col min="12290" max="12290" width="19.53515625" style="2" customWidth="1"/>
    <col min="12291" max="12291" width="11.69140625" style="2" customWidth="1"/>
    <col min="12292" max="12292" width="6" style="2" bestFit="1" customWidth="1"/>
    <col min="12293" max="12293" width="7.53515625" style="2" customWidth="1"/>
    <col min="12294" max="12295" width="6.84375" style="2" customWidth="1"/>
    <col min="12296" max="12302" width="8.69140625" style="2"/>
    <col min="12303" max="12303" width="11.23046875" style="2" customWidth="1"/>
    <col min="12304" max="12544" width="8.69140625" style="2"/>
    <col min="12545" max="12545" width="5.69140625" style="2" customWidth="1"/>
    <col min="12546" max="12546" width="19.53515625" style="2" customWidth="1"/>
    <col min="12547" max="12547" width="11.69140625" style="2" customWidth="1"/>
    <col min="12548" max="12548" width="6" style="2" bestFit="1" customWidth="1"/>
    <col min="12549" max="12549" width="7.53515625" style="2" customWidth="1"/>
    <col min="12550" max="12551" width="6.84375" style="2" customWidth="1"/>
    <col min="12552" max="12558" width="8.69140625" style="2"/>
    <col min="12559" max="12559" width="11.23046875" style="2" customWidth="1"/>
    <col min="12560" max="12800" width="8.69140625" style="2"/>
    <col min="12801" max="12801" width="5.69140625" style="2" customWidth="1"/>
    <col min="12802" max="12802" width="19.53515625" style="2" customWidth="1"/>
    <col min="12803" max="12803" width="11.69140625" style="2" customWidth="1"/>
    <col min="12804" max="12804" width="6" style="2" bestFit="1" customWidth="1"/>
    <col min="12805" max="12805" width="7.53515625" style="2" customWidth="1"/>
    <col min="12806" max="12807" width="6.84375" style="2" customWidth="1"/>
    <col min="12808" max="12814" width="8.69140625" style="2"/>
    <col min="12815" max="12815" width="11.23046875" style="2" customWidth="1"/>
    <col min="12816" max="13056" width="8.69140625" style="2"/>
    <col min="13057" max="13057" width="5.69140625" style="2" customWidth="1"/>
    <col min="13058" max="13058" width="19.53515625" style="2" customWidth="1"/>
    <col min="13059" max="13059" width="11.69140625" style="2" customWidth="1"/>
    <col min="13060" max="13060" width="6" style="2" bestFit="1" customWidth="1"/>
    <col min="13061" max="13061" width="7.53515625" style="2" customWidth="1"/>
    <col min="13062" max="13063" width="6.84375" style="2" customWidth="1"/>
    <col min="13064" max="13070" width="8.69140625" style="2"/>
    <col min="13071" max="13071" width="11.23046875" style="2" customWidth="1"/>
    <col min="13072" max="13312" width="8.69140625" style="2"/>
    <col min="13313" max="13313" width="5.69140625" style="2" customWidth="1"/>
    <col min="13314" max="13314" width="19.53515625" style="2" customWidth="1"/>
    <col min="13315" max="13315" width="11.69140625" style="2" customWidth="1"/>
    <col min="13316" max="13316" width="6" style="2" bestFit="1" customWidth="1"/>
    <col min="13317" max="13317" width="7.53515625" style="2" customWidth="1"/>
    <col min="13318" max="13319" width="6.84375" style="2" customWidth="1"/>
    <col min="13320" max="13326" width="8.69140625" style="2"/>
    <col min="13327" max="13327" width="11.23046875" style="2" customWidth="1"/>
    <col min="13328" max="13568" width="8.69140625" style="2"/>
    <col min="13569" max="13569" width="5.69140625" style="2" customWidth="1"/>
    <col min="13570" max="13570" width="19.53515625" style="2" customWidth="1"/>
    <col min="13571" max="13571" width="11.69140625" style="2" customWidth="1"/>
    <col min="13572" max="13572" width="6" style="2" bestFit="1" customWidth="1"/>
    <col min="13573" max="13573" width="7.53515625" style="2" customWidth="1"/>
    <col min="13574" max="13575" width="6.84375" style="2" customWidth="1"/>
    <col min="13576" max="13582" width="8.69140625" style="2"/>
    <col min="13583" max="13583" width="11.23046875" style="2" customWidth="1"/>
    <col min="13584" max="13824" width="8.69140625" style="2"/>
    <col min="13825" max="13825" width="5.69140625" style="2" customWidth="1"/>
    <col min="13826" max="13826" width="19.53515625" style="2" customWidth="1"/>
    <col min="13827" max="13827" width="11.69140625" style="2" customWidth="1"/>
    <col min="13828" max="13828" width="6" style="2" bestFit="1" customWidth="1"/>
    <col min="13829" max="13829" width="7.53515625" style="2" customWidth="1"/>
    <col min="13830" max="13831" width="6.84375" style="2" customWidth="1"/>
    <col min="13832" max="13838" width="8.69140625" style="2"/>
    <col min="13839" max="13839" width="11.23046875" style="2" customWidth="1"/>
    <col min="13840" max="14080" width="8.69140625" style="2"/>
    <col min="14081" max="14081" width="5.69140625" style="2" customWidth="1"/>
    <col min="14082" max="14082" width="19.53515625" style="2" customWidth="1"/>
    <col min="14083" max="14083" width="11.69140625" style="2" customWidth="1"/>
    <col min="14084" max="14084" width="6" style="2" bestFit="1" customWidth="1"/>
    <col min="14085" max="14085" width="7.53515625" style="2" customWidth="1"/>
    <col min="14086" max="14087" width="6.84375" style="2" customWidth="1"/>
    <col min="14088" max="14094" width="8.69140625" style="2"/>
    <col min="14095" max="14095" width="11.23046875" style="2" customWidth="1"/>
    <col min="14096" max="14336" width="8.69140625" style="2"/>
    <col min="14337" max="14337" width="5.69140625" style="2" customWidth="1"/>
    <col min="14338" max="14338" width="19.53515625" style="2" customWidth="1"/>
    <col min="14339" max="14339" width="11.69140625" style="2" customWidth="1"/>
    <col min="14340" max="14340" width="6" style="2" bestFit="1" customWidth="1"/>
    <col min="14341" max="14341" width="7.53515625" style="2" customWidth="1"/>
    <col min="14342" max="14343" width="6.84375" style="2" customWidth="1"/>
    <col min="14344" max="14350" width="8.69140625" style="2"/>
    <col min="14351" max="14351" width="11.23046875" style="2" customWidth="1"/>
    <col min="14352" max="14592" width="8.69140625" style="2"/>
    <col min="14593" max="14593" width="5.69140625" style="2" customWidth="1"/>
    <col min="14594" max="14594" width="19.53515625" style="2" customWidth="1"/>
    <col min="14595" max="14595" width="11.69140625" style="2" customWidth="1"/>
    <col min="14596" max="14596" width="6" style="2" bestFit="1" customWidth="1"/>
    <col min="14597" max="14597" width="7.53515625" style="2" customWidth="1"/>
    <col min="14598" max="14599" width="6.84375" style="2" customWidth="1"/>
    <col min="14600" max="14606" width="8.69140625" style="2"/>
    <col min="14607" max="14607" width="11.23046875" style="2" customWidth="1"/>
    <col min="14608" max="14848" width="8.69140625" style="2"/>
    <col min="14849" max="14849" width="5.69140625" style="2" customWidth="1"/>
    <col min="14850" max="14850" width="19.53515625" style="2" customWidth="1"/>
    <col min="14851" max="14851" width="11.69140625" style="2" customWidth="1"/>
    <col min="14852" max="14852" width="6" style="2" bestFit="1" customWidth="1"/>
    <col min="14853" max="14853" width="7.53515625" style="2" customWidth="1"/>
    <col min="14854" max="14855" width="6.84375" style="2" customWidth="1"/>
    <col min="14856" max="14862" width="8.69140625" style="2"/>
    <col min="14863" max="14863" width="11.23046875" style="2" customWidth="1"/>
    <col min="14864" max="15104" width="8.69140625" style="2"/>
    <col min="15105" max="15105" width="5.69140625" style="2" customWidth="1"/>
    <col min="15106" max="15106" width="19.53515625" style="2" customWidth="1"/>
    <col min="15107" max="15107" width="11.69140625" style="2" customWidth="1"/>
    <col min="15108" max="15108" width="6" style="2" bestFit="1" customWidth="1"/>
    <col min="15109" max="15109" width="7.53515625" style="2" customWidth="1"/>
    <col min="15110" max="15111" width="6.84375" style="2" customWidth="1"/>
    <col min="15112" max="15118" width="8.69140625" style="2"/>
    <col min="15119" max="15119" width="11.23046875" style="2" customWidth="1"/>
    <col min="15120" max="15360" width="8.69140625" style="2"/>
    <col min="15361" max="15361" width="5.69140625" style="2" customWidth="1"/>
    <col min="15362" max="15362" width="19.53515625" style="2" customWidth="1"/>
    <col min="15363" max="15363" width="11.69140625" style="2" customWidth="1"/>
    <col min="15364" max="15364" width="6" style="2" bestFit="1" customWidth="1"/>
    <col min="15365" max="15365" width="7.53515625" style="2" customWidth="1"/>
    <col min="15366" max="15367" width="6.84375" style="2" customWidth="1"/>
    <col min="15368" max="15374" width="8.69140625" style="2"/>
    <col min="15375" max="15375" width="11.23046875" style="2" customWidth="1"/>
    <col min="15376" max="15616" width="8.69140625" style="2"/>
    <col min="15617" max="15617" width="5.69140625" style="2" customWidth="1"/>
    <col min="15618" max="15618" width="19.53515625" style="2" customWidth="1"/>
    <col min="15619" max="15619" width="11.69140625" style="2" customWidth="1"/>
    <col min="15620" max="15620" width="6" style="2" bestFit="1" customWidth="1"/>
    <col min="15621" max="15621" width="7.53515625" style="2" customWidth="1"/>
    <col min="15622" max="15623" width="6.84375" style="2" customWidth="1"/>
    <col min="15624" max="15630" width="8.69140625" style="2"/>
    <col min="15631" max="15631" width="11.23046875" style="2" customWidth="1"/>
    <col min="15632" max="15872" width="8.69140625" style="2"/>
    <col min="15873" max="15873" width="5.69140625" style="2" customWidth="1"/>
    <col min="15874" max="15874" width="19.53515625" style="2" customWidth="1"/>
    <col min="15875" max="15875" width="11.69140625" style="2" customWidth="1"/>
    <col min="15876" max="15876" width="6" style="2" bestFit="1" customWidth="1"/>
    <col min="15877" max="15877" width="7.53515625" style="2" customWidth="1"/>
    <col min="15878" max="15879" width="6.84375" style="2" customWidth="1"/>
    <col min="15880" max="15886" width="8.69140625" style="2"/>
    <col min="15887" max="15887" width="11.23046875" style="2" customWidth="1"/>
    <col min="15888" max="16128" width="8.69140625" style="2"/>
    <col min="16129" max="16129" width="5.69140625" style="2" customWidth="1"/>
    <col min="16130" max="16130" width="19.53515625" style="2" customWidth="1"/>
    <col min="16131" max="16131" width="11.69140625" style="2" customWidth="1"/>
    <col min="16132" max="16132" width="6" style="2" bestFit="1" customWidth="1"/>
    <col min="16133" max="16133" width="7.53515625" style="2" customWidth="1"/>
    <col min="16134" max="16135" width="6.84375" style="2" customWidth="1"/>
    <col min="16136" max="16142" width="8.69140625" style="2"/>
    <col min="16143" max="16143" width="11.23046875" style="2" customWidth="1"/>
    <col min="16144" max="16384" width="8.69140625" style="2"/>
  </cols>
  <sheetData>
    <row r="1" spans="1:256" ht="17.60000000000000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56" ht="17.600000000000001" x14ac:dyDescent="0.3">
      <c r="A2" s="3"/>
      <c r="B2" s="3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</row>
    <row r="3" spans="1:256" ht="15.65" customHeight="1" x14ac:dyDescent="0.35">
      <c r="A3" s="5" t="s">
        <v>1</v>
      </c>
      <c r="B3" s="6" t="s">
        <v>2</v>
      </c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5" t="s">
        <v>4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spans="1:256" ht="15.45" x14ac:dyDescent="0.4">
      <c r="A4" s="5"/>
      <c r="B4" s="5"/>
      <c r="C4" s="10">
        <v>2022</v>
      </c>
      <c r="D4" s="10">
        <v>2021</v>
      </c>
      <c r="E4" s="10">
        <v>2020</v>
      </c>
      <c r="F4" s="11">
        <v>2019</v>
      </c>
      <c r="G4" s="11">
        <v>2018</v>
      </c>
      <c r="H4" s="12">
        <v>2017</v>
      </c>
      <c r="I4" s="12">
        <v>2016</v>
      </c>
      <c r="J4" s="12">
        <v>2015</v>
      </c>
      <c r="K4" s="12">
        <v>2014</v>
      </c>
      <c r="L4" s="12">
        <v>2013</v>
      </c>
      <c r="M4" s="12">
        <v>2012</v>
      </c>
      <c r="N4" s="13">
        <v>2011</v>
      </c>
      <c r="O4" s="5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 ht="15.45" x14ac:dyDescent="0.4">
      <c r="A5" s="5"/>
      <c r="B5" s="5"/>
      <c r="C5" s="12"/>
      <c r="D5" s="12"/>
      <c r="E5" s="12"/>
      <c r="F5" s="15"/>
      <c r="G5" s="15"/>
      <c r="H5" s="5"/>
      <c r="I5" s="5"/>
      <c r="J5" s="5"/>
      <c r="K5" s="5"/>
      <c r="L5" s="5"/>
      <c r="M5" s="5"/>
      <c r="N5" s="6"/>
      <c r="O5" s="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 ht="15.45" x14ac:dyDescent="0.4">
      <c r="A6" s="16"/>
      <c r="B6" s="16"/>
      <c r="C6" s="16"/>
      <c r="D6" s="16"/>
      <c r="E6" s="16"/>
      <c r="F6" s="17"/>
      <c r="G6" s="17"/>
      <c r="H6" s="16"/>
      <c r="I6" s="16"/>
      <c r="J6" s="16"/>
      <c r="K6" s="16"/>
      <c r="L6" s="16"/>
      <c r="M6" s="16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 ht="15.45" x14ac:dyDescent="0.4">
      <c r="A7" s="19">
        <v>1</v>
      </c>
      <c r="B7" s="20" t="s">
        <v>5</v>
      </c>
      <c r="C7" s="16">
        <v>15</v>
      </c>
      <c r="D7" s="21">
        <v>17</v>
      </c>
      <c r="E7" s="22">
        <v>28</v>
      </c>
      <c r="F7" s="23">
        <v>30</v>
      </c>
      <c r="G7" s="22">
        <v>15</v>
      </c>
      <c r="H7" s="18">
        <v>15</v>
      </c>
      <c r="I7" s="18">
        <v>23</v>
      </c>
      <c r="J7" s="18">
        <v>32</v>
      </c>
      <c r="K7" s="18">
        <v>22</v>
      </c>
      <c r="L7" s="18">
        <v>25</v>
      </c>
      <c r="M7" s="18">
        <v>15</v>
      </c>
      <c r="N7" s="18">
        <v>16</v>
      </c>
      <c r="O7" s="24">
        <f>SUM(E7:N7)</f>
        <v>221</v>
      </c>
      <c r="P7" s="25"/>
      <c r="Q7" s="25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ht="15.45" x14ac:dyDescent="0.4">
      <c r="A8" s="19">
        <v>2</v>
      </c>
      <c r="B8" s="20" t="s">
        <v>6</v>
      </c>
      <c r="C8" s="16">
        <v>9</v>
      </c>
      <c r="D8" s="21">
        <v>8</v>
      </c>
      <c r="E8" s="22">
        <v>9</v>
      </c>
      <c r="F8" s="23">
        <v>14</v>
      </c>
      <c r="G8" s="22">
        <v>22</v>
      </c>
      <c r="H8" s="18">
        <v>12</v>
      </c>
      <c r="I8" s="18">
        <v>17</v>
      </c>
      <c r="J8" s="18">
        <v>13</v>
      </c>
      <c r="K8" s="18">
        <v>26</v>
      </c>
      <c r="L8" s="18">
        <v>28</v>
      </c>
      <c r="M8" s="18">
        <v>20</v>
      </c>
      <c r="N8" s="18">
        <v>10</v>
      </c>
      <c r="O8" s="24">
        <f t="shared" ref="O8:O40" si="0">SUM(E8:N8)</f>
        <v>171</v>
      </c>
      <c r="P8" s="25"/>
      <c r="Q8" s="25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5.45" x14ac:dyDescent="0.4">
      <c r="A9" s="19">
        <v>3</v>
      </c>
      <c r="B9" s="20" t="s">
        <v>7</v>
      </c>
      <c r="C9" s="16">
        <v>1</v>
      </c>
      <c r="D9" s="21">
        <v>1</v>
      </c>
      <c r="E9" s="22">
        <v>1</v>
      </c>
      <c r="F9" s="23">
        <v>3</v>
      </c>
      <c r="G9" s="22">
        <v>3</v>
      </c>
      <c r="H9" s="18">
        <v>2</v>
      </c>
      <c r="I9" s="18">
        <v>1</v>
      </c>
      <c r="J9" s="18">
        <v>3</v>
      </c>
      <c r="K9" s="18">
        <v>0</v>
      </c>
      <c r="L9" s="18">
        <v>5</v>
      </c>
      <c r="M9" s="18">
        <v>3</v>
      </c>
      <c r="N9" s="18">
        <v>3</v>
      </c>
      <c r="O9" s="24">
        <f t="shared" si="0"/>
        <v>24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ht="15.45" x14ac:dyDescent="0.4">
      <c r="A10" s="19">
        <v>4</v>
      </c>
      <c r="B10" s="20" t="s">
        <v>8</v>
      </c>
      <c r="C10" s="16">
        <v>6</v>
      </c>
      <c r="D10" s="21">
        <v>7</v>
      </c>
      <c r="E10" s="22">
        <v>14</v>
      </c>
      <c r="F10" s="23">
        <v>11</v>
      </c>
      <c r="G10" s="22">
        <v>10</v>
      </c>
      <c r="H10" s="18">
        <v>7</v>
      </c>
      <c r="I10" s="18">
        <v>10</v>
      </c>
      <c r="J10" s="18">
        <v>8</v>
      </c>
      <c r="K10" s="18">
        <v>9</v>
      </c>
      <c r="L10" s="18">
        <v>9</v>
      </c>
      <c r="M10" s="18">
        <v>3</v>
      </c>
      <c r="N10" s="18">
        <v>4</v>
      </c>
      <c r="O10" s="24">
        <f t="shared" si="0"/>
        <v>85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ht="15.45" x14ac:dyDescent="0.4">
      <c r="A11" s="19">
        <v>5</v>
      </c>
      <c r="B11" s="20" t="s">
        <v>9</v>
      </c>
      <c r="C11" s="16">
        <v>12</v>
      </c>
      <c r="D11" s="21">
        <v>19</v>
      </c>
      <c r="E11" s="22">
        <v>19</v>
      </c>
      <c r="F11" s="23">
        <v>18</v>
      </c>
      <c r="G11" s="22">
        <v>21</v>
      </c>
      <c r="H11" s="18">
        <v>16</v>
      </c>
      <c r="I11" s="18">
        <v>15</v>
      </c>
      <c r="J11" s="18">
        <v>19</v>
      </c>
      <c r="K11" s="18">
        <v>4</v>
      </c>
      <c r="L11" s="18">
        <v>10</v>
      </c>
      <c r="M11" s="18">
        <v>13</v>
      </c>
      <c r="N11" s="18">
        <v>4</v>
      </c>
      <c r="O11" s="24">
        <f t="shared" si="0"/>
        <v>139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ht="15.45" x14ac:dyDescent="0.4">
      <c r="A12" s="19">
        <v>6</v>
      </c>
      <c r="B12" s="20" t="s">
        <v>10</v>
      </c>
      <c r="C12" s="16">
        <v>1</v>
      </c>
      <c r="D12" s="21">
        <v>1</v>
      </c>
      <c r="E12" s="22">
        <v>1</v>
      </c>
      <c r="F12" s="23">
        <v>1</v>
      </c>
      <c r="G12" s="22">
        <v>1</v>
      </c>
      <c r="H12" s="18">
        <v>1</v>
      </c>
      <c r="I12" s="18">
        <v>5</v>
      </c>
      <c r="J12" s="18">
        <v>1</v>
      </c>
      <c r="K12" s="18">
        <v>0</v>
      </c>
      <c r="L12" s="18">
        <v>0</v>
      </c>
      <c r="M12" s="18">
        <v>1</v>
      </c>
      <c r="N12" s="18">
        <v>1</v>
      </c>
      <c r="O12" s="24">
        <f t="shared" si="0"/>
        <v>12</v>
      </c>
      <c r="P12" s="25"/>
      <c r="Q12" s="25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</row>
    <row r="13" spans="1:256" ht="15.45" x14ac:dyDescent="0.4">
      <c r="A13" s="19">
        <v>7</v>
      </c>
      <c r="B13" s="20" t="s">
        <v>11</v>
      </c>
      <c r="C13" s="16">
        <v>8</v>
      </c>
      <c r="D13" s="21">
        <v>1</v>
      </c>
      <c r="E13" s="22">
        <v>13</v>
      </c>
      <c r="F13" s="23">
        <v>14</v>
      </c>
      <c r="G13" s="22">
        <v>12</v>
      </c>
      <c r="H13" s="18">
        <v>18</v>
      </c>
      <c r="I13" s="18">
        <v>13</v>
      </c>
      <c r="J13" s="18">
        <v>9</v>
      </c>
      <c r="K13" s="18">
        <v>12</v>
      </c>
      <c r="L13" s="18">
        <v>9</v>
      </c>
      <c r="M13" s="18">
        <v>5</v>
      </c>
      <c r="N13" s="18">
        <v>6</v>
      </c>
      <c r="O13" s="24">
        <f t="shared" si="0"/>
        <v>111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</row>
    <row r="14" spans="1:256" ht="15.45" x14ac:dyDescent="0.4">
      <c r="A14" s="19">
        <v>8</v>
      </c>
      <c r="B14" s="20" t="s">
        <v>12</v>
      </c>
      <c r="C14" s="16">
        <v>1</v>
      </c>
      <c r="D14" s="21">
        <v>0</v>
      </c>
      <c r="E14" s="22">
        <v>2</v>
      </c>
      <c r="F14" s="23">
        <v>1</v>
      </c>
      <c r="G14" s="22">
        <v>1</v>
      </c>
      <c r="H14" s="18">
        <v>1</v>
      </c>
      <c r="I14" s="18">
        <v>0</v>
      </c>
      <c r="J14" s="18">
        <v>6</v>
      </c>
      <c r="K14" s="18">
        <v>0</v>
      </c>
      <c r="L14" s="18">
        <v>3</v>
      </c>
      <c r="M14" s="18">
        <v>1</v>
      </c>
      <c r="N14" s="18">
        <v>2</v>
      </c>
      <c r="O14" s="24">
        <f t="shared" si="0"/>
        <v>17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</row>
    <row r="15" spans="1:256" ht="30.9" x14ac:dyDescent="0.4">
      <c r="A15" s="19">
        <v>9</v>
      </c>
      <c r="B15" s="20" t="s">
        <v>13</v>
      </c>
      <c r="C15" s="16">
        <v>20</v>
      </c>
      <c r="D15" s="21">
        <v>17</v>
      </c>
      <c r="E15" s="22">
        <v>11</v>
      </c>
      <c r="F15" s="23">
        <v>19</v>
      </c>
      <c r="G15" s="22">
        <v>21</v>
      </c>
      <c r="H15" s="18">
        <v>19</v>
      </c>
      <c r="I15" s="18">
        <v>15</v>
      </c>
      <c r="J15" s="18">
        <v>14</v>
      </c>
      <c r="K15" s="18">
        <v>15</v>
      </c>
      <c r="L15" s="18">
        <v>14</v>
      </c>
      <c r="M15" s="18">
        <v>19</v>
      </c>
      <c r="N15" s="18">
        <v>13</v>
      </c>
      <c r="O15" s="24">
        <f t="shared" si="0"/>
        <v>160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</row>
    <row r="16" spans="1:256" ht="30.9" x14ac:dyDescent="0.4">
      <c r="A16" s="19">
        <v>10</v>
      </c>
      <c r="B16" s="20" t="s">
        <v>14</v>
      </c>
      <c r="C16" s="16">
        <v>4</v>
      </c>
      <c r="D16" s="21">
        <v>6</v>
      </c>
      <c r="E16" s="22">
        <v>5</v>
      </c>
      <c r="F16" s="23">
        <v>4</v>
      </c>
      <c r="G16" s="22">
        <v>4</v>
      </c>
      <c r="H16" s="18">
        <v>5</v>
      </c>
      <c r="I16" s="18">
        <v>0</v>
      </c>
      <c r="J16" s="18">
        <v>5</v>
      </c>
      <c r="K16" s="18">
        <v>7</v>
      </c>
      <c r="L16" s="18">
        <v>3</v>
      </c>
      <c r="M16" s="18">
        <v>11</v>
      </c>
      <c r="N16" s="18">
        <v>4</v>
      </c>
      <c r="O16" s="24">
        <f t="shared" si="0"/>
        <v>48</v>
      </c>
      <c r="P16" s="25"/>
      <c r="Q16" s="25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</row>
    <row r="17" spans="1:256" ht="15.45" x14ac:dyDescent="0.4">
      <c r="A17" s="19">
        <v>11</v>
      </c>
      <c r="B17" s="20" t="s">
        <v>15</v>
      </c>
      <c r="C17" s="16">
        <v>5</v>
      </c>
      <c r="D17" s="21">
        <v>2</v>
      </c>
      <c r="E17" s="22">
        <v>0</v>
      </c>
      <c r="F17" s="23">
        <v>5</v>
      </c>
      <c r="G17" s="22">
        <v>0</v>
      </c>
      <c r="H17" s="18">
        <v>6</v>
      </c>
      <c r="I17" s="18">
        <v>4</v>
      </c>
      <c r="J17" s="18">
        <v>4</v>
      </c>
      <c r="K17" s="18">
        <v>2</v>
      </c>
      <c r="L17" s="18">
        <v>3</v>
      </c>
      <c r="M17" s="18">
        <v>3</v>
      </c>
      <c r="N17" s="18">
        <v>3</v>
      </c>
      <c r="O17" s="24">
        <f t="shared" si="0"/>
        <v>30</v>
      </c>
      <c r="P17" s="25"/>
      <c r="Q17" s="25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</row>
    <row r="18" spans="1:256" ht="15.45" x14ac:dyDescent="0.4">
      <c r="A18" s="19">
        <v>12</v>
      </c>
      <c r="B18" s="20" t="s">
        <v>16</v>
      </c>
      <c r="C18" s="16">
        <v>5</v>
      </c>
      <c r="D18" s="21">
        <v>4</v>
      </c>
      <c r="E18" s="22">
        <v>6</v>
      </c>
      <c r="F18" s="23">
        <v>5</v>
      </c>
      <c r="G18" s="22">
        <v>2</v>
      </c>
      <c r="H18" s="18">
        <v>15</v>
      </c>
      <c r="I18" s="18">
        <v>9</v>
      </c>
      <c r="J18" s="18">
        <v>0</v>
      </c>
      <c r="K18" s="18">
        <v>3</v>
      </c>
      <c r="L18" s="18">
        <v>4</v>
      </c>
      <c r="M18" s="18">
        <v>7</v>
      </c>
      <c r="N18" s="18">
        <v>3</v>
      </c>
      <c r="O18" s="24">
        <f t="shared" si="0"/>
        <v>54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</row>
    <row r="19" spans="1:256" ht="15.45" x14ac:dyDescent="0.4">
      <c r="A19" s="19">
        <v>13</v>
      </c>
      <c r="B19" s="20" t="s">
        <v>17</v>
      </c>
      <c r="C19" s="16">
        <v>6</v>
      </c>
      <c r="D19" s="21">
        <v>3</v>
      </c>
      <c r="E19" s="22">
        <v>7</v>
      </c>
      <c r="F19" s="23">
        <v>11</v>
      </c>
      <c r="G19" s="22">
        <v>7</v>
      </c>
      <c r="H19" s="18">
        <v>11</v>
      </c>
      <c r="I19" s="18">
        <v>12</v>
      </c>
      <c r="J19" s="18">
        <v>6</v>
      </c>
      <c r="K19" s="18">
        <v>4</v>
      </c>
      <c r="L19" s="18">
        <v>6</v>
      </c>
      <c r="M19" s="18">
        <v>3</v>
      </c>
      <c r="N19" s="18">
        <v>4</v>
      </c>
      <c r="O19" s="24">
        <f t="shared" si="0"/>
        <v>71</v>
      </c>
      <c r="P19" s="27"/>
      <c r="Q19" s="25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</row>
    <row r="20" spans="1:256" ht="15.45" x14ac:dyDescent="0.4">
      <c r="A20" s="19">
        <v>14</v>
      </c>
      <c r="B20" s="20" t="s">
        <v>18</v>
      </c>
      <c r="C20" s="16"/>
      <c r="D20" s="21">
        <v>0</v>
      </c>
      <c r="E20" s="22">
        <v>0</v>
      </c>
      <c r="F20" s="18">
        <v>0</v>
      </c>
      <c r="G20" s="22">
        <v>1</v>
      </c>
      <c r="H20" s="18">
        <v>1</v>
      </c>
      <c r="I20" s="18">
        <v>2</v>
      </c>
      <c r="J20" s="18">
        <v>4</v>
      </c>
      <c r="K20" s="18">
        <v>0</v>
      </c>
      <c r="L20" s="18">
        <v>0</v>
      </c>
      <c r="M20" s="18">
        <v>0</v>
      </c>
      <c r="N20" s="18">
        <v>0</v>
      </c>
      <c r="O20" s="24">
        <f t="shared" si="0"/>
        <v>8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</row>
    <row r="21" spans="1:256" ht="15.45" x14ac:dyDescent="0.4">
      <c r="A21" s="19">
        <v>15</v>
      </c>
      <c r="B21" s="20" t="s">
        <v>19</v>
      </c>
      <c r="C21" s="16">
        <v>10</v>
      </c>
      <c r="D21" s="21">
        <v>19</v>
      </c>
      <c r="E21" s="22">
        <v>20</v>
      </c>
      <c r="F21" s="23">
        <v>19</v>
      </c>
      <c r="G21" s="22">
        <v>22</v>
      </c>
      <c r="H21" s="18">
        <v>8</v>
      </c>
      <c r="I21" s="18">
        <v>17</v>
      </c>
      <c r="J21" s="18">
        <v>12</v>
      </c>
      <c r="K21" s="18">
        <v>11</v>
      </c>
      <c r="L21" s="18">
        <v>15</v>
      </c>
      <c r="M21" s="18">
        <v>10</v>
      </c>
      <c r="N21" s="18">
        <v>8</v>
      </c>
      <c r="O21" s="24">
        <f t="shared" si="0"/>
        <v>142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</row>
    <row r="22" spans="1:256" ht="15.45" x14ac:dyDescent="0.4">
      <c r="A22" s="19">
        <v>16</v>
      </c>
      <c r="B22" s="20" t="s">
        <v>20</v>
      </c>
      <c r="C22" s="16">
        <v>19</v>
      </c>
      <c r="D22" s="21">
        <v>12</v>
      </c>
      <c r="E22" s="22">
        <v>9</v>
      </c>
      <c r="F22" s="23">
        <v>19</v>
      </c>
      <c r="G22" s="22">
        <v>21</v>
      </c>
      <c r="H22" s="18">
        <v>18</v>
      </c>
      <c r="I22" s="18">
        <v>24</v>
      </c>
      <c r="J22" s="18">
        <v>20</v>
      </c>
      <c r="K22" s="18">
        <v>13</v>
      </c>
      <c r="L22" s="18">
        <v>21</v>
      </c>
      <c r="M22" s="18">
        <v>5</v>
      </c>
      <c r="N22" s="18">
        <v>17</v>
      </c>
      <c r="O22" s="24">
        <f t="shared" si="0"/>
        <v>167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</row>
    <row r="23" spans="1:256" ht="15.45" x14ac:dyDescent="0.4">
      <c r="A23" s="19">
        <v>17</v>
      </c>
      <c r="B23" s="20" t="s">
        <v>21</v>
      </c>
      <c r="C23" s="16">
        <v>13</v>
      </c>
      <c r="D23" s="21">
        <v>9</v>
      </c>
      <c r="E23" s="22">
        <v>15</v>
      </c>
      <c r="F23" s="23">
        <v>22</v>
      </c>
      <c r="G23" s="22">
        <v>20</v>
      </c>
      <c r="H23" s="18">
        <v>15</v>
      </c>
      <c r="I23" s="18">
        <v>16</v>
      </c>
      <c r="J23" s="18">
        <v>16</v>
      </c>
      <c r="K23" s="18">
        <v>17</v>
      </c>
      <c r="L23" s="18">
        <v>13</v>
      </c>
      <c r="M23" s="18">
        <v>9</v>
      </c>
      <c r="N23" s="18">
        <v>6</v>
      </c>
      <c r="O23" s="24">
        <f t="shared" si="0"/>
        <v>149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</row>
    <row r="24" spans="1:256" ht="15.45" x14ac:dyDescent="0.4">
      <c r="A24" s="19">
        <v>18</v>
      </c>
      <c r="B24" s="20" t="s">
        <v>22</v>
      </c>
      <c r="C24" s="16">
        <v>2</v>
      </c>
      <c r="D24" s="21">
        <v>6</v>
      </c>
      <c r="E24" s="22">
        <v>2</v>
      </c>
      <c r="F24" s="23">
        <v>0</v>
      </c>
      <c r="G24" s="22">
        <v>5</v>
      </c>
      <c r="H24" s="18">
        <v>2</v>
      </c>
      <c r="I24" s="18">
        <v>4</v>
      </c>
      <c r="J24" s="18">
        <v>8</v>
      </c>
      <c r="K24" s="18">
        <v>1</v>
      </c>
      <c r="L24" s="18">
        <v>2</v>
      </c>
      <c r="M24" s="18">
        <v>3</v>
      </c>
      <c r="N24" s="18">
        <v>1</v>
      </c>
      <c r="O24" s="24">
        <f t="shared" si="0"/>
        <v>28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</row>
    <row r="25" spans="1:256" ht="15.45" x14ac:dyDescent="0.4">
      <c r="A25" s="19">
        <v>19</v>
      </c>
      <c r="B25" s="20" t="s">
        <v>23</v>
      </c>
      <c r="C25" s="16">
        <v>17</v>
      </c>
      <c r="D25" s="21">
        <v>19</v>
      </c>
      <c r="E25" s="22">
        <v>14</v>
      </c>
      <c r="F25" s="23">
        <v>25</v>
      </c>
      <c r="G25" s="22">
        <v>18</v>
      </c>
      <c r="H25" s="18">
        <v>24</v>
      </c>
      <c r="I25" s="18">
        <v>26</v>
      </c>
      <c r="J25" s="18">
        <v>20</v>
      </c>
      <c r="K25" s="18">
        <v>23</v>
      </c>
      <c r="L25" s="18">
        <v>12</v>
      </c>
      <c r="M25" s="18">
        <v>25</v>
      </c>
      <c r="N25" s="18">
        <v>14</v>
      </c>
      <c r="O25" s="24">
        <f t="shared" si="0"/>
        <v>201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</row>
    <row r="26" spans="1:256" ht="15.45" x14ac:dyDescent="0.4">
      <c r="A26" s="19">
        <v>20</v>
      </c>
      <c r="B26" s="20" t="s">
        <v>24</v>
      </c>
      <c r="C26" s="16">
        <v>1</v>
      </c>
      <c r="D26" s="21">
        <v>4</v>
      </c>
      <c r="E26" s="22">
        <v>4</v>
      </c>
      <c r="F26" s="23">
        <v>7</v>
      </c>
      <c r="G26" s="22">
        <v>10</v>
      </c>
      <c r="H26" s="18">
        <v>3</v>
      </c>
      <c r="I26" s="18">
        <v>10</v>
      </c>
      <c r="J26" s="18">
        <v>4</v>
      </c>
      <c r="K26" s="18">
        <v>6</v>
      </c>
      <c r="L26" s="18">
        <v>5</v>
      </c>
      <c r="M26" s="18">
        <v>0</v>
      </c>
      <c r="N26" s="18">
        <v>11</v>
      </c>
      <c r="O26" s="24">
        <f t="shared" si="0"/>
        <v>60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</row>
    <row r="27" spans="1:256" ht="15.45" x14ac:dyDescent="0.4">
      <c r="A27" s="19">
        <v>21</v>
      </c>
      <c r="B27" s="20" t="s">
        <v>25</v>
      </c>
      <c r="C27" s="16">
        <v>26</v>
      </c>
      <c r="D27" s="21">
        <v>20</v>
      </c>
      <c r="E27" s="22">
        <v>20</v>
      </c>
      <c r="F27" s="23">
        <v>18</v>
      </c>
      <c r="G27" s="22">
        <v>21</v>
      </c>
      <c r="H27" s="18">
        <v>32</v>
      </c>
      <c r="I27" s="18">
        <v>16</v>
      </c>
      <c r="J27" s="18">
        <v>18</v>
      </c>
      <c r="K27" s="18">
        <v>20</v>
      </c>
      <c r="L27" s="18">
        <v>21</v>
      </c>
      <c r="M27" s="18">
        <v>21</v>
      </c>
      <c r="N27" s="18">
        <v>17</v>
      </c>
      <c r="O27" s="24">
        <f t="shared" si="0"/>
        <v>204</v>
      </c>
      <c r="P27" s="27"/>
      <c r="Q27" s="25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</row>
    <row r="28" spans="1:256" ht="15.45" x14ac:dyDescent="0.4">
      <c r="A28" s="19">
        <v>22</v>
      </c>
      <c r="B28" s="20" t="s">
        <v>26</v>
      </c>
      <c r="C28" s="16">
        <v>28</v>
      </c>
      <c r="D28" s="21">
        <v>10</v>
      </c>
      <c r="E28" s="22">
        <v>11</v>
      </c>
      <c r="F28" s="23">
        <v>12</v>
      </c>
      <c r="G28" s="22">
        <v>16</v>
      </c>
      <c r="H28" s="18">
        <v>21</v>
      </c>
      <c r="I28" s="18">
        <v>11</v>
      </c>
      <c r="J28" s="18">
        <v>8</v>
      </c>
      <c r="K28" s="18">
        <v>13</v>
      </c>
      <c r="L28" s="18">
        <v>10</v>
      </c>
      <c r="M28" s="18">
        <v>16</v>
      </c>
      <c r="N28" s="18">
        <v>5</v>
      </c>
      <c r="O28" s="24">
        <f t="shared" si="0"/>
        <v>123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</row>
    <row r="29" spans="1:256" ht="15.45" x14ac:dyDescent="0.4">
      <c r="A29" s="19">
        <v>23</v>
      </c>
      <c r="B29" s="20" t="s">
        <v>27</v>
      </c>
      <c r="C29" s="16">
        <v>15</v>
      </c>
      <c r="D29" s="21">
        <v>11</v>
      </c>
      <c r="E29" s="22">
        <v>9</v>
      </c>
      <c r="F29" s="23">
        <v>18</v>
      </c>
      <c r="G29" s="22">
        <v>22</v>
      </c>
      <c r="H29" s="18">
        <v>9</v>
      </c>
      <c r="I29" s="18">
        <v>19</v>
      </c>
      <c r="J29" s="18">
        <v>19</v>
      </c>
      <c r="K29" s="18">
        <v>15</v>
      </c>
      <c r="L29" s="18">
        <v>21</v>
      </c>
      <c r="M29" s="18">
        <v>10</v>
      </c>
      <c r="N29" s="18">
        <v>15</v>
      </c>
      <c r="O29" s="24">
        <f t="shared" si="0"/>
        <v>157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</row>
    <row r="30" spans="1:256" ht="15.45" x14ac:dyDescent="0.4">
      <c r="A30" s="19">
        <v>24</v>
      </c>
      <c r="B30" s="20" t="s">
        <v>28</v>
      </c>
      <c r="C30" s="16">
        <v>3</v>
      </c>
      <c r="D30" s="21">
        <v>6</v>
      </c>
      <c r="E30" s="22">
        <v>10</v>
      </c>
      <c r="F30" s="23">
        <v>14</v>
      </c>
      <c r="G30" s="22">
        <v>10</v>
      </c>
      <c r="H30" s="18">
        <v>7</v>
      </c>
      <c r="I30" s="18">
        <v>13</v>
      </c>
      <c r="J30" s="18">
        <v>10</v>
      </c>
      <c r="K30" s="18">
        <v>6</v>
      </c>
      <c r="L30" s="18">
        <v>6</v>
      </c>
      <c r="M30" s="18">
        <v>4</v>
      </c>
      <c r="N30" s="18">
        <v>4</v>
      </c>
      <c r="O30" s="24">
        <f t="shared" si="0"/>
        <v>84</v>
      </c>
      <c r="P30" s="25"/>
      <c r="Q30" s="25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</row>
    <row r="31" spans="1:256" ht="15.45" x14ac:dyDescent="0.4">
      <c r="A31" s="19">
        <v>25</v>
      </c>
      <c r="B31" s="20" t="s">
        <v>29</v>
      </c>
      <c r="C31" s="16">
        <v>8</v>
      </c>
      <c r="D31" s="21">
        <v>8</v>
      </c>
      <c r="E31" s="22">
        <v>17</v>
      </c>
      <c r="F31" s="23">
        <v>26</v>
      </c>
      <c r="G31" s="22">
        <v>9</v>
      </c>
      <c r="H31" s="18">
        <v>21</v>
      </c>
      <c r="I31" s="18">
        <v>16</v>
      </c>
      <c r="J31" s="18">
        <v>17</v>
      </c>
      <c r="K31" s="18">
        <v>15</v>
      </c>
      <c r="L31" s="18">
        <v>15</v>
      </c>
      <c r="M31" s="18">
        <v>19</v>
      </c>
      <c r="N31" s="18">
        <v>15</v>
      </c>
      <c r="O31" s="24">
        <f t="shared" si="0"/>
        <v>170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</row>
    <row r="32" spans="1:256" ht="15.45" x14ac:dyDescent="0.4">
      <c r="A32" s="19">
        <v>26</v>
      </c>
      <c r="B32" s="20" t="s">
        <v>30</v>
      </c>
      <c r="C32" s="16"/>
      <c r="D32" s="21">
        <v>1</v>
      </c>
      <c r="E32" s="22">
        <v>2</v>
      </c>
      <c r="F32" s="23">
        <v>1</v>
      </c>
      <c r="G32" s="18">
        <v>0</v>
      </c>
      <c r="H32" s="18">
        <v>2</v>
      </c>
      <c r="I32" s="18">
        <v>2</v>
      </c>
      <c r="J32" s="18">
        <v>2</v>
      </c>
      <c r="K32" s="18">
        <v>5</v>
      </c>
      <c r="L32" s="18">
        <v>4</v>
      </c>
      <c r="M32" s="18">
        <v>6</v>
      </c>
      <c r="N32" s="18">
        <v>1</v>
      </c>
      <c r="O32" s="24">
        <f t="shared" si="0"/>
        <v>25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</row>
    <row r="33" spans="1:256" ht="15.45" x14ac:dyDescent="0.4">
      <c r="A33" s="19">
        <v>27</v>
      </c>
      <c r="B33" s="20" t="s">
        <v>31</v>
      </c>
      <c r="C33" s="16">
        <v>3</v>
      </c>
      <c r="D33" s="21">
        <v>0</v>
      </c>
      <c r="E33" s="22">
        <v>0</v>
      </c>
      <c r="F33" s="23">
        <v>4</v>
      </c>
      <c r="G33" s="22">
        <v>2</v>
      </c>
      <c r="H33" s="18">
        <v>2</v>
      </c>
      <c r="I33" s="18">
        <v>1</v>
      </c>
      <c r="J33" s="18">
        <v>3</v>
      </c>
      <c r="K33" s="18">
        <v>4</v>
      </c>
      <c r="L33" s="18">
        <v>3</v>
      </c>
      <c r="M33" s="18">
        <v>3</v>
      </c>
      <c r="N33" s="18">
        <v>3</v>
      </c>
      <c r="O33" s="24">
        <f t="shared" si="0"/>
        <v>25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</row>
    <row r="34" spans="1:256" ht="15.45" x14ac:dyDescent="0.4">
      <c r="A34" s="19">
        <v>28</v>
      </c>
      <c r="B34" s="20" t="s">
        <v>32</v>
      </c>
      <c r="C34" s="16">
        <v>2</v>
      </c>
      <c r="D34" s="21">
        <v>1</v>
      </c>
      <c r="E34" s="22">
        <v>3</v>
      </c>
      <c r="F34" s="23">
        <v>2</v>
      </c>
      <c r="G34" s="18">
        <v>0</v>
      </c>
      <c r="H34" s="18">
        <v>1</v>
      </c>
      <c r="I34" s="18">
        <v>5</v>
      </c>
      <c r="J34" s="18">
        <v>0</v>
      </c>
      <c r="K34" s="18">
        <v>0</v>
      </c>
      <c r="L34" s="18">
        <v>1</v>
      </c>
      <c r="M34" s="18">
        <v>1</v>
      </c>
      <c r="N34" s="18">
        <v>1</v>
      </c>
      <c r="O34" s="24">
        <f t="shared" si="0"/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</row>
    <row r="35" spans="1:256" ht="15.45" x14ac:dyDescent="0.4">
      <c r="A35" s="19">
        <v>29</v>
      </c>
      <c r="B35" s="20" t="s">
        <v>33</v>
      </c>
      <c r="C35" s="16">
        <v>8</v>
      </c>
      <c r="D35" s="21">
        <v>5</v>
      </c>
      <c r="E35" s="22">
        <v>7</v>
      </c>
      <c r="F35" s="23">
        <v>9</v>
      </c>
      <c r="G35" s="22">
        <v>18</v>
      </c>
      <c r="H35" s="18">
        <v>8</v>
      </c>
      <c r="I35" s="18">
        <v>8</v>
      </c>
      <c r="J35" s="18">
        <v>10</v>
      </c>
      <c r="K35" s="18">
        <v>5</v>
      </c>
      <c r="L35" s="18">
        <v>6</v>
      </c>
      <c r="M35" s="18">
        <v>9</v>
      </c>
      <c r="N35" s="18">
        <v>9</v>
      </c>
      <c r="O35" s="24">
        <f t="shared" si="0"/>
        <v>89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</row>
    <row r="36" spans="1:256" ht="15.45" x14ac:dyDescent="0.4">
      <c r="A36" s="19">
        <v>30</v>
      </c>
      <c r="B36" s="20" t="s">
        <v>34</v>
      </c>
      <c r="C36" s="16">
        <v>7</v>
      </c>
      <c r="D36" s="21">
        <v>7</v>
      </c>
      <c r="E36" s="22">
        <v>10</v>
      </c>
      <c r="F36" s="23">
        <v>13</v>
      </c>
      <c r="G36" s="22">
        <v>11</v>
      </c>
      <c r="H36" s="18">
        <v>18</v>
      </c>
      <c r="I36" s="18">
        <v>19</v>
      </c>
      <c r="J36" s="18">
        <v>25</v>
      </c>
      <c r="K36" s="18">
        <v>17</v>
      </c>
      <c r="L36" s="18">
        <v>14</v>
      </c>
      <c r="M36" s="18">
        <v>12</v>
      </c>
      <c r="N36" s="18">
        <v>7</v>
      </c>
      <c r="O36" s="24">
        <f t="shared" si="0"/>
        <v>146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</row>
    <row r="37" spans="1:256" ht="15.45" x14ac:dyDescent="0.4">
      <c r="A37" s="19">
        <v>31</v>
      </c>
      <c r="B37" s="20" t="s">
        <v>35</v>
      </c>
      <c r="C37" s="16">
        <v>3</v>
      </c>
      <c r="D37" s="21">
        <v>1</v>
      </c>
      <c r="E37" s="22">
        <v>0</v>
      </c>
      <c r="F37" s="23">
        <v>3</v>
      </c>
      <c r="G37" s="22">
        <v>2</v>
      </c>
      <c r="H37" s="18">
        <v>1</v>
      </c>
      <c r="I37" s="18">
        <v>2</v>
      </c>
      <c r="J37" s="18">
        <v>6</v>
      </c>
      <c r="K37" s="18">
        <v>1</v>
      </c>
      <c r="L37" s="18">
        <v>3</v>
      </c>
      <c r="M37" s="18">
        <v>3</v>
      </c>
      <c r="N37" s="18">
        <v>2</v>
      </c>
      <c r="O37" s="24">
        <f t="shared" si="0"/>
        <v>23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</row>
    <row r="38" spans="1:256" ht="15.45" x14ac:dyDescent="0.4">
      <c r="A38" s="19">
        <v>32</v>
      </c>
      <c r="B38" s="20" t="s">
        <v>36</v>
      </c>
      <c r="C38" s="16">
        <v>8</v>
      </c>
      <c r="D38" s="21">
        <v>11</v>
      </c>
      <c r="E38" s="22">
        <v>12</v>
      </c>
      <c r="F38" s="23">
        <v>8</v>
      </c>
      <c r="G38" s="22">
        <v>5</v>
      </c>
      <c r="H38" s="18">
        <v>6</v>
      </c>
      <c r="I38" s="18">
        <v>8</v>
      </c>
      <c r="J38" s="18">
        <v>8</v>
      </c>
      <c r="K38" s="18">
        <v>17</v>
      </c>
      <c r="L38" s="18">
        <v>13</v>
      </c>
      <c r="M38" s="18">
        <v>7</v>
      </c>
      <c r="N38" s="18">
        <v>8</v>
      </c>
      <c r="O38" s="24">
        <f t="shared" si="0"/>
        <v>92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</row>
    <row r="39" spans="1:256" ht="15.45" x14ac:dyDescent="0.4">
      <c r="A39" s="19">
        <v>33</v>
      </c>
      <c r="B39" s="20" t="s">
        <v>37</v>
      </c>
      <c r="C39" s="16">
        <v>18</v>
      </c>
      <c r="D39" s="21">
        <v>15</v>
      </c>
      <c r="E39" s="22">
        <v>26</v>
      </c>
      <c r="F39" s="23">
        <v>23</v>
      </c>
      <c r="G39" s="22">
        <v>17</v>
      </c>
      <c r="H39" s="18">
        <v>18</v>
      </c>
      <c r="I39" s="18">
        <v>19</v>
      </c>
      <c r="J39" s="18">
        <v>20</v>
      </c>
      <c r="K39" s="18">
        <v>7</v>
      </c>
      <c r="L39" s="18">
        <v>10</v>
      </c>
      <c r="M39" s="18">
        <v>10</v>
      </c>
      <c r="N39" s="18">
        <v>16</v>
      </c>
      <c r="O39" s="24">
        <f t="shared" si="0"/>
        <v>166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</row>
    <row r="40" spans="1:256" s="32" customFormat="1" ht="15.45" x14ac:dyDescent="0.4">
      <c r="A40" s="28" t="s">
        <v>38</v>
      </c>
      <c r="B40" s="29"/>
      <c r="C40" s="30">
        <f>SUM(C7:C39)</f>
        <v>284</v>
      </c>
      <c r="D40" s="21">
        <f>SUM(D7:D39)</f>
        <v>251</v>
      </c>
      <c r="E40" s="22">
        <f>SUM(E7:E39)</f>
        <v>307</v>
      </c>
      <c r="F40" s="22">
        <f>SUM(F7:F39)</f>
        <v>379</v>
      </c>
      <c r="G40" s="22">
        <f>SUM(G7:G39)</f>
        <v>349</v>
      </c>
      <c r="H40" s="19">
        <f t="shared" ref="H40:N40" si="1">SUM(H7:H39)</f>
        <v>345</v>
      </c>
      <c r="I40" s="19">
        <f t="shared" si="1"/>
        <v>362</v>
      </c>
      <c r="J40" s="19">
        <f t="shared" si="1"/>
        <v>350</v>
      </c>
      <c r="K40" s="19">
        <f t="shared" si="1"/>
        <v>300</v>
      </c>
      <c r="L40" s="19">
        <f t="shared" si="1"/>
        <v>314</v>
      </c>
      <c r="M40" s="19">
        <f t="shared" si="1"/>
        <v>277</v>
      </c>
      <c r="N40" s="18">
        <f t="shared" si="1"/>
        <v>233</v>
      </c>
      <c r="O40" s="24">
        <f t="shared" si="0"/>
        <v>3216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ht="17.600000000000001" x14ac:dyDescent="0.4">
      <c r="A41" s="32"/>
      <c r="B41" s="33"/>
      <c r="C41" s="33"/>
      <c r="D41" s="33"/>
      <c r="E41" s="33"/>
      <c r="F41" s="34"/>
      <c r="G41" s="34"/>
      <c r="H41" s="33"/>
      <c r="I41" s="33"/>
      <c r="J41" s="33"/>
      <c r="K41" s="33"/>
      <c r="L41" s="33"/>
      <c r="M41" s="33"/>
      <c r="N41" s="3"/>
      <c r="O41" s="3"/>
    </row>
    <row r="42" spans="1:256" ht="17.600000000000001" x14ac:dyDescent="0.4">
      <c r="A42" s="32"/>
      <c r="B42" s="33"/>
      <c r="C42" s="33"/>
      <c r="D42" s="33"/>
      <c r="E42" s="33"/>
      <c r="F42" s="34"/>
      <c r="G42" s="34"/>
      <c r="H42" s="33"/>
      <c r="I42" s="33"/>
      <c r="J42" s="33"/>
      <c r="K42" s="33"/>
      <c r="L42" s="33"/>
      <c r="M42" s="33"/>
      <c r="N42" s="3"/>
      <c r="O42" s="3"/>
    </row>
    <row r="43" spans="1:256" x14ac:dyDescent="0.3">
      <c r="B43" s="35" t="s">
        <v>39</v>
      </c>
      <c r="C43" s="35"/>
      <c r="D43" s="35"/>
      <c r="E43" s="36"/>
      <c r="F43" s="37"/>
      <c r="G43" s="37"/>
      <c r="H43" s="35"/>
      <c r="I43" s="35"/>
      <c r="J43" s="38"/>
      <c r="K43" s="38"/>
      <c r="L43" s="39"/>
      <c r="M43" s="35"/>
      <c r="N43" s="32"/>
    </row>
    <row r="44" spans="1:256" x14ac:dyDescent="0.3">
      <c r="N44" s="32"/>
    </row>
    <row r="45" spans="1:256" x14ac:dyDescent="0.3">
      <c r="B45" s="26" t="s">
        <v>40</v>
      </c>
      <c r="C45" s="26"/>
      <c r="D45" s="26"/>
      <c r="H45" s="26"/>
      <c r="I45" s="26"/>
      <c r="J45" s="32"/>
      <c r="K45" s="27"/>
      <c r="N45" s="2"/>
    </row>
    <row r="46" spans="1:256" x14ac:dyDescent="0.3">
      <c r="B46" s="26" t="s">
        <v>41</v>
      </c>
      <c r="C46" s="26"/>
      <c r="D46" s="26"/>
      <c r="H46" s="26"/>
      <c r="I46" s="26"/>
      <c r="J46" s="32"/>
      <c r="K46" s="27"/>
      <c r="N46" s="2"/>
    </row>
    <row r="47" spans="1:256" x14ac:dyDescent="0.3">
      <c r="J47" s="32"/>
      <c r="K47" s="40"/>
      <c r="N47" s="2"/>
    </row>
    <row r="49" spans="2:7" x14ac:dyDescent="0.3">
      <c r="B49" s="2" t="s">
        <v>42</v>
      </c>
      <c r="G49" s="26" t="s">
        <v>43</v>
      </c>
    </row>
    <row r="50" spans="2:7" x14ac:dyDescent="0.3">
      <c r="B50" s="2" t="s">
        <v>44</v>
      </c>
    </row>
  </sheetData>
  <mergeCells count="18">
    <mergeCell ref="N4:N5"/>
    <mergeCell ref="A40:B40"/>
    <mergeCell ref="H4:H5"/>
    <mergeCell ref="I4:I5"/>
    <mergeCell ref="J4:J5"/>
    <mergeCell ref="K4:K5"/>
    <mergeCell ref="L4:L5"/>
    <mergeCell ref="M4:M5"/>
    <mergeCell ref="A1:O1"/>
    <mergeCell ref="A3:A5"/>
    <mergeCell ref="B3:B5"/>
    <mergeCell ref="C3:N3"/>
    <mergeCell ref="O3:O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STATUS OF FI CASES </vt:lpstr>
      <vt:lpstr>MO1-2022</vt:lpstr>
      <vt:lpstr>DAM PER MONTH</vt:lpstr>
      <vt:lpstr>NHQ SUB 1-2-20 A</vt:lpstr>
      <vt:lpstr>CONSO PER BGY 2022</vt:lpstr>
      <vt:lpstr>'NHQ SUB 1-2-20 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MCGJPZJJM2</dc:creator>
  <cp:lastModifiedBy>MCGJPZJJM2</cp:lastModifiedBy>
  <dcterms:created xsi:type="dcterms:W3CDTF">2023-07-20T02:48:02Z</dcterms:created>
  <dcterms:modified xsi:type="dcterms:W3CDTF">2023-07-20T03:10:58Z</dcterms:modified>
</cp:coreProperties>
</file>