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showInkAnnotation="0"/>
  <mc:AlternateContent xmlns:mc="http://schemas.openxmlformats.org/markup-compatibility/2006">
    <mc:Choice Requires="x15">
      <x15ac:absPath xmlns:x15ac="http://schemas.microsoft.com/office/spreadsheetml/2010/11/ac" url="/Users/jonesb/Downloads/"/>
    </mc:Choice>
  </mc:AlternateContent>
  <bookViews>
    <workbookView xWindow="1440" yWindow="2180" windowWidth="25880" windowHeight="12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5" i="1" l="1"/>
  <c r="E65" i="1"/>
  <c r="B65" i="1"/>
  <c r="C65" i="1"/>
  <c r="D65" i="1"/>
  <c r="F59" i="1"/>
  <c r="F60" i="1"/>
  <c r="F61" i="1"/>
  <c r="F62" i="1"/>
  <c r="F63" i="1"/>
  <c r="F64" i="1"/>
  <c r="E59" i="1"/>
  <c r="E60" i="1"/>
  <c r="E61" i="1"/>
  <c r="E62" i="1"/>
  <c r="E63" i="1"/>
  <c r="E64" i="1"/>
  <c r="B59" i="1"/>
  <c r="B60" i="1"/>
  <c r="B61" i="1"/>
  <c r="B62" i="1"/>
  <c r="B63" i="1"/>
  <c r="B64" i="1"/>
  <c r="C64" i="1"/>
  <c r="D64" i="1"/>
  <c r="C63" i="1"/>
  <c r="D63" i="1"/>
  <c r="C62" i="1"/>
  <c r="D62" i="1"/>
  <c r="C61" i="1"/>
  <c r="D61" i="1"/>
  <c r="C60" i="1"/>
  <c r="D60" i="1"/>
  <c r="C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<sst xmlns="http://schemas.openxmlformats.org/spreadsheetml/2006/main" count="38" uniqueCount="21">
  <si>
    <t>Table 53--Particleboard and medium-density fiberboard production, imports,</t>
  </si>
  <si>
    <r>
      <t>exports, and consumption, 1965-1999 (3/4-in. basis)</t>
    </r>
    <r>
      <rPr>
        <b/>
        <vertAlign val="superscript"/>
        <sz val="10"/>
        <rFont val="Arial"/>
        <family val="2"/>
      </rPr>
      <t>a</t>
    </r>
  </si>
  <si>
    <t>Production</t>
  </si>
  <si>
    <t>Medium-density</t>
  </si>
  <si>
    <t>Consumption</t>
  </si>
  <si>
    <t>Year</t>
  </si>
  <si>
    <t>Total</t>
  </si>
  <si>
    <t>Particleboard</t>
  </si>
  <si>
    <t>fiberboard</t>
  </si>
  <si>
    <r>
      <t>Imports</t>
    </r>
    <r>
      <rPr>
        <vertAlign val="superscript"/>
        <sz val="10"/>
        <rFont val="Arial"/>
        <family val="2"/>
      </rPr>
      <t>b</t>
    </r>
  </si>
  <si>
    <t>Exports</t>
  </si>
  <si>
    <t>Per capita</t>
  </si>
  <si>
    <t>Million</t>
  </si>
  <si>
    <t>square</t>
  </si>
  <si>
    <t>Square</t>
  </si>
  <si>
    <t>feet</t>
  </si>
  <si>
    <t>1999r</t>
  </si>
  <si>
    <r>
      <t>a</t>
    </r>
    <r>
      <rPr>
        <sz val="10"/>
        <rFont val="Arial"/>
      </rPr>
      <t>National Particleboard Association (20); U.S. International Trade Commission (69);</t>
    </r>
  </si>
  <si>
    <t xml:space="preserve"> U.S. Department of Agriculture (32).  Data may not add to totals because of rounding.</t>
  </si>
  <si>
    <r>
      <t>b</t>
    </r>
    <r>
      <rPr>
        <sz val="10"/>
        <rFont val="Arial"/>
      </rPr>
      <t>May contain significant volumes of waferboard and oriented strandboard products prior to 1989.</t>
    </r>
  </si>
  <si>
    <r>
      <t>0</t>
    </r>
    <r>
      <rPr>
        <sz val="10"/>
        <rFont val="Arial"/>
      </rPr>
      <t>Fewer than 500,000 ft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</si>
</sst>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</font>
    <font>
      <sz val="9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 applyAlignment="1"/>
    <xf numFmtId="0" fontId="1" fillId="0" borderId="1" xfId="0" applyFont="1" applyFill="1" applyBorder="1" applyAlignment="1"/>
    <xf numFmtId="0" fontId="0" fillId="0" borderId="1" xfId="0" applyFill="1" applyBorder="1" applyAlignment="1"/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0" xfId="0" applyFill="1"/>
    <xf numFmtId="0" fontId="0" fillId="0" borderId="6" xfId="0" applyFill="1" applyBorder="1"/>
    <xf numFmtId="0" fontId="0" fillId="0" borderId="2" xfId="0" applyFill="1" applyBorder="1" applyAlignment="1">
      <alignment horizontal="center"/>
    </xf>
    <xf numFmtId="0" fontId="0" fillId="0" borderId="7" xfId="0" applyFill="1" applyBorder="1"/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8" xfId="0" applyFill="1" applyBorder="1"/>
    <xf numFmtId="0" fontId="4" fillId="0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1" xfId="0" applyFill="1" applyBorder="1"/>
    <xf numFmtId="3" fontId="0" fillId="0" borderId="0" xfId="0" applyNumberForma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3" fontId="0" fillId="0" borderId="0" xfId="0" applyNumberFormat="1" applyFill="1" applyAlignment="1">
      <alignment horizontal="center"/>
    </xf>
    <xf numFmtId="3" fontId="0" fillId="0" borderId="0" xfId="0" applyNumberFormat="1" applyFill="1"/>
    <xf numFmtId="0" fontId="0" fillId="0" borderId="1" xfId="0" applyBorder="1"/>
    <xf numFmtId="0" fontId="3" fillId="0" borderId="10" xfId="0" applyFont="1" applyBorder="1" applyAlignment="1"/>
    <xf numFmtId="0" fontId="0" fillId="0" borderId="10" xfId="0" applyBorder="1" applyAlignment="1"/>
    <xf numFmtId="0" fontId="0" fillId="0" borderId="0" xfId="0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showRuler="0" workbookViewId="0">
      <selection activeCell="J4" sqref="J4"/>
    </sheetView>
  </sheetViews>
  <sheetFormatPr baseColWidth="10" defaultRowHeight="16" x14ac:dyDescent="0.2"/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ht="17" thickBot="1" x14ac:dyDescent="0.25">
      <c r="A2" s="2" t="s">
        <v>1</v>
      </c>
      <c r="B2" s="3"/>
      <c r="C2" s="3"/>
      <c r="D2" s="3"/>
      <c r="E2" s="3"/>
      <c r="F2" s="3"/>
      <c r="G2" s="3"/>
      <c r="H2" s="3"/>
    </row>
    <row r="3" spans="1:8" ht="17" thickBot="1" x14ac:dyDescent="0.25">
      <c r="A3" s="4"/>
      <c r="B3" s="5" t="s">
        <v>2</v>
      </c>
      <c r="C3" s="5"/>
      <c r="D3" s="6"/>
      <c r="E3" s="7"/>
      <c r="F3" s="7"/>
      <c r="G3" s="8"/>
      <c r="H3" s="9"/>
    </row>
    <row r="4" spans="1:8" ht="17" thickBot="1" x14ac:dyDescent="0.25">
      <c r="A4" s="9"/>
      <c r="B4" s="8"/>
      <c r="C4" s="8"/>
      <c r="D4" s="10" t="s">
        <v>3</v>
      </c>
      <c r="E4" s="11"/>
      <c r="F4" s="11"/>
      <c r="G4" s="12" t="s">
        <v>4</v>
      </c>
      <c r="H4" s="13"/>
    </row>
    <row r="5" spans="1:8" x14ac:dyDescent="0.2">
      <c r="A5" s="14" t="s">
        <v>5</v>
      </c>
      <c r="B5" s="15" t="s">
        <v>6</v>
      </c>
      <c r="C5" s="15" t="s">
        <v>7</v>
      </c>
      <c r="D5" s="14" t="s">
        <v>8</v>
      </c>
      <c r="E5" s="16" t="s">
        <v>9</v>
      </c>
      <c r="F5" s="16" t="s">
        <v>10</v>
      </c>
      <c r="G5" s="15" t="s">
        <v>6</v>
      </c>
      <c r="H5" s="14" t="s">
        <v>11</v>
      </c>
    </row>
    <row r="6" spans="1:8" x14ac:dyDescent="0.2">
      <c r="A6" s="9"/>
      <c r="B6" s="15"/>
      <c r="C6" s="15"/>
      <c r="D6" s="14"/>
      <c r="E6" s="16"/>
      <c r="F6" s="16"/>
      <c r="G6" s="15"/>
      <c r="H6" s="14"/>
    </row>
    <row r="7" spans="1:8" x14ac:dyDescent="0.2">
      <c r="A7" s="9"/>
      <c r="B7" s="17" t="s">
        <v>12</v>
      </c>
      <c r="C7" s="17" t="s">
        <v>12</v>
      </c>
      <c r="D7" s="18" t="s">
        <v>12</v>
      </c>
      <c r="E7" s="19" t="s">
        <v>12</v>
      </c>
      <c r="F7" s="19" t="s">
        <v>12</v>
      </c>
      <c r="G7" s="17" t="s">
        <v>12</v>
      </c>
      <c r="H7" s="18"/>
    </row>
    <row r="8" spans="1:8" x14ac:dyDescent="0.2">
      <c r="A8" s="9"/>
      <c r="B8" s="17" t="s">
        <v>13</v>
      </c>
      <c r="C8" s="17" t="s">
        <v>13</v>
      </c>
      <c r="D8" s="18" t="s">
        <v>13</v>
      </c>
      <c r="E8" s="19" t="s">
        <v>13</v>
      </c>
      <c r="F8" s="19" t="s">
        <v>13</v>
      </c>
      <c r="G8" s="17" t="s">
        <v>13</v>
      </c>
      <c r="H8" s="18" t="s">
        <v>14</v>
      </c>
    </row>
    <row r="9" spans="1:8" ht="17" thickBot="1" x14ac:dyDescent="0.25">
      <c r="A9" s="20"/>
      <c r="B9" s="21" t="s">
        <v>15</v>
      </c>
      <c r="C9" s="21" t="s">
        <v>15</v>
      </c>
      <c r="D9" s="22" t="s">
        <v>15</v>
      </c>
      <c r="E9" s="23" t="s">
        <v>15</v>
      </c>
      <c r="F9" s="23" t="s">
        <v>15</v>
      </c>
      <c r="G9" s="21" t="s">
        <v>15</v>
      </c>
      <c r="H9" s="22" t="s">
        <v>15</v>
      </c>
    </row>
    <row r="10" spans="1:8" x14ac:dyDescent="0.2">
      <c r="A10" s="8">
        <v>1965</v>
      </c>
      <c r="B10" s="24">
        <v>827.96586462150003</v>
      </c>
      <c r="C10" s="24">
        <v>753</v>
      </c>
      <c r="D10" s="24">
        <f t="shared" ref="D10:D65" si="0">B10-C10</f>
        <v>74.965864621500032</v>
      </c>
      <c r="E10" s="24">
        <v>4</v>
      </c>
      <c r="F10" s="24">
        <v>0</v>
      </c>
      <c r="G10" s="24">
        <v>831.96586462150003</v>
      </c>
      <c r="H10" s="24">
        <v>4.2818624015517237</v>
      </c>
    </row>
    <row r="11" spans="1:8" x14ac:dyDescent="0.2">
      <c r="A11" s="8">
        <v>1966</v>
      </c>
      <c r="B11" s="24">
        <v>1031.295405135</v>
      </c>
      <c r="C11" s="24">
        <v>948</v>
      </c>
      <c r="D11" s="24">
        <f t="shared" si="0"/>
        <v>83.29540513500001</v>
      </c>
      <c r="E11" s="24">
        <v>1</v>
      </c>
      <c r="F11" s="24">
        <v>0</v>
      </c>
      <c r="G11" s="24">
        <v>1032.295405135</v>
      </c>
      <c r="H11" s="24">
        <v>5.2507395988555441</v>
      </c>
    </row>
    <row r="12" spans="1:8" x14ac:dyDescent="0.2">
      <c r="A12" s="8">
        <v>1967</v>
      </c>
      <c r="B12" s="24">
        <v>1166.55045015</v>
      </c>
      <c r="C12" s="24">
        <v>1074</v>
      </c>
      <c r="D12" s="24">
        <f t="shared" si="0"/>
        <v>92.550450149999961</v>
      </c>
      <c r="E12" s="24">
        <v>1</v>
      </c>
      <c r="F12" s="24">
        <v>2</v>
      </c>
      <c r="G12" s="24">
        <v>1165.55045015</v>
      </c>
      <c r="H12" s="24">
        <v>5.8658804738298942</v>
      </c>
    </row>
    <row r="13" spans="1:8" x14ac:dyDescent="0.2">
      <c r="A13" s="8">
        <v>1968</v>
      </c>
      <c r="B13" s="24">
        <v>1493.8338335000001</v>
      </c>
      <c r="C13" s="24">
        <v>1391</v>
      </c>
      <c r="D13" s="24">
        <f t="shared" si="0"/>
        <v>102.83383350000008</v>
      </c>
      <c r="E13" s="24">
        <v>1</v>
      </c>
      <c r="F13" s="24">
        <v>6</v>
      </c>
      <c r="G13" s="24">
        <v>1488.8338335000001</v>
      </c>
      <c r="H13" s="24">
        <v>7.418205448430494</v>
      </c>
    </row>
    <row r="14" spans="1:8" x14ac:dyDescent="0.2">
      <c r="A14" s="8">
        <v>1969</v>
      </c>
      <c r="B14" s="24">
        <v>1796.2598150000001</v>
      </c>
      <c r="C14" s="24">
        <v>1682</v>
      </c>
      <c r="D14" s="24">
        <f t="shared" si="0"/>
        <v>114.25981500000012</v>
      </c>
      <c r="E14" s="24">
        <v>12</v>
      </c>
      <c r="F14" s="24">
        <v>14</v>
      </c>
      <c r="G14" s="24">
        <v>1794.2598150000001</v>
      </c>
      <c r="H14" s="24">
        <v>8.8517997779970408</v>
      </c>
    </row>
    <row r="15" spans="1:8" x14ac:dyDescent="0.2">
      <c r="A15" s="8">
        <v>1970</v>
      </c>
      <c r="B15" s="24">
        <v>1857.95535</v>
      </c>
      <c r="C15" s="24">
        <v>1731</v>
      </c>
      <c r="D15" s="24">
        <f t="shared" si="0"/>
        <v>126.95534999999995</v>
      </c>
      <c r="E15" s="24">
        <v>3</v>
      </c>
      <c r="F15" s="24">
        <v>10</v>
      </c>
      <c r="G15" s="24">
        <v>1850.95535</v>
      </c>
      <c r="H15" s="24">
        <v>9.0246482203803016</v>
      </c>
    </row>
    <row r="16" spans="1:8" x14ac:dyDescent="0.2">
      <c r="A16" s="8">
        <v>1971</v>
      </c>
      <c r="B16" s="24">
        <v>2500.0614999999998</v>
      </c>
      <c r="C16" s="24">
        <v>2359</v>
      </c>
      <c r="D16" s="24">
        <f t="shared" si="0"/>
        <v>141.0614999999998</v>
      </c>
      <c r="E16" s="24">
        <v>8</v>
      </c>
      <c r="F16" s="24">
        <v>20</v>
      </c>
      <c r="G16" s="24">
        <v>2488.0614999999998</v>
      </c>
      <c r="H16" s="24">
        <v>11.979111699566682</v>
      </c>
    </row>
    <row r="17" spans="1:8" x14ac:dyDescent="0.2">
      <c r="A17" s="8">
        <v>1972</v>
      </c>
      <c r="B17" s="24">
        <v>3235.7350000000001</v>
      </c>
      <c r="C17" s="24">
        <v>3079</v>
      </c>
      <c r="D17" s="24">
        <f t="shared" si="0"/>
        <v>156.73500000000013</v>
      </c>
      <c r="E17" s="24">
        <v>14</v>
      </c>
      <c r="F17" s="24">
        <v>45</v>
      </c>
      <c r="G17" s="24">
        <v>3204.7350000000001</v>
      </c>
      <c r="H17" s="24">
        <v>15.267913292043831</v>
      </c>
    </row>
    <row r="18" spans="1:8" x14ac:dyDescent="0.2">
      <c r="A18" s="8">
        <v>1973</v>
      </c>
      <c r="B18" s="24">
        <v>3634.15</v>
      </c>
      <c r="C18" s="24">
        <v>3460</v>
      </c>
      <c r="D18" s="24">
        <f t="shared" si="0"/>
        <v>174.15000000000009</v>
      </c>
      <c r="E18" s="24">
        <v>17</v>
      </c>
      <c r="F18" s="24">
        <v>77</v>
      </c>
      <c r="G18" s="24">
        <v>3574.15</v>
      </c>
      <c r="H18" s="24">
        <v>16.867154318074565</v>
      </c>
    </row>
    <row r="19" spans="1:8" x14ac:dyDescent="0.2">
      <c r="A19" s="8">
        <v>1974</v>
      </c>
      <c r="B19" s="24">
        <v>3268.5</v>
      </c>
      <c r="C19" s="24">
        <v>3075</v>
      </c>
      <c r="D19" s="24">
        <f t="shared" si="0"/>
        <v>193.5</v>
      </c>
      <c r="E19" s="24">
        <v>7</v>
      </c>
      <c r="F19" s="24">
        <v>113</v>
      </c>
      <c r="G19" s="24">
        <v>3162.5</v>
      </c>
      <c r="H19" s="24">
        <v>14.78494623655914</v>
      </c>
    </row>
    <row r="20" spans="1:8" x14ac:dyDescent="0.2">
      <c r="A20" s="8">
        <v>1975</v>
      </c>
      <c r="B20" s="24">
        <v>2718</v>
      </c>
      <c r="C20" s="24">
        <v>2503</v>
      </c>
      <c r="D20" s="24">
        <f t="shared" si="0"/>
        <v>215</v>
      </c>
      <c r="E20" s="24">
        <v>16</v>
      </c>
      <c r="F20" s="24">
        <v>84</v>
      </c>
      <c r="G20" s="24">
        <v>2650</v>
      </c>
      <c r="H20" s="24">
        <v>12.268518518518519</v>
      </c>
    </row>
    <row r="21" spans="1:8" x14ac:dyDescent="0.2">
      <c r="A21" s="8">
        <v>1976</v>
      </c>
      <c r="B21" s="24">
        <v>3469</v>
      </c>
      <c r="C21" s="24">
        <v>3189</v>
      </c>
      <c r="D21" s="24">
        <f t="shared" si="0"/>
        <v>280</v>
      </c>
      <c r="E21" s="24">
        <v>60</v>
      </c>
      <c r="F21" s="24">
        <v>80</v>
      </c>
      <c r="G21" s="24">
        <v>3449</v>
      </c>
      <c r="H21" s="24">
        <v>15.821100917431192</v>
      </c>
    </row>
    <row r="22" spans="1:8" x14ac:dyDescent="0.2">
      <c r="A22" s="8">
        <v>1977</v>
      </c>
      <c r="B22" s="24">
        <v>4010</v>
      </c>
      <c r="C22" s="24">
        <v>3569</v>
      </c>
      <c r="D22" s="24">
        <f t="shared" si="0"/>
        <v>441</v>
      </c>
      <c r="E22" s="24">
        <v>158</v>
      </c>
      <c r="F22" s="24">
        <v>63</v>
      </c>
      <c r="G22" s="24">
        <v>4105</v>
      </c>
      <c r="H22" s="24">
        <v>18.642143505903725</v>
      </c>
    </row>
    <row r="23" spans="1:8" x14ac:dyDescent="0.2">
      <c r="A23" s="8">
        <v>1978</v>
      </c>
      <c r="B23" s="24">
        <v>4228</v>
      </c>
      <c r="C23" s="24">
        <v>3720</v>
      </c>
      <c r="D23" s="24">
        <f t="shared" si="0"/>
        <v>508</v>
      </c>
      <c r="E23" s="24">
        <v>193</v>
      </c>
      <c r="F23" s="24">
        <v>61</v>
      </c>
      <c r="G23" s="24">
        <v>4360</v>
      </c>
      <c r="H23" s="24">
        <v>19.58670260557053</v>
      </c>
    </row>
    <row r="24" spans="1:8" x14ac:dyDescent="0.2">
      <c r="A24" s="8">
        <v>1979</v>
      </c>
      <c r="B24" s="24">
        <v>3883</v>
      </c>
      <c r="C24" s="24">
        <v>3376</v>
      </c>
      <c r="D24" s="24">
        <f t="shared" si="0"/>
        <v>507</v>
      </c>
      <c r="E24" s="24">
        <v>221</v>
      </c>
      <c r="F24" s="24">
        <v>84</v>
      </c>
      <c r="G24" s="24">
        <v>4020</v>
      </c>
      <c r="H24" s="24">
        <v>17.858729453576188</v>
      </c>
    </row>
    <row r="25" spans="1:8" x14ac:dyDescent="0.2">
      <c r="A25" s="8">
        <v>1980</v>
      </c>
      <c r="B25" s="24">
        <v>3443</v>
      </c>
      <c r="C25" s="24">
        <v>2950</v>
      </c>
      <c r="D25" s="24">
        <f t="shared" si="0"/>
        <v>493</v>
      </c>
      <c r="E25" s="24">
        <v>264</v>
      </c>
      <c r="F25" s="24">
        <v>106</v>
      </c>
      <c r="G25" s="24">
        <v>3601</v>
      </c>
      <c r="H25" s="24">
        <v>15.814668423364076</v>
      </c>
    </row>
    <row r="26" spans="1:8" x14ac:dyDescent="0.2">
      <c r="A26" s="8">
        <v>1981</v>
      </c>
      <c r="B26" s="24">
        <v>3385</v>
      </c>
      <c r="C26" s="24">
        <v>2869</v>
      </c>
      <c r="D26" s="24">
        <f t="shared" si="0"/>
        <v>516</v>
      </c>
      <c r="E26" s="24">
        <v>254</v>
      </c>
      <c r="F26" s="24">
        <v>117</v>
      </c>
      <c r="G26" s="24">
        <v>3522</v>
      </c>
      <c r="H26" s="24">
        <v>15.31304347826087</v>
      </c>
    </row>
    <row r="27" spans="1:8" x14ac:dyDescent="0.2">
      <c r="A27" s="8">
        <v>1982</v>
      </c>
      <c r="B27" s="24">
        <v>2839</v>
      </c>
      <c r="C27" s="24">
        <v>2393</v>
      </c>
      <c r="D27" s="24">
        <f t="shared" si="0"/>
        <v>446</v>
      </c>
      <c r="E27" s="24">
        <v>766</v>
      </c>
      <c r="F27" s="24">
        <v>41</v>
      </c>
      <c r="G27" s="24">
        <v>3564</v>
      </c>
      <c r="H27" s="24">
        <v>15.348837209302326</v>
      </c>
    </row>
    <row r="28" spans="1:8" x14ac:dyDescent="0.2">
      <c r="A28" s="8">
        <v>1983</v>
      </c>
      <c r="B28" s="24">
        <v>3613</v>
      </c>
      <c r="C28" s="24">
        <v>3009</v>
      </c>
      <c r="D28" s="24">
        <f t="shared" si="0"/>
        <v>604</v>
      </c>
      <c r="E28" s="24">
        <v>994</v>
      </c>
      <c r="F28" s="24">
        <v>47</v>
      </c>
      <c r="G28" s="24">
        <v>4560</v>
      </c>
      <c r="H28" s="24">
        <v>19.462227912932136</v>
      </c>
    </row>
    <row r="29" spans="1:8" x14ac:dyDescent="0.2">
      <c r="A29" s="8">
        <v>1984</v>
      </c>
      <c r="B29" s="24">
        <v>3830</v>
      </c>
      <c r="C29" s="24">
        <v>3196</v>
      </c>
      <c r="D29" s="24">
        <f t="shared" si="0"/>
        <v>634</v>
      </c>
      <c r="E29" s="24">
        <v>1331</v>
      </c>
      <c r="F29" s="24">
        <v>54</v>
      </c>
      <c r="G29" s="24">
        <v>5107</v>
      </c>
      <c r="H29" s="24">
        <v>21.612357173085059</v>
      </c>
    </row>
    <row r="30" spans="1:8" x14ac:dyDescent="0.2">
      <c r="A30" s="8">
        <v>1985</v>
      </c>
      <c r="B30" s="24">
        <v>4016</v>
      </c>
      <c r="C30" s="24">
        <v>3331</v>
      </c>
      <c r="D30" s="24">
        <f t="shared" si="0"/>
        <v>685</v>
      </c>
      <c r="E30" s="24">
        <v>1335</v>
      </c>
      <c r="F30" s="24">
        <v>59</v>
      </c>
      <c r="G30" s="24">
        <v>5292</v>
      </c>
      <c r="H30" s="24">
        <v>22.188679245283019</v>
      </c>
    </row>
    <row r="31" spans="1:8" x14ac:dyDescent="0.2">
      <c r="A31" s="8">
        <v>1986</v>
      </c>
      <c r="B31" s="24">
        <v>4384</v>
      </c>
      <c r="C31" s="24">
        <v>3603</v>
      </c>
      <c r="D31" s="24">
        <f t="shared" si="0"/>
        <v>781</v>
      </c>
      <c r="E31" s="24">
        <v>1395</v>
      </c>
      <c r="F31" s="24">
        <v>86</v>
      </c>
      <c r="G31" s="24">
        <v>5693</v>
      </c>
      <c r="H31" s="24">
        <v>23.651848774407977</v>
      </c>
    </row>
    <row r="32" spans="1:8" x14ac:dyDescent="0.2">
      <c r="A32" s="8">
        <v>1987</v>
      </c>
      <c r="B32" s="24">
        <v>4605</v>
      </c>
      <c r="C32" s="24">
        <v>3706</v>
      </c>
      <c r="D32" s="24">
        <f t="shared" si="0"/>
        <v>899</v>
      </c>
      <c r="E32" s="24">
        <v>1550</v>
      </c>
      <c r="F32" s="24">
        <v>113</v>
      </c>
      <c r="G32" s="24">
        <v>6042</v>
      </c>
      <c r="H32" s="24">
        <v>24.88467874794069</v>
      </c>
    </row>
    <row r="33" spans="1:8" x14ac:dyDescent="0.2">
      <c r="A33" s="8">
        <v>1988</v>
      </c>
      <c r="B33" s="24">
        <v>4768</v>
      </c>
      <c r="C33" s="24">
        <v>3829</v>
      </c>
      <c r="D33" s="24">
        <f t="shared" si="0"/>
        <v>939</v>
      </c>
      <c r="E33" s="24">
        <v>1634</v>
      </c>
      <c r="F33" s="24">
        <v>163</v>
      </c>
      <c r="G33" s="24">
        <v>6239</v>
      </c>
      <c r="H33" s="24">
        <v>25.465306122448979</v>
      </c>
    </row>
    <row r="34" spans="1:8" x14ac:dyDescent="0.2">
      <c r="A34" s="8">
        <v>1989</v>
      </c>
      <c r="B34" s="24">
        <v>4828</v>
      </c>
      <c r="C34" s="24">
        <v>3858</v>
      </c>
      <c r="D34" s="24">
        <f t="shared" si="0"/>
        <v>970</v>
      </c>
      <c r="E34" s="24">
        <v>425</v>
      </c>
      <c r="F34" s="24">
        <v>333</v>
      </c>
      <c r="G34" s="24">
        <v>4920</v>
      </c>
      <c r="H34" s="24">
        <v>19.894864536999595</v>
      </c>
    </row>
    <row r="35" spans="1:8" x14ac:dyDescent="0.2">
      <c r="A35" s="8">
        <v>1990</v>
      </c>
      <c r="B35" s="24">
        <v>4756</v>
      </c>
      <c r="C35" s="24">
        <v>3806</v>
      </c>
      <c r="D35" s="24">
        <f t="shared" si="0"/>
        <v>950</v>
      </c>
      <c r="E35" s="24">
        <v>363</v>
      </c>
      <c r="F35" s="24">
        <v>373</v>
      </c>
      <c r="G35" s="24">
        <v>4746</v>
      </c>
      <c r="H35" s="24">
        <v>18.991596638655462</v>
      </c>
    </row>
    <row r="36" spans="1:8" x14ac:dyDescent="0.2">
      <c r="A36" s="8">
        <v>1991</v>
      </c>
      <c r="B36" s="24">
        <v>4730</v>
      </c>
      <c r="C36" s="24">
        <v>3772</v>
      </c>
      <c r="D36" s="24">
        <f t="shared" si="0"/>
        <v>958</v>
      </c>
      <c r="E36" s="24">
        <v>293</v>
      </c>
      <c r="F36" s="24">
        <v>369</v>
      </c>
      <c r="G36" s="24">
        <v>4654</v>
      </c>
      <c r="H36" s="24">
        <v>18.41709537000396</v>
      </c>
    </row>
    <row r="37" spans="1:8" x14ac:dyDescent="0.2">
      <c r="A37" s="8">
        <v>1992</v>
      </c>
      <c r="B37" s="24">
        <v>5046</v>
      </c>
      <c r="C37" s="24">
        <v>3980</v>
      </c>
      <c r="D37" s="24">
        <f t="shared" si="0"/>
        <v>1066</v>
      </c>
      <c r="E37" s="24">
        <v>405</v>
      </c>
      <c r="F37" s="24">
        <v>394</v>
      </c>
      <c r="G37" s="24">
        <v>5057</v>
      </c>
      <c r="H37" s="24">
        <v>19.800313234142521</v>
      </c>
    </row>
    <row r="38" spans="1:8" x14ac:dyDescent="0.2">
      <c r="A38" s="8">
        <v>1993</v>
      </c>
      <c r="B38" s="24">
        <v>5402</v>
      </c>
      <c r="C38" s="24">
        <v>4241</v>
      </c>
      <c r="D38" s="24">
        <f t="shared" si="0"/>
        <v>1161</v>
      </c>
      <c r="E38" s="24">
        <v>572</v>
      </c>
      <c r="F38" s="24">
        <v>318</v>
      </c>
      <c r="G38" s="24">
        <v>5656</v>
      </c>
      <c r="H38" s="24">
        <v>21.91398682681131</v>
      </c>
    </row>
    <row r="39" spans="1:8" x14ac:dyDescent="0.2">
      <c r="A39" s="8">
        <v>1994</v>
      </c>
      <c r="B39" s="24">
        <v>5793</v>
      </c>
      <c r="C39" s="24">
        <v>4542</v>
      </c>
      <c r="D39" s="24">
        <f t="shared" si="0"/>
        <v>1251</v>
      </c>
      <c r="E39" s="24">
        <v>775</v>
      </c>
      <c r="F39" s="24">
        <v>297</v>
      </c>
      <c r="G39" s="24">
        <v>6271</v>
      </c>
      <c r="H39" s="24">
        <v>24.054468738013043</v>
      </c>
    </row>
    <row r="40" spans="1:8" x14ac:dyDescent="0.2">
      <c r="A40" s="8">
        <v>1995</v>
      </c>
      <c r="B40" s="24">
        <v>5307</v>
      </c>
      <c r="C40" s="24">
        <v>4200</v>
      </c>
      <c r="D40" s="24">
        <f t="shared" si="0"/>
        <v>1107</v>
      </c>
      <c r="E40" s="24">
        <v>840</v>
      </c>
      <c r="F40" s="24">
        <v>319</v>
      </c>
      <c r="G40" s="24">
        <v>5828</v>
      </c>
      <c r="H40" s="24">
        <v>22.159695817490494</v>
      </c>
    </row>
    <row r="41" spans="1:8" x14ac:dyDescent="0.2">
      <c r="A41" s="8">
        <v>1996</v>
      </c>
      <c r="B41" s="24">
        <v>5705</v>
      </c>
      <c r="C41" s="24">
        <v>4459</v>
      </c>
      <c r="D41" s="24">
        <f t="shared" si="0"/>
        <v>1246</v>
      </c>
      <c r="E41" s="24">
        <v>814</v>
      </c>
      <c r="F41" s="24">
        <v>154</v>
      </c>
      <c r="G41" s="24">
        <v>6365</v>
      </c>
      <c r="H41" s="24">
        <v>23.973634651600754</v>
      </c>
    </row>
    <row r="42" spans="1:8" x14ac:dyDescent="0.2">
      <c r="A42" s="8">
        <v>1997</v>
      </c>
      <c r="B42" s="24">
        <v>5916</v>
      </c>
      <c r="C42" s="24">
        <v>4531</v>
      </c>
      <c r="D42" s="24">
        <f t="shared" si="0"/>
        <v>1385</v>
      </c>
      <c r="E42" s="24">
        <v>963.25762711864411</v>
      </c>
      <c r="F42" s="24">
        <v>188.25254237288135</v>
      </c>
      <c r="G42" s="24">
        <f t="shared" ref="G42:G58" si="1">B42+E42-F42</f>
        <v>6691.0050847457633</v>
      </c>
      <c r="H42" s="24">
        <v>24.975756195392922</v>
      </c>
    </row>
    <row r="43" spans="1:8" x14ac:dyDescent="0.2">
      <c r="A43" s="8">
        <v>1998</v>
      </c>
      <c r="B43" s="24">
        <v>5994</v>
      </c>
      <c r="C43" s="24">
        <v>4593</v>
      </c>
      <c r="D43" s="24">
        <f t="shared" si="0"/>
        <v>1401</v>
      </c>
      <c r="E43" s="24">
        <v>1038</v>
      </c>
      <c r="F43" s="24">
        <v>134.92994350282484</v>
      </c>
      <c r="G43" s="24">
        <f t="shared" si="1"/>
        <v>6897.0700564971748</v>
      </c>
      <c r="H43" s="24">
        <v>26</v>
      </c>
    </row>
    <row r="44" spans="1:8" x14ac:dyDescent="0.2">
      <c r="A44" s="8" t="s">
        <v>16</v>
      </c>
      <c r="B44" s="24">
        <v>6228.9943502824863</v>
      </c>
      <c r="C44" s="24">
        <v>4816</v>
      </c>
      <c r="D44" s="24">
        <f t="shared" si="0"/>
        <v>1412.9943502824863</v>
      </c>
      <c r="E44" s="24">
        <v>1221</v>
      </c>
      <c r="F44" s="24">
        <v>135.45819209039547</v>
      </c>
      <c r="G44" s="24">
        <f t="shared" si="1"/>
        <v>7314.5361581920906</v>
      </c>
      <c r="H44" s="24">
        <v>27</v>
      </c>
    </row>
    <row r="45" spans="1:8" x14ac:dyDescent="0.2">
      <c r="A45" s="8">
        <v>2000</v>
      </c>
      <c r="B45" s="24">
        <v>6292</v>
      </c>
      <c r="C45" s="24">
        <v>4804</v>
      </c>
      <c r="D45" s="24">
        <f t="shared" si="0"/>
        <v>1488</v>
      </c>
      <c r="E45" s="24">
        <v>1856</v>
      </c>
      <c r="F45" s="24">
        <v>161.97401129943503</v>
      </c>
      <c r="G45" s="24">
        <f t="shared" si="1"/>
        <v>7986.025988700565</v>
      </c>
      <c r="H45" s="24">
        <v>28</v>
      </c>
    </row>
    <row r="46" spans="1:8" x14ac:dyDescent="0.2">
      <c r="A46" s="8">
        <v>2001</v>
      </c>
      <c r="B46" s="24">
        <v>5480</v>
      </c>
      <c r="C46" s="24">
        <v>4096</v>
      </c>
      <c r="D46" s="24">
        <f t="shared" si="0"/>
        <v>1384</v>
      </c>
      <c r="E46" s="24">
        <v>1936</v>
      </c>
      <c r="F46" s="24">
        <v>192.4406779661017</v>
      </c>
      <c r="G46" s="24">
        <f t="shared" si="1"/>
        <v>7223.5593220338978</v>
      </c>
      <c r="H46" s="24">
        <v>25</v>
      </c>
    </row>
    <row r="47" spans="1:8" ht="17" thickBot="1" x14ac:dyDescent="0.25">
      <c r="A47" s="25">
        <v>2002</v>
      </c>
      <c r="B47" s="26">
        <v>6035</v>
      </c>
      <c r="C47" s="26">
        <v>4414</v>
      </c>
      <c r="D47" s="24">
        <f t="shared" si="0"/>
        <v>1621</v>
      </c>
      <c r="E47" s="26">
        <v>1377</v>
      </c>
      <c r="F47" s="26">
        <v>211.65762711864409</v>
      </c>
      <c r="G47" s="24">
        <f t="shared" si="1"/>
        <v>7200.3423728813559</v>
      </c>
      <c r="H47" s="27">
        <v>25</v>
      </c>
    </row>
    <row r="48" spans="1:8" x14ac:dyDescent="0.2">
      <c r="A48" s="8">
        <v>2003</v>
      </c>
      <c r="B48" s="26">
        <v>5592.0540000000001</v>
      </c>
      <c r="C48" s="26">
        <v>3984.1320000000001</v>
      </c>
      <c r="D48" s="24">
        <f t="shared" si="0"/>
        <v>1607.922</v>
      </c>
      <c r="E48" s="26">
        <v>1574</v>
      </c>
      <c r="F48" s="26">
        <v>194.13672316384179</v>
      </c>
      <c r="G48" s="24">
        <f t="shared" si="1"/>
        <v>6971.9172768361586</v>
      </c>
      <c r="H48" s="27">
        <v>24</v>
      </c>
    </row>
    <row r="49" spans="1:8" ht="17" thickBot="1" x14ac:dyDescent="0.25">
      <c r="A49" s="25">
        <v>2004</v>
      </c>
      <c r="B49" s="26">
        <v>6051.5740000000005</v>
      </c>
      <c r="C49" s="26">
        <v>4304.5600000000004</v>
      </c>
      <c r="D49" s="24">
        <f t="shared" si="0"/>
        <v>1747.0140000000001</v>
      </c>
      <c r="E49" s="26">
        <v>1751</v>
      </c>
      <c r="F49" s="26">
        <v>195.25988700564972</v>
      </c>
      <c r="G49" s="24">
        <f t="shared" si="1"/>
        <v>7607.3141129943506</v>
      </c>
      <c r="H49" s="27">
        <v>26</v>
      </c>
    </row>
    <row r="50" spans="1:8" x14ac:dyDescent="0.2">
      <c r="A50" s="28">
        <v>2005</v>
      </c>
      <c r="B50" s="26">
        <v>5951.1629999999996</v>
      </c>
      <c r="C50" s="26">
        <v>4110.8829999999998</v>
      </c>
      <c r="D50" s="24">
        <f t="shared" si="0"/>
        <v>1840.2799999999997</v>
      </c>
      <c r="E50" s="26">
        <v>1571</v>
      </c>
      <c r="F50" s="26">
        <v>198.71355932203392</v>
      </c>
      <c r="G50" s="24">
        <f t="shared" si="1"/>
        <v>7323.4494406779659</v>
      </c>
      <c r="H50" s="27">
        <v>25</v>
      </c>
    </row>
    <row r="51" spans="1:8" x14ac:dyDescent="0.2">
      <c r="A51" s="8">
        <v>2006</v>
      </c>
      <c r="B51" s="26">
        <v>5911</v>
      </c>
      <c r="C51" s="26">
        <v>4055</v>
      </c>
      <c r="D51" s="24">
        <f t="shared" si="0"/>
        <v>1856</v>
      </c>
      <c r="E51" s="27">
        <v>1283</v>
      </c>
      <c r="F51" s="27">
        <v>205.48870056497174</v>
      </c>
      <c r="G51" s="24">
        <f t="shared" si="1"/>
        <v>6988.5112994350284</v>
      </c>
      <c r="H51" s="27">
        <v>24</v>
      </c>
    </row>
    <row r="52" spans="1:8" ht="17" thickBot="1" x14ac:dyDescent="0.25">
      <c r="A52" s="25">
        <v>2007</v>
      </c>
      <c r="B52" s="26">
        <v>5432</v>
      </c>
      <c r="C52" s="26">
        <v>3543</v>
      </c>
      <c r="D52" s="24">
        <f t="shared" si="0"/>
        <v>1889</v>
      </c>
      <c r="E52" s="27">
        <v>1241</v>
      </c>
      <c r="F52" s="27">
        <v>328</v>
      </c>
      <c r="G52" s="8">
        <f t="shared" si="1"/>
        <v>6345</v>
      </c>
      <c r="H52" s="27">
        <v>21</v>
      </c>
    </row>
    <row r="53" spans="1:8" x14ac:dyDescent="0.2">
      <c r="A53" s="8">
        <v>2008</v>
      </c>
      <c r="B53" s="29">
        <v>4623</v>
      </c>
      <c r="C53" s="29">
        <v>2916</v>
      </c>
      <c r="D53" s="24">
        <f t="shared" si="0"/>
        <v>1707</v>
      </c>
      <c r="E53" s="29">
        <v>1180</v>
      </c>
      <c r="F53" s="29">
        <v>398</v>
      </c>
      <c r="G53" s="8">
        <f t="shared" si="1"/>
        <v>5405</v>
      </c>
      <c r="H53" s="29">
        <v>18</v>
      </c>
    </row>
    <row r="54" spans="1:8" ht="17" thickBot="1" x14ac:dyDescent="0.25">
      <c r="A54" s="25">
        <v>2009</v>
      </c>
      <c r="B54" s="29">
        <v>3865</v>
      </c>
      <c r="C54" s="29">
        <v>2194</v>
      </c>
      <c r="D54" s="24">
        <f t="shared" si="0"/>
        <v>1671</v>
      </c>
      <c r="E54" s="29">
        <v>1144</v>
      </c>
      <c r="F54" s="29">
        <v>338</v>
      </c>
      <c r="G54" s="8">
        <f t="shared" si="1"/>
        <v>4671</v>
      </c>
      <c r="H54" s="29">
        <v>15</v>
      </c>
    </row>
    <row r="55" spans="1:8" x14ac:dyDescent="0.2">
      <c r="A55" s="8">
        <v>2010</v>
      </c>
      <c r="B55" s="26">
        <v>3709</v>
      </c>
      <c r="C55" s="30">
        <v>2286.6019999999999</v>
      </c>
      <c r="D55" s="24">
        <f t="shared" si="0"/>
        <v>1422.3980000000001</v>
      </c>
      <c r="E55" s="30">
        <v>1326</v>
      </c>
      <c r="F55" s="30">
        <v>400</v>
      </c>
      <c r="G55" s="8">
        <f t="shared" si="1"/>
        <v>4635</v>
      </c>
      <c r="H55" s="30">
        <v>15</v>
      </c>
    </row>
    <row r="56" spans="1:8" ht="17" thickBot="1" x14ac:dyDescent="0.25">
      <c r="A56" s="25">
        <v>2011</v>
      </c>
      <c r="B56" s="8">
        <v>3750</v>
      </c>
      <c r="C56" s="8">
        <v>2290</v>
      </c>
      <c r="D56" s="24">
        <f t="shared" si="0"/>
        <v>1460</v>
      </c>
      <c r="E56" s="8">
        <v>1333</v>
      </c>
      <c r="F56" s="8">
        <v>407</v>
      </c>
      <c r="G56" s="8">
        <f t="shared" si="1"/>
        <v>4676</v>
      </c>
      <c r="H56" s="8">
        <v>15</v>
      </c>
    </row>
    <row r="57" spans="1:8" x14ac:dyDescent="0.2">
      <c r="A57" s="8">
        <v>2012</v>
      </c>
      <c r="B57" s="8">
        <v>3750</v>
      </c>
      <c r="C57" s="8">
        <v>2290</v>
      </c>
      <c r="D57" s="24">
        <f t="shared" si="0"/>
        <v>1460</v>
      </c>
      <c r="E57" s="8">
        <v>1520</v>
      </c>
      <c r="F57" s="8">
        <v>462</v>
      </c>
      <c r="G57" s="8">
        <f t="shared" si="1"/>
        <v>4808</v>
      </c>
      <c r="H57" s="8">
        <v>15</v>
      </c>
    </row>
    <row r="58" spans="1:8" ht="17" thickBot="1" x14ac:dyDescent="0.25">
      <c r="A58" s="25">
        <v>2013</v>
      </c>
      <c r="B58" s="8">
        <v>3750</v>
      </c>
      <c r="C58" s="8">
        <v>2290</v>
      </c>
      <c r="D58" s="8">
        <f t="shared" si="0"/>
        <v>1460</v>
      </c>
      <c r="E58" s="8">
        <v>1520</v>
      </c>
      <c r="F58" s="8">
        <v>462</v>
      </c>
      <c r="G58" s="8">
        <f t="shared" si="1"/>
        <v>4808</v>
      </c>
      <c r="H58" s="8">
        <v>15</v>
      </c>
    </row>
    <row r="59" spans="1:8" x14ac:dyDescent="0.2">
      <c r="A59" s="8">
        <v>2014</v>
      </c>
      <c r="B59" s="8">
        <f t="shared" ref="B59:B64" si="2">(B$65-B$55)/10+B58</f>
        <v>4154.1000000000004</v>
      </c>
      <c r="C59" s="8">
        <f t="shared" ref="C59:C65" si="3">C$52/B$52*B59</f>
        <v>2709.4949005891017</v>
      </c>
      <c r="D59" s="8">
        <f t="shared" si="0"/>
        <v>1444.6050994108987</v>
      </c>
      <c r="E59" s="8">
        <f t="shared" ref="E59:F64" si="4">(E$65-E$55)/10+E58</f>
        <v>1562.4</v>
      </c>
      <c r="F59" s="8">
        <f t="shared" si="4"/>
        <v>462</v>
      </c>
      <c r="G59" s="8"/>
      <c r="H59" s="8"/>
    </row>
    <row r="60" spans="1:8" ht="17" thickBot="1" x14ac:dyDescent="0.25">
      <c r="A60" s="25">
        <v>2015</v>
      </c>
      <c r="B60" s="8">
        <f t="shared" si="2"/>
        <v>4558.2000000000007</v>
      </c>
      <c r="C60" s="8">
        <f t="shared" si="3"/>
        <v>2973.0674889543452</v>
      </c>
      <c r="D60" s="8">
        <f t="shared" si="0"/>
        <v>1585.1325110456555</v>
      </c>
      <c r="E60" s="8">
        <f t="shared" si="4"/>
        <v>1604.8000000000002</v>
      </c>
      <c r="F60" s="8">
        <f t="shared" si="4"/>
        <v>462</v>
      </c>
      <c r="G60" s="8"/>
      <c r="H60" s="8"/>
    </row>
    <row r="61" spans="1:8" x14ac:dyDescent="0.2">
      <c r="A61" s="8">
        <v>2016</v>
      </c>
      <c r="B61" s="8">
        <f t="shared" si="2"/>
        <v>4962.3000000000011</v>
      </c>
      <c r="C61" s="8">
        <f t="shared" si="3"/>
        <v>3236.6400773195883</v>
      </c>
      <c r="D61" s="8">
        <f t="shared" si="0"/>
        <v>1725.6599226804128</v>
      </c>
      <c r="E61" s="8">
        <f t="shared" si="4"/>
        <v>1647.2000000000003</v>
      </c>
      <c r="F61" s="8">
        <f t="shared" si="4"/>
        <v>462</v>
      </c>
      <c r="G61" s="8"/>
      <c r="H61" s="8"/>
    </row>
    <row r="62" spans="1:8" ht="17" thickBot="1" x14ac:dyDescent="0.25">
      <c r="A62" s="25">
        <v>2017</v>
      </c>
      <c r="B62" s="8">
        <f t="shared" si="2"/>
        <v>5366.4000000000015</v>
      </c>
      <c r="C62" s="8">
        <f t="shared" si="3"/>
        <v>3500.2126656848318</v>
      </c>
      <c r="D62" s="8">
        <f t="shared" si="0"/>
        <v>1866.1873343151697</v>
      </c>
      <c r="E62" s="8">
        <f t="shared" si="4"/>
        <v>1689.6000000000004</v>
      </c>
      <c r="F62" s="8">
        <f t="shared" si="4"/>
        <v>462</v>
      </c>
      <c r="G62" s="8"/>
      <c r="H62" s="8"/>
    </row>
    <row r="63" spans="1:8" x14ac:dyDescent="0.2">
      <c r="A63">
        <v>2018</v>
      </c>
      <c r="B63" s="8">
        <f t="shared" si="2"/>
        <v>5770.5000000000018</v>
      </c>
      <c r="C63" s="8">
        <f t="shared" si="3"/>
        <v>3763.7852540500749</v>
      </c>
      <c r="D63" s="8">
        <f t="shared" si="0"/>
        <v>2006.714745949927</v>
      </c>
      <c r="E63" s="8">
        <f t="shared" si="4"/>
        <v>1732.0000000000005</v>
      </c>
      <c r="F63" s="8">
        <f t="shared" si="4"/>
        <v>462</v>
      </c>
    </row>
    <row r="64" spans="1:8" ht="17" thickBot="1" x14ac:dyDescent="0.25">
      <c r="A64" s="31">
        <v>2019</v>
      </c>
      <c r="B64" s="8">
        <f t="shared" si="2"/>
        <v>6174.6000000000022</v>
      </c>
      <c r="C64" s="8">
        <f t="shared" si="3"/>
        <v>4027.3578424153184</v>
      </c>
      <c r="D64" s="8">
        <f t="shared" si="0"/>
        <v>2147.2421575846838</v>
      </c>
      <c r="E64" s="8">
        <f t="shared" si="4"/>
        <v>1774.4000000000005</v>
      </c>
      <c r="F64" s="8">
        <f t="shared" si="4"/>
        <v>462</v>
      </c>
    </row>
    <row r="65" spans="1:8" ht="17" thickBot="1" x14ac:dyDescent="0.25">
      <c r="A65">
        <v>2020</v>
      </c>
      <c r="B65" s="8">
        <f>15500/2</f>
        <v>7750</v>
      </c>
      <c r="C65" s="8">
        <f t="shared" si="3"/>
        <v>5054.9061119293083</v>
      </c>
      <c r="D65" s="8">
        <f t="shared" si="0"/>
        <v>2695.0938880706917</v>
      </c>
      <c r="E65" s="8">
        <f>3500/2</f>
        <v>1750</v>
      </c>
      <c r="F65" s="8">
        <f>800/2</f>
        <v>400</v>
      </c>
    </row>
    <row r="66" spans="1:8" x14ac:dyDescent="0.2">
      <c r="A66" s="32" t="s">
        <v>17</v>
      </c>
      <c r="B66" s="33"/>
      <c r="C66" s="33"/>
      <c r="D66" s="33"/>
      <c r="E66" s="33"/>
      <c r="F66" s="33"/>
      <c r="G66" s="33"/>
      <c r="H66" s="33"/>
    </row>
    <row r="67" spans="1:8" x14ac:dyDescent="0.2">
      <c r="A67" s="34" t="s">
        <v>18</v>
      </c>
      <c r="B67" s="34"/>
      <c r="C67" s="34"/>
      <c r="D67" s="34"/>
      <c r="E67" s="34"/>
      <c r="F67" s="34"/>
      <c r="G67" s="34"/>
      <c r="H67" s="34"/>
    </row>
    <row r="68" spans="1:8" x14ac:dyDescent="0.2">
      <c r="A68" s="35" t="s">
        <v>19</v>
      </c>
      <c r="B68" s="34"/>
      <c r="C68" s="34"/>
      <c r="D68" s="34"/>
      <c r="E68" s="34"/>
      <c r="F68" s="34"/>
      <c r="G68" s="34"/>
      <c r="H68" s="34"/>
    </row>
    <row r="69" spans="1:8" x14ac:dyDescent="0.2">
      <c r="A69" s="35" t="s">
        <v>20</v>
      </c>
      <c r="B69" s="34"/>
      <c r="C69" s="34"/>
      <c r="D69" s="34"/>
      <c r="E69" s="34"/>
      <c r="F69" s="34"/>
      <c r="G69" s="34"/>
      <c r="H69" s="34"/>
    </row>
  </sheetData>
  <mergeCells count="8">
    <mergeCell ref="A68:H68"/>
    <mergeCell ref="A69:H69"/>
    <mergeCell ref="A1:H1"/>
    <mergeCell ref="A2:H2"/>
    <mergeCell ref="B3:D3"/>
    <mergeCell ref="G4:H4"/>
    <mergeCell ref="A66:H66"/>
    <mergeCell ref="A67:H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2015-10-14T04:29:44Z</dcterms:created>
  <dcterms:modified xsi:type="dcterms:W3CDTF">2017-04-29T17:07:00Z</dcterms:modified>
</cp:coreProperties>
</file>