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showInkAnnotation="0" autoCompressPictures="0"/>
  <bookViews>
    <workbookView xWindow="0" yWindow="0" windowWidth="25600" windowHeight="14240" tabRatio="50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3" i="1" l="1"/>
  <c r="O63" i="1"/>
  <c r="D63" i="1"/>
  <c r="C63" i="1"/>
  <c r="P63" i="1"/>
  <c r="Q63" i="1"/>
  <c r="R63" i="1"/>
  <c r="S63" i="1"/>
  <c r="T63" i="1"/>
  <c r="L63" i="1"/>
  <c r="N63" i="1"/>
  <c r="M63" i="1"/>
  <c r="B62" i="1"/>
  <c r="O62" i="1"/>
  <c r="D62" i="1"/>
  <c r="C62" i="1"/>
  <c r="P62" i="1"/>
  <c r="Q62" i="1"/>
  <c r="R62" i="1"/>
  <c r="S62" i="1"/>
  <c r="T62" i="1"/>
  <c r="L62" i="1"/>
  <c r="N62" i="1"/>
  <c r="M62" i="1"/>
  <c r="B61" i="1"/>
  <c r="O61" i="1"/>
  <c r="D61" i="1"/>
  <c r="C61" i="1"/>
  <c r="P61" i="1"/>
  <c r="Q61" i="1"/>
  <c r="R61" i="1"/>
  <c r="S61" i="1"/>
  <c r="T61" i="1"/>
  <c r="L61" i="1"/>
  <c r="N61" i="1"/>
  <c r="M61" i="1"/>
  <c r="B60" i="1"/>
  <c r="O60" i="1"/>
  <c r="D60" i="1"/>
  <c r="C60" i="1"/>
  <c r="P60" i="1"/>
  <c r="Q60" i="1"/>
  <c r="R60" i="1"/>
  <c r="S60" i="1"/>
  <c r="T60" i="1"/>
  <c r="L60" i="1"/>
  <c r="N60" i="1"/>
  <c r="M60" i="1"/>
  <c r="B59" i="1"/>
  <c r="O59" i="1"/>
  <c r="D59" i="1"/>
  <c r="C59" i="1"/>
  <c r="P59" i="1"/>
  <c r="Q59" i="1"/>
  <c r="R59" i="1"/>
  <c r="S59" i="1"/>
  <c r="T59" i="1"/>
  <c r="L59" i="1"/>
  <c r="N59" i="1"/>
  <c r="M59" i="1"/>
  <c r="B58" i="1"/>
  <c r="O58" i="1"/>
  <c r="D58" i="1"/>
  <c r="C58" i="1"/>
  <c r="P58" i="1"/>
  <c r="Q58" i="1"/>
  <c r="R58" i="1"/>
  <c r="S58" i="1"/>
  <c r="T58" i="1"/>
  <c r="L58" i="1"/>
  <c r="N58" i="1"/>
  <c r="M58" i="1"/>
  <c r="B57" i="1"/>
  <c r="O57" i="1"/>
  <c r="D57" i="1"/>
  <c r="C57" i="1"/>
  <c r="P57" i="1"/>
  <c r="Q57" i="1"/>
  <c r="R57" i="1"/>
  <c r="S57" i="1"/>
  <c r="T57" i="1"/>
  <c r="L57" i="1"/>
  <c r="N57" i="1"/>
  <c r="M57" i="1"/>
  <c r="O56" i="1"/>
  <c r="P56" i="1"/>
  <c r="Q56" i="1"/>
  <c r="R56" i="1"/>
  <c r="S56" i="1"/>
  <c r="T56" i="1"/>
  <c r="L56" i="1"/>
  <c r="N56" i="1"/>
  <c r="M56" i="1"/>
  <c r="O55" i="1"/>
  <c r="P55" i="1"/>
  <c r="Q55" i="1"/>
  <c r="R55" i="1"/>
  <c r="S55" i="1"/>
  <c r="T55" i="1"/>
  <c r="L55" i="1"/>
  <c r="N55" i="1"/>
  <c r="M55" i="1"/>
  <c r="O54" i="1"/>
  <c r="P54" i="1"/>
  <c r="Q54" i="1"/>
  <c r="R54" i="1"/>
  <c r="S54" i="1"/>
  <c r="T54" i="1"/>
  <c r="L54" i="1"/>
  <c r="N54" i="1"/>
  <c r="M54" i="1"/>
  <c r="O53" i="1"/>
  <c r="P53" i="1"/>
  <c r="Q53" i="1"/>
  <c r="R53" i="1"/>
  <c r="S53" i="1"/>
  <c r="T53" i="1"/>
  <c r="L53" i="1"/>
  <c r="N53" i="1"/>
  <c r="M53" i="1"/>
  <c r="O52" i="1"/>
  <c r="P52" i="1"/>
  <c r="Q52" i="1"/>
  <c r="R52" i="1"/>
  <c r="S52" i="1"/>
  <c r="T52" i="1"/>
  <c r="L52" i="1"/>
  <c r="N52" i="1"/>
  <c r="M52" i="1"/>
  <c r="O51" i="1"/>
  <c r="P51" i="1"/>
  <c r="Q51" i="1"/>
  <c r="R51" i="1"/>
  <c r="S51" i="1"/>
  <c r="T51" i="1"/>
  <c r="L51" i="1"/>
  <c r="N51" i="1"/>
  <c r="M51" i="1"/>
  <c r="T50" i="1"/>
  <c r="L50" i="1"/>
  <c r="N50" i="1"/>
  <c r="M50" i="1"/>
  <c r="T49" i="1"/>
  <c r="L49" i="1"/>
  <c r="N49" i="1"/>
  <c r="M49" i="1"/>
  <c r="T48" i="1"/>
  <c r="L48" i="1"/>
  <c r="N48" i="1"/>
  <c r="M48" i="1"/>
  <c r="T47" i="1"/>
  <c r="L47" i="1"/>
  <c r="N47" i="1"/>
  <c r="M47" i="1"/>
  <c r="T46" i="1"/>
  <c r="L46" i="1"/>
  <c r="N46" i="1"/>
  <c r="M46" i="1"/>
  <c r="T45" i="1"/>
  <c r="L45" i="1"/>
  <c r="N45" i="1"/>
  <c r="M45" i="1"/>
  <c r="T44" i="1"/>
  <c r="L44" i="1"/>
  <c r="N44" i="1"/>
  <c r="M44" i="1"/>
  <c r="T43" i="1"/>
  <c r="L43" i="1"/>
  <c r="N43" i="1"/>
  <c r="M43" i="1"/>
  <c r="T42" i="1"/>
  <c r="L42" i="1"/>
  <c r="N42" i="1"/>
  <c r="M42" i="1"/>
  <c r="T41" i="1"/>
  <c r="L41" i="1"/>
  <c r="N41" i="1"/>
  <c r="M41" i="1"/>
  <c r="T40" i="1"/>
  <c r="L40" i="1"/>
  <c r="N40" i="1"/>
  <c r="M40" i="1"/>
  <c r="T39" i="1"/>
  <c r="L39" i="1"/>
  <c r="N39" i="1"/>
  <c r="M39" i="1"/>
  <c r="T38" i="1"/>
  <c r="L38" i="1"/>
  <c r="N38" i="1"/>
  <c r="M38" i="1"/>
  <c r="T37" i="1"/>
  <c r="L37" i="1"/>
  <c r="N37" i="1"/>
  <c r="M37" i="1"/>
  <c r="T36" i="1"/>
  <c r="L36" i="1"/>
  <c r="N36" i="1"/>
  <c r="M36" i="1"/>
  <c r="T35" i="1"/>
  <c r="L35" i="1"/>
  <c r="N35" i="1"/>
  <c r="M35" i="1"/>
  <c r="T34" i="1"/>
  <c r="L34" i="1"/>
  <c r="N34" i="1"/>
  <c r="M34" i="1"/>
  <c r="T33" i="1"/>
  <c r="L33" i="1"/>
  <c r="N33" i="1"/>
  <c r="M33" i="1"/>
  <c r="L32" i="1"/>
  <c r="N32" i="1"/>
  <c r="M32" i="1"/>
  <c r="L31" i="1"/>
  <c r="N31" i="1"/>
  <c r="M31" i="1"/>
  <c r="L30" i="1"/>
  <c r="N30" i="1"/>
  <c r="M30" i="1"/>
  <c r="L29" i="1"/>
  <c r="N29" i="1"/>
  <c r="M29" i="1"/>
  <c r="L28" i="1"/>
  <c r="N28" i="1"/>
  <c r="M28" i="1"/>
  <c r="L27" i="1"/>
  <c r="N27" i="1"/>
  <c r="M27" i="1"/>
  <c r="L26" i="1"/>
  <c r="N26" i="1"/>
  <c r="M26" i="1"/>
  <c r="L25" i="1"/>
  <c r="N25" i="1"/>
  <c r="M25" i="1"/>
  <c r="L24" i="1"/>
  <c r="N24" i="1"/>
  <c r="M24" i="1"/>
  <c r="L23" i="1"/>
  <c r="N23" i="1"/>
  <c r="M23" i="1"/>
  <c r="L22" i="1"/>
  <c r="N22" i="1"/>
  <c r="M22" i="1"/>
  <c r="L21" i="1"/>
  <c r="N21" i="1"/>
  <c r="M21" i="1"/>
  <c r="L20" i="1"/>
  <c r="N20" i="1"/>
  <c r="M20" i="1"/>
  <c r="L19" i="1"/>
  <c r="N19" i="1"/>
  <c r="M19" i="1"/>
  <c r="L18" i="1"/>
  <c r="N18" i="1"/>
  <c r="M18" i="1"/>
  <c r="L17" i="1"/>
  <c r="N17" i="1"/>
  <c r="M17" i="1"/>
  <c r="L16" i="1"/>
  <c r="N16" i="1"/>
  <c r="M16" i="1"/>
  <c r="L15" i="1"/>
  <c r="N15" i="1"/>
  <c r="M15" i="1"/>
  <c r="L14" i="1"/>
  <c r="N14" i="1"/>
  <c r="M14" i="1"/>
  <c r="L13" i="1"/>
  <c r="N13" i="1"/>
  <c r="M13" i="1"/>
  <c r="L12" i="1"/>
  <c r="N12" i="1"/>
  <c r="M12" i="1"/>
  <c r="L11" i="1"/>
  <c r="N11" i="1"/>
  <c r="M11" i="1"/>
  <c r="L10" i="1"/>
  <c r="N10" i="1"/>
  <c r="M10" i="1"/>
  <c r="L9" i="1"/>
  <c r="N9" i="1"/>
  <c r="M9" i="1"/>
  <c r="L8" i="1"/>
  <c r="N8" i="1"/>
  <c r="M8" i="1"/>
</calcChain>
</file>

<file path=xl/sharedStrings.xml><?xml version="1.0" encoding="utf-8"?>
<sst xmlns="http://schemas.openxmlformats.org/spreadsheetml/2006/main" count="75" uniqueCount="51">
  <si>
    <r>
      <t xml:space="preserve">Table 46—Paper and board production and fibrous materials consumed in the manufacture of paper and board, 1965–1999 </t>
    </r>
    <r>
      <rPr>
        <sz val="12"/>
        <color theme="1"/>
        <rFont val="Calibri"/>
        <family val="2"/>
        <scheme val="minor"/>
      </rPr>
      <t xml:space="preserve"> </t>
    </r>
  </si>
  <si>
    <t xml:space="preserve"> </t>
  </si>
  <si>
    <r>
      <t xml:space="preserve">Paper and </t>
    </r>
    <r>
      <rPr>
        <sz val="5.7"/>
        <color indexed="8"/>
        <rFont val="Arial"/>
        <family val="2"/>
      </rPr>
      <t xml:space="preserve"> 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</si>
  <si>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Consumption of fibrous materials </t>
    </r>
    <r>
      <rPr>
        <sz val="12"/>
        <color theme="1"/>
        <rFont val="Calibri"/>
        <family val="2"/>
        <scheme val="minor"/>
      </rPr>
      <t xml:space="preserve"> </t>
    </r>
  </si>
  <si>
    <t>Rags and Other</t>
  </si>
  <si>
    <r>
      <t>board</t>
    </r>
    <r>
      <rPr>
        <vertAlign val="superscript"/>
        <sz val="10"/>
        <rFont val="Arial"/>
        <family val="2"/>
      </rPr>
      <t>a</t>
    </r>
  </si>
  <si>
    <t xml:space="preserve">per ton of paper and board produced </t>
  </si>
  <si>
    <t xml:space="preserve">Recovered </t>
  </si>
  <si>
    <t>Estimated</t>
  </si>
  <si>
    <r>
      <t xml:space="preserve"> </t>
    </r>
    <r>
      <rPr>
        <sz val="8.6"/>
        <color indexed="8"/>
        <rFont val="Arial"/>
        <family val="2"/>
      </rPr>
      <t xml:space="preserve">Year 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</si>
  <si>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Arial"/>
        <family val="2"/>
      </rPr>
      <t>production</t>
    </r>
    <r>
      <rPr>
        <vertAlign val="superscript"/>
        <sz val="10"/>
        <color indexed="8"/>
        <rFont val="Arial"/>
        <family val="2"/>
      </rPr>
      <t xml:space="preserve">b,e </t>
    </r>
    <r>
      <rPr>
        <vertAlign val="superscript"/>
        <sz val="10"/>
        <rFont val="Arial"/>
        <family val="2"/>
      </rPr>
      <t xml:space="preserve"> </t>
    </r>
  </si>
  <si>
    <r>
      <t xml:space="preserve"> </t>
    </r>
    <r>
      <rPr>
        <sz val="8.6"/>
        <color indexed="8"/>
        <rFont val="Arial"/>
        <family val="2"/>
      </rPr>
      <t xml:space="preserve">Total </t>
    </r>
    <r>
      <rPr>
        <sz val="12"/>
        <color theme="1"/>
        <rFont val="Calibri"/>
        <family val="2"/>
        <scheme val="minor"/>
      </rPr>
      <t xml:space="preserve"> </t>
    </r>
  </si>
  <si>
    <r>
      <t>Wood pulp</t>
    </r>
    <r>
      <rPr>
        <vertAlign val="superscript"/>
        <sz val="10"/>
        <color indexed="8"/>
        <rFont val="Arial"/>
        <family val="2"/>
      </rPr>
      <t>c</t>
    </r>
  </si>
  <si>
    <r>
      <t>Recovered Paper</t>
    </r>
    <r>
      <rPr>
        <vertAlign val="superscript"/>
        <sz val="10"/>
        <rFont val="Arial"/>
        <family val="2"/>
      </rPr>
      <t>d</t>
    </r>
  </si>
  <si>
    <r>
      <t>Other</t>
    </r>
    <r>
      <rPr>
        <vertAlign val="superscript"/>
        <sz val="10"/>
        <color indexed="8"/>
        <rFont val="Arial"/>
        <family val="2"/>
      </rPr>
      <t xml:space="preserve">e,f </t>
    </r>
    <r>
      <rPr>
        <vertAlign val="superscript"/>
        <sz val="10"/>
        <rFont val="Arial"/>
        <family val="2"/>
      </rPr>
      <t xml:space="preserve"> </t>
    </r>
  </si>
  <si>
    <t>Total</t>
  </si>
  <si>
    <t>Wood pulp</t>
  </si>
  <si>
    <r>
      <t>Recovered paper</t>
    </r>
    <r>
      <rPr>
        <vertAlign val="superscript"/>
        <sz val="10"/>
        <rFont val="Arial"/>
        <family val="2"/>
      </rPr>
      <t>g</t>
    </r>
  </si>
  <si>
    <t>Other</t>
  </si>
  <si>
    <t>Paper</t>
  </si>
  <si>
    <t>Production</t>
  </si>
  <si>
    <t>Imports</t>
  </si>
  <si>
    <t>Exports</t>
  </si>
  <si>
    <t xml:space="preserve">Utilization </t>
  </si>
  <si>
    <r>
      <t xml:space="preserve">Thousand </t>
    </r>
    <r>
      <rPr>
        <i/>
        <sz val="10"/>
        <rFont val="Arial"/>
      </rPr>
      <t xml:space="preserve"> </t>
    </r>
  </si>
  <si>
    <t>Rate</t>
  </si>
  <si>
    <r>
      <t xml:space="preserve">tons </t>
    </r>
    <r>
      <rPr>
        <sz val="12"/>
        <color theme="1"/>
        <rFont val="Calibri"/>
        <family val="2"/>
        <scheme val="minor"/>
      </rPr>
      <t xml:space="preserve"> </t>
    </r>
  </si>
  <si>
    <r>
      <t>Tons</t>
    </r>
    <r>
      <rPr>
        <sz val="8.6"/>
        <color indexed="8"/>
        <rFont val="Arial"/>
        <family val="2"/>
      </rPr>
      <t xml:space="preserve"> </t>
    </r>
    <r>
      <rPr>
        <sz val="12"/>
        <color theme="1"/>
        <rFont val="Calibri"/>
        <family val="2"/>
        <scheme val="minor"/>
      </rPr>
      <t xml:space="preserve"> </t>
    </r>
  </si>
  <si>
    <r>
      <t>Percent</t>
    </r>
    <r>
      <rPr>
        <i/>
        <vertAlign val="superscript"/>
        <sz val="9"/>
        <rFont val="Arial"/>
        <family val="2"/>
      </rPr>
      <t>h</t>
    </r>
  </si>
  <si>
    <r>
      <t xml:space="preserve"> </t>
    </r>
    <r>
      <rPr>
        <sz val="8.6"/>
        <color indexed="8"/>
        <rFont val="Arial"/>
        <family val="2"/>
      </rPr>
      <t>2007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</si>
  <si>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6"/>
        <color indexed="8"/>
        <rFont val="Arial"/>
        <family val="2"/>
      </rPr>
      <t>2008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</si>
  <si>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6"/>
        <color indexed="8"/>
        <rFont val="Arial"/>
        <family val="2"/>
      </rPr>
      <t>2009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</si>
  <si>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6"/>
        <color indexed="8"/>
        <rFont val="Arial"/>
        <family val="2"/>
      </rPr>
      <t>2010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</si>
  <si>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6"/>
        <color indexed="8"/>
        <rFont val="Arial"/>
        <family val="2"/>
      </rPr>
      <t>2011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</si>
  <si>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6"/>
        <color indexed="8"/>
        <rFont val="Arial"/>
        <family val="2"/>
      </rPr>
      <t>2012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</si>
  <si>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6"/>
        <color indexed="8"/>
        <rFont val="Arial"/>
        <family val="2"/>
      </rPr>
      <t>2013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</si>
  <si>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6"/>
        <color indexed="8"/>
        <rFont val="Arial"/>
        <family val="2"/>
      </rPr>
      <t>2014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</si>
  <si>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6"/>
        <color indexed="8"/>
        <rFont val="Arial"/>
        <family val="2"/>
      </rPr>
      <t>2015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</si>
  <si>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6"/>
        <color indexed="8"/>
        <rFont val="Arial"/>
        <family val="2"/>
      </rPr>
      <t>2016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</si>
  <si>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6"/>
        <color indexed="8"/>
        <rFont val="Arial"/>
        <family val="2"/>
      </rPr>
      <t>2017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</si>
  <si>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6"/>
        <color indexed="8"/>
        <rFont val="Arial"/>
        <family val="2"/>
      </rPr>
      <t>2018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</si>
  <si>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6"/>
        <color indexed="8"/>
        <rFont val="Arial"/>
        <family val="2"/>
      </rPr>
      <t>2019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</si>
  <si>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6"/>
        <color indexed="8"/>
        <rFont val="Arial"/>
        <family val="2"/>
      </rPr>
      <t>2020</t>
    </r>
    <r>
      <rPr>
        <sz val="12"/>
        <color theme="1"/>
        <rFont val="Calibri"/>
        <family val="2"/>
        <scheme val="minor"/>
      </rPr>
      <t/>
    </r>
  </si>
  <si>
    <r>
      <t>a</t>
    </r>
    <r>
      <rPr>
        <sz val="10"/>
        <color indexed="8"/>
        <rFont val="Arial"/>
        <family val="2"/>
      </rPr>
      <t>Excludes paper, paperboard, wet machine board and construction grades.</t>
    </r>
    <r>
      <rPr>
        <sz val="5.7"/>
        <color indexed="8"/>
        <rFont val="Arial"/>
        <family val="2"/>
      </rPr>
      <t/>
    </r>
  </si>
  <si>
    <r>
      <t>b</t>
    </r>
    <r>
      <rPr>
        <sz val="12"/>
        <color theme="1"/>
        <rFont val="Calibri"/>
        <family val="2"/>
        <scheme val="minor"/>
      </rPr>
      <t>Production numbers = totals in Table 42. Source: see e) below.</t>
    </r>
  </si>
  <si>
    <r>
      <t>c</t>
    </r>
    <r>
      <rPr>
        <sz val="12"/>
        <color theme="1"/>
        <rFont val="Calibri"/>
        <family val="2"/>
        <scheme val="minor"/>
      </rPr>
      <t>Wood pulp consumption numbers from Table 48 (some numbers revised).</t>
    </r>
  </si>
  <si>
    <r>
      <t>d</t>
    </r>
    <r>
      <rPr>
        <sz val="12"/>
        <color theme="1"/>
        <rFont val="Calibri"/>
        <family val="2"/>
        <scheme val="minor"/>
      </rPr>
      <t>Wastepaper consumption numbers from Table 46 (some numbers revised).</t>
    </r>
  </si>
  <si>
    <r>
      <t>e</t>
    </r>
    <r>
      <rPr>
        <sz val="12"/>
        <color theme="1"/>
        <rFont val="Calibri"/>
        <family val="2"/>
        <scheme val="minor"/>
      </rPr>
      <t>American Paper Institute; American Forest &amp; Paper Association: Statistics of Paper, Paperb</t>
    </r>
    <r>
      <rPr>
        <sz val="10"/>
        <color indexed="8"/>
        <rFont val="Arial"/>
        <family val="2"/>
      </rPr>
      <t>oard &amp; Wood Pulp;</t>
    </r>
  </si>
  <si>
    <t xml:space="preserve">  1977, 1982, 1990, 1995, 1999 annual Statistics reports (4).</t>
  </si>
  <si>
    <r>
      <t>f</t>
    </r>
    <r>
      <rPr>
        <sz val="12"/>
        <color theme="1"/>
        <rFont val="Calibri"/>
        <family val="2"/>
        <scheme val="minor"/>
      </rPr>
      <t>1981-1987 &amp; 1996-1997 numbers revised. 1999 number is preliminary.</t>
    </r>
  </si>
  <si>
    <r>
      <t>g</t>
    </r>
    <r>
      <rPr>
        <sz val="12"/>
        <color theme="1"/>
        <rFont val="Calibri"/>
        <family val="2"/>
        <scheme val="minor"/>
      </rPr>
      <t xml:space="preserve">When given as percentage, referred to as "Recovered Paper Utilization Rate".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</si>
</sst>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13" x14ac:knownFonts="1">
    <font>
      <sz val="12"/>
      <color theme="1"/>
      <name val="Calibri"/>
      <family val="2"/>
      <scheme val="minor"/>
    </font>
    <font>
      <b/>
      <sz val="8.6"/>
      <color indexed="8"/>
      <name val="Arial"/>
      <family val="2"/>
    </font>
    <font>
      <sz val="8.6"/>
      <color indexed="8"/>
      <name val="Arial"/>
      <family val="2"/>
    </font>
    <font>
      <sz val="5.7"/>
      <color indexed="8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  <font>
      <vertAlign val="superscript"/>
      <sz val="10"/>
      <color indexed="8"/>
      <name val="Arial"/>
      <family val="2"/>
    </font>
    <font>
      <i/>
      <sz val="8.6"/>
      <color indexed="8"/>
      <name val="Arial"/>
      <family val="2"/>
    </font>
    <font>
      <i/>
      <sz val="10"/>
      <name val="Arial"/>
    </font>
    <font>
      <i/>
      <sz val="9"/>
      <name val="Arial"/>
      <family val="2"/>
    </font>
    <font>
      <i/>
      <vertAlign val="superscript"/>
      <sz val="9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48">
    <xf numFmtId="0" fontId="0" fillId="0" borderId="0" xfId="0"/>
    <xf numFmtId="0" fontId="0" fillId="0" borderId="0" xfId="0" applyFill="1" applyBorder="1" applyAlignment="1"/>
    <xf numFmtId="0" fontId="0" fillId="0" borderId="0" xfId="0" applyFill="1"/>
    <xf numFmtId="0" fontId="0" fillId="0" borderId="2" xfId="0" applyFill="1" applyBorder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" xfId="0" applyFill="1" applyBorder="1"/>
    <xf numFmtId="0" fontId="8" fillId="0" borderId="1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1" fontId="0" fillId="0" borderId="0" xfId="0" applyNumberFormat="1" applyFill="1"/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0" borderId="0" xfId="0" applyNumberFormat="1" applyFill="1"/>
    <xf numFmtId="3" fontId="6" fillId="0" borderId="0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3" fontId="6" fillId="0" borderId="0" xfId="1" applyNumberFormat="1" applyFill="1" applyBorder="1" applyAlignment="1">
      <alignment horizontal="center"/>
    </xf>
    <xf numFmtId="3" fontId="6" fillId="0" borderId="0" xfId="1" applyNumberFormat="1" applyFill="1" applyAlignment="1">
      <alignment horizontal="center"/>
    </xf>
    <xf numFmtId="0" fontId="5" fillId="0" borderId="0" xfId="0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1" fillId="0" borderId="1" xfId="0" applyFont="1" applyFill="1" applyBorder="1" applyAlignment="1"/>
    <xf numFmtId="0" fontId="0" fillId="0" borderId="1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fs/Desktop/work/USFS/Copy%20of%20Woodcarb_II__V2.0_wo_at_Risk_code_Oct_2012_%20%20w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_original"/>
      <sheetName val="Parameters&amp;Results"/>
      <sheetName val="Table 4.G s1"/>
      <sheetName val="Table 4.G s2"/>
      <sheetName val="06 IPCC Tables"/>
      <sheetName val="IPCC Tables"/>
      <sheetName val="Flowchart"/>
      <sheetName val="Cons&amp;Trade"/>
      <sheetName val="Dumps"/>
      <sheetName val="Calculation"/>
      <sheetName val="SW Calc"/>
      <sheetName val="USA"/>
      <sheetName val="SW Calc P"/>
      <sheetName val="Control"/>
      <sheetName val="Ince_Table 3"/>
      <sheetName val="Ince_Table 4"/>
      <sheetName val="Heath "/>
      <sheetName val="MSW C&amp;D"/>
      <sheetName val="Birdsey_92"/>
      <sheetName val="Hair_1963_Table 2_adj"/>
      <sheetName val="Hair_1963_Table 20"/>
      <sheetName val="Hair_1963_Table 21"/>
      <sheetName val="Hair_1958_Table 14_adj"/>
      <sheetName val="Hair_1958_Table 18"/>
      <sheetName val="Commerce_Series L 56-71"/>
      <sheetName val="API_1973_Total Wood Pulp"/>
      <sheetName val="API_1975_PulpwoodC&amp;I"/>
      <sheetName val="API_1975_Pulpwood_SWHW"/>
      <sheetName val="API_1975_Consumption_Fiberpulp"/>
      <sheetName val="Ulrich_Table 4_adj"/>
      <sheetName val="Ulrich_Table 5_adj"/>
      <sheetName val="Ulrich_Table 6_adj"/>
      <sheetName val="Ulrich_Table 29_adj"/>
      <sheetName val="Ulrich_Table 36_adj"/>
      <sheetName val="Ulrich_Table 43_adj"/>
      <sheetName val="Ulrich_Table 48"/>
      <sheetName val="Ulrich_Table 49"/>
      <sheetName val="Ulrich_Table 52_adj"/>
      <sheetName val="Ulrich_Table 53_adj"/>
      <sheetName val="Ulrich_Table 54_adj"/>
      <sheetName val="Howard_Table 5a"/>
      <sheetName val="Howard_Table 6a"/>
      <sheetName val="Howard_Table 7a"/>
      <sheetName val="Howard_Table 28"/>
      <sheetName val="Howard_Table 37"/>
      <sheetName val="Howard_Table 38"/>
      <sheetName val="Howard_Table 46"/>
      <sheetName val="Howard_Table 47"/>
      <sheetName val="Howard_Table 49"/>
      <sheetName val="Howard_Table 53"/>
      <sheetName val="Howard_Table 55"/>
      <sheetName val="Howard_Table 56"/>
      <sheetName val="Ince_Table 1"/>
      <sheetName val="Ince_Table 2"/>
      <sheetName val="Ince_Sources"/>
      <sheetName val="Ince_Pulp,P&amp;BD"/>
      <sheetName val="Ince_Paper&amp;Paperboard"/>
      <sheetName val="Haynes_Table 12"/>
      <sheetName val="Imports_Table 1"/>
      <sheetName val="Imports_Table 2"/>
      <sheetName val="Imports_Table 3"/>
      <sheetName val="Exports_Table 1"/>
      <sheetName val="Exports_Table 2"/>
      <sheetName val="Exports_Table 3"/>
      <sheetName val="Howard_Conv_SU2shtons_correc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8">
          <cell r="D8">
            <v>8.7802283922973583</v>
          </cell>
          <cell r="F8">
            <v>4.1243785485246969</v>
          </cell>
        </row>
        <row r="9">
          <cell r="D9">
            <v>8.7416046233144176</v>
          </cell>
          <cell r="F9">
            <v>4.2264295276343473</v>
          </cell>
        </row>
        <row r="10">
          <cell r="D10">
            <v>8.3049157966528515</v>
          </cell>
          <cell r="F10">
            <v>4.6923139842408048</v>
          </cell>
        </row>
        <row r="11">
          <cell r="D11">
            <v>8.3090241836830714</v>
          </cell>
          <cell r="F11">
            <v>4.685513058789005</v>
          </cell>
        </row>
        <row r="12">
          <cell r="D12">
            <v>9.027932960893855</v>
          </cell>
          <cell r="F12">
            <v>4.91205942120384</v>
          </cell>
        </row>
        <row r="13">
          <cell r="D13">
            <v>7.9906286962059871</v>
          </cell>
          <cell r="F13">
            <v>7.107426629311532</v>
          </cell>
        </row>
        <row r="14">
          <cell r="D14">
            <v>7.7691576597484699</v>
          </cell>
          <cell r="F14">
            <v>4.9541033642347898</v>
          </cell>
        </row>
        <row r="15">
          <cell r="D15">
            <v>7.7277061481696441</v>
          </cell>
          <cell r="F15">
            <v>4.8174995188915259</v>
          </cell>
        </row>
        <row r="16">
          <cell r="D16">
            <v>7.9898351208580118</v>
          </cell>
          <cell r="F16">
            <v>4.8502907277505329</v>
          </cell>
        </row>
        <row r="17">
          <cell r="D17">
            <v>8.3007851822025369</v>
          </cell>
          <cell r="F17">
            <v>5.7953628823760575</v>
          </cell>
        </row>
        <row r="18">
          <cell r="D18">
            <v>7.0600436759349128</v>
          </cell>
          <cell r="F18">
            <v>5.9524092470522696</v>
          </cell>
        </row>
        <row r="19">
          <cell r="D19">
            <v>7.6170038830983042</v>
          </cell>
          <cell r="F19">
            <v>5.2765030070618808</v>
          </cell>
        </row>
        <row r="20">
          <cell r="D20">
            <v>7.6733656366669321</v>
          </cell>
          <cell r="F20">
            <v>5.3732801432874702</v>
          </cell>
        </row>
        <row r="21">
          <cell r="D21">
            <v>7.8219457673243271</v>
          </cell>
          <cell r="F21">
            <v>5.1959216313474608</v>
          </cell>
        </row>
        <row r="22">
          <cell r="D22">
            <v>8.2153729071537285</v>
          </cell>
          <cell r="F22">
            <v>5.7349981436973643</v>
          </cell>
        </row>
        <row r="23">
          <cell r="D23">
            <v>7.614232280134579</v>
          </cell>
          <cell r="F23">
            <v>7.1868272971033651</v>
          </cell>
        </row>
        <row r="24">
          <cell r="D24">
            <v>7.6824752344968896</v>
          </cell>
          <cell r="F24">
            <v>6.9672286417882177</v>
          </cell>
        </row>
        <row r="25">
          <cell r="D25">
            <v>7.0676023120493339</v>
          </cell>
          <cell r="F25">
            <v>6.5963317012512626</v>
          </cell>
        </row>
        <row r="26">
          <cell r="D26">
            <v>7.5095405841773086</v>
          </cell>
          <cell r="F26">
            <v>6.7412820275645169</v>
          </cell>
        </row>
        <row r="27">
          <cell r="D27">
            <v>7.6564977917227965</v>
          </cell>
          <cell r="F27">
            <v>6.2236999324640241</v>
          </cell>
        </row>
        <row r="28">
          <cell r="D28">
            <v>8.1472562755399878</v>
          </cell>
          <cell r="F28">
            <v>7.0089574291254966</v>
          </cell>
        </row>
        <row r="29">
          <cell r="D29">
            <v>8.0215682498555694</v>
          </cell>
          <cell r="F29">
            <v>7.8214642875940834</v>
          </cell>
        </row>
        <row r="30">
          <cell r="D30">
            <v>8.1501646837399999</v>
          </cell>
          <cell r="F30">
            <v>8.2103212588375563</v>
          </cell>
        </row>
        <row r="31">
          <cell r="D31">
            <v>8.3042130942177099</v>
          </cell>
          <cell r="F31">
            <v>9.0388828934889958</v>
          </cell>
        </row>
        <row r="32">
          <cell r="D32">
            <v>8.171930626775973</v>
          </cell>
          <cell r="F32">
            <v>9.3006000387121759</v>
          </cell>
        </row>
        <row r="33">
          <cell r="D33">
            <v>7.8873557289315883</v>
          </cell>
          <cell r="F33">
            <v>9.3658799644715138</v>
          </cell>
        </row>
        <row r="34">
          <cell r="D34">
            <v>8.021639323209298</v>
          </cell>
          <cell r="F34">
            <v>9.9599277127367021</v>
          </cell>
        </row>
        <row r="35">
          <cell r="D35">
            <v>7.9646819477284403</v>
          </cell>
          <cell r="F35">
            <v>11.053685451039211</v>
          </cell>
        </row>
        <row r="36">
          <cell r="D36">
            <v>8.5609297118334347</v>
          </cell>
          <cell r="F36">
            <v>10.105367499572402</v>
          </cell>
        </row>
        <row r="37">
          <cell r="D37">
            <v>8.7134519843152685</v>
          </cell>
          <cell r="F37">
            <v>10.20604520631068</v>
          </cell>
        </row>
        <row r="38">
          <cell r="D38">
            <v>9.2100083904354015</v>
          </cell>
          <cell r="F38">
            <v>12.311476387046779</v>
          </cell>
        </row>
        <row r="39">
          <cell r="D39">
            <v>8.8900373288454215</v>
          </cell>
          <cell r="F39">
            <v>10.945804008976689</v>
          </cell>
        </row>
        <row r="40">
          <cell r="D40">
            <v>9.6848079567547458</v>
          </cell>
          <cell r="F40">
            <v>10.487978994748689</v>
          </cell>
        </row>
        <row r="41">
          <cell r="D41">
            <v>9.1889069746015171</v>
          </cell>
          <cell r="F41">
            <v>9.2460445344750859</v>
          </cell>
        </row>
        <row r="42">
          <cell r="D42">
            <v>10.464811520862279</v>
          </cell>
          <cell r="F42">
            <v>9.4345392122580023</v>
          </cell>
        </row>
        <row r="43">
          <cell r="D43">
            <v>11.367139709807585</v>
          </cell>
          <cell r="F43">
            <v>10.211555498900539</v>
          </cell>
        </row>
        <row r="44">
          <cell r="D44">
            <v>12.375177804980506</v>
          </cell>
          <cell r="F44">
            <v>10.596025636619816</v>
          </cell>
        </row>
        <row r="45">
          <cell r="D45">
            <v>12.270636629310786</v>
          </cell>
          <cell r="F45">
            <v>10.769343367373295</v>
          </cell>
        </row>
        <row r="46">
          <cell r="D46">
            <v>11.436801530679142</v>
          </cell>
          <cell r="F46">
            <v>10.140956312110859</v>
          </cell>
        </row>
        <row r="47">
          <cell r="D47">
            <v>11.286233599805827</v>
          </cell>
          <cell r="F47">
            <v>10.534253367630136</v>
          </cell>
        </row>
        <row r="48">
          <cell r="D48">
            <v>11.370484948868295</v>
          </cell>
          <cell r="F48">
            <v>10.847072952081325</v>
          </cell>
        </row>
        <row r="49">
          <cell r="D49">
            <v>11.655284157491899</v>
          </cell>
          <cell r="F49">
            <v>11.158219039254105</v>
          </cell>
        </row>
        <row r="50">
          <cell r="D50">
            <v>11.599260657930984</v>
          </cell>
          <cell r="F50">
            <v>11.656268236498592</v>
          </cell>
        </row>
        <row r="51">
          <cell r="D51">
            <v>11.394586886176555</v>
          </cell>
          <cell r="F51">
            <v>13.772631485901174</v>
          </cell>
        </row>
        <row r="52">
          <cell r="D52">
            <v>10.481474554786692</v>
          </cell>
          <cell r="F52">
            <v>14.860271156962726</v>
          </cell>
        </row>
        <row r="53">
          <cell r="D53">
            <v>12.14863000197122</v>
          </cell>
          <cell r="F53">
            <v>15.64392792247123</v>
          </cell>
        </row>
        <row r="54">
          <cell r="D54">
            <v>12.179436126154826</v>
          </cell>
          <cell r="F54">
            <v>17.053126469205456</v>
          </cell>
        </row>
        <row r="55">
          <cell r="D55">
            <v>11.092845372293345</v>
          </cell>
          <cell r="F55">
            <v>15.331833361634686</v>
          </cell>
        </row>
        <row r="56">
          <cell r="D56">
            <v>11.969255463352166</v>
          </cell>
          <cell r="F56">
            <v>15.342733384809506</v>
          </cell>
        </row>
        <row r="57">
          <cell r="D57">
            <v>11.104133099076504</v>
          </cell>
          <cell r="F57">
            <v>10.059329628868362</v>
          </cell>
          <cell r="G57">
            <v>66542.790275222113</v>
          </cell>
        </row>
        <row r="58">
          <cell r="D58">
            <v>10.851192061379118</v>
          </cell>
          <cell r="F58">
            <v>9.8559955852830861</v>
          </cell>
          <cell r="G58">
            <v>68296.643890183885</v>
          </cell>
        </row>
        <row r="59">
          <cell r="D59">
            <v>10.817045194829692</v>
          </cell>
          <cell r="F59">
            <v>9.8504182985616158</v>
          </cell>
          <cell r="G59">
            <v>68734.112376213103</v>
          </cell>
        </row>
        <row r="60">
          <cell r="D60">
            <v>10.673574559276076</v>
          </cell>
          <cell r="F60">
            <v>9.7413102230221469</v>
          </cell>
          <cell r="G60">
            <v>69901.605676383959</v>
          </cell>
        </row>
        <row r="61">
          <cell r="D61">
            <v>10.558174306434619</v>
          </cell>
          <cell r="F61">
            <v>9.6551180896759767</v>
          </cell>
          <cell r="G61">
            <v>70930.823669352292</v>
          </cell>
        </row>
        <row r="62">
          <cell r="D62">
            <v>10.468345416390195</v>
          </cell>
          <cell r="F62">
            <v>9.5921701137156461</v>
          </cell>
          <cell r="G62">
            <v>71816.506820926399</v>
          </cell>
        </row>
        <row r="63">
          <cell r="D63">
            <v>10.351140313305459</v>
          </cell>
          <cell r="F63">
            <v>9.5012272483652342</v>
          </cell>
          <cell r="G63">
            <v>72938.823853978247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>
        <row r="125">
          <cell r="B125">
            <v>96839</v>
          </cell>
        </row>
        <row r="126">
          <cell r="B126">
            <v>98498</v>
          </cell>
        </row>
        <row r="127">
          <cell r="B127">
            <v>98879</v>
          </cell>
        </row>
        <row r="128">
          <cell r="B128">
            <v>100299</v>
          </cell>
        </row>
        <row r="129">
          <cell r="B129">
            <v>101477</v>
          </cell>
        </row>
        <row r="130">
          <cell r="B130">
            <v>102765</v>
          </cell>
        </row>
        <row r="131">
          <cell r="B131">
            <v>104142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tabSelected="1" showRuler="0" workbookViewId="0">
      <selection activeCell="A43" sqref="A43"/>
    </sheetView>
  </sheetViews>
  <sheetFormatPr baseColWidth="10" defaultRowHeight="15" x14ac:dyDescent="0"/>
  <sheetData>
    <row r="1" spans="1:29" ht="16" thickBot="1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A2" s="3" t="s">
        <v>1</v>
      </c>
      <c r="B2" s="4" t="s">
        <v>2</v>
      </c>
      <c r="C2" s="37" t="s">
        <v>1</v>
      </c>
      <c r="D2" s="38"/>
      <c r="E2" s="38"/>
      <c r="F2" s="39"/>
      <c r="G2" s="40" t="s">
        <v>3</v>
      </c>
      <c r="H2" s="41"/>
      <c r="I2" s="41"/>
      <c r="J2" s="42"/>
      <c r="K2" s="2"/>
      <c r="L2" s="43" t="s">
        <v>4</v>
      </c>
      <c r="M2" s="43"/>
      <c r="N2" s="4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6" thickBot="1">
      <c r="A3" s="3"/>
      <c r="B3" s="5" t="s">
        <v>5</v>
      </c>
      <c r="C3" s="44" t="s">
        <v>3</v>
      </c>
      <c r="D3" s="45"/>
      <c r="E3" s="45"/>
      <c r="F3" s="46"/>
      <c r="G3" s="47" t="s">
        <v>6</v>
      </c>
      <c r="H3" s="45"/>
      <c r="I3" s="45"/>
      <c r="J3" s="46"/>
      <c r="K3" s="6" t="s">
        <v>7</v>
      </c>
      <c r="L3" s="7" t="s">
        <v>8</v>
      </c>
      <c r="M3" s="7" t="s">
        <v>8</v>
      </c>
      <c r="N3" s="7" t="s">
        <v>8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>
      <c r="A4" s="8" t="s">
        <v>9</v>
      </c>
      <c r="B4" s="2" t="s">
        <v>10</v>
      </c>
      <c r="C4" s="9" t="s">
        <v>11</v>
      </c>
      <c r="D4" s="4" t="s">
        <v>12</v>
      </c>
      <c r="E4" s="10" t="s">
        <v>13</v>
      </c>
      <c r="F4" s="4" t="s">
        <v>14</v>
      </c>
      <c r="G4" s="11" t="s">
        <v>15</v>
      </c>
      <c r="H4" s="5" t="s">
        <v>16</v>
      </c>
      <c r="I4" s="5" t="s">
        <v>17</v>
      </c>
      <c r="J4" s="12" t="s">
        <v>18</v>
      </c>
      <c r="K4" s="13" t="s">
        <v>19</v>
      </c>
      <c r="L4" s="7" t="s">
        <v>20</v>
      </c>
      <c r="M4" s="7" t="s">
        <v>21</v>
      </c>
      <c r="N4" s="7" t="s">
        <v>22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>
      <c r="A5" s="14"/>
      <c r="B5" s="2"/>
      <c r="C5" s="14"/>
      <c r="D5" s="4"/>
      <c r="E5" s="10"/>
      <c r="F5" s="4"/>
      <c r="G5" s="15"/>
      <c r="H5" s="5"/>
      <c r="I5" s="5"/>
      <c r="J5" s="15"/>
      <c r="K5" s="13" t="s">
        <v>23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>
      <c r="A6" s="2" t="s">
        <v>1</v>
      </c>
      <c r="B6" s="16" t="s">
        <v>24</v>
      </c>
      <c r="C6" s="16" t="s">
        <v>24</v>
      </c>
      <c r="D6" s="16" t="s">
        <v>24</v>
      </c>
      <c r="E6" s="16" t="s">
        <v>24</v>
      </c>
      <c r="F6" s="16" t="s">
        <v>24</v>
      </c>
      <c r="G6" s="2" t="s">
        <v>1</v>
      </c>
      <c r="H6" s="2"/>
      <c r="I6" s="2"/>
      <c r="J6" s="2"/>
      <c r="K6" s="13" t="s">
        <v>25</v>
      </c>
      <c r="L6" s="16" t="s">
        <v>24</v>
      </c>
      <c r="M6" s="16" t="s">
        <v>24</v>
      </c>
      <c r="N6" s="16" t="s">
        <v>24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6" thickBot="1">
      <c r="A7" s="17" t="s">
        <v>1</v>
      </c>
      <c r="B7" s="18" t="s">
        <v>26</v>
      </c>
      <c r="C7" s="18" t="s">
        <v>26</v>
      </c>
      <c r="D7" s="18" t="s">
        <v>26</v>
      </c>
      <c r="E7" s="18" t="s">
        <v>26</v>
      </c>
      <c r="F7" s="18" t="s">
        <v>26</v>
      </c>
      <c r="G7" s="18" t="s">
        <v>27</v>
      </c>
      <c r="H7" s="18" t="s">
        <v>27</v>
      </c>
      <c r="I7" s="18" t="s">
        <v>27</v>
      </c>
      <c r="J7" s="18" t="s">
        <v>27</v>
      </c>
      <c r="K7" s="19" t="s">
        <v>28</v>
      </c>
      <c r="L7" s="18" t="s">
        <v>27</v>
      </c>
      <c r="M7" s="18" t="s">
        <v>27</v>
      </c>
      <c r="N7" s="18" t="s">
        <v>27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>
      <c r="A8" s="7">
        <v>1965</v>
      </c>
      <c r="B8" s="7">
        <v>40489</v>
      </c>
      <c r="C8" s="7">
        <v>46838</v>
      </c>
      <c r="D8" s="7">
        <v>35728</v>
      </c>
      <c r="E8" s="7">
        <v>10231</v>
      </c>
      <c r="F8" s="7">
        <v>879</v>
      </c>
      <c r="G8" s="7">
        <v>1.1568080219318828</v>
      </c>
      <c r="H8" s="7">
        <v>0.88241250710069397</v>
      </c>
      <c r="I8" s="7">
        <v>0.25268591469287954</v>
      </c>
      <c r="J8" s="7">
        <v>2.1709600138309169E-2</v>
      </c>
      <c r="K8" s="2">
        <v>25.268591469287955</v>
      </c>
      <c r="L8" s="20">
        <f>F8*(B8/C8)</f>
        <v>759.84950254067212</v>
      </c>
      <c r="M8" s="20">
        <f>F8*('[1]Howard_Table 49'!D8/100)</f>
        <v>77.178207568293772</v>
      </c>
      <c r="N8" s="20">
        <f>L8*('[1]Howard_Table 49'!F8/100)</f>
        <v>31.3390698838591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>
      <c r="A9" s="7">
        <v>1966</v>
      </c>
      <c r="B9" s="7">
        <v>43903.5</v>
      </c>
      <c r="C9" s="7">
        <v>49958</v>
      </c>
      <c r="D9" s="7">
        <v>38414</v>
      </c>
      <c r="E9" s="7">
        <v>10564</v>
      </c>
      <c r="F9" s="7">
        <v>980</v>
      </c>
      <c r="G9" s="7">
        <v>1.1379047228580865</v>
      </c>
      <c r="H9" s="7">
        <v>0.87496441058229979</v>
      </c>
      <c r="I9" s="7">
        <v>0.24061862949423166</v>
      </c>
      <c r="J9" s="7">
        <v>2.2321682781555E-2</v>
      </c>
      <c r="K9" s="2">
        <v>24.061862949423166</v>
      </c>
      <c r="L9" s="20">
        <f t="shared" ref="L9:L48" si="0">F9*(B9/C9)</f>
        <v>861.23203490932383</v>
      </c>
      <c r="M9" s="20">
        <f>F9*('[1]Howard_Table 49'!D9/100)</f>
        <v>85.667725308481295</v>
      </c>
      <c r="N9" s="20">
        <f>L9*('[1]Howard_Table 49'!F9/100)</f>
        <v>36.399365024853815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7">
        <v>1967</v>
      </c>
      <c r="B10" s="7">
        <v>43744.9</v>
      </c>
      <c r="C10" s="7">
        <v>48846</v>
      </c>
      <c r="D10" s="7">
        <v>38122</v>
      </c>
      <c r="E10" s="7">
        <v>9888</v>
      </c>
      <c r="F10" s="7">
        <v>836</v>
      </c>
      <c r="G10" s="7">
        <v>1.1166101648420732</v>
      </c>
      <c r="H10" s="7">
        <v>0.87146158752220271</v>
      </c>
      <c r="I10" s="7">
        <v>0.22603777811813494</v>
      </c>
      <c r="J10" s="7">
        <v>1.9110799201735518E-2</v>
      </c>
      <c r="K10" s="2">
        <v>22.603777811813494</v>
      </c>
      <c r="L10" s="20">
        <f t="shared" si="0"/>
        <v>748.69459935306884</v>
      </c>
      <c r="M10" s="20">
        <f>F10*('[1]Howard_Table 49'!D10/100)</f>
        <v>69.429096060017827</v>
      </c>
      <c r="N10" s="20">
        <f>L10*('[1]Howard_Table 49'!F10/100)</f>
        <v>35.131101384699718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7">
        <v>1968</v>
      </c>
      <c r="B11" s="7">
        <v>47084.7</v>
      </c>
      <c r="C11" s="7">
        <v>53635</v>
      </c>
      <c r="D11" s="7">
        <v>42508</v>
      </c>
      <c r="E11" s="7">
        <v>10222</v>
      </c>
      <c r="F11" s="7">
        <v>905</v>
      </c>
      <c r="G11" s="7">
        <v>1.1391173778318648</v>
      </c>
      <c r="H11" s="7">
        <v>0.90279857363432292</v>
      </c>
      <c r="I11" s="7">
        <v>0.21709812316952218</v>
      </c>
      <c r="J11" s="7">
        <v>1.9220681028019718E-2</v>
      </c>
      <c r="K11" s="2">
        <v>21.709812316952217</v>
      </c>
      <c r="L11" s="20">
        <f t="shared" si="0"/>
        <v>794.47475529038866</v>
      </c>
      <c r="M11" s="20">
        <f>F11*('[1]Howard_Table 49'!D11/100)</f>
        <v>75.196668862331791</v>
      </c>
      <c r="N11" s="20">
        <f>L11*('[1]Howard_Table 49'!F11/100)</f>
        <v>37.225218407913154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7">
        <v>1969</v>
      </c>
      <c r="B12" s="7">
        <v>49824.4</v>
      </c>
      <c r="C12" s="7">
        <v>57597</v>
      </c>
      <c r="D12" s="7">
        <v>44750</v>
      </c>
      <c r="E12" s="7">
        <v>11969</v>
      </c>
      <c r="F12" s="7">
        <v>878</v>
      </c>
      <c r="G12" s="7">
        <v>1.1559998715488797</v>
      </c>
      <c r="H12" s="7">
        <v>0.89815431796469192</v>
      </c>
      <c r="I12" s="7">
        <v>0.24022366551328264</v>
      </c>
      <c r="J12" s="7">
        <v>1.7621888070905017E-2</v>
      </c>
      <c r="K12" s="2">
        <v>24.022366551328265</v>
      </c>
      <c r="L12" s="20">
        <f t="shared" si="0"/>
        <v>759.51565532927066</v>
      </c>
      <c r="M12" s="20">
        <f>F12*('[1]Howard_Table 49'!D12/100)</f>
        <v>79.26525139664804</v>
      </c>
      <c r="N12" s="20">
        <f>L12*('[1]Howard_Table 49'!F12/100)</f>
        <v>37.307860303119526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>
      <c r="A13" s="7">
        <v>1970</v>
      </c>
      <c r="B13" s="7">
        <v>48718.7</v>
      </c>
      <c r="C13" s="7">
        <v>56595</v>
      </c>
      <c r="D13" s="7">
        <v>43964</v>
      </c>
      <c r="E13" s="7">
        <v>11803</v>
      </c>
      <c r="F13" s="7">
        <v>828</v>
      </c>
      <c r="G13" s="7">
        <v>1.1616689279475849</v>
      </c>
      <c r="H13" s="7">
        <v>0.90240503133293792</v>
      </c>
      <c r="I13" s="7">
        <v>0.24226836922988504</v>
      </c>
      <c r="J13" s="7">
        <v>1.699552738476191E-2</v>
      </c>
      <c r="K13" s="2">
        <v>24.226836922988504</v>
      </c>
      <c r="L13" s="20">
        <f t="shared" si="0"/>
        <v>712.76762258150018</v>
      </c>
      <c r="M13" s="20">
        <f>F13*('[1]Howard_Table 49'!D13/100)</f>
        <v>66.162405604585572</v>
      </c>
      <c r="N13" s="20">
        <f>L13*('[1]Howard_Table 49'!F13/100)</f>
        <v>50.65943581246826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>
      <c r="A14" s="7">
        <v>1971</v>
      </c>
      <c r="B14" s="7">
        <v>49741.3</v>
      </c>
      <c r="C14" s="7">
        <v>58224</v>
      </c>
      <c r="D14" s="7">
        <v>45243</v>
      </c>
      <c r="E14" s="7">
        <v>12106</v>
      </c>
      <c r="F14" s="7">
        <v>875</v>
      </c>
      <c r="G14" s="7">
        <v>1.1705363551012939</v>
      </c>
      <c r="H14" s="7">
        <v>0.90956609497540264</v>
      </c>
      <c r="I14" s="7">
        <v>0.24337924420954016</v>
      </c>
      <c r="J14" s="7">
        <v>1.7591015916351201E-2</v>
      </c>
      <c r="K14" s="2">
        <v>24.337924420954018</v>
      </c>
      <c r="L14" s="20">
        <f t="shared" si="0"/>
        <v>747.520567120088</v>
      </c>
      <c r="M14" s="20">
        <f>F14*('[1]Howard_Table 49'!D14/100)</f>
        <v>67.980129522799118</v>
      </c>
      <c r="N14" s="20">
        <f>L14*('[1]Howard_Table 49'!F14/100)</f>
        <v>37.032941564043256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>
      <c r="A15" s="7">
        <v>1972</v>
      </c>
      <c r="B15" s="7">
        <v>53841.8</v>
      </c>
      <c r="C15" s="7">
        <v>62059</v>
      </c>
      <c r="D15" s="7">
        <v>48242</v>
      </c>
      <c r="E15" s="7">
        <v>12925</v>
      </c>
      <c r="F15" s="7">
        <v>892</v>
      </c>
      <c r="G15" s="7">
        <v>1.1526174830707741</v>
      </c>
      <c r="H15" s="7">
        <v>0.89599530476321365</v>
      </c>
      <c r="I15" s="7">
        <v>0.24005512445720609</v>
      </c>
      <c r="J15" s="7">
        <v>1.6567053850354185E-2</v>
      </c>
      <c r="K15" s="2">
        <v>24.005512445720608</v>
      </c>
      <c r="L15" s="20">
        <f t="shared" si="0"/>
        <v>773.89074268035256</v>
      </c>
      <c r="M15" s="20">
        <f>F15*('[1]Howard_Table 49'!D15/100)</f>
        <v>68.931138841673231</v>
      </c>
      <c r="N15" s="20">
        <f>L15*('[1]Howard_Table 49'!F15/100)</f>
        <v>37.282182805372038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>
      <c r="A16" s="7">
        <v>1973</v>
      </c>
      <c r="B16" s="7">
        <v>56346.2</v>
      </c>
      <c r="C16" s="7">
        <v>64953</v>
      </c>
      <c r="D16" s="7">
        <v>49976</v>
      </c>
      <c r="E16" s="7">
        <v>14094</v>
      </c>
      <c r="F16" s="7">
        <v>883</v>
      </c>
      <c r="G16" s="7">
        <v>1.1527485438237184</v>
      </c>
      <c r="H16" s="7">
        <v>0.88694534857718887</v>
      </c>
      <c r="I16" s="7">
        <v>0.25013221832173244</v>
      </c>
      <c r="J16" s="7">
        <v>1.5670976924797058E-2</v>
      </c>
      <c r="K16" s="2">
        <v>25.013221832173244</v>
      </c>
      <c r="L16" s="20">
        <f t="shared" si="0"/>
        <v>765.99532893014941</v>
      </c>
      <c r="M16" s="20">
        <f>F16*('[1]Howard_Table 49'!D16/100)</f>
        <v>70.550244117176248</v>
      </c>
      <c r="N16" s="20">
        <f>L16*('[1]Howard_Table 49'!F16/100)</f>
        <v>37.153000414101236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>
      <c r="A17" s="7">
        <v>1974</v>
      </c>
      <c r="B17" s="7">
        <v>55756.3</v>
      </c>
      <c r="C17" s="7">
        <v>64490</v>
      </c>
      <c r="D17" s="7">
        <v>49670</v>
      </c>
      <c r="E17" s="7">
        <v>13982</v>
      </c>
      <c r="F17" s="7">
        <v>838</v>
      </c>
      <c r="G17" s="7">
        <v>1.1566405948744805</v>
      </c>
      <c r="H17" s="7">
        <v>0.89084103500411604</v>
      </c>
      <c r="I17" s="7">
        <v>0.25076986815839641</v>
      </c>
      <c r="J17" s="7">
        <v>1.5029691711967974E-2</v>
      </c>
      <c r="K17" s="2">
        <v>25.076986815839643</v>
      </c>
      <c r="L17" s="20">
        <f t="shared" si="0"/>
        <v>724.51200806326563</v>
      </c>
      <c r="M17" s="20">
        <f>F17*('[1]Howard_Table 49'!D17/100)</f>
        <v>69.560579826857264</v>
      </c>
      <c r="N17" s="20">
        <f>L17*('[1]Howard_Table 49'!F17/100)</f>
        <v>41.988099993655922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>
      <c r="A18" s="7">
        <v>1975</v>
      </c>
      <c r="B18" s="7">
        <v>47996.6</v>
      </c>
      <c r="C18" s="7">
        <v>55970.464</v>
      </c>
      <c r="D18" s="7">
        <v>43597.464</v>
      </c>
      <c r="E18" s="7">
        <v>11748</v>
      </c>
      <c r="F18" s="7">
        <v>625</v>
      </c>
      <c r="G18" s="7">
        <v>1.1661339344870263</v>
      </c>
      <c r="H18" s="7">
        <v>0.9083448410929108</v>
      </c>
      <c r="I18" s="7">
        <v>0.24476733768641945</v>
      </c>
      <c r="J18" s="7">
        <v>1.3021755707695962E-2</v>
      </c>
      <c r="K18" s="2">
        <v>24.476733768641946</v>
      </c>
      <c r="L18" s="20">
        <f t="shared" si="0"/>
        <v>535.95901938565305</v>
      </c>
      <c r="M18" s="20">
        <f>F18*('[1]Howard_Table 49'!D18/100)</f>
        <v>44.125272974593202</v>
      </c>
      <c r="N18" s="20">
        <f>L18*('[1]Howard_Table 49'!F18/100)</f>
        <v>31.90247423032228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>
      <c r="A19" s="7">
        <v>1976</v>
      </c>
      <c r="B19" s="7">
        <v>54993</v>
      </c>
      <c r="C19" s="7">
        <v>63294</v>
      </c>
      <c r="D19" s="7">
        <v>48930</v>
      </c>
      <c r="E19" s="7">
        <v>13622</v>
      </c>
      <c r="F19" s="7">
        <v>742</v>
      </c>
      <c r="G19" s="7">
        <v>1.1509464840979762</v>
      </c>
      <c r="H19" s="7">
        <v>0.88974960449511753</v>
      </c>
      <c r="I19" s="7">
        <v>0.24770425326859782</v>
      </c>
      <c r="J19" s="7">
        <v>1.3492626334260724E-2</v>
      </c>
      <c r="K19" s="2">
        <v>24.770425326859783</v>
      </c>
      <c r="L19" s="20">
        <f t="shared" si="0"/>
        <v>644.68679495686797</v>
      </c>
      <c r="M19" s="20">
        <f>F19*('[1]Howard_Table 49'!D19/100)</f>
        <v>56.518168812589415</v>
      </c>
      <c r="N19" s="20">
        <f>L19*('[1]Howard_Table 49'!F19/100)</f>
        <v>34.016918122029999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>
      <c r="A20" s="7">
        <v>1977</v>
      </c>
      <c r="B20" s="7">
        <v>56656.4</v>
      </c>
      <c r="C20" s="7">
        <v>65240</v>
      </c>
      <c r="D20" s="7">
        <v>50356</v>
      </c>
      <c r="E20" s="7">
        <v>14058</v>
      </c>
      <c r="F20" s="7">
        <v>826</v>
      </c>
      <c r="G20" s="7">
        <v>1.151502742849881</v>
      </c>
      <c r="H20" s="7">
        <v>0.88879632309853784</v>
      </c>
      <c r="I20" s="7">
        <v>0.24812730777105499</v>
      </c>
      <c r="J20" s="7">
        <v>1.4579111980288193E-2</v>
      </c>
      <c r="K20" s="2">
        <v>24.8127307771055</v>
      </c>
      <c r="L20" s="20">
        <f t="shared" si="0"/>
        <v>717.32351931330481</v>
      </c>
      <c r="M20" s="20">
        <f>F20*('[1]Howard_Table 49'!D20/100)</f>
        <v>63.382000158868856</v>
      </c>
      <c r="N20" s="20">
        <f>L20*('[1]Howard_Table 49'!F20/100)</f>
        <v>38.543802226392671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>
      <c r="A21" s="7">
        <v>1978</v>
      </c>
      <c r="B21" s="7">
        <v>58571</v>
      </c>
      <c r="C21" s="7">
        <v>67059</v>
      </c>
      <c r="D21" s="7">
        <v>51445</v>
      </c>
      <c r="E21" s="7">
        <v>14760</v>
      </c>
      <c r="F21" s="7">
        <v>854</v>
      </c>
      <c r="G21" s="7">
        <v>1.1449181335473186</v>
      </c>
      <c r="H21" s="7">
        <v>0.87833569513923271</v>
      </c>
      <c r="I21" s="7">
        <v>0.25200184391593111</v>
      </c>
      <c r="J21" s="7">
        <v>1.4580594492154821E-2</v>
      </c>
      <c r="K21" s="2">
        <v>25.200184391593112</v>
      </c>
      <c r="L21" s="20">
        <f t="shared" si="0"/>
        <v>745.9048598994915</v>
      </c>
      <c r="M21" s="20">
        <f>F21*('[1]Howard_Table 49'!D21/100)</f>
        <v>66.799416852949761</v>
      </c>
      <c r="N21" s="20">
        <f>L21*('[1]Howard_Table 49'!F21/100)</f>
        <v>38.756631964789655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>
      <c r="A22" s="7">
        <v>1979</v>
      </c>
      <c r="B22" s="7">
        <v>61070</v>
      </c>
      <c r="C22" s="7">
        <v>68648</v>
      </c>
      <c r="D22" s="7">
        <v>52560</v>
      </c>
      <c r="E22" s="7">
        <v>15361</v>
      </c>
      <c r="F22" s="7">
        <v>727</v>
      </c>
      <c r="G22" s="7">
        <v>1.1240871131488457</v>
      </c>
      <c r="H22" s="7">
        <v>0.86065171115113803</v>
      </c>
      <c r="I22" s="7">
        <v>0.25153102996561322</v>
      </c>
      <c r="J22" s="7">
        <v>1.1904372032094318E-2</v>
      </c>
      <c r="K22" s="2">
        <v>25.153102996561323</v>
      </c>
      <c r="L22" s="20">
        <f t="shared" si="0"/>
        <v>646.74702831837783</v>
      </c>
      <c r="M22" s="20">
        <f>F22*('[1]Howard_Table 49'!D22/100)</f>
        <v>59.725761035007608</v>
      </c>
      <c r="N22" s="20">
        <f>L22*('[1]Howard_Table 49'!F22/100)</f>
        <v>37.090930068476837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>
      <c r="A23" s="7">
        <v>1980</v>
      </c>
      <c r="B23" s="7">
        <v>61042</v>
      </c>
      <c r="C23" s="7">
        <v>68727</v>
      </c>
      <c r="D23" s="7">
        <v>53203</v>
      </c>
      <c r="E23" s="7">
        <v>14922</v>
      </c>
      <c r="F23" s="7">
        <v>602</v>
      </c>
      <c r="G23" s="7">
        <v>1.1258969234297698</v>
      </c>
      <c r="H23" s="7">
        <v>0.87158022345270469</v>
      </c>
      <c r="I23" s="7">
        <v>0.24445463779037385</v>
      </c>
      <c r="J23" s="7">
        <v>9.8620621866911309E-3</v>
      </c>
      <c r="K23" s="2">
        <v>24.445463779037386</v>
      </c>
      <c r="L23" s="20">
        <f t="shared" si="0"/>
        <v>534.68482546888413</v>
      </c>
      <c r="M23" s="20">
        <f>F23*('[1]Howard_Table 49'!D23/100)</f>
        <v>45.83767832641017</v>
      </c>
      <c r="N23" s="20">
        <f>L23*('[1]Howard_Table 49'!F23/100)</f>
        <v>38.426874990267251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>
      <c r="A24" s="7">
        <v>1981</v>
      </c>
      <c r="B24" s="7">
        <v>62109</v>
      </c>
      <c r="C24" s="7">
        <v>68828</v>
      </c>
      <c r="D24" s="7">
        <v>53199</v>
      </c>
      <c r="E24" s="7">
        <v>15037</v>
      </c>
      <c r="F24" s="7">
        <v>592</v>
      </c>
      <c r="G24" s="7">
        <v>1.1081807789531308</v>
      </c>
      <c r="H24" s="7">
        <v>0.8565425300681061</v>
      </c>
      <c r="I24" s="7">
        <v>0.24210661900851729</v>
      </c>
      <c r="J24" s="7">
        <v>9.5316298765074307E-3</v>
      </c>
      <c r="K24" s="2">
        <v>24.210661900851729</v>
      </c>
      <c r="L24" s="20">
        <f t="shared" si="0"/>
        <v>534.20886848375653</v>
      </c>
      <c r="M24" s="20">
        <f>F24*('[1]Howard_Table 49'!D24/100)</f>
        <v>45.480253388221584</v>
      </c>
      <c r="N24" s="20">
        <f>L24*('[1]Howard_Table 49'!F24/100)</f>
        <v>37.219553291973035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>
      <c r="A25" s="7">
        <v>1982</v>
      </c>
      <c r="B25" s="7">
        <v>59290</v>
      </c>
      <c r="C25" s="7">
        <v>66611</v>
      </c>
      <c r="D25" s="7">
        <v>51729</v>
      </c>
      <c r="E25" s="7">
        <v>14433</v>
      </c>
      <c r="F25" s="7">
        <v>449</v>
      </c>
      <c r="G25" s="7">
        <v>1.1234778208804184</v>
      </c>
      <c r="H25" s="7">
        <v>0.87247427896778551</v>
      </c>
      <c r="I25" s="7">
        <v>0.24343059537864734</v>
      </c>
      <c r="J25" s="7">
        <v>7.5729465339854952E-3</v>
      </c>
      <c r="K25" s="2">
        <v>24.343059537864733</v>
      </c>
      <c r="L25" s="20">
        <f t="shared" si="0"/>
        <v>399.65185930251761</v>
      </c>
      <c r="M25" s="20">
        <f>F25*('[1]Howard_Table 49'!D25/100)</f>
        <v>31.73353438110151</v>
      </c>
      <c r="N25" s="20">
        <f>L25*('[1]Howard_Table 49'!F25/100)</f>
        <v>26.362362289812062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>
      <c r="A26" s="7">
        <v>1983</v>
      </c>
      <c r="B26" s="7">
        <v>64947.4</v>
      </c>
      <c r="C26" s="7">
        <v>70573</v>
      </c>
      <c r="D26" s="7">
        <v>54504</v>
      </c>
      <c r="E26" s="7">
        <v>15638</v>
      </c>
      <c r="F26" s="7">
        <v>431</v>
      </c>
      <c r="G26" s="7">
        <v>1.0866177860853554</v>
      </c>
      <c r="H26" s="7">
        <v>0.83920218515290845</v>
      </c>
      <c r="I26" s="7">
        <v>0.24077946153348712</v>
      </c>
      <c r="J26" s="7">
        <v>6.6361393989597742E-3</v>
      </c>
      <c r="K26" s="2">
        <v>24.077946153348712</v>
      </c>
      <c r="L26" s="20">
        <f t="shared" si="0"/>
        <v>396.64360874555427</v>
      </c>
      <c r="M26" s="20">
        <f>F26*('[1]Howard_Table 49'!D26/100)</f>
        <v>32.366119917804198</v>
      </c>
      <c r="N26" s="20">
        <f>L26*('[1]Howard_Table 49'!F26/100)</f>
        <v>26.738864309847372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>
      <c r="A27" s="7">
        <v>1984</v>
      </c>
      <c r="B27" s="7">
        <v>68448.5</v>
      </c>
      <c r="C27" s="7">
        <v>75732</v>
      </c>
      <c r="D27" s="7">
        <v>58643</v>
      </c>
      <c r="E27" s="7">
        <v>16724</v>
      </c>
      <c r="F27" s="7">
        <v>365</v>
      </c>
      <c r="G27" s="7">
        <v>1.1064084676800807</v>
      </c>
      <c r="H27" s="7">
        <v>0.85674631292139347</v>
      </c>
      <c r="I27" s="7">
        <v>0.24432967851742551</v>
      </c>
      <c r="J27" s="7">
        <v>5.3324762412616782E-3</v>
      </c>
      <c r="K27" s="2">
        <v>24.43296785174255</v>
      </c>
      <c r="L27" s="20">
        <f t="shared" si="0"/>
        <v>329.89624597264037</v>
      </c>
      <c r="M27" s="20">
        <f>F27*('[1]Howard_Table 49'!D27/100)</f>
        <v>27.946216939788208</v>
      </c>
      <c r="N27" s="20">
        <f>L27*('[1]Howard_Table 49'!F27/100)</f>
        <v>20.53175243780057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>
      <c r="A28" s="7">
        <v>1985</v>
      </c>
      <c r="B28" s="7">
        <v>66983</v>
      </c>
      <c r="C28" s="7">
        <v>71482</v>
      </c>
      <c r="D28" s="7">
        <v>54816</v>
      </c>
      <c r="E28" s="7">
        <v>16371</v>
      </c>
      <c r="F28" s="7">
        <v>295</v>
      </c>
      <c r="G28" s="7">
        <v>1.0671662959258319</v>
      </c>
      <c r="H28" s="7">
        <v>0.8183568965259842</v>
      </c>
      <c r="I28" s="7">
        <v>0.24440529686636908</v>
      </c>
      <c r="J28" s="7">
        <v>4.4041025334786441E-3</v>
      </c>
      <c r="K28" s="2">
        <v>24.440529686636907</v>
      </c>
      <c r="L28" s="20">
        <f t="shared" si="0"/>
        <v>276.43301810245936</v>
      </c>
      <c r="M28" s="20">
        <f>F28*('[1]Howard_Table 49'!D28/100)</f>
        <v>24.034406012842965</v>
      </c>
      <c r="N28" s="20">
        <f>L28*('[1]Howard_Table 49'!F28/100)</f>
        <v>19.375072558848153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>
      <c r="A29" s="7">
        <v>1986</v>
      </c>
      <c r="B29" s="7">
        <v>70905</v>
      </c>
      <c r="C29" s="7">
        <v>75368.2</v>
      </c>
      <c r="D29" s="7">
        <v>57121</v>
      </c>
      <c r="E29" s="7">
        <v>17934.2</v>
      </c>
      <c r="F29" s="7">
        <v>313</v>
      </c>
      <c r="G29" s="7">
        <v>1.0629461956138495</v>
      </c>
      <c r="H29" s="7">
        <v>0.80559904097031243</v>
      </c>
      <c r="I29" s="7">
        <v>0.25293279740497848</v>
      </c>
      <c r="J29" s="7">
        <v>4.4143572385586345E-3</v>
      </c>
      <c r="K29" s="2">
        <v>25.293279740497848</v>
      </c>
      <c r="L29" s="20">
        <f t="shared" si="0"/>
        <v>294.46457524526261</v>
      </c>
      <c r="M29" s="20">
        <f>F29*('[1]Howard_Table 49'!D29/100)</f>
        <v>25.107508622047931</v>
      </c>
      <c r="N29" s="20">
        <f>L29*('[1]Howard_Table 49'!F29/100)</f>
        <v>23.031441592423821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>
      <c r="A30" s="7">
        <v>1987</v>
      </c>
      <c r="B30" s="7">
        <v>74361</v>
      </c>
      <c r="C30" s="7">
        <v>78522</v>
      </c>
      <c r="D30" s="7">
        <v>59508</v>
      </c>
      <c r="E30" s="7">
        <v>18694</v>
      </c>
      <c r="F30" s="7">
        <v>320</v>
      </c>
      <c r="G30" s="7">
        <v>1.0559567515229757</v>
      </c>
      <c r="H30" s="7">
        <v>0.80025819986283131</v>
      </c>
      <c r="I30" s="7">
        <v>0.25139522061295572</v>
      </c>
      <c r="J30" s="7">
        <v>4.3033310471887144E-3</v>
      </c>
      <c r="K30" s="2">
        <v>25.139522061295573</v>
      </c>
      <c r="L30" s="20">
        <f t="shared" si="0"/>
        <v>303.04271414380685</v>
      </c>
      <c r="M30" s="20">
        <f>F30*('[1]Howard_Table 49'!D30/100)</f>
        <v>26.080526987968</v>
      </c>
      <c r="N30" s="20">
        <f>L30*('[1]Howard_Table 49'!F30/100)</f>
        <v>24.8807803827073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>
      <c r="A31" s="7">
        <v>1988</v>
      </c>
      <c r="B31" s="7">
        <v>76587</v>
      </c>
      <c r="C31" s="7">
        <v>80730</v>
      </c>
      <c r="D31" s="7">
        <v>60668</v>
      </c>
      <c r="E31" s="7">
        <v>19685</v>
      </c>
      <c r="F31" s="7">
        <v>377</v>
      </c>
      <c r="G31" s="7">
        <v>1.054095342551608</v>
      </c>
      <c r="H31" s="7">
        <v>0.79214488098502356</v>
      </c>
      <c r="I31" s="7">
        <v>0.25702795513598914</v>
      </c>
      <c r="J31" s="7">
        <v>4.9225064305952705E-3</v>
      </c>
      <c r="K31" s="2">
        <v>25.702795513598915</v>
      </c>
      <c r="L31" s="20">
        <f t="shared" si="0"/>
        <v>357.65265700483093</v>
      </c>
      <c r="M31" s="20">
        <f>F31*('[1]Howard_Table 49'!D31/100)</f>
        <v>31.306883365200768</v>
      </c>
      <c r="N31" s="20">
        <f>L31*('[1]Howard_Table 49'!F31/100)</f>
        <v>32.327804832118538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>
      <c r="A32" s="7">
        <v>1989</v>
      </c>
      <c r="B32" s="7">
        <v>76785.7</v>
      </c>
      <c r="C32" s="7">
        <v>81772</v>
      </c>
      <c r="D32" s="7">
        <v>61234</v>
      </c>
      <c r="E32" s="7">
        <v>20220</v>
      </c>
      <c r="F32" s="7">
        <v>318</v>
      </c>
      <c r="G32" s="7">
        <v>1.0649378725465808</v>
      </c>
      <c r="H32" s="7">
        <v>0.79746619487743153</v>
      </c>
      <c r="I32" s="7">
        <v>0.2633302815498198</v>
      </c>
      <c r="J32" s="7">
        <v>4.1413961193295101E-3</v>
      </c>
      <c r="K32" s="2">
        <v>26.333028154981982</v>
      </c>
      <c r="L32" s="20">
        <f t="shared" si="0"/>
        <v>298.60896884018979</v>
      </c>
      <c r="M32" s="20">
        <f>F32*('[1]Howard_Table 49'!D32/100)</f>
        <v>25.986739393147595</v>
      </c>
      <c r="N32" s="20">
        <f>L32*('[1]Howard_Table 49'!F32/100)</f>
        <v>27.77242587154872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>
      <c r="A33" s="7">
        <v>1990</v>
      </c>
      <c r="B33" s="7">
        <v>78679</v>
      </c>
      <c r="C33" s="7">
        <v>84040</v>
      </c>
      <c r="D33" s="7">
        <v>62036</v>
      </c>
      <c r="E33" s="7">
        <v>21736</v>
      </c>
      <c r="F33" s="7">
        <v>268</v>
      </c>
      <c r="G33" s="7">
        <v>1.068137622491389</v>
      </c>
      <c r="H33" s="7">
        <v>0.78846960434169222</v>
      </c>
      <c r="I33" s="7">
        <v>0.27626177251871531</v>
      </c>
      <c r="J33" s="7">
        <v>3.4062456309815834E-3</v>
      </c>
      <c r="K33" s="2">
        <v>27.626177251871532</v>
      </c>
      <c r="L33" s="20">
        <f t="shared" si="0"/>
        <v>250.9039980961447</v>
      </c>
      <c r="M33" s="20">
        <f>F33*('[1]Howard_Table 49'!D33/100)</f>
        <v>21.138113353536657</v>
      </c>
      <c r="N33" s="20">
        <f>L33*('[1]Howard_Table 49'!F33/100)</f>
        <v>23.499367287744807</v>
      </c>
      <c r="O33" s="21">
        <v>78679</v>
      </c>
      <c r="P33" s="22">
        <v>84040</v>
      </c>
      <c r="Q33" s="22">
        <v>62036</v>
      </c>
      <c r="R33" s="22">
        <v>21736</v>
      </c>
      <c r="S33" s="22">
        <v>268</v>
      </c>
      <c r="T33" s="23">
        <f>SUM(O33:S33)-SUM(B33:F33)</f>
        <v>0</v>
      </c>
      <c r="U33" s="2"/>
      <c r="V33" s="2"/>
      <c r="W33" s="2"/>
      <c r="X33" s="2"/>
      <c r="Y33" s="2"/>
      <c r="Z33" s="2"/>
      <c r="AA33" s="2"/>
      <c r="AB33" s="2"/>
      <c r="AC33" s="2"/>
    </row>
    <row r="34" spans="1:29">
      <c r="A34" s="7">
        <v>1991</v>
      </c>
      <c r="B34" s="7">
        <v>79427</v>
      </c>
      <c r="C34" s="7">
        <v>86143</v>
      </c>
      <c r="D34" s="7">
        <v>62294</v>
      </c>
      <c r="E34" s="7">
        <v>23662</v>
      </c>
      <c r="F34" s="7">
        <v>187</v>
      </c>
      <c r="G34" s="7">
        <v>1.0845556296977099</v>
      </c>
      <c r="H34" s="7">
        <v>0.78429249499540454</v>
      </c>
      <c r="I34" s="7">
        <v>0.2979087715764161</v>
      </c>
      <c r="J34" s="7">
        <v>2.3543631258891814E-3</v>
      </c>
      <c r="K34" s="2">
        <v>29.79087715764161</v>
      </c>
      <c r="L34" s="20">
        <f t="shared" si="0"/>
        <v>172.42084673159746</v>
      </c>
      <c r="M34" s="20">
        <f>F34*('[1]Howard_Table 49'!D34/100)</f>
        <v>15.000465534401387</v>
      </c>
      <c r="N34" s="20">
        <f>L34*('[1]Howard_Table 49'!F34/100)</f>
        <v>17.172991696155648</v>
      </c>
      <c r="O34" s="21">
        <v>79427</v>
      </c>
      <c r="P34" s="22">
        <v>86143</v>
      </c>
      <c r="Q34" s="22">
        <v>62294</v>
      </c>
      <c r="R34" s="22">
        <v>23662</v>
      </c>
      <c r="S34" s="22">
        <v>187</v>
      </c>
      <c r="T34" s="23">
        <f t="shared" ref="T34:T49" si="1">SUM(O34:S34)-SUM(B34:F34)</f>
        <v>0</v>
      </c>
      <c r="U34" s="2"/>
      <c r="V34" s="2"/>
      <c r="W34" s="2"/>
      <c r="X34" s="2"/>
      <c r="Y34" s="2"/>
      <c r="Z34" s="2"/>
      <c r="AA34" s="2"/>
      <c r="AB34" s="2"/>
      <c r="AC34" s="2"/>
    </row>
    <row r="35" spans="1:29">
      <c r="A35" s="7">
        <v>1992</v>
      </c>
      <c r="B35" s="7">
        <v>82868</v>
      </c>
      <c r="C35" s="7">
        <v>89507.044999999998</v>
      </c>
      <c r="D35" s="7">
        <v>63145.044999999998</v>
      </c>
      <c r="E35" s="7">
        <v>26185</v>
      </c>
      <c r="F35" s="7">
        <v>177</v>
      </c>
      <c r="G35" s="7">
        <v>1.0801159072259496</v>
      </c>
      <c r="H35" s="7">
        <v>0.76199552300043438</v>
      </c>
      <c r="I35" s="7">
        <v>0.31598445720905538</v>
      </c>
      <c r="J35" s="7">
        <v>2.1359270164599121E-3</v>
      </c>
      <c r="K35" s="2">
        <v>31.598445720905538</v>
      </c>
      <c r="L35" s="20">
        <f t="shared" si="0"/>
        <v>163.87130197405131</v>
      </c>
      <c r="M35" s="20">
        <f>F35*('[1]Howard_Table 49'!D35/100)</f>
        <v>14.097487047479339</v>
      </c>
      <c r="N35" s="20">
        <f>L35*('[1]Howard_Table 49'!F35/100)</f>
        <v>18.113818264734242</v>
      </c>
      <c r="O35" s="21">
        <v>82868</v>
      </c>
      <c r="P35" s="22">
        <v>89507.044999999998</v>
      </c>
      <c r="Q35" s="22">
        <v>63145.044999999998</v>
      </c>
      <c r="R35" s="22">
        <v>26185</v>
      </c>
      <c r="S35" s="22">
        <v>177</v>
      </c>
      <c r="T35" s="23">
        <f t="shared" si="1"/>
        <v>0</v>
      </c>
      <c r="U35" s="2"/>
      <c r="V35" s="2"/>
      <c r="W35" s="2"/>
      <c r="X35" s="2"/>
      <c r="Y35" s="2"/>
      <c r="Z35" s="2"/>
      <c r="AA35" s="2"/>
      <c r="AB35" s="2"/>
      <c r="AC35" s="2"/>
    </row>
    <row r="36" spans="1:29">
      <c r="A36" s="7">
        <v>1993</v>
      </c>
      <c r="B36" s="7">
        <v>84857.3</v>
      </c>
      <c r="C36" s="7">
        <v>91470.731</v>
      </c>
      <c r="D36" s="7">
        <v>63226.731</v>
      </c>
      <c r="E36" s="7">
        <v>28011</v>
      </c>
      <c r="F36" s="7">
        <v>233</v>
      </c>
      <c r="G36" s="7">
        <v>1.0779359112297942</v>
      </c>
      <c r="H36" s="7">
        <v>0.7450947767605145</v>
      </c>
      <c r="I36" s="7">
        <v>0.33009534830827758</v>
      </c>
      <c r="J36" s="7">
        <v>2.745786161002059E-3</v>
      </c>
      <c r="K36" s="2">
        <v>33.009534830827761</v>
      </c>
      <c r="L36" s="20">
        <f t="shared" si="0"/>
        <v>216.15385253672019</v>
      </c>
      <c r="M36" s="20">
        <f>F36*('[1]Howard_Table 49'!D36/100)</f>
        <v>19.946966228571902</v>
      </c>
      <c r="N36" s="20">
        <f>L36*('[1]Howard_Table 49'!F36/100)</f>
        <v>21.84314116331938</v>
      </c>
      <c r="O36" s="21">
        <v>84857.3</v>
      </c>
      <c r="P36" s="22">
        <v>91470.731</v>
      </c>
      <c r="Q36" s="22">
        <v>63226.731</v>
      </c>
      <c r="R36" s="22">
        <v>28011</v>
      </c>
      <c r="S36" s="22">
        <v>233</v>
      </c>
      <c r="T36" s="23">
        <f t="shared" si="1"/>
        <v>0</v>
      </c>
      <c r="U36" s="2"/>
      <c r="V36" s="2"/>
      <c r="W36" s="2"/>
      <c r="X36" s="2"/>
      <c r="Y36" s="2"/>
      <c r="Z36" s="2"/>
      <c r="AA36" s="2"/>
      <c r="AB36" s="2"/>
      <c r="AC36" s="2"/>
    </row>
    <row r="37" spans="1:29">
      <c r="A37" s="7">
        <v>1994</v>
      </c>
      <c r="B37" s="7">
        <v>89080.3</v>
      </c>
      <c r="C37" s="7">
        <v>95770.766000000003</v>
      </c>
      <c r="D37" s="7">
        <v>64842.165999999997</v>
      </c>
      <c r="E37" s="7">
        <v>30669.599999999999</v>
      </c>
      <c r="F37" s="7">
        <v>259</v>
      </c>
      <c r="G37" s="7">
        <v>1.0751060110933619</v>
      </c>
      <c r="H37" s="7">
        <v>0.72790691095562088</v>
      </c>
      <c r="I37" s="7">
        <v>0.34429161105205075</v>
      </c>
      <c r="J37" s="7">
        <v>2.9074890856901018E-3</v>
      </c>
      <c r="K37" s="2">
        <v>34.429161105205075</v>
      </c>
      <c r="L37" s="20">
        <f t="shared" si="0"/>
        <v>240.90647557314097</v>
      </c>
      <c r="M37" s="20">
        <f>F37*('[1]Howard_Table 49'!D37/100)</f>
        <v>22.567840639376545</v>
      </c>
      <c r="N37" s="20">
        <f>L37*('[1]Howard_Table 49'!F37/100)</f>
        <v>24.587023801924566</v>
      </c>
      <c r="O37" s="21">
        <v>89080.3</v>
      </c>
      <c r="P37" s="22">
        <v>95770.766000000003</v>
      </c>
      <c r="Q37" s="22">
        <v>64842.165999999997</v>
      </c>
      <c r="R37" s="22">
        <v>30669.599999999999</v>
      </c>
      <c r="S37" s="21">
        <v>259</v>
      </c>
      <c r="T37" s="23">
        <f t="shared" si="1"/>
        <v>0</v>
      </c>
      <c r="U37" s="2"/>
      <c r="V37" s="2"/>
      <c r="W37" s="2"/>
      <c r="X37" s="2"/>
      <c r="Y37" s="2"/>
      <c r="Z37" s="2"/>
      <c r="AA37" s="2"/>
      <c r="AB37" s="2"/>
      <c r="AC37" s="2"/>
    </row>
    <row r="38" spans="1:29">
      <c r="A38" s="7">
        <v>1995</v>
      </c>
      <c r="B38" s="7">
        <v>89508.5</v>
      </c>
      <c r="C38" s="7">
        <v>96528.701000000001</v>
      </c>
      <c r="D38" s="7">
        <v>64810.700999999994</v>
      </c>
      <c r="E38" s="7">
        <v>31389</v>
      </c>
      <c r="F38" s="7">
        <v>329</v>
      </c>
      <c r="G38" s="7">
        <v>1.0784305512884251</v>
      </c>
      <c r="H38" s="7">
        <v>0.72407314389136224</v>
      </c>
      <c r="I38" s="7">
        <v>0.35068177882547469</v>
      </c>
      <c r="J38" s="7">
        <v>3.6756285715881733E-3</v>
      </c>
      <c r="K38" s="2">
        <v>35.068177882547467</v>
      </c>
      <c r="L38" s="20">
        <f t="shared" si="0"/>
        <v>305.0729595957165</v>
      </c>
      <c r="M38" s="20">
        <f>F38*('[1]Howard_Table 49'!D38/100)</f>
        <v>30.300927604532472</v>
      </c>
      <c r="N38" s="20">
        <f>L38*('[1]Howard_Table 49'!F38/100)</f>
        <v>37.558985383891397</v>
      </c>
      <c r="O38" s="21">
        <v>89508.5</v>
      </c>
      <c r="P38" s="22">
        <v>96528.701000000001</v>
      </c>
      <c r="Q38" s="22">
        <v>64810.700999999994</v>
      </c>
      <c r="R38" s="22">
        <v>31389</v>
      </c>
      <c r="S38" s="22">
        <v>329</v>
      </c>
      <c r="T38" s="23">
        <f t="shared" si="1"/>
        <v>0</v>
      </c>
      <c r="U38" s="2"/>
      <c r="V38" s="2"/>
      <c r="W38" s="2"/>
      <c r="X38" s="2"/>
      <c r="Y38" s="2"/>
      <c r="Z38" s="2"/>
      <c r="AA38" s="2"/>
      <c r="AB38" s="2"/>
      <c r="AC38" s="2"/>
    </row>
    <row r="39" spans="1:29">
      <c r="A39" s="7">
        <v>1996</v>
      </c>
      <c r="B39" s="7">
        <v>90381.3</v>
      </c>
      <c r="C39" s="7">
        <v>98410.017999999996</v>
      </c>
      <c r="D39" s="7">
        <v>64025.017999999996</v>
      </c>
      <c r="E39" s="7">
        <v>33979</v>
      </c>
      <c r="F39" s="7">
        <v>406</v>
      </c>
      <c r="G39" s="7">
        <v>1.0888316277814105</v>
      </c>
      <c r="H39" s="7">
        <v>0.70838788554712084</v>
      </c>
      <c r="I39" s="7">
        <v>0.37595166256736734</v>
      </c>
      <c r="J39" s="7">
        <v>4.4920796669222504E-3</v>
      </c>
      <c r="K39" s="2">
        <v>37.595166256736732</v>
      </c>
      <c r="L39" s="20">
        <f t="shared" si="0"/>
        <v>372.87675122668918</v>
      </c>
      <c r="M39" s="20">
        <f>F39*('[1]Howard_Table 49'!D39/100)</f>
        <v>36.093551555112413</v>
      </c>
      <c r="N39" s="20">
        <f>L39*('[1]Howard_Table 49'!F39/100)</f>
        <v>40.814358384312975</v>
      </c>
      <c r="O39" s="21">
        <v>90381.3</v>
      </c>
      <c r="P39" s="22">
        <v>98410.017999999996</v>
      </c>
      <c r="Q39" s="22">
        <v>64025.017999999996</v>
      </c>
      <c r="R39" s="22">
        <v>33979</v>
      </c>
      <c r="S39" s="22">
        <v>406</v>
      </c>
      <c r="T39" s="23">
        <f t="shared" si="1"/>
        <v>0</v>
      </c>
      <c r="U39" s="2"/>
      <c r="V39" s="2"/>
      <c r="W39" s="2"/>
      <c r="X39" s="2"/>
      <c r="Y39" s="2"/>
      <c r="Z39" s="2"/>
      <c r="AA39" s="2"/>
      <c r="AB39" s="2"/>
      <c r="AC39" s="2"/>
    </row>
    <row r="40" spans="1:29">
      <c r="A40" s="7">
        <v>1997</v>
      </c>
      <c r="B40" s="7">
        <v>95028.800000000003</v>
      </c>
      <c r="C40" s="7">
        <v>101591.283</v>
      </c>
      <c r="D40" s="7">
        <v>66057.282999999996</v>
      </c>
      <c r="E40" s="7">
        <v>35209</v>
      </c>
      <c r="F40" s="7">
        <v>298</v>
      </c>
      <c r="G40" s="7">
        <v>1.069057832993787</v>
      </c>
      <c r="H40" s="7">
        <v>0.69512908718199107</v>
      </c>
      <c r="I40" s="7">
        <v>0.37050872998501505</v>
      </c>
      <c r="J40" s="7">
        <v>3.1358914350175945E-3</v>
      </c>
      <c r="K40" s="2">
        <v>37.050872998501504</v>
      </c>
      <c r="L40" s="20">
        <f t="shared" si="0"/>
        <v>278.75012071655794</v>
      </c>
      <c r="M40" s="20">
        <f>F40*('[1]Howard_Table 49'!D40/100)</f>
        <v>28.860727711129144</v>
      </c>
      <c r="N40" s="20">
        <f>L40*('[1]Howard_Table 49'!F40/100)</f>
        <v>29.23525410858921</v>
      </c>
      <c r="O40" s="21">
        <v>95028.800000000003</v>
      </c>
      <c r="P40" s="21">
        <v>101591.283</v>
      </c>
      <c r="Q40" s="22">
        <v>66057.282999999996</v>
      </c>
      <c r="R40" s="22">
        <v>35209</v>
      </c>
      <c r="S40" s="24">
        <v>298</v>
      </c>
      <c r="T40" s="23">
        <f t="shared" si="1"/>
        <v>0</v>
      </c>
      <c r="U40" s="2"/>
      <c r="V40" s="2"/>
      <c r="W40" s="2"/>
      <c r="X40" s="2"/>
      <c r="Y40" s="2"/>
      <c r="Z40" s="2"/>
      <c r="AA40" s="2"/>
      <c r="AB40" s="2"/>
      <c r="AC40" s="2"/>
    </row>
    <row r="41" spans="1:29">
      <c r="A41" s="7">
        <v>1998</v>
      </c>
      <c r="B41" s="7">
        <v>94510</v>
      </c>
      <c r="C41" s="7">
        <v>101218</v>
      </c>
      <c r="D41" s="7">
        <v>65122</v>
      </c>
      <c r="E41" s="7">
        <v>35771</v>
      </c>
      <c r="F41" s="7">
        <v>249</v>
      </c>
      <c r="G41" s="7">
        <v>1.0709766162310868</v>
      </c>
      <c r="H41" s="7">
        <v>0.68904877790709973</v>
      </c>
      <c r="I41" s="7">
        <v>0.37848904877790712</v>
      </c>
      <c r="J41" s="7">
        <v>2.6346418368426621E-3</v>
      </c>
      <c r="K41" s="2">
        <v>37.848904877790716</v>
      </c>
      <c r="L41" s="20">
        <f t="shared" si="0"/>
        <v>232.49807346519393</v>
      </c>
      <c r="M41" s="20">
        <f>F41*('[1]Howard_Table 49'!D41/100)</f>
        <v>22.880378366757778</v>
      </c>
      <c r="N41" s="20">
        <f>L41*('[1]Howard_Table 49'!F41/100)</f>
        <v>21.49687541438843</v>
      </c>
      <c r="O41" s="21">
        <v>94510</v>
      </c>
      <c r="P41" s="21">
        <v>101218</v>
      </c>
      <c r="Q41" s="22">
        <v>65122</v>
      </c>
      <c r="R41" s="22">
        <v>35771</v>
      </c>
      <c r="S41" s="24">
        <v>249</v>
      </c>
      <c r="T41" s="23">
        <f t="shared" si="1"/>
        <v>0</v>
      </c>
      <c r="U41" s="2"/>
      <c r="V41" s="2"/>
      <c r="W41" s="2"/>
      <c r="X41" s="2"/>
      <c r="Y41" s="2"/>
      <c r="Z41" s="2"/>
      <c r="AA41" s="2"/>
      <c r="AB41" s="2"/>
      <c r="AC41" s="2"/>
    </row>
    <row r="42" spans="1:29" ht="16" thickBot="1">
      <c r="A42" s="25">
        <v>1999</v>
      </c>
      <c r="B42" s="25">
        <v>97019.5</v>
      </c>
      <c r="C42" s="25">
        <v>100689.94500000001</v>
      </c>
      <c r="D42" s="25">
        <v>63637.945</v>
      </c>
      <c r="E42" s="25">
        <v>36727</v>
      </c>
      <c r="F42" s="25">
        <v>255</v>
      </c>
      <c r="G42" s="25">
        <v>1.0378320337664078</v>
      </c>
      <c r="H42" s="25">
        <v>0.65592942655857844</v>
      </c>
      <c r="I42" s="25">
        <v>0.37855276516576564</v>
      </c>
      <c r="J42" s="25">
        <v>2.6283376022346022E-3</v>
      </c>
      <c r="K42" s="2">
        <v>37.855276516576566</v>
      </c>
      <c r="L42" s="20">
        <f t="shared" si="0"/>
        <v>245.70449909372778</v>
      </c>
      <c r="M42" s="20">
        <f>F42*('[1]Howard_Table 49'!D42/100)</f>
        <v>26.685269378198811</v>
      </c>
      <c r="N42" s="20">
        <f>L42*('[1]Howard_Table 49'!F42/100)</f>
        <v>23.181087313279857</v>
      </c>
      <c r="O42" s="21">
        <v>97019.5</v>
      </c>
      <c r="P42" s="21">
        <v>100689.94500000001</v>
      </c>
      <c r="Q42" s="22">
        <v>63637.945</v>
      </c>
      <c r="R42" s="22">
        <v>36727</v>
      </c>
      <c r="S42" s="24">
        <v>255</v>
      </c>
      <c r="T42" s="23">
        <f t="shared" si="1"/>
        <v>0</v>
      </c>
      <c r="U42" s="2"/>
      <c r="V42" s="2"/>
      <c r="W42" s="2"/>
      <c r="X42" s="2"/>
      <c r="Y42" s="2"/>
      <c r="Z42" s="2"/>
      <c r="AA42" s="2"/>
      <c r="AB42" s="2"/>
      <c r="AC42" s="2"/>
    </row>
    <row r="43" spans="1:29">
      <c r="A43" s="7">
        <v>2000</v>
      </c>
      <c r="B43" s="2">
        <v>94491.3</v>
      </c>
      <c r="C43" s="2">
        <v>99348.231</v>
      </c>
      <c r="D43" s="2">
        <v>63576.231</v>
      </c>
      <c r="E43" s="2">
        <v>35447</v>
      </c>
      <c r="F43" s="2">
        <v>254</v>
      </c>
      <c r="G43" s="2">
        <v>1.0514008273777586</v>
      </c>
      <c r="H43" s="2">
        <v>0.67282629194433785</v>
      </c>
      <c r="I43" s="2">
        <v>0.37513506534464025</v>
      </c>
      <c r="J43" s="2">
        <v>2.6880781616931931E-3</v>
      </c>
      <c r="K43" s="2">
        <v>37.513506534464028</v>
      </c>
      <c r="L43" s="20">
        <f t="shared" si="0"/>
        <v>241.58246159410731</v>
      </c>
      <c r="M43" s="20">
        <f>F43*('[1]Howard_Table 49'!D43/100)</f>
        <v>28.872534862911266</v>
      </c>
      <c r="N43" s="20">
        <f>L43*('[1]Howard_Table 49'!F43/100)</f>
        <v>24.669327141292349</v>
      </c>
      <c r="O43" s="21">
        <v>94491.3</v>
      </c>
      <c r="P43" s="21">
        <v>99348.231</v>
      </c>
      <c r="Q43" s="22">
        <v>63576.231</v>
      </c>
      <c r="R43" s="22">
        <v>35447</v>
      </c>
      <c r="S43" s="24">
        <v>254</v>
      </c>
      <c r="T43" s="23">
        <f t="shared" si="1"/>
        <v>0</v>
      </c>
      <c r="U43" s="2"/>
      <c r="V43" s="2"/>
      <c r="W43" s="2"/>
      <c r="X43" s="2"/>
      <c r="Y43" s="2"/>
      <c r="Z43" s="2"/>
      <c r="AA43" s="2"/>
      <c r="AB43" s="2"/>
      <c r="AC43" s="2"/>
    </row>
    <row r="44" spans="1:29" ht="16" thickBot="1">
      <c r="A44" s="25">
        <v>2001</v>
      </c>
      <c r="B44" s="2">
        <v>88912.9</v>
      </c>
      <c r="C44" s="2">
        <v>94231.664000000004</v>
      </c>
      <c r="D44" s="2">
        <v>59379.664000000004</v>
      </c>
      <c r="E44" s="2">
        <v>34527</v>
      </c>
      <c r="F44" s="2">
        <v>268</v>
      </c>
      <c r="G44" s="2">
        <v>1.0598199361397505</v>
      </c>
      <c r="H44" s="2">
        <v>0.66784081949863305</v>
      </c>
      <c r="I44" s="2">
        <v>0.38832385401893316</v>
      </c>
      <c r="J44" s="2">
        <v>3.0141857930626494E-3</v>
      </c>
      <c r="K44" s="2">
        <v>38.832385401893319</v>
      </c>
      <c r="L44" s="20">
        <f t="shared" si="0"/>
        <v>252.87314463639311</v>
      </c>
      <c r="M44" s="20">
        <f>F44*('[1]Howard_Table 49'!D44/100)</f>
        <v>33.165476517347756</v>
      </c>
      <c r="N44" s="20">
        <f>L44*('[1]Howard_Table 49'!F44/100)</f>
        <v>26.79450323379892</v>
      </c>
      <c r="O44" s="21">
        <v>88912.9</v>
      </c>
      <c r="P44" s="21">
        <v>94231.664000000004</v>
      </c>
      <c r="Q44" s="22">
        <v>59379.664000000004</v>
      </c>
      <c r="R44" s="22">
        <v>34527</v>
      </c>
      <c r="S44" s="24">
        <v>268</v>
      </c>
      <c r="T44" s="23">
        <f t="shared" si="1"/>
        <v>0</v>
      </c>
      <c r="U44" s="2"/>
      <c r="V44" s="2"/>
      <c r="W44" s="2"/>
      <c r="X44" s="2"/>
      <c r="Y44" s="2"/>
      <c r="Z44" s="2"/>
      <c r="AA44" s="2"/>
      <c r="AB44" s="2"/>
      <c r="AC44" s="2"/>
    </row>
    <row r="45" spans="1:29" ht="16" thickBot="1">
      <c r="A45" s="25">
        <v>2002</v>
      </c>
      <c r="B45" s="21">
        <v>89636</v>
      </c>
      <c r="C45" s="21">
        <v>93966.722000000009</v>
      </c>
      <c r="D45" s="22">
        <v>59062.722000000002</v>
      </c>
      <c r="E45" s="22">
        <v>34579</v>
      </c>
      <c r="F45" s="21">
        <v>261</v>
      </c>
      <c r="G45" s="26">
        <v>1.0483145388013746</v>
      </c>
      <c r="H45" s="26">
        <v>0.65891742157168998</v>
      </c>
      <c r="I45" s="26">
        <v>0.38577134187156947</v>
      </c>
      <c r="J45" s="26">
        <v>2.9117765183631576E-3</v>
      </c>
      <c r="K45" s="27">
        <v>38.57713418715695</v>
      </c>
      <c r="L45" s="20">
        <f t="shared" si="0"/>
        <v>248.97107722880872</v>
      </c>
      <c r="M45" s="20">
        <f>F45*('[1]Howard_Table 49'!D45/100)</f>
        <v>32.026361602501154</v>
      </c>
      <c r="N45" s="20">
        <f>L45*('[1]Howard_Table 49'!F45/100)</f>
        <v>26.812550192218556</v>
      </c>
      <c r="O45" s="21">
        <v>89636</v>
      </c>
      <c r="P45" s="21">
        <v>93966.722000000009</v>
      </c>
      <c r="Q45" s="22">
        <v>59062.722000000002</v>
      </c>
      <c r="R45" s="22">
        <v>34579</v>
      </c>
      <c r="S45" s="24">
        <v>261</v>
      </c>
      <c r="T45" s="23">
        <f t="shared" si="1"/>
        <v>0</v>
      </c>
      <c r="U45" s="2"/>
      <c r="V45" s="2"/>
      <c r="W45" s="2"/>
      <c r="X45" s="2"/>
      <c r="Y45" s="2"/>
      <c r="Z45" s="2"/>
      <c r="AA45" s="2"/>
      <c r="AB45" s="2"/>
      <c r="AC45" s="2"/>
    </row>
    <row r="46" spans="1:29">
      <c r="A46" s="7">
        <v>2003</v>
      </c>
      <c r="B46" s="21">
        <v>88385</v>
      </c>
      <c r="C46" s="21">
        <v>92477.659</v>
      </c>
      <c r="D46" s="22">
        <v>58502.659</v>
      </c>
      <c r="E46" s="22">
        <v>33650</v>
      </c>
      <c r="F46" s="21">
        <v>236</v>
      </c>
      <c r="G46" s="26">
        <v>1.0463049046783957</v>
      </c>
      <c r="H46" s="26">
        <v>0.66190709962097638</v>
      </c>
      <c r="I46" s="26">
        <v>0.38072071052780448</v>
      </c>
      <c r="J46" s="26">
        <v>2.6701363353510213E-3</v>
      </c>
      <c r="K46" s="27">
        <v>38.072071052780451</v>
      </c>
      <c r="L46" s="20">
        <f t="shared" si="0"/>
        <v>225.55566636910652</v>
      </c>
      <c r="M46" s="20">
        <f>F46*('[1]Howard_Table 49'!D46/100)</f>
        <v>26.990851612402778</v>
      </c>
      <c r="N46" s="20">
        <f>L46*('[1]Howard_Table 49'!F46/100)</f>
        <v>22.873501585981618</v>
      </c>
      <c r="O46" s="21">
        <v>88385</v>
      </c>
      <c r="P46" s="21">
        <v>92477.659</v>
      </c>
      <c r="Q46" s="22">
        <v>58502.659</v>
      </c>
      <c r="R46" s="22">
        <v>33650</v>
      </c>
      <c r="S46" s="24">
        <v>236</v>
      </c>
      <c r="T46" s="23">
        <f t="shared" si="1"/>
        <v>0</v>
      </c>
      <c r="U46" s="2"/>
      <c r="V46" s="2"/>
      <c r="W46" s="2"/>
      <c r="X46" s="2"/>
      <c r="Y46" s="2"/>
      <c r="Z46" s="2"/>
      <c r="AA46" s="2"/>
      <c r="AB46" s="2"/>
      <c r="AC46" s="2"/>
    </row>
    <row r="47" spans="1:29" ht="16" thickBot="1">
      <c r="A47" s="25">
        <v>2004</v>
      </c>
      <c r="B47" s="21">
        <v>91589</v>
      </c>
      <c r="C47" s="21">
        <v>94626.892000000007</v>
      </c>
      <c r="D47" s="22">
        <v>59565.892000000007</v>
      </c>
      <c r="E47" s="22">
        <v>34736</v>
      </c>
      <c r="F47" s="24">
        <v>212</v>
      </c>
      <c r="G47" s="26">
        <v>1.0331687429713177</v>
      </c>
      <c r="H47" s="26">
        <v>0.650360763847187</v>
      </c>
      <c r="I47" s="26">
        <v>0.37925951806439639</v>
      </c>
      <c r="J47" s="26">
        <v>2.3146884451189552E-3</v>
      </c>
      <c r="K47" s="27">
        <v>37.925951806439642</v>
      </c>
      <c r="L47" s="20">
        <f t="shared" si="0"/>
        <v>205.19397382300158</v>
      </c>
      <c r="M47" s="20">
        <f>F47*('[1]Howard_Table 49'!D47/100)</f>
        <v>23.926815231588353</v>
      </c>
      <c r="N47" s="20">
        <f>L47*('[1]Howard_Table 49'!F47/100)</f>
        <v>21.615653097623646</v>
      </c>
      <c r="O47" s="21">
        <v>91589</v>
      </c>
      <c r="P47" s="21">
        <v>94626.892000000007</v>
      </c>
      <c r="Q47" s="22">
        <v>59565.892000000007</v>
      </c>
      <c r="R47" s="22">
        <v>34736</v>
      </c>
      <c r="S47" s="24">
        <v>212</v>
      </c>
      <c r="T47" s="23">
        <f t="shared" si="1"/>
        <v>0</v>
      </c>
      <c r="U47" s="2"/>
      <c r="V47" s="2"/>
      <c r="W47" s="2"/>
      <c r="X47" s="2"/>
      <c r="Y47" s="2"/>
      <c r="Z47" s="2"/>
      <c r="AA47" s="2"/>
      <c r="AB47" s="2"/>
      <c r="AC47" s="2"/>
    </row>
    <row r="48" spans="1:29">
      <c r="A48" s="14">
        <v>2005</v>
      </c>
      <c r="B48" s="21">
        <v>91062</v>
      </c>
      <c r="C48" s="21">
        <v>94831.457999999984</v>
      </c>
      <c r="D48" s="22">
        <v>59770.457999999991</v>
      </c>
      <c r="E48" s="22">
        <v>34736</v>
      </c>
      <c r="F48" s="24">
        <v>212</v>
      </c>
      <c r="G48" s="26">
        <v>1.0413944125980099</v>
      </c>
      <c r="H48" s="26">
        <v>0.65637102194109498</v>
      </c>
      <c r="I48" s="26">
        <v>0.38145439370978013</v>
      </c>
      <c r="J48" s="26">
        <v>2.3280841624387779E-3</v>
      </c>
      <c r="K48" s="27">
        <v>38.145439370978011</v>
      </c>
      <c r="L48" s="20">
        <f t="shared" si="0"/>
        <v>203.5732066884388</v>
      </c>
      <c r="M48" s="20">
        <f>F48*('[1]Howard_Table 49'!D48/100)</f>
        <v>24.105428091600785</v>
      </c>
      <c r="N48" s="20">
        <f>L48*('[1]Howard_Table 49'!F48/100)</f>
        <v>22.081734240386254</v>
      </c>
      <c r="O48" s="21">
        <v>91062</v>
      </c>
      <c r="P48" s="21">
        <v>94831.457999999984</v>
      </c>
      <c r="Q48" s="22">
        <v>59770.457999999991</v>
      </c>
      <c r="R48" s="22">
        <v>34736</v>
      </c>
      <c r="S48" s="24">
        <v>212</v>
      </c>
      <c r="T48" s="23">
        <f t="shared" si="1"/>
        <v>0</v>
      </c>
      <c r="U48" s="2"/>
      <c r="V48" s="2"/>
      <c r="W48" s="2"/>
      <c r="X48" s="2"/>
      <c r="Y48" s="2"/>
      <c r="Z48" s="2"/>
      <c r="AA48" s="2"/>
      <c r="AB48" s="2"/>
      <c r="AC48" s="2"/>
    </row>
    <row r="49" spans="1:29">
      <c r="A49" s="14">
        <v>2006</v>
      </c>
      <c r="B49" s="21">
        <v>91800</v>
      </c>
      <c r="C49" s="21">
        <v>95697.106999999989</v>
      </c>
      <c r="D49" s="22">
        <v>60901.106999999996</v>
      </c>
      <c r="E49" s="22">
        <v>34471</v>
      </c>
      <c r="F49" s="24">
        <v>215</v>
      </c>
      <c r="G49" s="26">
        <v>1.0424521459694989</v>
      </c>
      <c r="H49" s="26">
        <v>0.66341075163398688</v>
      </c>
      <c r="I49" s="26">
        <v>0.37550108932461873</v>
      </c>
      <c r="J49" s="26">
        <v>2.3420479302832245E-3</v>
      </c>
      <c r="K49" s="27">
        <v>37.550108932461875</v>
      </c>
      <c r="L49" s="20">
        <f>F49*(B49/C49)</f>
        <v>206.24447926100839</v>
      </c>
      <c r="M49" s="20">
        <f>F49*('[1]Howard_Table 49'!D49/100)</f>
        <v>25.058860938607584</v>
      </c>
      <c r="N49" s="20">
        <f>L49*('[1]Howard_Table 49'!F49/100)</f>
        <v>23.013210752312322</v>
      </c>
      <c r="O49" s="21">
        <v>91800</v>
      </c>
      <c r="P49" s="21">
        <v>95697.106999999989</v>
      </c>
      <c r="Q49" s="22">
        <v>60901.106999999996</v>
      </c>
      <c r="R49" s="22">
        <v>34471</v>
      </c>
      <c r="S49" s="24">
        <v>215</v>
      </c>
      <c r="T49" s="23">
        <f t="shared" si="1"/>
        <v>0</v>
      </c>
      <c r="U49" s="2"/>
      <c r="V49" s="2"/>
      <c r="W49" s="2"/>
      <c r="X49" s="2"/>
      <c r="Y49" s="2"/>
      <c r="Z49" s="2"/>
      <c r="AA49" s="2"/>
      <c r="AB49" s="2"/>
      <c r="AC49" s="2"/>
    </row>
    <row r="50" spans="1:29" ht="16" thickBot="1">
      <c r="A50" s="25" t="s">
        <v>29</v>
      </c>
      <c r="B50" s="21">
        <v>91570</v>
      </c>
      <c r="C50" s="21">
        <v>89840.842999999993</v>
      </c>
      <c r="D50" s="22">
        <v>58894</v>
      </c>
      <c r="E50" s="22">
        <v>33918</v>
      </c>
      <c r="F50" s="24">
        <v>215</v>
      </c>
      <c r="G50" s="26">
        <v>0.98111655564049349</v>
      </c>
      <c r="H50" s="26">
        <v>0.60716220377853003</v>
      </c>
      <c r="I50" s="26">
        <v>0.37040515452659167</v>
      </c>
      <c r="J50" s="26">
        <v>2.3479305449382987E-3</v>
      </c>
      <c r="K50" s="27">
        <v>37.040515452659164</v>
      </c>
      <c r="L50" s="20">
        <f>F50*(B50/C50)</f>
        <v>219.13808177423272</v>
      </c>
      <c r="M50" s="20">
        <f>F50*('[1]Howard_Table 49'!D50/100)</f>
        <v>24.938410414551615</v>
      </c>
      <c r="N50" s="20">
        <f>L50*('[1]Howard_Table 49'!F50/100)</f>
        <v>25.543322619922197</v>
      </c>
      <c r="O50" s="21">
        <v>91410</v>
      </c>
      <c r="P50" s="21">
        <v>95697.106999999989</v>
      </c>
      <c r="Q50" s="22">
        <v>60901.106999999996</v>
      </c>
      <c r="R50" s="22">
        <v>34471</v>
      </c>
      <c r="S50" s="24">
        <v>215</v>
      </c>
      <c r="T50" s="23">
        <f>SUM(O50:S50)-SUM(B50:F50)</f>
        <v>8256.3709999999846</v>
      </c>
      <c r="U50" s="2"/>
      <c r="V50" s="2"/>
      <c r="W50" s="2"/>
      <c r="X50" s="2"/>
      <c r="Y50" s="2"/>
      <c r="Z50" s="2"/>
      <c r="AA50" s="2"/>
      <c r="AB50" s="2"/>
      <c r="AC50" s="2"/>
    </row>
    <row r="51" spans="1:29">
      <c r="A51" s="7" t="s">
        <v>30</v>
      </c>
      <c r="B51" s="21">
        <v>87619</v>
      </c>
      <c r="C51" s="21">
        <v>84103.729200000002</v>
      </c>
      <c r="D51" s="22">
        <v>51381</v>
      </c>
      <c r="E51" s="22">
        <v>32398</v>
      </c>
      <c r="F51" s="24">
        <v>215</v>
      </c>
      <c r="G51" s="28">
        <v>0.95988003971741287</v>
      </c>
      <c r="H51" s="28">
        <v>0.58641081500587777</v>
      </c>
      <c r="I51" s="28">
        <v>0.36975998356520845</v>
      </c>
      <c r="J51" s="28">
        <v>2.4538056814161313E-3</v>
      </c>
      <c r="K51" s="29">
        <v>36.975998356520847</v>
      </c>
      <c r="L51" s="20">
        <f>F51*(B51/C51)</f>
        <v>223.98632235679747</v>
      </c>
      <c r="M51" s="20">
        <f>F51*('[1]Howard_Table 49'!D51/100)</f>
        <v>24.498361805279593</v>
      </c>
      <c r="N51" s="20">
        <f>L51*('[1]Howard_Table 49'!F51/100)</f>
        <v>30.848810757024388</v>
      </c>
      <c r="O51" s="21">
        <f>B51</f>
        <v>87619</v>
      </c>
      <c r="P51" s="21">
        <f>C51</f>
        <v>84103.729200000002</v>
      </c>
      <c r="Q51" s="21">
        <f>D51</f>
        <v>51381</v>
      </c>
      <c r="R51" s="21">
        <f>E51</f>
        <v>32398</v>
      </c>
      <c r="S51" s="21">
        <f>F51</f>
        <v>215</v>
      </c>
      <c r="T51" s="23">
        <f t="shared" ref="T51:T63" si="2">SUM(O51:S51)-SUM(B51:F51)</f>
        <v>0</v>
      </c>
      <c r="U51" s="2"/>
      <c r="V51" s="2"/>
      <c r="W51" s="2"/>
      <c r="X51" s="2"/>
      <c r="Y51" s="2"/>
      <c r="Z51" s="2"/>
      <c r="AA51" s="2"/>
      <c r="AB51" s="2"/>
      <c r="AC51" s="2"/>
    </row>
    <row r="52" spans="1:29" ht="16" thickBot="1">
      <c r="A52" s="25" t="s">
        <v>31</v>
      </c>
      <c r="B52" s="21">
        <v>78299</v>
      </c>
      <c r="C52" s="30">
        <v>75838</v>
      </c>
      <c r="D52" s="31">
        <v>46464</v>
      </c>
      <c r="E52" s="31">
        <v>29049</v>
      </c>
      <c r="F52" s="24">
        <v>172</v>
      </c>
      <c r="G52" s="2"/>
      <c r="H52" s="2"/>
      <c r="I52" s="2"/>
      <c r="J52" s="2"/>
      <c r="K52" s="2"/>
      <c r="L52" s="20">
        <f t="shared" ref="L52:L63" si="3">F52*(B52/C52)</f>
        <v>177.58152904876184</v>
      </c>
      <c r="M52" s="20">
        <f>F52*('[1]Howard_Table 49'!D52/100)</f>
        <v>18.028136234233109</v>
      </c>
      <c r="N52" s="20">
        <f>L52*('[1]Howard_Table 49'!F52/100)</f>
        <v>26.38909674132654</v>
      </c>
      <c r="O52" s="21">
        <f t="shared" ref="O52:S63" si="4">B52</f>
        <v>78299</v>
      </c>
      <c r="P52" s="21">
        <f t="shared" si="4"/>
        <v>75838</v>
      </c>
      <c r="Q52" s="21">
        <f t="shared" si="4"/>
        <v>46464</v>
      </c>
      <c r="R52" s="21">
        <f t="shared" si="4"/>
        <v>29049</v>
      </c>
      <c r="S52" s="21">
        <f t="shared" si="4"/>
        <v>172</v>
      </c>
      <c r="T52" s="23">
        <f t="shared" si="2"/>
        <v>0</v>
      </c>
      <c r="U52" s="2"/>
      <c r="V52" s="2"/>
      <c r="W52" s="2"/>
      <c r="X52" s="2"/>
      <c r="Y52" s="2"/>
      <c r="Z52" s="2"/>
      <c r="AA52" s="2"/>
      <c r="AB52" s="2"/>
      <c r="AC52" s="2"/>
    </row>
    <row r="53" spans="1:29">
      <c r="A53" s="7" t="s">
        <v>32</v>
      </c>
      <c r="B53" s="23">
        <v>82960</v>
      </c>
      <c r="C53" s="30">
        <v>77275</v>
      </c>
      <c r="D53" s="31">
        <v>45613</v>
      </c>
      <c r="E53" s="31">
        <v>31337</v>
      </c>
      <c r="F53" s="24">
        <v>176</v>
      </c>
      <c r="G53" s="2"/>
      <c r="H53" s="2"/>
      <c r="I53" s="2"/>
      <c r="J53" s="2"/>
      <c r="K53" s="2"/>
      <c r="L53" s="20">
        <f>F53*(B53/C53)</f>
        <v>188.94804270462632</v>
      </c>
      <c r="M53" s="20">
        <f>F53*('[1]Howard_Table 49'!D53/100)</f>
        <v>21.381588803469349</v>
      </c>
      <c r="N53" s="20">
        <f>L53*('[1]Howard_Table 49'!F53/100)</f>
        <v>29.558895611631897</v>
      </c>
      <c r="O53" s="21">
        <f t="shared" si="4"/>
        <v>82960</v>
      </c>
      <c r="P53" s="21">
        <f t="shared" si="4"/>
        <v>77275</v>
      </c>
      <c r="Q53" s="21">
        <f t="shared" si="4"/>
        <v>45613</v>
      </c>
      <c r="R53" s="21">
        <f t="shared" si="4"/>
        <v>31337</v>
      </c>
      <c r="S53" s="21">
        <f t="shared" si="4"/>
        <v>176</v>
      </c>
      <c r="T53" s="23">
        <f t="shared" si="2"/>
        <v>0</v>
      </c>
      <c r="U53" s="2"/>
      <c r="V53" s="2"/>
      <c r="W53" s="2"/>
      <c r="X53" s="2"/>
      <c r="Y53" s="2"/>
      <c r="Z53" s="2"/>
      <c r="AA53" s="2"/>
      <c r="AB53" s="2"/>
      <c r="AC53" s="2"/>
    </row>
    <row r="54" spans="1:29" ht="16" thickBot="1">
      <c r="A54" s="25" t="s">
        <v>33</v>
      </c>
      <c r="B54" s="23">
        <v>81519</v>
      </c>
      <c r="C54" s="30">
        <v>75802</v>
      </c>
      <c r="D54" s="31">
        <v>45184</v>
      </c>
      <c r="E54" s="31">
        <v>30293</v>
      </c>
      <c r="F54" s="24">
        <v>179</v>
      </c>
      <c r="G54" s="2"/>
      <c r="H54" s="2"/>
      <c r="I54" s="2"/>
      <c r="J54" s="2"/>
      <c r="K54" s="2"/>
      <c r="L54" s="20">
        <f t="shared" si="3"/>
        <v>192.5002110762249</v>
      </c>
      <c r="M54" s="20">
        <f>F54*('[1]Howard_Table 49'!D54/100)</f>
        <v>21.801190665817138</v>
      </c>
      <c r="N54" s="20">
        <f>L54*('[1]Howard_Table 49'!F54/100)</f>
        <v>32.827304448316085</v>
      </c>
      <c r="O54" s="21">
        <f t="shared" si="4"/>
        <v>81519</v>
      </c>
      <c r="P54" s="21">
        <f t="shared" si="4"/>
        <v>75802</v>
      </c>
      <c r="Q54" s="21">
        <f t="shared" si="4"/>
        <v>45184</v>
      </c>
      <c r="R54" s="21">
        <f t="shared" si="4"/>
        <v>30293</v>
      </c>
      <c r="S54" s="21">
        <f t="shared" si="4"/>
        <v>179</v>
      </c>
      <c r="T54" s="23">
        <f t="shared" si="2"/>
        <v>0</v>
      </c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7" t="s">
        <v>34</v>
      </c>
      <c r="B55" s="23">
        <v>81519</v>
      </c>
      <c r="C55" s="30">
        <v>75632</v>
      </c>
      <c r="D55" s="31">
        <v>45609</v>
      </c>
      <c r="E55" s="31">
        <v>29698</v>
      </c>
      <c r="F55" s="24">
        <v>180</v>
      </c>
      <c r="G55" s="2"/>
      <c r="H55" s="2"/>
      <c r="I55" s="2"/>
      <c r="J55" s="2"/>
      <c r="K55" s="2"/>
      <c r="L55" s="20">
        <f t="shared" si="3"/>
        <v>194.01073619631902</v>
      </c>
      <c r="M55" s="20">
        <f>F55*('[1]Howard_Table 49'!D55/100)</f>
        <v>19.967121670128019</v>
      </c>
      <c r="N55" s="20">
        <f>L55*('[1]Howard_Table 49'!F55/100)</f>
        <v>29.745402777300303</v>
      </c>
      <c r="O55" s="21">
        <f t="shared" si="4"/>
        <v>81519</v>
      </c>
      <c r="P55" s="21">
        <f t="shared" si="4"/>
        <v>75632</v>
      </c>
      <c r="Q55" s="21">
        <f t="shared" si="4"/>
        <v>45609</v>
      </c>
      <c r="R55" s="21">
        <f t="shared" si="4"/>
        <v>29698</v>
      </c>
      <c r="S55" s="21">
        <f t="shared" si="4"/>
        <v>180</v>
      </c>
      <c r="T55" s="23">
        <f t="shared" si="2"/>
        <v>0</v>
      </c>
      <c r="U55" s="2"/>
      <c r="V55" s="2"/>
      <c r="W55" s="2"/>
      <c r="X55" s="2"/>
      <c r="Y55" s="2"/>
      <c r="Z55" s="2"/>
      <c r="AA55" s="2"/>
      <c r="AB55" s="2"/>
      <c r="AC55" s="2"/>
    </row>
    <row r="56" spans="1:29" ht="16" thickBot="1">
      <c r="A56" s="25" t="s">
        <v>35</v>
      </c>
      <c r="B56" s="23">
        <v>80670</v>
      </c>
      <c r="C56" s="23">
        <v>75862</v>
      </c>
      <c r="D56" s="23">
        <v>45609</v>
      </c>
      <c r="E56" s="22">
        <v>29928</v>
      </c>
      <c r="F56" s="24">
        <v>161</v>
      </c>
      <c r="G56" s="2"/>
      <c r="H56" s="2"/>
      <c r="I56" s="2"/>
      <c r="J56" s="2"/>
      <c r="K56" s="2"/>
      <c r="L56" s="20">
        <f t="shared" si="3"/>
        <v>171.20389654899685</v>
      </c>
      <c r="M56" s="20">
        <f>F56*('[1]Howard_Table 49'!D56/100)</f>
        <v>19.270501295996986</v>
      </c>
      <c r="N56" s="20">
        <f>L56*('[1]Howard_Table 49'!F56/100)</f>
        <v>26.26735739191767</v>
      </c>
      <c r="O56" s="21">
        <f t="shared" si="4"/>
        <v>80670</v>
      </c>
      <c r="P56" s="21">
        <f t="shared" si="4"/>
        <v>75862</v>
      </c>
      <c r="Q56" s="21">
        <f t="shared" si="4"/>
        <v>45609</v>
      </c>
      <c r="R56" s="21">
        <f t="shared" si="4"/>
        <v>29928</v>
      </c>
      <c r="S56" s="21">
        <f t="shared" si="4"/>
        <v>161</v>
      </c>
      <c r="T56" s="23">
        <f t="shared" si="2"/>
        <v>0</v>
      </c>
      <c r="U56" s="2"/>
      <c r="V56" s="2"/>
      <c r="W56" s="2"/>
      <c r="X56" s="2"/>
      <c r="Y56" s="2"/>
      <c r="Z56" s="2"/>
      <c r="AA56" s="2"/>
      <c r="AB56" s="2"/>
      <c r="AC56" s="2"/>
    </row>
    <row r="57" spans="1:29">
      <c r="A57" s="7" t="s">
        <v>36</v>
      </c>
      <c r="B57" s="23">
        <f>'[1]Ince_Paper&amp;Paperboard'!B125</f>
        <v>96839</v>
      </c>
      <c r="C57" s="23">
        <f t="shared" ref="C57:C63" si="5">D57+E57+F57</f>
        <v>101228.79027522211</v>
      </c>
      <c r="D57" s="23">
        <f>'[1]Howard_Table 49'!G57</f>
        <v>66542.790275222113</v>
      </c>
      <c r="E57" s="22">
        <v>34471</v>
      </c>
      <c r="F57" s="24">
        <v>215</v>
      </c>
      <c r="G57" s="2"/>
      <c r="H57" s="2"/>
      <c r="I57" s="2"/>
      <c r="J57" s="2"/>
      <c r="K57" s="2"/>
      <c r="L57" s="20">
        <f t="shared" si="3"/>
        <v>205.67651696116565</v>
      </c>
      <c r="M57" s="20">
        <f>F57*('[1]Howard_Table 49'!D57/100)</f>
        <v>23.873886163014486</v>
      </c>
      <c r="N57" s="20">
        <f>L57*('[1]Howard_Table 49'!F57/100)</f>
        <v>20.689678810298997</v>
      </c>
      <c r="O57" s="21">
        <f t="shared" si="4"/>
        <v>96839</v>
      </c>
      <c r="P57" s="21">
        <f t="shared" si="4"/>
        <v>101228.79027522211</v>
      </c>
      <c r="Q57" s="21">
        <f t="shared" si="4"/>
        <v>66542.790275222113</v>
      </c>
      <c r="R57" s="21">
        <f t="shared" si="4"/>
        <v>34471</v>
      </c>
      <c r="S57" s="21">
        <f t="shared" si="4"/>
        <v>215</v>
      </c>
      <c r="T57" s="23">
        <f t="shared" si="2"/>
        <v>0</v>
      </c>
      <c r="U57" s="2"/>
      <c r="V57" s="2"/>
      <c r="W57" s="2"/>
      <c r="X57" s="2"/>
      <c r="Y57" s="2"/>
      <c r="Z57" s="2"/>
      <c r="AA57" s="2"/>
      <c r="AB57" s="2"/>
      <c r="AC57" s="2"/>
    </row>
    <row r="58" spans="1:29" ht="16" thickBot="1">
      <c r="A58" s="25" t="s">
        <v>37</v>
      </c>
      <c r="B58" s="23">
        <f>'[1]Ince_Paper&amp;Paperboard'!B126</f>
        <v>98498</v>
      </c>
      <c r="C58" s="23">
        <f t="shared" si="5"/>
        <v>102982.64389018388</v>
      </c>
      <c r="D58" s="23">
        <f>'[1]Howard_Table 49'!G58</f>
        <v>68296.643890183885</v>
      </c>
      <c r="E58" s="22">
        <v>34471</v>
      </c>
      <c r="F58" s="24">
        <v>215</v>
      </c>
      <c r="G58" s="2"/>
      <c r="H58" s="2"/>
      <c r="I58" s="2"/>
      <c r="J58" s="2"/>
      <c r="K58" s="2"/>
      <c r="L58" s="20">
        <f t="shared" si="3"/>
        <v>205.63727245711704</v>
      </c>
      <c r="M58" s="20">
        <f>F58*('[1]Howard_Table 49'!D58/100)</f>
        <v>23.330062931965106</v>
      </c>
      <c r="N58" s="20">
        <f>L58*('[1]Howard_Table 49'!F58/100)</f>
        <v>20.267600495070006</v>
      </c>
      <c r="O58" s="21">
        <f t="shared" si="4"/>
        <v>98498</v>
      </c>
      <c r="P58" s="21">
        <f t="shared" si="4"/>
        <v>102982.64389018388</v>
      </c>
      <c r="Q58" s="21">
        <f t="shared" si="4"/>
        <v>68296.643890183885</v>
      </c>
      <c r="R58" s="21">
        <f t="shared" si="4"/>
        <v>34471</v>
      </c>
      <c r="S58" s="21">
        <f t="shared" si="4"/>
        <v>215</v>
      </c>
      <c r="T58" s="23">
        <f t="shared" si="2"/>
        <v>0</v>
      </c>
      <c r="U58" s="2"/>
      <c r="V58" s="2"/>
      <c r="W58" s="2"/>
      <c r="X58" s="2"/>
      <c r="Y58" s="2"/>
      <c r="Z58" s="2"/>
      <c r="AA58" s="2"/>
      <c r="AB58" s="2"/>
      <c r="AC58" s="2"/>
    </row>
    <row r="59" spans="1:29">
      <c r="A59" s="7" t="s">
        <v>38</v>
      </c>
      <c r="B59" s="23">
        <f>'[1]Ince_Paper&amp;Paperboard'!B127</f>
        <v>98879</v>
      </c>
      <c r="C59" s="23">
        <f t="shared" si="5"/>
        <v>103420.1123762131</v>
      </c>
      <c r="D59" s="23">
        <f>'[1]Howard_Table 49'!G59</f>
        <v>68734.112376213103</v>
      </c>
      <c r="E59" s="22">
        <v>34471</v>
      </c>
      <c r="F59" s="24">
        <v>215</v>
      </c>
      <c r="G59" s="2"/>
      <c r="H59" s="2"/>
      <c r="I59" s="2"/>
      <c r="J59" s="2"/>
      <c r="K59" s="2"/>
      <c r="L59" s="20">
        <f t="shared" si="3"/>
        <v>205.55948462583206</v>
      </c>
      <c r="M59" s="20">
        <f>F59*('[1]Howard_Table 49'!D59/100)</f>
        <v>23.256647168883841</v>
      </c>
      <c r="N59" s="20">
        <f>L59*('[1]Howard_Table 49'!F59/100)</f>
        <v>20.248469088011912</v>
      </c>
      <c r="O59" s="21">
        <f t="shared" si="4"/>
        <v>98879</v>
      </c>
      <c r="P59" s="21">
        <f t="shared" si="4"/>
        <v>103420.1123762131</v>
      </c>
      <c r="Q59" s="21">
        <f t="shared" si="4"/>
        <v>68734.112376213103</v>
      </c>
      <c r="R59" s="21">
        <f t="shared" si="4"/>
        <v>34471</v>
      </c>
      <c r="S59" s="21">
        <f t="shared" si="4"/>
        <v>215</v>
      </c>
      <c r="T59" s="23">
        <f t="shared" si="2"/>
        <v>0</v>
      </c>
      <c r="U59" s="2"/>
      <c r="V59" s="2"/>
      <c r="W59" s="2"/>
      <c r="X59" s="2"/>
      <c r="Y59" s="2"/>
      <c r="Z59" s="2"/>
      <c r="AA59" s="2"/>
      <c r="AB59" s="2"/>
      <c r="AC59" s="2"/>
    </row>
    <row r="60" spans="1:29" ht="16" thickBot="1">
      <c r="A60" s="25" t="s">
        <v>39</v>
      </c>
      <c r="B60" s="23">
        <f>'[1]Ince_Paper&amp;Paperboard'!B128</f>
        <v>100299</v>
      </c>
      <c r="C60" s="23">
        <f t="shared" si="5"/>
        <v>104587.60567638396</v>
      </c>
      <c r="D60" s="23">
        <f>'[1]Howard_Table 49'!G60</f>
        <v>69901.605676383959</v>
      </c>
      <c r="E60" s="22">
        <v>34471</v>
      </c>
      <c r="F60" s="24">
        <v>215</v>
      </c>
      <c r="G60" s="2"/>
      <c r="H60" s="2"/>
      <c r="I60" s="2"/>
      <c r="J60" s="2"/>
      <c r="K60" s="2"/>
      <c r="L60" s="20">
        <f t="shared" si="3"/>
        <v>206.18394369524466</v>
      </c>
      <c r="M60" s="20">
        <f>F60*('[1]Howard_Table 49'!D60/100)</f>
        <v>22.948185302443566</v>
      </c>
      <c r="N60" s="20">
        <f>L60*('[1]Howard_Table 49'!F60/100)</f>
        <v>20.085017585415095</v>
      </c>
      <c r="O60" s="21">
        <f t="shared" si="4"/>
        <v>100299</v>
      </c>
      <c r="P60" s="21">
        <f t="shared" si="4"/>
        <v>104587.60567638396</v>
      </c>
      <c r="Q60" s="21">
        <f t="shared" si="4"/>
        <v>69901.605676383959</v>
      </c>
      <c r="R60" s="21">
        <f t="shared" si="4"/>
        <v>34471</v>
      </c>
      <c r="S60" s="21">
        <f t="shared" si="4"/>
        <v>215</v>
      </c>
      <c r="T60" s="23">
        <f t="shared" si="2"/>
        <v>0</v>
      </c>
      <c r="U60" s="2"/>
      <c r="V60" s="2"/>
      <c r="W60" s="2"/>
      <c r="X60" s="2"/>
      <c r="Y60" s="2"/>
      <c r="Z60" s="2"/>
      <c r="AA60" s="2"/>
      <c r="AB60" s="2"/>
      <c r="AC60" s="2"/>
    </row>
    <row r="61" spans="1:29">
      <c r="A61" s="7" t="s">
        <v>40</v>
      </c>
      <c r="B61" s="23">
        <f>'[1]Ince_Paper&amp;Paperboard'!B129</f>
        <v>101477</v>
      </c>
      <c r="C61" s="23">
        <f t="shared" si="5"/>
        <v>105616.82366935229</v>
      </c>
      <c r="D61" s="23">
        <f>'[1]Howard_Table 49'!G61</f>
        <v>70930.823669352292</v>
      </c>
      <c r="E61" s="22">
        <v>34471</v>
      </c>
      <c r="F61" s="24">
        <v>215</v>
      </c>
      <c r="G61" s="2"/>
      <c r="H61" s="2"/>
      <c r="I61" s="2"/>
      <c r="J61" s="2"/>
      <c r="K61" s="2"/>
      <c r="L61" s="20">
        <f t="shared" si="3"/>
        <v>206.572724325651</v>
      </c>
      <c r="M61" s="20">
        <f>F61*('[1]Howard_Table 49'!D61/100)</f>
        <v>22.700074758834429</v>
      </c>
      <c r="N61" s="20">
        <f>L61*('[1]Howard_Table 49'!F61/100)</f>
        <v>19.944840474702417</v>
      </c>
      <c r="O61" s="21">
        <f t="shared" si="4"/>
        <v>101477</v>
      </c>
      <c r="P61" s="21">
        <f t="shared" si="4"/>
        <v>105616.82366935229</v>
      </c>
      <c r="Q61" s="21">
        <f t="shared" si="4"/>
        <v>70930.823669352292</v>
      </c>
      <c r="R61" s="21">
        <f t="shared" si="4"/>
        <v>34471</v>
      </c>
      <c r="S61" s="21">
        <f t="shared" si="4"/>
        <v>215</v>
      </c>
      <c r="T61" s="23">
        <f t="shared" si="2"/>
        <v>0</v>
      </c>
      <c r="U61" s="2"/>
      <c r="V61" s="2"/>
      <c r="W61" s="2"/>
      <c r="X61" s="2"/>
      <c r="Y61" s="2"/>
      <c r="Z61" s="2"/>
      <c r="AA61" s="2"/>
      <c r="AB61" s="2"/>
      <c r="AC61" s="2"/>
    </row>
    <row r="62" spans="1:29" ht="16" thickBot="1">
      <c r="A62" s="25" t="s">
        <v>41</v>
      </c>
      <c r="B62" s="23">
        <f>'[1]Ince_Paper&amp;Paperboard'!B130</f>
        <v>102765</v>
      </c>
      <c r="C62" s="23">
        <f t="shared" si="5"/>
        <v>106502.5068209264</v>
      </c>
      <c r="D62" s="23">
        <f>'[1]Howard_Table 49'!G62</f>
        <v>71816.506820926399</v>
      </c>
      <c r="E62" s="22">
        <v>34471</v>
      </c>
      <c r="F62" s="24">
        <v>215</v>
      </c>
      <c r="G62" s="2"/>
      <c r="H62" s="2"/>
      <c r="I62" s="2"/>
      <c r="J62" s="2"/>
      <c r="K62" s="2"/>
      <c r="L62" s="20">
        <f t="shared" si="3"/>
        <v>207.45497603309667</v>
      </c>
      <c r="M62" s="20">
        <f>F62*('[1]Howard_Table 49'!D62/100)</f>
        <v>22.506942645238919</v>
      </c>
      <c r="N62" s="20">
        <f>L62*('[1]Howard_Table 49'!F62/100)</f>
        <v>19.899434210462655</v>
      </c>
      <c r="O62" s="21">
        <f t="shared" si="4"/>
        <v>102765</v>
      </c>
      <c r="P62" s="21">
        <f t="shared" si="4"/>
        <v>106502.5068209264</v>
      </c>
      <c r="Q62" s="21">
        <f t="shared" si="4"/>
        <v>71816.506820926399</v>
      </c>
      <c r="R62" s="21">
        <f t="shared" si="4"/>
        <v>34471</v>
      </c>
      <c r="S62" s="21">
        <f t="shared" si="4"/>
        <v>215</v>
      </c>
      <c r="T62" s="23">
        <f t="shared" si="2"/>
        <v>0</v>
      </c>
      <c r="U62" s="2"/>
      <c r="V62" s="2"/>
      <c r="W62" s="2"/>
      <c r="X62" s="2"/>
      <c r="Y62" s="2"/>
      <c r="Z62" s="2"/>
      <c r="AA62" s="2"/>
      <c r="AB62" s="2"/>
      <c r="AC62" s="2"/>
    </row>
    <row r="63" spans="1:29">
      <c r="A63" s="7" t="s">
        <v>42</v>
      </c>
      <c r="B63" s="23">
        <f>'[1]Ince_Paper&amp;Paperboard'!B131</f>
        <v>104142</v>
      </c>
      <c r="C63" s="23">
        <f t="shared" si="5"/>
        <v>107624.82385397825</v>
      </c>
      <c r="D63" s="23">
        <f>'[1]Howard_Table 49'!G63</f>
        <v>72938.823853978247</v>
      </c>
      <c r="E63" s="22">
        <v>34471</v>
      </c>
      <c r="F63" s="24">
        <v>215</v>
      </c>
      <c r="G63" s="2"/>
      <c r="H63" s="2"/>
      <c r="I63" s="2"/>
      <c r="J63" s="2"/>
      <c r="K63" s="2"/>
      <c r="L63" s="20">
        <f t="shared" si="3"/>
        <v>208.04243108800551</v>
      </c>
      <c r="M63" s="20">
        <f>F63*('[1]Howard_Table 49'!D63/100)</f>
        <v>22.254951673606737</v>
      </c>
      <c r="N63" s="20">
        <f>L63*('[1]Howard_Table 49'!F63/100)</f>
        <v>19.766584150695046</v>
      </c>
      <c r="O63" s="21">
        <f t="shared" si="4"/>
        <v>104142</v>
      </c>
      <c r="P63" s="21">
        <f t="shared" si="4"/>
        <v>107624.82385397825</v>
      </c>
      <c r="Q63" s="21">
        <f t="shared" si="4"/>
        <v>72938.823853978247</v>
      </c>
      <c r="R63" s="21">
        <f t="shared" si="4"/>
        <v>34471</v>
      </c>
      <c r="S63" s="21">
        <f t="shared" si="4"/>
        <v>215</v>
      </c>
      <c r="T63" s="23">
        <f t="shared" si="2"/>
        <v>0</v>
      </c>
      <c r="U63" s="2"/>
      <c r="V63" s="2"/>
      <c r="W63" s="2"/>
      <c r="X63" s="2"/>
      <c r="Y63" s="2"/>
      <c r="Z63" s="2"/>
      <c r="AA63" s="2"/>
      <c r="AB63" s="2"/>
      <c r="AC63" s="2"/>
    </row>
    <row r="64" spans="1:29">
      <c r="A64" s="34" t="s">
        <v>43</v>
      </c>
      <c r="B64" s="33"/>
      <c r="C64" s="33"/>
      <c r="D64" s="33"/>
      <c r="E64" s="33"/>
      <c r="F64" s="33"/>
      <c r="G64" s="33"/>
      <c r="H64" s="33"/>
      <c r="I64" s="33"/>
      <c r="J64" s="3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>
      <c r="A65" s="32" t="s">
        <v>44</v>
      </c>
      <c r="B65" s="33"/>
      <c r="C65" s="33"/>
      <c r="D65" s="33"/>
      <c r="E65" s="33"/>
      <c r="F65" s="33"/>
      <c r="G65" s="33"/>
      <c r="H65" s="33"/>
      <c r="I65" s="33"/>
      <c r="J65" s="3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>
      <c r="A66" s="32" t="s">
        <v>45</v>
      </c>
      <c r="B66" s="33"/>
      <c r="C66" s="33"/>
      <c r="D66" s="33"/>
      <c r="E66" s="33"/>
      <c r="F66" s="33"/>
      <c r="G66" s="33"/>
      <c r="H66" s="33"/>
      <c r="I66" s="33"/>
      <c r="J66" s="3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>
      <c r="A67" s="32" t="s">
        <v>46</v>
      </c>
      <c r="B67" s="33"/>
      <c r="C67" s="33"/>
      <c r="D67" s="33"/>
      <c r="E67" s="33"/>
      <c r="F67" s="33"/>
      <c r="G67" s="33"/>
      <c r="H67" s="33"/>
      <c r="I67" s="33"/>
      <c r="J67" s="3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>
      <c r="A68" s="32" t="s">
        <v>47</v>
      </c>
      <c r="B68" s="33"/>
      <c r="C68" s="33"/>
      <c r="D68" s="33"/>
      <c r="E68" s="33"/>
      <c r="F68" s="33"/>
      <c r="G68" s="33"/>
      <c r="H68" s="33"/>
      <c r="I68" s="33"/>
      <c r="J68" s="3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>
      <c r="A69" s="33" t="s">
        <v>48</v>
      </c>
      <c r="B69" s="33"/>
      <c r="C69" s="33"/>
      <c r="D69" s="33"/>
      <c r="E69" s="33"/>
      <c r="F69" s="33"/>
      <c r="G69" s="33"/>
      <c r="H69" s="33"/>
      <c r="I69" s="33"/>
      <c r="J69" s="3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>
      <c r="A70" s="32" t="s">
        <v>49</v>
      </c>
      <c r="B70" s="33"/>
      <c r="C70" s="33"/>
      <c r="D70" s="33"/>
      <c r="E70" s="33"/>
      <c r="F70" s="33"/>
      <c r="G70" s="33"/>
      <c r="H70" s="33"/>
      <c r="I70" s="33"/>
      <c r="J70" s="3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>
      <c r="A71" s="32" t="s">
        <v>50</v>
      </c>
      <c r="B71" s="33"/>
      <c r="C71" s="33"/>
      <c r="D71" s="33"/>
      <c r="E71" s="33"/>
      <c r="F71" s="33"/>
      <c r="G71" s="33"/>
      <c r="H71" s="33"/>
      <c r="I71" s="33"/>
      <c r="J71" s="3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</sheetData>
  <mergeCells count="14">
    <mergeCell ref="A1:J1"/>
    <mergeCell ref="C2:F2"/>
    <mergeCell ref="G2:J2"/>
    <mergeCell ref="L2:N2"/>
    <mergeCell ref="C3:F3"/>
    <mergeCell ref="G3:J3"/>
    <mergeCell ref="A70:J70"/>
    <mergeCell ref="A71:J71"/>
    <mergeCell ref="A64:J64"/>
    <mergeCell ref="A65:J65"/>
    <mergeCell ref="A66:J66"/>
    <mergeCell ref="A67:J67"/>
    <mergeCell ref="A68:J68"/>
    <mergeCell ref="A69:J6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2015-10-27T03:14:29Z</dcterms:created>
  <dcterms:modified xsi:type="dcterms:W3CDTF">2017-04-28T20:46:14Z</dcterms:modified>
</cp:coreProperties>
</file>