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kumenty\Informatyka\Zadania maturalne informatyka\Matura 2023\"/>
    </mc:Choice>
  </mc:AlternateContent>
  <xr:revisionPtr revIDLastSave="0" documentId="13_ncr:1_{ED6D420D-B806-40FD-A635-B1DCE5DD612A}" xr6:coauthVersionLast="47" xr6:coauthVersionMax="47" xr10:uidLastSave="{00000000-0000-0000-0000-000000000000}"/>
  <bookViews>
    <workbookView xWindow="-120" yWindow="-120" windowWidth="24240" windowHeight="13140" activeTab="4" xr2:uid="{0F9AF149-C5D0-4215-921A-49975AFBC5A4}"/>
  </bookViews>
  <sheets>
    <sheet name="6" sheetId="2" r:id="rId1"/>
    <sheet name="6.1" sheetId="4" r:id="rId2"/>
    <sheet name="6.2" sheetId="5" r:id="rId3"/>
    <sheet name="6.3" sheetId="6" r:id="rId4"/>
    <sheet name="6.4" sheetId="8" r:id="rId5"/>
  </sheets>
  <definedNames>
    <definedName name="DaneZewnętrzne_1" localSheetId="0" hidden="1">'6'!$A$1:$D$154</definedName>
    <definedName name="DaneZewnętrzne_1" localSheetId="1" hidden="1">'6.1'!$A$1:$D$154</definedName>
    <definedName name="DaneZewnętrzne_1" localSheetId="2" hidden="1">'6.2'!$A$1:$D$154</definedName>
    <definedName name="DaneZewnętrzne_1" localSheetId="3" hidden="1">'6.3'!$A$1:$D$154</definedName>
    <definedName name="DaneZewnętrzne_1" localSheetId="4" hidden="1">'6.4'!$A$1:$D$154</definedName>
  </definedNames>
  <calcPr calcId="191029"/>
  <pivotCaches>
    <pivotCache cacheId="0" r:id="rId6"/>
    <pivotCache cacheId="4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8" l="1"/>
  <c r="K2" i="8" s="1"/>
  <c r="H2" i="8"/>
  <c r="J2" i="8" s="1"/>
  <c r="I2" i="6"/>
  <c r="K2" i="6" s="1"/>
  <c r="H2" i="6"/>
  <c r="J2" i="6" s="1"/>
  <c r="E15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N2" i="8" l="1"/>
  <c r="F3" i="8" s="1"/>
  <c r="L2" i="8"/>
  <c r="O2" i="8"/>
  <c r="G3" i="8" s="1"/>
  <c r="M2" i="8"/>
  <c r="E3" i="8" s="1"/>
  <c r="L2" i="6"/>
  <c r="N2" i="6"/>
  <c r="F3" i="6" s="1"/>
  <c r="O2" i="6"/>
  <c r="M2" i="6"/>
  <c r="E3" i="6" s="1"/>
  <c r="I3" i="8" l="1"/>
  <c r="K3" i="8" s="1"/>
  <c r="H3" i="8"/>
  <c r="J3" i="8" s="1"/>
  <c r="G3" i="6"/>
  <c r="H3" i="6" s="1"/>
  <c r="J3" i="6" s="1"/>
  <c r="O3" i="8" l="1"/>
  <c r="G4" i="8" s="1"/>
  <c r="M3" i="8"/>
  <c r="E4" i="8" s="1"/>
  <c r="N3" i="8"/>
  <c r="F4" i="8" s="1"/>
  <c r="L3" i="8"/>
  <c r="I3" i="6"/>
  <c r="K3" i="6" s="1"/>
  <c r="L3" i="6" s="1"/>
  <c r="H4" i="8" l="1"/>
  <c r="J4" i="8" s="1"/>
  <c r="I4" i="8"/>
  <c r="K4" i="8" s="1"/>
  <c r="O3" i="6"/>
  <c r="G4" i="6" s="1"/>
  <c r="N3" i="6"/>
  <c r="F4" i="6" s="1"/>
  <c r="M3" i="6"/>
  <c r="E4" i="6" s="1"/>
  <c r="N4" i="8" l="1"/>
  <c r="F5" i="8" s="1"/>
  <c r="L4" i="8"/>
  <c r="O4" i="8"/>
  <c r="G5" i="8" s="1"/>
  <c r="M4" i="8"/>
  <c r="E5" i="8" s="1"/>
  <c r="I4" i="6"/>
  <c r="K4" i="6" s="1"/>
  <c r="H4" i="6"/>
  <c r="J4" i="6" s="1"/>
  <c r="L4" i="6" s="1"/>
  <c r="I5" i="8" l="1"/>
  <c r="K5" i="8" s="1"/>
  <c r="H5" i="8"/>
  <c r="J5" i="8" s="1"/>
  <c r="O4" i="6"/>
  <c r="G5" i="6" s="1"/>
  <c r="M4" i="6"/>
  <c r="E5" i="6" s="1"/>
  <c r="N4" i="6"/>
  <c r="F5" i="6" s="1"/>
  <c r="H5" i="6"/>
  <c r="J5" i="6" s="1"/>
  <c r="O5" i="8" l="1"/>
  <c r="G6" i="8" s="1"/>
  <c r="M5" i="8"/>
  <c r="E6" i="8" s="1"/>
  <c r="N5" i="8"/>
  <c r="F6" i="8" s="1"/>
  <c r="L5" i="8"/>
  <c r="I5" i="6"/>
  <c r="K5" i="6" s="1"/>
  <c r="O5" i="6" s="1"/>
  <c r="G6" i="6" s="1"/>
  <c r="H6" i="8" l="1"/>
  <c r="J6" i="8" s="1"/>
  <c r="I6" i="8"/>
  <c r="K6" i="8" s="1"/>
  <c r="L5" i="6"/>
  <c r="M5" i="6"/>
  <c r="E6" i="6" s="1"/>
  <c r="N5" i="6"/>
  <c r="F6" i="6" s="1"/>
  <c r="I6" i="6" s="1"/>
  <c r="K6" i="6" s="1"/>
  <c r="N6" i="8" l="1"/>
  <c r="F7" i="8" s="1"/>
  <c r="L6" i="8"/>
  <c r="O6" i="8"/>
  <c r="G7" i="8" s="1"/>
  <c r="M6" i="8"/>
  <c r="E7" i="8" s="1"/>
  <c r="H6" i="6"/>
  <c r="J6" i="6" s="1"/>
  <c r="L6" i="6" s="1"/>
  <c r="I7" i="8" l="1"/>
  <c r="K7" i="8" s="1"/>
  <c r="H7" i="8"/>
  <c r="J7" i="8" s="1"/>
  <c r="O6" i="6"/>
  <c r="G7" i="6" s="1"/>
  <c r="M6" i="6"/>
  <c r="E7" i="6" s="1"/>
  <c r="N6" i="6"/>
  <c r="F7" i="6" s="1"/>
  <c r="O7" i="8" l="1"/>
  <c r="G8" i="8" s="1"/>
  <c r="M7" i="8"/>
  <c r="E8" i="8" s="1"/>
  <c r="N7" i="8"/>
  <c r="F8" i="8" s="1"/>
  <c r="L7" i="8"/>
  <c r="I7" i="6"/>
  <c r="K7" i="6" s="1"/>
  <c r="H7" i="6"/>
  <c r="J7" i="6" s="1"/>
  <c r="L7" i="6" s="1"/>
  <c r="H8" i="8" l="1"/>
  <c r="J8" i="8" s="1"/>
  <c r="I8" i="8"/>
  <c r="K8" i="8" s="1"/>
  <c r="O7" i="6"/>
  <c r="G8" i="6" s="1"/>
  <c r="N7" i="6"/>
  <c r="F8" i="6" s="1"/>
  <c r="M7" i="6"/>
  <c r="E8" i="6" s="1"/>
  <c r="N8" i="8" l="1"/>
  <c r="F9" i="8" s="1"/>
  <c r="L8" i="8"/>
  <c r="O8" i="8"/>
  <c r="G9" i="8" s="1"/>
  <c r="M8" i="8"/>
  <c r="E9" i="8" s="1"/>
  <c r="I8" i="6"/>
  <c r="K8" i="6" s="1"/>
  <c r="H8" i="6"/>
  <c r="J8" i="6" s="1"/>
  <c r="L8" i="6" s="1"/>
  <c r="I9" i="8" l="1"/>
  <c r="K9" i="8" s="1"/>
  <c r="H9" i="8"/>
  <c r="J9" i="8" s="1"/>
  <c r="O8" i="6"/>
  <c r="G9" i="6" s="1"/>
  <c r="N8" i="6"/>
  <c r="F9" i="6" s="1"/>
  <c r="M8" i="6"/>
  <c r="E9" i="6" s="1"/>
  <c r="O9" i="8" l="1"/>
  <c r="G10" i="8" s="1"/>
  <c r="M9" i="8"/>
  <c r="E10" i="8" s="1"/>
  <c r="N9" i="8"/>
  <c r="F10" i="8" s="1"/>
  <c r="L9" i="8"/>
  <c r="I9" i="6"/>
  <c r="K9" i="6" s="1"/>
  <c r="H9" i="6"/>
  <c r="J9" i="6" s="1"/>
  <c r="L9" i="6" s="1"/>
  <c r="H10" i="8" l="1"/>
  <c r="J10" i="8" s="1"/>
  <c r="I10" i="8"/>
  <c r="K10" i="8" s="1"/>
  <c r="O9" i="6"/>
  <c r="G10" i="6" s="1"/>
  <c r="N9" i="6"/>
  <c r="F10" i="6" s="1"/>
  <c r="M9" i="6"/>
  <c r="E10" i="6" s="1"/>
  <c r="N10" i="8" l="1"/>
  <c r="F11" i="8" s="1"/>
  <c r="L10" i="8"/>
  <c r="O10" i="8"/>
  <c r="G11" i="8" s="1"/>
  <c r="M10" i="8"/>
  <c r="E11" i="8" s="1"/>
  <c r="I10" i="6"/>
  <c r="K10" i="6" s="1"/>
  <c r="H10" i="6"/>
  <c r="J10" i="6" s="1"/>
  <c r="L10" i="6" s="1"/>
  <c r="I11" i="8" l="1"/>
  <c r="K11" i="8" s="1"/>
  <c r="H11" i="8"/>
  <c r="J11" i="8" s="1"/>
  <c r="O10" i="6"/>
  <c r="G11" i="6" s="1"/>
  <c r="N10" i="6"/>
  <c r="F11" i="6" s="1"/>
  <c r="M10" i="6"/>
  <c r="E11" i="6" s="1"/>
  <c r="O11" i="8" l="1"/>
  <c r="G12" i="8" s="1"/>
  <c r="M11" i="8"/>
  <c r="E12" i="8" s="1"/>
  <c r="N11" i="8"/>
  <c r="F12" i="8" s="1"/>
  <c r="L11" i="8"/>
  <c r="I11" i="6"/>
  <c r="K11" i="6" s="1"/>
  <c r="H11" i="6"/>
  <c r="J11" i="6" s="1"/>
  <c r="L11" i="6" s="1"/>
  <c r="H12" i="8" l="1"/>
  <c r="J12" i="8" s="1"/>
  <c r="I12" i="8"/>
  <c r="K12" i="8" s="1"/>
  <c r="O11" i="6"/>
  <c r="G12" i="6" s="1"/>
  <c r="M11" i="6"/>
  <c r="E12" i="6" s="1"/>
  <c r="N11" i="6"/>
  <c r="F12" i="6" s="1"/>
  <c r="N12" i="8" l="1"/>
  <c r="F13" i="8" s="1"/>
  <c r="L12" i="8"/>
  <c r="O12" i="8"/>
  <c r="G13" i="8" s="1"/>
  <c r="M12" i="8"/>
  <c r="E13" i="8" s="1"/>
  <c r="I12" i="6"/>
  <c r="K12" i="6" s="1"/>
  <c r="H12" i="6"/>
  <c r="J12" i="6" s="1"/>
  <c r="L12" i="6" s="1"/>
  <c r="I13" i="8" l="1"/>
  <c r="K13" i="8" s="1"/>
  <c r="H13" i="8"/>
  <c r="J13" i="8" s="1"/>
  <c r="O12" i="6"/>
  <c r="G13" i="6" s="1"/>
  <c r="N12" i="6"/>
  <c r="F13" i="6" s="1"/>
  <c r="M12" i="6"/>
  <c r="E13" i="6" s="1"/>
  <c r="O13" i="8" l="1"/>
  <c r="G14" i="8" s="1"/>
  <c r="M13" i="8"/>
  <c r="E14" i="8" s="1"/>
  <c r="N13" i="8"/>
  <c r="F14" i="8" s="1"/>
  <c r="L13" i="8"/>
  <c r="H13" i="6"/>
  <c r="J13" i="6" s="1"/>
  <c r="I13" i="6"/>
  <c r="K13" i="6" s="1"/>
  <c r="H14" i="8" l="1"/>
  <c r="J14" i="8" s="1"/>
  <c r="I14" i="8"/>
  <c r="K14" i="8" s="1"/>
  <c r="L13" i="6"/>
  <c r="O13" i="6"/>
  <c r="G14" i="6" s="1"/>
  <c r="N13" i="6"/>
  <c r="F14" i="6" s="1"/>
  <c r="M13" i="6"/>
  <c r="E14" i="6" s="1"/>
  <c r="N14" i="8" l="1"/>
  <c r="F15" i="8" s="1"/>
  <c r="L14" i="8"/>
  <c r="O14" i="8"/>
  <c r="G15" i="8" s="1"/>
  <c r="M14" i="8"/>
  <c r="E15" i="8" s="1"/>
  <c r="I14" i="6"/>
  <c r="K14" i="6" s="1"/>
  <c r="H14" i="6"/>
  <c r="J14" i="6" s="1"/>
  <c r="L14" i="6" s="1"/>
  <c r="I15" i="8" l="1"/>
  <c r="K15" i="8" s="1"/>
  <c r="H15" i="8"/>
  <c r="J15" i="8" s="1"/>
  <c r="O14" i="6"/>
  <c r="G15" i="6" s="1"/>
  <c r="N14" i="6"/>
  <c r="F15" i="6" s="1"/>
  <c r="M14" i="6"/>
  <c r="E15" i="6" s="1"/>
  <c r="O15" i="8" l="1"/>
  <c r="G16" i="8" s="1"/>
  <c r="M15" i="8"/>
  <c r="E16" i="8" s="1"/>
  <c r="N15" i="8"/>
  <c r="F16" i="8" s="1"/>
  <c r="L15" i="8"/>
  <c r="H15" i="6"/>
  <c r="J15" i="6" s="1"/>
  <c r="I15" i="6"/>
  <c r="K15" i="6" s="1"/>
  <c r="M15" i="6"/>
  <c r="E16" i="6" s="1"/>
  <c r="H16" i="8" l="1"/>
  <c r="J16" i="8" s="1"/>
  <c r="I16" i="8"/>
  <c r="K16" i="8" s="1"/>
  <c r="L15" i="6"/>
  <c r="N15" i="6"/>
  <c r="F16" i="6" s="1"/>
  <c r="O15" i="6"/>
  <c r="G16" i="6" s="1"/>
  <c r="I16" i="6"/>
  <c r="K16" i="6" s="1"/>
  <c r="N16" i="8" l="1"/>
  <c r="F17" i="8" s="1"/>
  <c r="L16" i="8"/>
  <c r="O16" i="8"/>
  <c r="G17" i="8" s="1"/>
  <c r="M16" i="8"/>
  <c r="E17" i="8" s="1"/>
  <c r="H16" i="6"/>
  <c r="J16" i="6" s="1"/>
  <c r="M16" i="6"/>
  <c r="E17" i="6" s="1"/>
  <c r="N16" i="6"/>
  <c r="F17" i="6" s="1"/>
  <c r="I17" i="8" l="1"/>
  <c r="K17" i="8" s="1"/>
  <c r="H17" i="8"/>
  <c r="J17" i="8" s="1"/>
  <c r="O16" i="6"/>
  <c r="G17" i="6" s="1"/>
  <c r="L16" i="6"/>
  <c r="I17" i="6"/>
  <c r="K17" i="6" s="1"/>
  <c r="H17" i="6"/>
  <c r="J17" i="6" s="1"/>
  <c r="O17" i="8" l="1"/>
  <c r="G18" i="8" s="1"/>
  <c r="M17" i="8"/>
  <c r="E18" i="8" s="1"/>
  <c r="N17" i="8"/>
  <c r="F18" i="8" s="1"/>
  <c r="L17" i="8"/>
  <c r="O17" i="6"/>
  <c r="G18" i="6" s="1"/>
  <c r="L17" i="6"/>
  <c r="N17" i="6"/>
  <c r="F18" i="6" s="1"/>
  <c r="M17" i="6"/>
  <c r="E18" i="6" s="1"/>
  <c r="H18" i="8" l="1"/>
  <c r="J18" i="8" s="1"/>
  <c r="I18" i="8"/>
  <c r="K18" i="8" s="1"/>
  <c r="H18" i="6"/>
  <c r="J18" i="6" s="1"/>
  <c r="I18" i="6"/>
  <c r="K18" i="6" s="1"/>
  <c r="N18" i="8" l="1"/>
  <c r="F19" i="8" s="1"/>
  <c r="L18" i="8"/>
  <c r="O18" i="8"/>
  <c r="G19" i="8" s="1"/>
  <c r="M18" i="8"/>
  <c r="E19" i="8" s="1"/>
  <c r="L18" i="6"/>
  <c r="O18" i="6"/>
  <c r="G19" i="6" s="1"/>
  <c r="N18" i="6"/>
  <c r="F19" i="6" s="1"/>
  <c r="M18" i="6"/>
  <c r="E19" i="6" s="1"/>
  <c r="I19" i="8" l="1"/>
  <c r="K19" i="8" s="1"/>
  <c r="H19" i="8"/>
  <c r="J19" i="8" s="1"/>
  <c r="I19" i="6"/>
  <c r="K19" i="6" s="1"/>
  <c r="H19" i="6"/>
  <c r="J19" i="6" s="1"/>
  <c r="O19" i="8" l="1"/>
  <c r="G20" i="8" s="1"/>
  <c r="M19" i="8"/>
  <c r="E20" i="8" s="1"/>
  <c r="N19" i="8"/>
  <c r="F20" i="8" s="1"/>
  <c r="L19" i="8"/>
  <c r="O19" i="6"/>
  <c r="G20" i="6" s="1"/>
  <c r="L19" i="6"/>
  <c r="M19" i="6"/>
  <c r="E20" i="6" s="1"/>
  <c r="N19" i="6"/>
  <c r="F20" i="6" s="1"/>
  <c r="H20" i="8" l="1"/>
  <c r="J20" i="8" s="1"/>
  <c r="I20" i="8"/>
  <c r="K20" i="8" s="1"/>
  <c r="H20" i="6"/>
  <c r="J20" i="6" s="1"/>
  <c r="I20" i="6"/>
  <c r="K20" i="6" s="1"/>
  <c r="N20" i="8" l="1"/>
  <c r="F21" i="8" s="1"/>
  <c r="L20" i="8"/>
  <c r="O20" i="8"/>
  <c r="G21" i="8" s="1"/>
  <c r="M20" i="8"/>
  <c r="E21" i="8" s="1"/>
  <c r="L20" i="6"/>
  <c r="O20" i="6"/>
  <c r="G21" i="6" s="1"/>
  <c r="N20" i="6"/>
  <c r="F21" i="6" s="1"/>
  <c r="M20" i="6"/>
  <c r="E21" i="6" s="1"/>
  <c r="I21" i="8" l="1"/>
  <c r="K21" i="8" s="1"/>
  <c r="H21" i="8"/>
  <c r="J21" i="8" s="1"/>
  <c r="H21" i="6"/>
  <c r="J21" i="6" s="1"/>
  <c r="I21" i="6"/>
  <c r="K21" i="6" s="1"/>
  <c r="O21" i="8" l="1"/>
  <c r="G22" i="8" s="1"/>
  <c r="M21" i="8"/>
  <c r="E22" i="8" s="1"/>
  <c r="N21" i="8"/>
  <c r="F22" i="8" s="1"/>
  <c r="L21" i="8"/>
  <c r="L21" i="6"/>
  <c r="O21" i="6"/>
  <c r="G22" i="6" s="1"/>
  <c r="M21" i="6"/>
  <c r="E22" i="6" s="1"/>
  <c r="N21" i="6"/>
  <c r="F22" i="6" s="1"/>
  <c r="H22" i="8" l="1"/>
  <c r="J22" i="8" s="1"/>
  <c r="I22" i="8"/>
  <c r="K22" i="8" s="1"/>
  <c r="H22" i="6"/>
  <c r="J22" i="6" s="1"/>
  <c r="I22" i="6"/>
  <c r="K22" i="6" s="1"/>
  <c r="N22" i="8" l="1"/>
  <c r="F23" i="8" s="1"/>
  <c r="L22" i="8"/>
  <c r="O22" i="8"/>
  <c r="G23" i="8" s="1"/>
  <c r="M22" i="8"/>
  <c r="E23" i="8" s="1"/>
  <c r="L22" i="6"/>
  <c r="O22" i="6"/>
  <c r="G23" i="6" s="1"/>
  <c r="N22" i="6"/>
  <c r="F23" i="6" s="1"/>
  <c r="M22" i="6"/>
  <c r="E23" i="6" s="1"/>
  <c r="I23" i="8" l="1"/>
  <c r="K23" i="8" s="1"/>
  <c r="H23" i="8"/>
  <c r="J23" i="8" s="1"/>
  <c r="I23" i="6"/>
  <c r="K23" i="6" s="1"/>
  <c r="H23" i="6"/>
  <c r="J23" i="6" s="1"/>
  <c r="O23" i="8" l="1"/>
  <c r="G24" i="8" s="1"/>
  <c r="M23" i="8"/>
  <c r="E24" i="8" s="1"/>
  <c r="N23" i="8"/>
  <c r="F24" i="8" s="1"/>
  <c r="L23" i="8"/>
  <c r="O23" i="6"/>
  <c r="G24" i="6" s="1"/>
  <c r="L23" i="6"/>
  <c r="N23" i="6"/>
  <c r="F24" i="6" s="1"/>
  <c r="M23" i="6"/>
  <c r="E24" i="6" s="1"/>
  <c r="H24" i="8" l="1"/>
  <c r="J24" i="8" s="1"/>
  <c r="I24" i="8"/>
  <c r="K24" i="8" s="1"/>
  <c r="H24" i="6"/>
  <c r="J24" i="6" s="1"/>
  <c r="I24" i="6"/>
  <c r="K24" i="6" s="1"/>
  <c r="N24" i="8" l="1"/>
  <c r="F25" i="8" s="1"/>
  <c r="L24" i="8"/>
  <c r="O24" i="8"/>
  <c r="G25" i="8" s="1"/>
  <c r="M24" i="8"/>
  <c r="E25" i="8" s="1"/>
  <c r="L24" i="6"/>
  <c r="O24" i="6"/>
  <c r="G25" i="6" s="1"/>
  <c r="N24" i="6"/>
  <c r="F25" i="6" s="1"/>
  <c r="M24" i="6"/>
  <c r="E25" i="6" s="1"/>
  <c r="I25" i="8" l="1"/>
  <c r="K25" i="8" s="1"/>
  <c r="H25" i="8"/>
  <c r="J25" i="8" s="1"/>
  <c r="I25" i="6"/>
  <c r="K25" i="6" s="1"/>
  <c r="H25" i="6"/>
  <c r="J25" i="6" s="1"/>
  <c r="O25" i="8" l="1"/>
  <c r="G26" i="8" s="1"/>
  <c r="M25" i="8"/>
  <c r="E26" i="8" s="1"/>
  <c r="N25" i="8"/>
  <c r="F26" i="8" s="1"/>
  <c r="L25" i="8"/>
  <c r="O25" i="6"/>
  <c r="G26" i="6" s="1"/>
  <c r="L25" i="6"/>
  <c r="N25" i="6"/>
  <c r="F26" i="6" s="1"/>
  <c r="M25" i="6"/>
  <c r="E26" i="6" s="1"/>
  <c r="H26" i="8" l="1"/>
  <c r="J26" i="8" s="1"/>
  <c r="I26" i="8"/>
  <c r="K26" i="8" s="1"/>
  <c r="H26" i="6"/>
  <c r="J26" i="6" s="1"/>
  <c r="I26" i="6"/>
  <c r="K26" i="6" s="1"/>
  <c r="N26" i="8" l="1"/>
  <c r="F27" i="8" s="1"/>
  <c r="L26" i="8"/>
  <c r="O26" i="8"/>
  <c r="G27" i="8" s="1"/>
  <c r="M26" i="8"/>
  <c r="E27" i="8" s="1"/>
  <c r="L26" i="6"/>
  <c r="O26" i="6"/>
  <c r="G27" i="6" s="1"/>
  <c r="M26" i="6"/>
  <c r="E27" i="6" s="1"/>
  <c r="N26" i="6"/>
  <c r="F27" i="6" s="1"/>
  <c r="I27" i="8" l="1"/>
  <c r="K27" i="8" s="1"/>
  <c r="H27" i="8"/>
  <c r="J27" i="8" s="1"/>
  <c r="H27" i="6"/>
  <c r="J27" i="6" s="1"/>
  <c r="I27" i="6"/>
  <c r="K27" i="6" s="1"/>
  <c r="O27" i="8" l="1"/>
  <c r="G28" i="8" s="1"/>
  <c r="M27" i="8"/>
  <c r="E28" i="8" s="1"/>
  <c r="N27" i="8"/>
  <c r="F28" i="8" s="1"/>
  <c r="L27" i="8"/>
  <c r="L27" i="6"/>
  <c r="O27" i="6"/>
  <c r="G28" i="6" s="1"/>
  <c r="M27" i="6"/>
  <c r="E28" i="6" s="1"/>
  <c r="N27" i="6"/>
  <c r="F28" i="6" s="1"/>
  <c r="H28" i="8" l="1"/>
  <c r="J28" i="8" s="1"/>
  <c r="I28" i="8"/>
  <c r="K28" i="8" s="1"/>
  <c r="I28" i="6"/>
  <c r="K28" i="6" s="1"/>
  <c r="H28" i="6"/>
  <c r="J28" i="6" s="1"/>
  <c r="N28" i="8" l="1"/>
  <c r="F29" i="8" s="1"/>
  <c r="L28" i="8"/>
  <c r="O28" i="8"/>
  <c r="G29" i="8" s="1"/>
  <c r="M28" i="8"/>
  <c r="E29" i="8" s="1"/>
  <c r="O28" i="6"/>
  <c r="G29" i="6" s="1"/>
  <c r="L28" i="6"/>
  <c r="N28" i="6"/>
  <c r="F29" i="6" s="1"/>
  <c r="M28" i="6"/>
  <c r="E29" i="6" s="1"/>
  <c r="I29" i="8" l="1"/>
  <c r="K29" i="8" s="1"/>
  <c r="H29" i="8"/>
  <c r="J29" i="8" s="1"/>
  <c r="I29" i="6"/>
  <c r="K29" i="6" s="1"/>
  <c r="H29" i="6"/>
  <c r="J29" i="6" s="1"/>
  <c r="O29" i="8" l="1"/>
  <c r="G30" i="8" s="1"/>
  <c r="M29" i="8"/>
  <c r="E30" i="8" s="1"/>
  <c r="N29" i="8"/>
  <c r="F30" i="8" s="1"/>
  <c r="L29" i="8"/>
  <c r="O29" i="6"/>
  <c r="G30" i="6" s="1"/>
  <c r="L29" i="6"/>
  <c r="N29" i="6"/>
  <c r="F30" i="6" s="1"/>
  <c r="M29" i="6"/>
  <c r="E30" i="6" s="1"/>
  <c r="H30" i="8" l="1"/>
  <c r="J30" i="8" s="1"/>
  <c r="I30" i="8"/>
  <c r="K30" i="8" s="1"/>
  <c r="H30" i="6"/>
  <c r="J30" i="6" s="1"/>
  <c r="I30" i="6"/>
  <c r="K30" i="6" s="1"/>
  <c r="N30" i="8" l="1"/>
  <c r="F31" i="8" s="1"/>
  <c r="L30" i="8"/>
  <c r="O30" i="8"/>
  <c r="G31" i="8" s="1"/>
  <c r="M30" i="8"/>
  <c r="E31" i="8" s="1"/>
  <c r="L30" i="6"/>
  <c r="O30" i="6"/>
  <c r="G31" i="6" s="1"/>
  <c r="N30" i="6"/>
  <c r="F31" i="6" s="1"/>
  <c r="M30" i="6"/>
  <c r="E31" i="6" s="1"/>
  <c r="I31" i="8" l="1"/>
  <c r="K31" i="8" s="1"/>
  <c r="H31" i="8"/>
  <c r="J31" i="8" s="1"/>
  <c r="H31" i="6"/>
  <c r="J31" i="6" s="1"/>
  <c r="I31" i="6"/>
  <c r="K31" i="6" s="1"/>
  <c r="O31" i="8" l="1"/>
  <c r="G32" i="8" s="1"/>
  <c r="M31" i="8"/>
  <c r="E32" i="8" s="1"/>
  <c r="N31" i="8"/>
  <c r="F32" i="8" s="1"/>
  <c r="L31" i="8"/>
  <c r="L31" i="6"/>
  <c r="O31" i="6"/>
  <c r="G32" i="6" s="1"/>
  <c r="N31" i="6"/>
  <c r="F32" i="6" s="1"/>
  <c r="M31" i="6"/>
  <c r="E32" i="6" s="1"/>
  <c r="H32" i="8" l="1"/>
  <c r="J32" i="8" s="1"/>
  <c r="I32" i="8"/>
  <c r="K32" i="8" s="1"/>
  <c r="I32" i="6"/>
  <c r="K32" i="6" s="1"/>
  <c r="H32" i="6"/>
  <c r="J32" i="6" s="1"/>
  <c r="N32" i="8" l="1"/>
  <c r="F33" i="8" s="1"/>
  <c r="L32" i="8"/>
  <c r="O32" i="8"/>
  <c r="G33" i="8" s="1"/>
  <c r="M32" i="8"/>
  <c r="E33" i="8" s="1"/>
  <c r="O32" i="6"/>
  <c r="G33" i="6" s="1"/>
  <c r="L32" i="6"/>
  <c r="M32" i="6"/>
  <c r="E33" i="6" s="1"/>
  <c r="N32" i="6"/>
  <c r="F33" i="6" s="1"/>
  <c r="I33" i="8" l="1"/>
  <c r="K33" i="8" s="1"/>
  <c r="H33" i="8"/>
  <c r="J33" i="8" s="1"/>
  <c r="H33" i="6"/>
  <c r="J33" i="6" s="1"/>
  <c r="I33" i="6"/>
  <c r="K33" i="6" s="1"/>
  <c r="O33" i="8" l="1"/>
  <c r="G34" i="8" s="1"/>
  <c r="M33" i="8"/>
  <c r="E34" i="8" s="1"/>
  <c r="N33" i="8"/>
  <c r="F34" i="8" s="1"/>
  <c r="L33" i="8"/>
  <c r="L33" i="6"/>
  <c r="O33" i="6"/>
  <c r="G34" i="6" s="1"/>
  <c r="N33" i="6"/>
  <c r="F34" i="6" s="1"/>
  <c r="M33" i="6"/>
  <c r="E34" i="6" s="1"/>
  <c r="H34" i="8" l="1"/>
  <c r="J34" i="8" s="1"/>
  <c r="I34" i="8"/>
  <c r="K34" i="8" s="1"/>
  <c r="H34" i="6"/>
  <c r="J34" i="6" s="1"/>
  <c r="I34" i="6"/>
  <c r="K34" i="6" s="1"/>
  <c r="N34" i="8" l="1"/>
  <c r="F35" i="8" s="1"/>
  <c r="L34" i="8"/>
  <c r="O34" i="8"/>
  <c r="G35" i="8" s="1"/>
  <c r="M34" i="8"/>
  <c r="E35" i="8" s="1"/>
  <c r="L34" i="6"/>
  <c r="O34" i="6"/>
  <c r="G35" i="6" s="1"/>
  <c r="N34" i="6"/>
  <c r="F35" i="6" s="1"/>
  <c r="M34" i="6"/>
  <c r="E35" i="6" s="1"/>
  <c r="I35" i="8" l="1"/>
  <c r="K35" i="8" s="1"/>
  <c r="H35" i="8"/>
  <c r="J35" i="8" s="1"/>
  <c r="I35" i="6"/>
  <c r="K35" i="6" s="1"/>
  <c r="H35" i="6"/>
  <c r="J35" i="6" s="1"/>
  <c r="O35" i="8" l="1"/>
  <c r="G36" i="8" s="1"/>
  <c r="M35" i="8"/>
  <c r="E36" i="8" s="1"/>
  <c r="N35" i="8"/>
  <c r="F36" i="8" s="1"/>
  <c r="L35" i="8"/>
  <c r="O35" i="6"/>
  <c r="G36" i="6" s="1"/>
  <c r="L35" i="6"/>
  <c r="M35" i="6"/>
  <c r="E36" i="6" s="1"/>
  <c r="N35" i="6"/>
  <c r="F36" i="6" s="1"/>
  <c r="H36" i="8" l="1"/>
  <c r="J36" i="8" s="1"/>
  <c r="I36" i="8"/>
  <c r="K36" i="8" s="1"/>
  <c r="I36" i="6"/>
  <c r="K36" i="6" s="1"/>
  <c r="H36" i="6"/>
  <c r="J36" i="6" s="1"/>
  <c r="N36" i="8" l="1"/>
  <c r="F37" i="8" s="1"/>
  <c r="L36" i="8"/>
  <c r="O36" i="8"/>
  <c r="G37" i="8" s="1"/>
  <c r="M36" i="8"/>
  <c r="E37" i="8" s="1"/>
  <c r="O36" i="6"/>
  <c r="G37" i="6" s="1"/>
  <c r="L36" i="6"/>
  <c r="N36" i="6"/>
  <c r="F37" i="6" s="1"/>
  <c r="M36" i="6"/>
  <c r="E37" i="6" s="1"/>
  <c r="I37" i="8" l="1"/>
  <c r="K37" i="8" s="1"/>
  <c r="H37" i="8"/>
  <c r="J37" i="8" s="1"/>
  <c r="I37" i="6"/>
  <c r="K37" i="6" s="1"/>
  <c r="H37" i="6"/>
  <c r="J37" i="6" s="1"/>
  <c r="O37" i="8" l="1"/>
  <c r="G38" i="8" s="1"/>
  <c r="M37" i="8"/>
  <c r="E38" i="8" s="1"/>
  <c r="N37" i="8"/>
  <c r="F38" i="8" s="1"/>
  <c r="L37" i="8"/>
  <c r="O37" i="6"/>
  <c r="G38" i="6" s="1"/>
  <c r="L37" i="6"/>
  <c r="N37" i="6"/>
  <c r="F38" i="6" s="1"/>
  <c r="M37" i="6"/>
  <c r="E38" i="6" s="1"/>
  <c r="H38" i="8" l="1"/>
  <c r="J38" i="8" s="1"/>
  <c r="I38" i="8"/>
  <c r="K38" i="8" s="1"/>
  <c r="H38" i="6"/>
  <c r="J38" i="6" s="1"/>
  <c r="I38" i="6"/>
  <c r="K38" i="6" s="1"/>
  <c r="N38" i="8" l="1"/>
  <c r="F39" i="8" s="1"/>
  <c r="L38" i="8"/>
  <c r="O38" i="8"/>
  <c r="G39" i="8" s="1"/>
  <c r="M38" i="8"/>
  <c r="E39" i="8" s="1"/>
  <c r="L38" i="6"/>
  <c r="O38" i="6"/>
  <c r="G39" i="6" s="1"/>
  <c r="M38" i="6"/>
  <c r="E39" i="6" s="1"/>
  <c r="N38" i="6"/>
  <c r="F39" i="6" s="1"/>
  <c r="I39" i="8" l="1"/>
  <c r="K39" i="8" s="1"/>
  <c r="H39" i="8"/>
  <c r="J39" i="8" s="1"/>
  <c r="H39" i="6"/>
  <c r="J39" i="6" s="1"/>
  <c r="I39" i="6"/>
  <c r="K39" i="6" s="1"/>
  <c r="O39" i="8" l="1"/>
  <c r="G40" i="8" s="1"/>
  <c r="M39" i="8"/>
  <c r="E40" i="8" s="1"/>
  <c r="N39" i="8"/>
  <c r="F40" i="8" s="1"/>
  <c r="L39" i="8"/>
  <c r="L39" i="6"/>
  <c r="O39" i="6"/>
  <c r="G40" i="6" s="1"/>
  <c r="N39" i="6"/>
  <c r="F40" i="6" s="1"/>
  <c r="M39" i="6"/>
  <c r="E40" i="6" s="1"/>
  <c r="H40" i="8" l="1"/>
  <c r="J40" i="8" s="1"/>
  <c r="I40" i="8"/>
  <c r="K40" i="8" s="1"/>
  <c r="I40" i="6"/>
  <c r="K40" i="6" s="1"/>
  <c r="H40" i="6"/>
  <c r="J40" i="6" s="1"/>
  <c r="N40" i="8" l="1"/>
  <c r="F41" i="8" s="1"/>
  <c r="L40" i="8"/>
  <c r="O40" i="8"/>
  <c r="G41" i="8" s="1"/>
  <c r="M40" i="8"/>
  <c r="E41" i="8" s="1"/>
  <c r="O40" i="6"/>
  <c r="G41" i="6" s="1"/>
  <c r="L40" i="6"/>
  <c r="N40" i="6"/>
  <c r="F41" i="6" s="1"/>
  <c r="M40" i="6"/>
  <c r="E41" i="6" s="1"/>
  <c r="I41" i="8" l="1"/>
  <c r="K41" i="8" s="1"/>
  <c r="H41" i="8"/>
  <c r="J41" i="8" s="1"/>
  <c r="H41" i="6"/>
  <c r="J41" i="6" s="1"/>
  <c r="L41" i="6" s="1"/>
  <c r="I41" i="6"/>
  <c r="K41" i="6" s="1"/>
  <c r="O41" i="8" l="1"/>
  <c r="G42" i="8" s="1"/>
  <c r="M41" i="8"/>
  <c r="E42" i="8" s="1"/>
  <c r="N41" i="8"/>
  <c r="F42" i="8" s="1"/>
  <c r="L41" i="8"/>
  <c r="O41" i="6"/>
  <c r="G42" i="6" s="1"/>
  <c r="N41" i="6"/>
  <c r="F42" i="6" s="1"/>
  <c r="M41" i="6"/>
  <c r="E42" i="6" s="1"/>
  <c r="H42" i="8" l="1"/>
  <c r="J42" i="8" s="1"/>
  <c r="I42" i="8"/>
  <c r="K42" i="8" s="1"/>
  <c r="H42" i="6"/>
  <c r="J42" i="6" s="1"/>
  <c r="I42" i="6"/>
  <c r="K42" i="6" s="1"/>
  <c r="N42" i="8" l="1"/>
  <c r="F43" i="8" s="1"/>
  <c r="L42" i="8"/>
  <c r="O42" i="8"/>
  <c r="G43" i="8" s="1"/>
  <c r="M42" i="8"/>
  <c r="E43" i="8" s="1"/>
  <c r="L42" i="6"/>
  <c r="O42" i="6"/>
  <c r="G43" i="6" s="1"/>
  <c r="N42" i="6"/>
  <c r="F43" i="6" s="1"/>
  <c r="M42" i="6"/>
  <c r="E43" i="6" s="1"/>
  <c r="I43" i="8" l="1"/>
  <c r="K43" i="8" s="1"/>
  <c r="H43" i="8"/>
  <c r="J43" i="8" s="1"/>
  <c r="I43" i="6"/>
  <c r="K43" i="6" s="1"/>
  <c r="H43" i="6"/>
  <c r="J43" i="6" s="1"/>
  <c r="O43" i="8" l="1"/>
  <c r="G44" i="8" s="1"/>
  <c r="M43" i="8"/>
  <c r="E44" i="8" s="1"/>
  <c r="N43" i="8"/>
  <c r="F44" i="8" s="1"/>
  <c r="L43" i="8"/>
  <c r="O43" i="6"/>
  <c r="G44" i="6" s="1"/>
  <c r="L43" i="6"/>
  <c r="M43" i="6"/>
  <c r="E44" i="6" s="1"/>
  <c r="N43" i="6"/>
  <c r="F44" i="6" s="1"/>
  <c r="H44" i="8" l="1"/>
  <c r="J44" i="8" s="1"/>
  <c r="I44" i="8"/>
  <c r="K44" i="8" s="1"/>
  <c r="I44" i="6"/>
  <c r="K44" i="6" s="1"/>
  <c r="H44" i="6"/>
  <c r="J44" i="6" s="1"/>
  <c r="N44" i="8" l="1"/>
  <c r="F45" i="8" s="1"/>
  <c r="L44" i="8"/>
  <c r="O44" i="8"/>
  <c r="G45" i="8" s="1"/>
  <c r="M44" i="8"/>
  <c r="E45" i="8" s="1"/>
  <c r="O44" i="6"/>
  <c r="G45" i="6" s="1"/>
  <c r="L44" i="6"/>
  <c r="M44" i="6"/>
  <c r="E45" i="6" s="1"/>
  <c r="N44" i="6"/>
  <c r="F45" i="6" s="1"/>
  <c r="I45" i="8" l="1"/>
  <c r="K45" i="8" s="1"/>
  <c r="H45" i="8"/>
  <c r="J45" i="8" s="1"/>
  <c r="I45" i="6"/>
  <c r="K45" i="6" s="1"/>
  <c r="H45" i="6"/>
  <c r="J45" i="6" s="1"/>
  <c r="O45" i="8" l="1"/>
  <c r="G46" i="8" s="1"/>
  <c r="M45" i="8"/>
  <c r="E46" i="8" s="1"/>
  <c r="N45" i="8"/>
  <c r="F46" i="8" s="1"/>
  <c r="L45" i="8"/>
  <c r="O45" i="6"/>
  <c r="G46" i="6" s="1"/>
  <c r="L45" i="6"/>
  <c r="N45" i="6"/>
  <c r="F46" i="6" s="1"/>
  <c r="M45" i="6"/>
  <c r="E46" i="6" s="1"/>
  <c r="H46" i="8" l="1"/>
  <c r="J46" i="8" s="1"/>
  <c r="I46" i="8"/>
  <c r="K46" i="8" s="1"/>
  <c r="I46" i="6"/>
  <c r="K46" i="6" s="1"/>
  <c r="H46" i="6"/>
  <c r="J46" i="6" s="1"/>
  <c r="N46" i="8" l="1"/>
  <c r="F47" i="8" s="1"/>
  <c r="L46" i="8"/>
  <c r="O46" i="8"/>
  <c r="G47" i="8" s="1"/>
  <c r="M46" i="8"/>
  <c r="E47" i="8" s="1"/>
  <c r="O46" i="6"/>
  <c r="G47" i="6" s="1"/>
  <c r="L46" i="6"/>
  <c r="N46" i="6"/>
  <c r="F47" i="6" s="1"/>
  <c r="M46" i="6"/>
  <c r="E47" i="6" s="1"/>
  <c r="I47" i="8" l="1"/>
  <c r="K47" i="8" s="1"/>
  <c r="H47" i="8"/>
  <c r="J47" i="8" s="1"/>
  <c r="I47" i="6"/>
  <c r="K47" i="6" s="1"/>
  <c r="H47" i="6"/>
  <c r="J47" i="6" s="1"/>
  <c r="O47" i="8" l="1"/>
  <c r="G48" i="8" s="1"/>
  <c r="M47" i="8"/>
  <c r="E48" i="8" s="1"/>
  <c r="N47" i="8"/>
  <c r="F48" i="8" s="1"/>
  <c r="L47" i="8"/>
  <c r="O47" i="6"/>
  <c r="G48" i="6" s="1"/>
  <c r="L47" i="6"/>
  <c r="M47" i="6"/>
  <c r="E48" i="6" s="1"/>
  <c r="N47" i="6"/>
  <c r="F48" i="6" s="1"/>
  <c r="H48" i="8" l="1"/>
  <c r="J48" i="8" s="1"/>
  <c r="I48" i="8"/>
  <c r="K48" i="8" s="1"/>
  <c r="I48" i="6"/>
  <c r="K48" i="6" s="1"/>
  <c r="H48" i="6"/>
  <c r="J48" i="6" s="1"/>
  <c r="N48" i="8" l="1"/>
  <c r="F49" i="8" s="1"/>
  <c r="L48" i="8"/>
  <c r="O48" i="8"/>
  <c r="G49" i="8" s="1"/>
  <c r="M48" i="8"/>
  <c r="E49" i="8" s="1"/>
  <c r="O48" i="6"/>
  <c r="G49" i="6" s="1"/>
  <c r="L48" i="6"/>
  <c r="M48" i="6"/>
  <c r="E49" i="6" s="1"/>
  <c r="N48" i="6"/>
  <c r="F49" i="6" s="1"/>
  <c r="I49" i="8" l="1"/>
  <c r="K49" i="8" s="1"/>
  <c r="H49" i="8"/>
  <c r="J49" i="8" s="1"/>
  <c r="H49" i="6"/>
  <c r="J49" i="6" s="1"/>
  <c r="I49" i="6"/>
  <c r="K49" i="6" s="1"/>
  <c r="O49" i="8" l="1"/>
  <c r="G50" i="8" s="1"/>
  <c r="M49" i="8"/>
  <c r="E50" i="8" s="1"/>
  <c r="N49" i="8"/>
  <c r="F50" i="8" s="1"/>
  <c r="L49" i="8"/>
  <c r="L49" i="6"/>
  <c r="O49" i="6"/>
  <c r="G50" i="6" s="1"/>
  <c r="M49" i="6"/>
  <c r="E50" i="6" s="1"/>
  <c r="N49" i="6"/>
  <c r="F50" i="6" s="1"/>
  <c r="H50" i="8" l="1"/>
  <c r="J50" i="8" s="1"/>
  <c r="I50" i="8"/>
  <c r="K50" i="8" s="1"/>
  <c r="I50" i="6"/>
  <c r="K50" i="6" s="1"/>
  <c r="H50" i="6"/>
  <c r="J50" i="6" s="1"/>
  <c r="N50" i="8" l="1"/>
  <c r="F51" i="8" s="1"/>
  <c r="L50" i="8"/>
  <c r="O50" i="8"/>
  <c r="G51" i="8" s="1"/>
  <c r="M50" i="8"/>
  <c r="E51" i="8" s="1"/>
  <c r="O50" i="6"/>
  <c r="G51" i="6" s="1"/>
  <c r="L50" i="6"/>
  <c r="M50" i="6"/>
  <c r="E51" i="6" s="1"/>
  <c r="N50" i="6"/>
  <c r="F51" i="6" s="1"/>
  <c r="I51" i="8" l="1"/>
  <c r="K51" i="8" s="1"/>
  <c r="H51" i="8"/>
  <c r="J51" i="8" s="1"/>
  <c r="I51" i="6"/>
  <c r="K51" i="6" s="1"/>
  <c r="H51" i="6"/>
  <c r="J51" i="6" s="1"/>
  <c r="O51" i="8" l="1"/>
  <c r="G52" i="8" s="1"/>
  <c r="M51" i="8"/>
  <c r="E52" i="8" s="1"/>
  <c r="N51" i="8"/>
  <c r="F52" i="8" s="1"/>
  <c r="L51" i="8"/>
  <c r="O51" i="6"/>
  <c r="G52" i="6" s="1"/>
  <c r="L51" i="6"/>
  <c r="M51" i="6"/>
  <c r="E52" i="6" s="1"/>
  <c r="N51" i="6"/>
  <c r="F52" i="6" s="1"/>
  <c r="H52" i="8" l="1"/>
  <c r="J52" i="8" s="1"/>
  <c r="I52" i="8"/>
  <c r="K52" i="8" s="1"/>
  <c r="H52" i="6"/>
  <c r="J52" i="6" s="1"/>
  <c r="I52" i="6"/>
  <c r="K52" i="6" s="1"/>
  <c r="N52" i="8" l="1"/>
  <c r="F53" i="8" s="1"/>
  <c r="L52" i="8"/>
  <c r="O52" i="8"/>
  <c r="G53" i="8" s="1"/>
  <c r="M52" i="8"/>
  <c r="E53" i="8" s="1"/>
  <c r="L52" i="6"/>
  <c r="O52" i="6"/>
  <c r="G53" i="6" s="1"/>
  <c r="N52" i="6"/>
  <c r="F53" i="6" s="1"/>
  <c r="M52" i="6"/>
  <c r="E53" i="6" s="1"/>
  <c r="I53" i="8" l="1"/>
  <c r="K53" i="8" s="1"/>
  <c r="H53" i="8"/>
  <c r="J53" i="8" s="1"/>
  <c r="H53" i="6"/>
  <c r="J53" i="6" s="1"/>
  <c r="I53" i="6"/>
  <c r="K53" i="6" s="1"/>
  <c r="O53" i="8" l="1"/>
  <c r="G54" i="8" s="1"/>
  <c r="M53" i="8"/>
  <c r="E54" i="8" s="1"/>
  <c r="N53" i="8"/>
  <c r="F54" i="8" s="1"/>
  <c r="L53" i="8"/>
  <c r="L53" i="6"/>
  <c r="O53" i="6"/>
  <c r="G54" i="6" s="1"/>
  <c r="M53" i="6"/>
  <c r="E54" i="6" s="1"/>
  <c r="N53" i="6"/>
  <c r="F54" i="6" s="1"/>
  <c r="H54" i="8" l="1"/>
  <c r="J54" i="8" s="1"/>
  <c r="I54" i="8"/>
  <c r="K54" i="8" s="1"/>
  <c r="H54" i="6"/>
  <c r="J54" i="6" s="1"/>
  <c r="I54" i="6"/>
  <c r="K54" i="6" s="1"/>
  <c r="N54" i="8" l="1"/>
  <c r="F55" i="8" s="1"/>
  <c r="L54" i="8"/>
  <c r="O54" i="8"/>
  <c r="G55" i="8" s="1"/>
  <c r="M54" i="8"/>
  <c r="E55" i="8" s="1"/>
  <c r="L54" i="6"/>
  <c r="O54" i="6"/>
  <c r="G55" i="6" s="1"/>
  <c r="M54" i="6"/>
  <c r="E55" i="6" s="1"/>
  <c r="N54" i="6"/>
  <c r="F55" i="6" s="1"/>
  <c r="I55" i="8" l="1"/>
  <c r="K55" i="8" s="1"/>
  <c r="H55" i="8"/>
  <c r="J55" i="8" s="1"/>
  <c r="I55" i="6"/>
  <c r="K55" i="6" s="1"/>
  <c r="H55" i="6"/>
  <c r="J55" i="6" s="1"/>
  <c r="O55" i="8" l="1"/>
  <c r="G56" i="8" s="1"/>
  <c r="M55" i="8"/>
  <c r="E56" i="8" s="1"/>
  <c r="N55" i="8"/>
  <c r="F56" i="8" s="1"/>
  <c r="L55" i="8"/>
  <c r="O55" i="6"/>
  <c r="G56" i="6" s="1"/>
  <c r="L55" i="6"/>
  <c r="N55" i="6"/>
  <c r="F56" i="6" s="1"/>
  <c r="M55" i="6"/>
  <c r="E56" i="6" s="1"/>
  <c r="H56" i="8" l="1"/>
  <c r="J56" i="8" s="1"/>
  <c r="I56" i="8"/>
  <c r="K56" i="8" s="1"/>
  <c r="H56" i="6"/>
  <c r="J56" i="6" s="1"/>
  <c r="I56" i="6"/>
  <c r="K56" i="6" s="1"/>
  <c r="N56" i="8" l="1"/>
  <c r="F57" i="8" s="1"/>
  <c r="L56" i="8"/>
  <c r="O56" i="8"/>
  <c r="G57" i="8" s="1"/>
  <c r="M56" i="8"/>
  <c r="E57" i="8" s="1"/>
  <c r="L56" i="6"/>
  <c r="O56" i="6"/>
  <c r="G57" i="6" s="1"/>
  <c r="N56" i="6"/>
  <c r="F57" i="6" s="1"/>
  <c r="M56" i="6"/>
  <c r="E57" i="6" s="1"/>
  <c r="I57" i="8" l="1"/>
  <c r="K57" i="8" s="1"/>
  <c r="H57" i="8"/>
  <c r="J57" i="8" s="1"/>
  <c r="H57" i="6"/>
  <c r="J57" i="6" s="1"/>
  <c r="I57" i="6"/>
  <c r="K57" i="6" s="1"/>
  <c r="O57" i="8" l="1"/>
  <c r="G58" i="8" s="1"/>
  <c r="M57" i="8"/>
  <c r="E58" i="8" s="1"/>
  <c r="N57" i="8"/>
  <c r="F58" i="8" s="1"/>
  <c r="L57" i="8"/>
  <c r="L57" i="6"/>
  <c r="O57" i="6"/>
  <c r="G58" i="6" s="1"/>
  <c r="M57" i="6"/>
  <c r="E58" i="6" s="1"/>
  <c r="N57" i="6"/>
  <c r="F58" i="6" s="1"/>
  <c r="H58" i="8" l="1"/>
  <c r="J58" i="8" s="1"/>
  <c r="I58" i="8"/>
  <c r="K58" i="8" s="1"/>
  <c r="I58" i="6"/>
  <c r="K58" i="6" s="1"/>
  <c r="H58" i="6"/>
  <c r="J58" i="6" s="1"/>
  <c r="N58" i="8" l="1"/>
  <c r="F59" i="8" s="1"/>
  <c r="L58" i="8"/>
  <c r="O58" i="8"/>
  <c r="G59" i="8" s="1"/>
  <c r="M58" i="8"/>
  <c r="E59" i="8" s="1"/>
  <c r="O58" i="6"/>
  <c r="G59" i="6" s="1"/>
  <c r="L58" i="6"/>
  <c r="N58" i="6"/>
  <c r="F59" i="6" s="1"/>
  <c r="M58" i="6"/>
  <c r="E59" i="6" s="1"/>
  <c r="I59" i="8" l="1"/>
  <c r="K59" i="8" s="1"/>
  <c r="H59" i="8"/>
  <c r="J59" i="8" s="1"/>
  <c r="H59" i="6"/>
  <c r="J59" i="6" s="1"/>
  <c r="I59" i="6"/>
  <c r="K59" i="6" s="1"/>
  <c r="O59" i="8" l="1"/>
  <c r="G60" i="8" s="1"/>
  <c r="M59" i="8"/>
  <c r="E60" i="8" s="1"/>
  <c r="N59" i="8"/>
  <c r="F60" i="8" s="1"/>
  <c r="L59" i="8"/>
  <c r="L59" i="6"/>
  <c r="O59" i="6"/>
  <c r="G60" i="6" s="1"/>
  <c r="M59" i="6"/>
  <c r="E60" i="6" s="1"/>
  <c r="N59" i="6"/>
  <c r="F60" i="6" s="1"/>
  <c r="H60" i="8" l="1"/>
  <c r="J60" i="8" s="1"/>
  <c r="I60" i="8"/>
  <c r="K60" i="8" s="1"/>
  <c r="H60" i="6"/>
  <c r="J60" i="6" s="1"/>
  <c r="L60" i="6" s="1"/>
  <c r="I60" i="6"/>
  <c r="K60" i="6" s="1"/>
  <c r="N60" i="8" l="1"/>
  <c r="F61" i="8" s="1"/>
  <c r="L60" i="8"/>
  <c r="O60" i="8"/>
  <c r="G61" i="8" s="1"/>
  <c r="M60" i="8"/>
  <c r="E61" i="8" s="1"/>
  <c r="O60" i="6"/>
  <c r="G61" i="6" s="1"/>
  <c r="N60" i="6"/>
  <c r="F61" i="6" s="1"/>
  <c r="M60" i="6"/>
  <c r="E61" i="6" s="1"/>
  <c r="I61" i="8" l="1"/>
  <c r="K61" i="8" s="1"/>
  <c r="H61" i="8"/>
  <c r="J61" i="8" s="1"/>
  <c r="H61" i="6"/>
  <c r="J61" i="6" s="1"/>
  <c r="L61" i="6" s="1"/>
  <c r="I61" i="6"/>
  <c r="K61" i="6" s="1"/>
  <c r="N61" i="8" l="1"/>
  <c r="F62" i="8" s="1"/>
  <c r="L61" i="8"/>
  <c r="O61" i="8"/>
  <c r="G62" i="8" s="1"/>
  <c r="M61" i="8"/>
  <c r="E62" i="8" s="1"/>
  <c r="O61" i="6"/>
  <c r="G62" i="6" s="1"/>
  <c r="N61" i="6"/>
  <c r="F62" i="6" s="1"/>
  <c r="M61" i="6"/>
  <c r="E62" i="6" s="1"/>
  <c r="I62" i="8" l="1"/>
  <c r="K62" i="8" s="1"/>
  <c r="H62" i="8"/>
  <c r="J62" i="8" s="1"/>
  <c r="I62" i="6"/>
  <c r="K62" i="6" s="1"/>
  <c r="H62" i="6"/>
  <c r="J62" i="6" s="1"/>
  <c r="N62" i="8" l="1"/>
  <c r="F63" i="8" s="1"/>
  <c r="O62" i="8"/>
  <c r="G63" i="8" s="1"/>
  <c r="M62" i="8"/>
  <c r="E63" i="8" s="1"/>
  <c r="L62" i="8"/>
  <c r="O62" i="6"/>
  <c r="G63" i="6" s="1"/>
  <c r="L62" i="6"/>
  <c r="N62" i="6"/>
  <c r="F63" i="6" s="1"/>
  <c r="M62" i="6"/>
  <c r="E63" i="6" s="1"/>
  <c r="I63" i="8" l="1"/>
  <c r="K63" i="8" s="1"/>
  <c r="H63" i="8"/>
  <c r="J63" i="8" s="1"/>
  <c r="H63" i="6"/>
  <c r="J63" i="6" s="1"/>
  <c r="I63" i="6"/>
  <c r="K63" i="6" s="1"/>
  <c r="O63" i="8" l="1"/>
  <c r="G64" i="8" s="1"/>
  <c r="M63" i="8"/>
  <c r="E64" i="8" s="1"/>
  <c r="N63" i="8"/>
  <c r="F64" i="8" s="1"/>
  <c r="L63" i="8"/>
  <c r="L63" i="6"/>
  <c r="O63" i="6"/>
  <c r="G64" i="6" s="1"/>
  <c r="M63" i="6"/>
  <c r="E64" i="6" s="1"/>
  <c r="N63" i="6"/>
  <c r="F64" i="6" s="1"/>
  <c r="H64" i="8" l="1"/>
  <c r="J64" i="8" s="1"/>
  <c r="I64" i="8"/>
  <c r="K64" i="8" s="1"/>
  <c r="I64" i="6"/>
  <c r="K64" i="6" s="1"/>
  <c r="H64" i="6"/>
  <c r="J64" i="6" s="1"/>
  <c r="N64" i="8" l="1"/>
  <c r="F65" i="8" s="1"/>
  <c r="L64" i="8"/>
  <c r="O64" i="8"/>
  <c r="G65" i="8" s="1"/>
  <c r="M64" i="8"/>
  <c r="E65" i="8" s="1"/>
  <c r="O64" i="6"/>
  <c r="G65" i="6" s="1"/>
  <c r="L64" i="6"/>
  <c r="N64" i="6"/>
  <c r="F65" i="6" s="1"/>
  <c r="M64" i="6"/>
  <c r="E65" i="6" s="1"/>
  <c r="I65" i="8" l="1"/>
  <c r="K65" i="8" s="1"/>
  <c r="H65" i="8"/>
  <c r="J65" i="8" s="1"/>
  <c r="H65" i="6"/>
  <c r="J65" i="6" s="1"/>
  <c r="I65" i="6"/>
  <c r="K65" i="6" s="1"/>
  <c r="O65" i="8" l="1"/>
  <c r="G66" i="8" s="1"/>
  <c r="M65" i="8"/>
  <c r="E66" i="8" s="1"/>
  <c r="N65" i="8"/>
  <c r="F66" i="8" s="1"/>
  <c r="L65" i="8"/>
  <c r="L65" i="6"/>
  <c r="O65" i="6"/>
  <c r="G66" i="6" s="1"/>
  <c r="N65" i="6"/>
  <c r="F66" i="6" s="1"/>
  <c r="M65" i="6"/>
  <c r="E66" i="6" s="1"/>
  <c r="H66" i="8" l="1"/>
  <c r="J66" i="8" s="1"/>
  <c r="I66" i="8"/>
  <c r="K66" i="8" s="1"/>
  <c r="I66" i="6"/>
  <c r="K66" i="6" s="1"/>
  <c r="H66" i="6"/>
  <c r="J66" i="6" s="1"/>
  <c r="N66" i="8" l="1"/>
  <c r="F67" i="8" s="1"/>
  <c r="L66" i="8"/>
  <c r="O66" i="8"/>
  <c r="G67" i="8" s="1"/>
  <c r="M66" i="8"/>
  <c r="E67" i="8" s="1"/>
  <c r="O66" i="6"/>
  <c r="G67" i="6" s="1"/>
  <c r="L66" i="6"/>
  <c r="N66" i="6"/>
  <c r="F67" i="6" s="1"/>
  <c r="M66" i="6"/>
  <c r="E67" i="6" s="1"/>
  <c r="I67" i="8" l="1"/>
  <c r="K67" i="8" s="1"/>
  <c r="H67" i="8"/>
  <c r="J67" i="8" s="1"/>
  <c r="I67" i="6"/>
  <c r="K67" i="6" s="1"/>
  <c r="H67" i="6"/>
  <c r="J67" i="6" s="1"/>
  <c r="O67" i="8" l="1"/>
  <c r="G68" i="8" s="1"/>
  <c r="M67" i="8"/>
  <c r="E68" i="8" s="1"/>
  <c r="N67" i="8"/>
  <c r="F68" i="8" s="1"/>
  <c r="L67" i="8"/>
  <c r="O67" i="6"/>
  <c r="G68" i="6" s="1"/>
  <c r="L67" i="6"/>
  <c r="M67" i="6"/>
  <c r="E68" i="6" s="1"/>
  <c r="N67" i="6"/>
  <c r="F68" i="6" s="1"/>
  <c r="H68" i="8" l="1"/>
  <c r="J68" i="8" s="1"/>
  <c r="I68" i="8"/>
  <c r="K68" i="8" s="1"/>
  <c r="I68" i="6"/>
  <c r="K68" i="6" s="1"/>
  <c r="H68" i="6"/>
  <c r="J68" i="6" s="1"/>
  <c r="N68" i="8" l="1"/>
  <c r="F69" i="8" s="1"/>
  <c r="L68" i="8"/>
  <c r="O68" i="8"/>
  <c r="G69" i="8" s="1"/>
  <c r="M68" i="8"/>
  <c r="E69" i="8" s="1"/>
  <c r="O68" i="6"/>
  <c r="G69" i="6" s="1"/>
  <c r="L68" i="6"/>
  <c r="N68" i="6"/>
  <c r="F69" i="6" s="1"/>
  <c r="M68" i="6"/>
  <c r="E69" i="6" s="1"/>
  <c r="I69" i="8" l="1"/>
  <c r="K69" i="8" s="1"/>
  <c r="H69" i="8"/>
  <c r="J69" i="8" s="1"/>
  <c r="H69" i="6"/>
  <c r="J69" i="6" s="1"/>
  <c r="I69" i="6"/>
  <c r="K69" i="6" s="1"/>
  <c r="O69" i="8" l="1"/>
  <c r="G70" i="8" s="1"/>
  <c r="M69" i="8"/>
  <c r="E70" i="8" s="1"/>
  <c r="N69" i="8"/>
  <c r="F70" i="8" s="1"/>
  <c r="L69" i="8"/>
  <c r="L69" i="6"/>
  <c r="O69" i="6"/>
  <c r="G70" i="6" s="1"/>
  <c r="N69" i="6"/>
  <c r="F70" i="6" s="1"/>
  <c r="M69" i="6"/>
  <c r="E70" i="6" s="1"/>
  <c r="H70" i="8" l="1"/>
  <c r="J70" i="8" s="1"/>
  <c r="I70" i="8"/>
  <c r="K70" i="8" s="1"/>
  <c r="I70" i="6"/>
  <c r="K70" i="6" s="1"/>
  <c r="H70" i="6"/>
  <c r="J70" i="6" s="1"/>
  <c r="N70" i="8" l="1"/>
  <c r="F71" i="8" s="1"/>
  <c r="L70" i="8"/>
  <c r="O70" i="8"/>
  <c r="G71" i="8" s="1"/>
  <c r="M70" i="8"/>
  <c r="E71" i="8" s="1"/>
  <c r="O70" i="6"/>
  <c r="G71" i="6" s="1"/>
  <c r="L70" i="6"/>
  <c r="M70" i="6"/>
  <c r="E71" i="6" s="1"/>
  <c r="N70" i="6"/>
  <c r="F71" i="6" s="1"/>
  <c r="I71" i="8" l="1"/>
  <c r="K71" i="8" s="1"/>
  <c r="H71" i="8"/>
  <c r="J71" i="8" s="1"/>
  <c r="I71" i="6"/>
  <c r="K71" i="6" s="1"/>
  <c r="H71" i="6"/>
  <c r="J71" i="6" s="1"/>
  <c r="O71" i="8" l="1"/>
  <c r="G72" i="8" s="1"/>
  <c r="M71" i="8"/>
  <c r="E72" i="8" s="1"/>
  <c r="N71" i="8"/>
  <c r="F72" i="8" s="1"/>
  <c r="L71" i="8"/>
  <c r="O71" i="6"/>
  <c r="G72" i="6" s="1"/>
  <c r="L71" i="6"/>
  <c r="M71" i="6"/>
  <c r="E72" i="6" s="1"/>
  <c r="N71" i="6"/>
  <c r="F72" i="6" s="1"/>
  <c r="H72" i="8" l="1"/>
  <c r="J72" i="8" s="1"/>
  <c r="I72" i="8"/>
  <c r="K72" i="8" s="1"/>
  <c r="I72" i="6"/>
  <c r="K72" i="6" s="1"/>
  <c r="H72" i="6"/>
  <c r="J72" i="6" s="1"/>
  <c r="N72" i="8" l="1"/>
  <c r="F73" i="8" s="1"/>
  <c r="L72" i="8"/>
  <c r="O72" i="8"/>
  <c r="G73" i="8" s="1"/>
  <c r="M72" i="8"/>
  <c r="E73" i="8" s="1"/>
  <c r="O72" i="6"/>
  <c r="G73" i="6" s="1"/>
  <c r="L72" i="6"/>
  <c r="M72" i="6"/>
  <c r="E73" i="6" s="1"/>
  <c r="N72" i="6"/>
  <c r="F73" i="6" s="1"/>
  <c r="I73" i="8" l="1"/>
  <c r="K73" i="8" s="1"/>
  <c r="H73" i="8"/>
  <c r="J73" i="8" s="1"/>
  <c r="I73" i="6"/>
  <c r="K73" i="6" s="1"/>
  <c r="H73" i="6"/>
  <c r="J73" i="6" s="1"/>
  <c r="O73" i="8" l="1"/>
  <c r="G74" i="8" s="1"/>
  <c r="M73" i="8"/>
  <c r="E74" i="8" s="1"/>
  <c r="N73" i="8"/>
  <c r="F74" i="8" s="1"/>
  <c r="L73" i="8"/>
  <c r="O73" i="6"/>
  <c r="G74" i="6" s="1"/>
  <c r="L73" i="6"/>
  <c r="M73" i="6"/>
  <c r="E74" i="6" s="1"/>
  <c r="N73" i="6"/>
  <c r="F74" i="6" s="1"/>
  <c r="H74" i="8" l="1"/>
  <c r="J74" i="8" s="1"/>
  <c r="I74" i="8"/>
  <c r="K74" i="8" s="1"/>
  <c r="I74" i="6"/>
  <c r="K74" i="6" s="1"/>
  <c r="H74" i="6"/>
  <c r="J74" i="6" s="1"/>
  <c r="N74" i="8" l="1"/>
  <c r="F75" i="8" s="1"/>
  <c r="L74" i="8"/>
  <c r="O74" i="8"/>
  <c r="G75" i="8" s="1"/>
  <c r="M74" i="8"/>
  <c r="E75" i="8" s="1"/>
  <c r="O74" i="6"/>
  <c r="G75" i="6" s="1"/>
  <c r="L74" i="6"/>
  <c r="M74" i="6"/>
  <c r="E75" i="6" s="1"/>
  <c r="N74" i="6"/>
  <c r="F75" i="6" s="1"/>
  <c r="I75" i="8" l="1"/>
  <c r="K75" i="8" s="1"/>
  <c r="H75" i="8"/>
  <c r="J75" i="8" s="1"/>
  <c r="I75" i="6"/>
  <c r="K75" i="6" s="1"/>
  <c r="H75" i="6"/>
  <c r="J75" i="6" s="1"/>
  <c r="O75" i="8" l="1"/>
  <c r="G76" i="8" s="1"/>
  <c r="M75" i="8"/>
  <c r="E76" i="8" s="1"/>
  <c r="N75" i="8"/>
  <c r="F76" i="8" s="1"/>
  <c r="L75" i="8"/>
  <c r="O75" i="6"/>
  <c r="G76" i="6" s="1"/>
  <c r="L75" i="6"/>
  <c r="N75" i="6"/>
  <c r="F76" i="6" s="1"/>
  <c r="M75" i="6"/>
  <c r="E76" i="6" s="1"/>
  <c r="H76" i="8" l="1"/>
  <c r="J76" i="8" s="1"/>
  <c r="I76" i="8"/>
  <c r="K76" i="8" s="1"/>
  <c r="I76" i="6"/>
  <c r="K76" i="6" s="1"/>
  <c r="H76" i="6"/>
  <c r="J76" i="6" s="1"/>
  <c r="N76" i="8" l="1"/>
  <c r="F77" i="8" s="1"/>
  <c r="L76" i="8"/>
  <c r="O76" i="8"/>
  <c r="G77" i="8" s="1"/>
  <c r="M76" i="8"/>
  <c r="E77" i="8" s="1"/>
  <c r="O76" i="6"/>
  <c r="G77" i="6" s="1"/>
  <c r="L76" i="6"/>
  <c r="N76" i="6"/>
  <c r="F77" i="6" s="1"/>
  <c r="M76" i="6"/>
  <c r="E77" i="6" s="1"/>
  <c r="I77" i="8" l="1"/>
  <c r="K77" i="8" s="1"/>
  <c r="H77" i="8"/>
  <c r="J77" i="8" s="1"/>
  <c r="I77" i="6"/>
  <c r="K77" i="6" s="1"/>
  <c r="H77" i="6"/>
  <c r="J77" i="6" s="1"/>
  <c r="O77" i="8" l="1"/>
  <c r="G78" i="8" s="1"/>
  <c r="M77" i="8"/>
  <c r="E78" i="8" s="1"/>
  <c r="N77" i="8"/>
  <c r="F78" i="8" s="1"/>
  <c r="L77" i="8"/>
  <c r="O77" i="6"/>
  <c r="G78" i="6" s="1"/>
  <c r="L77" i="6"/>
  <c r="M77" i="6"/>
  <c r="E78" i="6" s="1"/>
  <c r="N77" i="6"/>
  <c r="F78" i="6" s="1"/>
  <c r="H78" i="8" l="1"/>
  <c r="J78" i="8" s="1"/>
  <c r="I78" i="8"/>
  <c r="K78" i="8" s="1"/>
  <c r="I78" i="6"/>
  <c r="K78" i="6" s="1"/>
  <c r="H78" i="6"/>
  <c r="J78" i="6" s="1"/>
  <c r="N78" i="8" l="1"/>
  <c r="F79" i="8" s="1"/>
  <c r="L78" i="8"/>
  <c r="O78" i="8"/>
  <c r="G79" i="8" s="1"/>
  <c r="M78" i="8"/>
  <c r="E79" i="8" s="1"/>
  <c r="O78" i="6"/>
  <c r="G79" i="6" s="1"/>
  <c r="L78" i="6"/>
  <c r="N78" i="6"/>
  <c r="F79" i="6" s="1"/>
  <c r="M78" i="6"/>
  <c r="E79" i="6" s="1"/>
  <c r="I79" i="8" l="1"/>
  <c r="K79" i="8" s="1"/>
  <c r="H79" i="8"/>
  <c r="J79" i="8" s="1"/>
  <c r="I79" i="6"/>
  <c r="K79" i="6" s="1"/>
  <c r="H79" i="6"/>
  <c r="J79" i="6" s="1"/>
  <c r="O79" i="8" l="1"/>
  <c r="G80" i="8" s="1"/>
  <c r="M79" i="8"/>
  <c r="E80" i="8" s="1"/>
  <c r="N79" i="8"/>
  <c r="F80" i="8" s="1"/>
  <c r="L79" i="8"/>
  <c r="O79" i="6"/>
  <c r="G80" i="6" s="1"/>
  <c r="L79" i="6"/>
  <c r="M79" i="6"/>
  <c r="E80" i="6" s="1"/>
  <c r="N79" i="6"/>
  <c r="F80" i="6" s="1"/>
  <c r="H80" i="8" l="1"/>
  <c r="J80" i="8" s="1"/>
  <c r="I80" i="8"/>
  <c r="K80" i="8" s="1"/>
  <c r="I80" i="6"/>
  <c r="K80" i="6" s="1"/>
  <c r="H80" i="6"/>
  <c r="J80" i="6" s="1"/>
  <c r="N80" i="8" l="1"/>
  <c r="F81" i="8" s="1"/>
  <c r="L80" i="8"/>
  <c r="O80" i="8"/>
  <c r="G81" i="8" s="1"/>
  <c r="M80" i="8"/>
  <c r="E81" i="8" s="1"/>
  <c r="O80" i="6"/>
  <c r="G81" i="6" s="1"/>
  <c r="L80" i="6"/>
  <c r="N80" i="6"/>
  <c r="F81" i="6" s="1"/>
  <c r="M80" i="6"/>
  <c r="E81" i="6" s="1"/>
  <c r="I81" i="8" l="1"/>
  <c r="K81" i="8" s="1"/>
  <c r="H81" i="8"/>
  <c r="J81" i="8" s="1"/>
  <c r="I81" i="6"/>
  <c r="K81" i="6" s="1"/>
  <c r="H81" i="6"/>
  <c r="J81" i="6" s="1"/>
  <c r="O81" i="8" l="1"/>
  <c r="G82" i="8" s="1"/>
  <c r="M81" i="8"/>
  <c r="E82" i="8" s="1"/>
  <c r="N81" i="8"/>
  <c r="F82" i="8" s="1"/>
  <c r="L81" i="8"/>
  <c r="O81" i="6"/>
  <c r="G82" i="6" s="1"/>
  <c r="L81" i="6"/>
  <c r="N81" i="6"/>
  <c r="F82" i="6" s="1"/>
  <c r="M81" i="6"/>
  <c r="E82" i="6" s="1"/>
  <c r="H82" i="8" l="1"/>
  <c r="J82" i="8" s="1"/>
  <c r="I82" i="8"/>
  <c r="K82" i="8" s="1"/>
  <c r="I82" i="6"/>
  <c r="K82" i="6" s="1"/>
  <c r="H82" i="6"/>
  <c r="J82" i="6" s="1"/>
  <c r="N82" i="8" l="1"/>
  <c r="F83" i="8" s="1"/>
  <c r="L82" i="8"/>
  <c r="O82" i="8"/>
  <c r="G83" i="8" s="1"/>
  <c r="M82" i="8"/>
  <c r="E83" i="8" s="1"/>
  <c r="O82" i="6"/>
  <c r="G83" i="6" s="1"/>
  <c r="L82" i="6"/>
  <c r="M82" i="6"/>
  <c r="E83" i="6" s="1"/>
  <c r="N82" i="6"/>
  <c r="F83" i="6" s="1"/>
  <c r="I83" i="8" l="1"/>
  <c r="K83" i="8" s="1"/>
  <c r="H83" i="8"/>
  <c r="J83" i="8" s="1"/>
  <c r="I83" i="6"/>
  <c r="K83" i="6" s="1"/>
  <c r="H83" i="6"/>
  <c r="J83" i="6" s="1"/>
  <c r="O83" i="8" l="1"/>
  <c r="G84" i="8" s="1"/>
  <c r="M83" i="8"/>
  <c r="E84" i="8" s="1"/>
  <c r="N83" i="8"/>
  <c r="F84" i="8" s="1"/>
  <c r="L83" i="8"/>
  <c r="O83" i="6"/>
  <c r="G84" i="6" s="1"/>
  <c r="L83" i="6"/>
  <c r="M83" i="6"/>
  <c r="E84" i="6" s="1"/>
  <c r="N83" i="6"/>
  <c r="F84" i="6" s="1"/>
  <c r="H84" i="8" l="1"/>
  <c r="J84" i="8" s="1"/>
  <c r="I84" i="8"/>
  <c r="K84" i="8" s="1"/>
  <c r="H84" i="6"/>
  <c r="J84" i="6" s="1"/>
  <c r="I84" i="6"/>
  <c r="K84" i="6" s="1"/>
  <c r="N84" i="8" l="1"/>
  <c r="F85" i="8" s="1"/>
  <c r="L84" i="8"/>
  <c r="O84" i="8"/>
  <c r="G85" i="8" s="1"/>
  <c r="M84" i="8"/>
  <c r="E85" i="8" s="1"/>
  <c r="L84" i="6"/>
  <c r="O84" i="6"/>
  <c r="G85" i="6" s="1"/>
  <c r="M84" i="6"/>
  <c r="E85" i="6" s="1"/>
  <c r="N84" i="6"/>
  <c r="F85" i="6" s="1"/>
  <c r="I85" i="8" l="1"/>
  <c r="K85" i="8" s="1"/>
  <c r="H85" i="8"/>
  <c r="J85" i="8" s="1"/>
  <c r="I85" i="6"/>
  <c r="K85" i="6" s="1"/>
  <c r="H85" i="6"/>
  <c r="J85" i="6" s="1"/>
  <c r="O85" i="8" l="1"/>
  <c r="G86" i="8" s="1"/>
  <c r="M85" i="8"/>
  <c r="E86" i="8" s="1"/>
  <c r="N85" i="8"/>
  <c r="F86" i="8" s="1"/>
  <c r="L85" i="8"/>
  <c r="O85" i="6"/>
  <c r="G86" i="6" s="1"/>
  <c r="L85" i="6"/>
  <c r="N85" i="6"/>
  <c r="F86" i="6" s="1"/>
  <c r="M85" i="6"/>
  <c r="E86" i="6" s="1"/>
  <c r="H86" i="8" l="1"/>
  <c r="J86" i="8" s="1"/>
  <c r="I86" i="8"/>
  <c r="K86" i="8" s="1"/>
  <c r="I86" i="6"/>
  <c r="K86" i="6" s="1"/>
  <c r="H86" i="6"/>
  <c r="J86" i="6" s="1"/>
  <c r="N86" i="8" l="1"/>
  <c r="F87" i="8" s="1"/>
  <c r="L86" i="8"/>
  <c r="O86" i="8"/>
  <c r="G87" i="8" s="1"/>
  <c r="M86" i="8"/>
  <c r="E87" i="8" s="1"/>
  <c r="O86" i="6"/>
  <c r="G87" i="6" s="1"/>
  <c r="L86" i="6"/>
  <c r="N86" i="6"/>
  <c r="F87" i="6" s="1"/>
  <c r="M86" i="6"/>
  <c r="E87" i="6" s="1"/>
  <c r="I87" i="8" l="1"/>
  <c r="K87" i="8" s="1"/>
  <c r="H87" i="8"/>
  <c r="J87" i="8" s="1"/>
  <c r="H87" i="6"/>
  <c r="J87" i="6" s="1"/>
  <c r="I87" i="6"/>
  <c r="K87" i="6" s="1"/>
  <c r="O87" i="8" l="1"/>
  <c r="G88" i="8" s="1"/>
  <c r="M87" i="8"/>
  <c r="E88" i="8" s="1"/>
  <c r="N87" i="8"/>
  <c r="F88" i="8" s="1"/>
  <c r="L87" i="8"/>
  <c r="L87" i="6"/>
  <c r="O87" i="6"/>
  <c r="G88" i="6" s="1"/>
  <c r="M87" i="6"/>
  <c r="E88" i="6" s="1"/>
  <c r="N87" i="6"/>
  <c r="F88" i="6" s="1"/>
  <c r="H88" i="8" l="1"/>
  <c r="J88" i="8" s="1"/>
  <c r="I88" i="8"/>
  <c r="K88" i="8" s="1"/>
  <c r="I88" i="6"/>
  <c r="K88" i="6" s="1"/>
  <c r="H88" i="6"/>
  <c r="J88" i="6" s="1"/>
  <c r="N88" i="8" l="1"/>
  <c r="F89" i="8" s="1"/>
  <c r="L88" i="8"/>
  <c r="O88" i="8"/>
  <c r="G89" i="8" s="1"/>
  <c r="M88" i="8"/>
  <c r="E89" i="8" s="1"/>
  <c r="O88" i="6"/>
  <c r="G89" i="6" s="1"/>
  <c r="L88" i="6"/>
  <c r="M88" i="6"/>
  <c r="E89" i="6" s="1"/>
  <c r="N88" i="6"/>
  <c r="F89" i="6" s="1"/>
  <c r="I89" i="8" l="1"/>
  <c r="K89" i="8" s="1"/>
  <c r="H89" i="8"/>
  <c r="J89" i="8" s="1"/>
  <c r="H89" i="6"/>
  <c r="J89" i="6" s="1"/>
  <c r="I89" i="6"/>
  <c r="K89" i="6" s="1"/>
  <c r="O89" i="8" l="1"/>
  <c r="G90" i="8" s="1"/>
  <c r="M89" i="8"/>
  <c r="E90" i="8" s="1"/>
  <c r="N89" i="8"/>
  <c r="F90" i="8" s="1"/>
  <c r="L89" i="8"/>
  <c r="L89" i="6"/>
  <c r="O89" i="6"/>
  <c r="G90" i="6" s="1"/>
  <c r="N89" i="6"/>
  <c r="F90" i="6" s="1"/>
  <c r="M89" i="6"/>
  <c r="E90" i="6" s="1"/>
  <c r="H90" i="8" l="1"/>
  <c r="J90" i="8" s="1"/>
  <c r="I90" i="8"/>
  <c r="K90" i="8" s="1"/>
  <c r="I90" i="6"/>
  <c r="K90" i="6" s="1"/>
  <c r="H90" i="6"/>
  <c r="J90" i="6" s="1"/>
  <c r="N90" i="8" l="1"/>
  <c r="F91" i="8" s="1"/>
  <c r="L90" i="8"/>
  <c r="O90" i="8"/>
  <c r="G91" i="8" s="1"/>
  <c r="M90" i="8"/>
  <c r="E91" i="8" s="1"/>
  <c r="O90" i="6"/>
  <c r="G91" i="6" s="1"/>
  <c r="L90" i="6"/>
  <c r="M90" i="6"/>
  <c r="E91" i="6" s="1"/>
  <c r="N90" i="6"/>
  <c r="F91" i="6" s="1"/>
  <c r="I91" i="8" l="1"/>
  <c r="K91" i="8" s="1"/>
  <c r="H91" i="8"/>
  <c r="J91" i="8" s="1"/>
  <c r="I91" i="6"/>
  <c r="K91" i="6" s="1"/>
  <c r="H91" i="6"/>
  <c r="J91" i="6" s="1"/>
  <c r="O91" i="8" l="1"/>
  <c r="G92" i="8" s="1"/>
  <c r="M91" i="8"/>
  <c r="E92" i="8" s="1"/>
  <c r="N91" i="8"/>
  <c r="F92" i="8" s="1"/>
  <c r="L91" i="8"/>
  <c r="O91" i="6"/>
  <c r="G92" i="6" s="1"/>
  <c r="L91" i="6"/>
  <c r="M91" i="6"/>
  <c r="E92" i="6" s="1"/>
  <c r="N91" i="6"/>
  <c r="F92" i="6" s="1"/>
  <c r="H92" i="8" l="1"/>
  <c r="J92" i="8" s="1"/>
  <c r="I92" i="8"/>
  <c r="K92" i="8" s="1"/>
  <c r="I92" i="6"/>
  <c r="K92" i="6" s="1"/>
  <c r="H92" i="6"/>
  <c r="J92" i="6" s="1"/>
  <c r="N92" i="8" l="1"/>
  <c r="F93" i="8" s="1"/>
  <c r="L92" i="8"/>
  <c r="O92" i="8"/>
  <c r="G93" i="8" s="1"/>
  <c r="M92" i="8"/>
  <c r="E93" i="8" s="1"/>
  <c r="O92" i="6"/>
  <c r="G93" i="6" s="1"/>
  <c r="L92" i="6"/>
  <c r="N92" i="6"/>
  <c r="F93" i="6" s="1"/>
  <c r="M92" i="6"/>
  <c r="E93" i="6" s="1"/>
  <c r="I93" i="8" l="1"/>
  <c r="K93" i="8" s="1"/>
  <c r="H93" i="8"/>
  <c r="J93" i="8" s="1"/>
  <c r="H93" i="6"/>
  <c r="J93" i="6" s="1"/>
  <c r="L93" i="6" s="1"/>
  <c r="I93" i="6"/>
  <c r="K93" i="6" s="1"/>
  <c r="O93" i="8" l="1"/>
  <c r="G94" i="8" s="1"/>
  <c r="M93" i="8"/>
  <c r="E94" i="8" s="1"/>
  <c r="N93" i="8"/>
  <c r="F94" i="8" s="1"/>
  <c r="L93" i="8"/>
  <c r="O93" i="6"/>
  <c r="G94" i="6" s="1"/>
  <c r="N93" i="6"/>
  <c r="F94" i="6" s="1"/>
  <c r="M93" i="6"/>
  <c r="E94" i="6" s="1"/>
  <c r="I94" i="8" l="1"/>
  <c r="K94" i="8" s="1"/>
  <c r="H94" i="8"/>
  <c r="J94" i="8" s="1"/>
  <c r="I94" i="6"/>
  <c r="K94" i="6" s="1"/>
  <c r="H94" i="6"/>
  <c r="J94" i="6" s="1"/>
  <c r="O94" i="8" l="1"/>
  <c r="G95" i="8" s="1"/>
  <c r="M94" i="8"/>
  <c r="E95" i="8" s="1"/>
  <c r="N94" i="8"/>
  <c r="F95" i="8" s="1"/>
  <c r="L94" i="8"/>
  <c r="O94" i="6"/>
  <c r="G95" i="6" s="1"/>
  <c r="L94" i="6"/>
  <c r="N94" i="6"/>
  <c r="F95" i="6" s="1"/>
  <c r="M94" i="6"/>
  <c r="E95" i="6" s="1"/>
  <c r="H95" i="8" l="1"/>
  <c r="J95" i="8" s="1"/>
  <c r="I95" i="8"/>
  <c r="K95" i="8" s="1"/>
  <c r="I95" i="6"/>
  <c r="K95" i="6" s="1"/>
  <c r="H95" i="6"/>
  <c r="J95" i="6" s="1"/>
  <c r="N95" i="8" l="1"/>
  <c r="F96" i="8" s="1"/>
  <c r="L95" i="8"/>
  <c r="O95" i="8"/>
  <c r="G96" i="8" s="1"/>
  <c r="M95" i="8"/>
  <c r="E96" i="8" s="1"/>
  <c r="O95" i="6"/>
  <c r="G96" i="6" s="1"/>
  <c r="L95" i="6"/>
  <c r="M95" i="6"/>
  <c r="E96" i="6" s="1"/>
  <c r="N95" i="6"/>
  <c r="F96" i="6" s="1"/>
  <c r="I96" i="8" l="1"/>
  <c r="K96" i="8" s="1"/>
  <c r="H96" i="8"/>
  <c r="J96" i="8" s="1"/>
  <c r="H96" i="6"/>
  <c r="J96" i="6" s="1"/>
  <c r="I96" i="6"/>
  <c r="K96" i="6" s="1"/>
  <c r="O96" i="8" l="1"/>
  <c r="G97" i="8" s="1"/>
  <c r="M96" i="8"/>
  <c r="E97" i="8" s="1"/>
  <c r="N96" i="8"/>
  <c r="F97" i="8" s="1"/>
  <c r="L96" i="8"/>
  <c r="L96" i="6"/>
  <c r="O96" i="6"/>
  <c r="G97" i="6" s="1"/>
  <c r="M96" i="6"/>
  <c r="E97" i="6" s="1"/>
  <c r="N96" i="6"/>
  <c r="F97" i="6" s="1"/>
  <c r="H97" i="8" l="1"/>
  <c r="J97" i="8" s="1"/>
  <c r="I97" i="8"/>
  <c r="K97" i="8" s="1"/>
  <c r="I97" i="6"/>
  <c r="K97" i="6" s="1"/>
  <c r="H97" i="6"/>
  <c r="J97" i="6" s="1"/>
  <c r="N97" i="8" l="1"/>
  <c r="F98" i="8" s="1"/>
  <c r="L97" i="8"/>
  <c r="O97" i="8"/>
  <c r="G98" i="8" s="1"/>
  <c r="M97" i="8"/>
  <c r="E98" i="8" s="1"/>
  <c r="O97" i="6"/>
  <c r="G98" i="6" s="1"/>
  <c r="L97" i="6"/>
  <c r="N97" i="6"/>
  <c r="F98" i="6" s="1"/>
  <c r="M97" i="6"/>
  <c r="E98" i="6" s="1"/>
  <c r="I98" i="8" l="1"/>
  <c r="K98" i="8" s="1"/>
  <c r="H98" i="8"/>
  <c r="J98" i="8" s="1"/>
  <c r="I98" i="6"/>
  <c r="K98" i="6" s="1"/>
  <c r="H98" i="6"/>
  <c r="J98" i="6" s="1"/>
  <c r="O98" i="8" l="1"/>
  <c r="G99" i="8" s="1"/>
  <c r="M98" i="8"/>
  <c r="E99" i="8" s="1"/>
  <c r="N98" i="8"/>
  <c r="F99" i="8" s="1"/>
  <c r="L98" i="8"/>
  <c r="O98" i="6"/>
  <c r="G99" i="6" s="1"/>
  <c r="L98" i="6"/>
  <c r="N98" i="6"/>
  <c r="F99" i="6" s="1"/>
  <c r="M98" i="6"/>
  <c r="E99" i="6" s="1"/>
  <c r="H99" i="8" l="1"/>
  <c r="J99" i="8" s="1"/>
  <c r="I99" i="8"/>
  <c r="K99" i="8" s="1"/>
  <c r="I99" i="6"/>
  <c r="K99" i="6" s="1"/>
  <c r="H99" i="6"/>
  <c r="J99" i="6" s="1"/>
  <c r="N99" i="8" l="1"/>
  <c r="F100" i="8" s="1"/>
  <c r="L99" i="8"/>
  <c r="O99" i="8"/>
  <c r="G100" i="8" s="1"/>
  <c r="M99" i="8"/>
  <c r="E100" i="8" s="1"/>
  <c r="O99" i="6"/>
  <c r="G100" i="6" s="1"/>
  <c r="L99" i="6"/>
  <c r="N99" i="6"/>
  <c r="F100" i="6" s="1"/>
  <c r="M99" i="6"/>
  <c r="E100" i="6" s="1"/>
  <c r="I100" i="8" l="1"/>
  <c r="K100" i="8" s="1"/>
  <c r="H100" i="8"/>
  <c r="J100" i="8" s="1"/>
  <c r="I100" i="6"/>
  <c r="K100" i="6" s="1"/>
  <c r="H100" i="6"/>
  <c r="J100" i="6" s="1"/>
  <c r="O100" i="8" l="1"/>
  <c r="G101" i="8" s="1"/>
  <c r="M100" i="8"/>
  <c r="E101" i="8" s="1"/>
  <c r="N100" i="8"/>
  <c r="F101" i="8" s="1"/>
  <c r="L100" i="8"/>
  <c r="O100" i="6"/>
  <c r="G101" i="6" s="1"/>
  <c r="L100" i="6"/>
  <c r="M100" i="6"/>
  <c r="E101" i="6" s="1"/>
  <c r="N100" i="6"/>
  <c r="F101" i="6" s="1"/>
  <c r="H101" i="8" l="1"/>
  <c r="J101" i="8" s="1"/>
  <c r="I101" i="8"/>
  <c r="K101" i="8" s="1"/>
  <c r="H101" i="6"/>
  <c r="J101" i="6" s="1"/>
  <c r="I101" i="6"/>
  <c r="K101" i="6" s="1"/>
  <c r="N101" i="8" l="1"/>
  <c r="F102" i="8" s="1"/>
  <c r="L101" i="8"/>
  <c r="O101" i="8"/>
  <c r="G102" i="8" s="1"/>
  <c r="M101" i="8"/>
  <c r="E102" i="8" s="1"/>
  <c r="L101" i="6"/>
  <c r="O101" i="6"/>
  <c r="G102" i="6" s="1"/>
  <c r="N101" i="6"/>
  <c r="F102" i="6" s="1"/>
  <c r="M101" i="6"/>
  <c r="E102" i="6" s="1"/>
  <c r="I102" i="8" l="1"/>
  <c r="K102" i="8" s="1"/>
  <c r="H102" i="8"/>
  <c r="J102" i="8" s="1"/>
  <c r="H102" i="6"/>
  <c r="J102" i="6" s="1"/>
  <c r="I102" i="6"/>
  <c r="K102" i="6" s="1"/>
  <c r="O102" i="8" l="1"/>
  <c r="G103" i="8" s="1"/>
  <c r="M102" i="8"/>
  <c r="E103" i="8" s="1"/>
  <c r="N102" i="8"/>
  <c r="F103" i="8" s="1"/>
  <c r="L102" i="8"/>
  <c r="L102" i="6"/>
  <c r="O102" i="6"/>
  <c r="G103" i="6" s="1"/>
  <c r="N102" i="6"/>
  <c r="F103" i="6" s="1"/>
  <c r="M102" i="6"/>
  <c r="E103" i="6" s="1"/>
  <c r="H103" i="8" l="1"/>
  <c r="J103" i="8" s="1"/>
  <c r="I103" i="8"/>
  <c r="K103" i="8" s="1"/>
  <c r="H103" i="6"/>
  <c r="J103" i="6" s="1"/>
  <c r="I103" i="6"/>
  <c r="K103" i="6" s="1"/>
  <c r="N103" i="8" l="1"/>
  <c r="F104" i="8" s="1"/>
  <c r="L103" i="8"/>
  <c r="O103" i="8"/>
  <c r="G104" i="8" s="1"/>
  <c r="M103" i="8"/>
  <c r="E104" i="8" s="1"/>
  <c r="L103" i="6"/>
  <c r="O103" i="6"/>
  <c r="G104" i="6" s="1"/>
  <c r="N103" i="6"/>
  <c r="F104" i="6" s="1"/>
  <c r="M103" i="6"/>
  <c r="E104" i="6" s="1"/>
  <c r="I104" i="8" l="1"/>
  <c r="K104" i="8" s="1"/>
  <c r="H104" i="8"/>
  <c r="J104" i="8" s="1"/>
  <c r="I104" i="6"/>
  <c r="K104" i="6" s="1"/>
  <c r="H104" i="6"/>
  <c r="J104" i="6" s="1"/>
  <c r="O104" i="8" l="1"/>
  <c r="G105" i="8" s="1"/>
  <c r="M104" i="8"/>
  <c r="E105" i="8" s="1"/>
  <c r="N104" i="8"/>
  <c r="F105" i="8" s="1"/>
  <c r="L104" i="8"/>
  <c r="O104" i="6"/>
  <c r="G105" i="6" s="1"/>
  <c r="L104" i="6"/>
  <c r="N104" i="6"/>
  <c r="F105" i="6" s="1"/>
  <c r="M104" i="6"/>
  <c r="E105" i="6" s="1"/>
  <c r="H105" i="8" l="1"/>
  <c r="J105" i="8" s="1"/>
  <c r="I105" i="8"/>
  <c r="K105" i="8" s="1"/>
  <c r="I105" i="6"/>
  <c r="K105" i="6" s="1"/>
  <c r="H105" i="6"/>
  <c r="J105" i="6" s="1"/>
  <c r="N105" i="8" l="1"/>
  <c r="F106" i="8" s="1"/>
  <c r="L105" i="8"/>
  <c r="O105" i="8"/>
  <c r="G106" i="8" s="1"/>
  <c r="M105" i="8"/>
  <c r="E106" i="8" s="1"/>
  <c r="O105" i="6"/>
  <c r="G106" i="6" s="1"/>
  <c r="L105" i="6"/>
  <c r="M105" i="6"/>
  <c r="E106" i="6" s="1"/>
  <c r="N105" i="6"/>
  <c r="F106" i="6" s="1"/>
  <c r="I106" i="8" l="1"/>
  <c r="K106" i="8" s="1"/>
  <c r="H106" i="8"/>
  <c r="J106" i="8" s="1"/>
  <c r="H106" i="6"/>
  <c r="J106" i="6" s="1"/>
  <c r="I106" i="6"/>
  <c r="K106" i="6" s="1"/>
  <c r="O106" i="8" l="1"/>
  <c r="G107" i="8" s="1"/>
  <c r="M106" i="8"/>
  <c r="E107" i="8" s="1"/>
  <c r="N106" i="8"/>
  <c r="F107" i="8" s="1"/>
  <c r="L106" i="8"/>
  <c r="L106" i="6"/>
  <c r="O106" i="6"/>
  <c r="G107" i="6" s="1"/>
  <c r="M106" i="6"/>
  <c r="E107" i="6" s="1"/>
  <c r="N106" i="6"/>
  <c r="F107" i="6" s="1"/>
  <c r="H107" i="8" l="1"/>
  <c r="J107" i="8" s="1"/>
  <c r="I107" i="8"/>
  <c r="K107" i="8" s="1"/>
  <c r="H107" i="6"/>
  <c r="J107" i="6" s="1"/>
  <c r="I107" i="6"/>
  <c r="K107" i="6" s="1"/>
  <c r="N107" i="8" l="1"/>
  <c r="F108" i="8" s="1"/>
  <c r="L107" i="8"/>
  <c r="O107" i="8"/>
  <c r="G108" i="8" s="1"/>
  <c r="M107" i="8"/>
  <c r="E108" i="8" s="1"/>
  <c r="L107" i="6"/>
  <c r="O107" i="6"/>
  <c r="G108" i="6" s="1"/>
  <c r="N107" i="6"/>
  <c r="F108" i="6" s="1"/>
  <c r="M107" i="6"/>
  <c r="E108" i="6" s="1"/>
  <c r="I108" i="8" l="1"/>
  <c r="K108" i="8" s="1"/>
  <c r="H108" i="8"/>
  <c r="J108" i="8" s="1"/>
  <c r="I108" i="6"/>
  <c r="K108" i="6" s="1"/>
  <c r="H108" i="6"/>
  <c r="J108" i="6" s="1"/>
  <c r="O108" i="8" l="1"/>
  <c r="G109" i="8" s="1"/>
  <c r="M108" i="8"/>
  <c r="E109" i="8" s="1"/>
  <c r="N108" i="8"/>
  <c r="F109" i="8" s="1"/>
  <c r="L108" i="8"/>
  <c r="O108" i="6"/>
  <c r="G109" i="6" s="1"/>
  <c r="L108" i="6"/>
  <c r="M108" i="6"/>
  <c r="E109" i="6" s="1"/>
  <c r="N108" i="6"/>
  <c r="F109" i="6" s="1"/>
  <c r="H109" i="8" l="1"/>
  <c r="J109" i="8" s="1"/>
  <c r="I109" i="8"/>
  <c r="K109" i="8" s="1"/>
  <c r="H109" i="6"/>
  <c r="J109" i="6" s="1"/>
  <c r="I109" i="6"/>
  <c r="K109" i="6" s="1"/>
  <c r="N109" i="8" l="1"/>
  <c r="F110" i="8" s="1"/>
  <c r="L109" i="8"/>
  <c r="O109" i="8"/>
  <c r="G110" i="8" s="1"/>
  <c r="M109" i="8"/>
  <c r="E110" i="8" s="1"/>
  <c r="L109" i="6"/>
  <c r="O109" i="6"/>
  <c r="G110" i="6" s="1"/>
  <c r="N109" i="6"/>
  <c r="F110" i="6" s="1"/>
  <c r="M109" i="6"/>
  <c r="E110" i="6" s="1"/>
  <c r="I110" i="8" l="1"/>
  <c r="K110" i="8" s="1"/>
  <c r="H110" i="8"/>
  <c r="J110" i="8" s="1"/>
  <c r="H110" i="6"/>
  <c r="J110" i="6" s="1"/>
  <c r="I110" i="6"/>
  <c r="K110" i="6" s="1"/>
  <c r="O110" i="8" l="1"/>
  <c r="G111" i="8" s="1"/>
  <c r="M110" i="8"/>
  <c r="E111" i="8" s="1"/>
  <c r="N110" i="8"/>
  <c r="F111" i="8" s="1"/>
  <c r="L110" i="8"/>
  <c r="L110" i="6"/>
  <c r="O110" i="6"/>
  <c r="G111" i="6" s="1"/>
  <c r="N110" i="6"/>
  <c r="F111" i="6" s="1"/>
  <c r="M110" i="6"/>
  <c r="E111" i="6" s="1"/>
  <c r="H111" i="8" l="1"/>
  <c r="J111" i="8" s="1"/>
  <c r="I111" i="8"/>
  <c r="K111" i="8" s="1"/>
  <c r="I111" i="6"/>
  <c r="K111" i="6" s="1"/>
  <c r="H111" i="6"/>
  <c r="J111" i="6" s="1"/>
  <c r="N111" i="8" l="1"/>
  <c r="F112" i="8" s="1"/>
  <c r="L111" i="8"/>
  <c r="O111" i="8"/>
  <c r="G112" i="8" s="1"/>
  <c r="M111" i="8"/>
  <c r="E112" i="8" s="1"/>
  <c r="O111" i="6"/>
  <c r="G112" i="6" s="1"/>
  <c r="L111" i="6"/>
  <c r="N111" i="6"/>
  <c r="F112" i="6" s="1"/>
  <c r="M111" i="6"/>
  <c r="E112" i="6" s="1"/>
  <c r="I112" i="8" l="1"/>
  <c r="K112" i="8" s="1"/>
  <c r="H112" i="8"/>
  <c r="J112" i="8" s="1"/>
  <c r="H112" i="6"/>
  <c r="J112" i="6" s="1"/>
  <c r="I112" i="6"/>
  <c r="K112" i="6" s="1"/>
  <c r="O112" i="8" l="1"/>
  <c r="G113" i="8" s="1"/>
  <c r="M112" i="8"/>
  <c r="E113" i="8" s="1"/>
  <c r="N112" i="8"/>
  <c r="F113" i="8" s="1"/>
  <c r="L112" i="8"/>
  <c r="L112" i="6"/>
  <c r="O112" i="6"/>
  <c r="G113" i="6" s="1"/>
  <c r="N112" i="6"/>
  <c r="F113" i="6" s="1"/>
  <c r="M112" i="6"/>
  <c r="E113" i="6" s="1"/>
  <c r="H113" i="8" l="1"/>
  <c r="J113" i="8" s="1"/>
  <c r="I113" i="8"/>
  <c r="K113" i="8" s="1"/>
  <c r="H113" i="6"/>
  <c r="J113" i="6" s="1"/>
  <c r="I113" i="6"/>
  <c r="K113" i="6" s="1"/>
  <c r="N113" i="8" l="1"/>
  <c r="F114" i="8" s="1"/>
  <c r="L113" i="8"/>
  <c r="O113" i="8"/>
  <c r="G114" i="8" s="1"/>
  <c r="M113" i="8"/>
  <c r="E114" i="8" s="1"/>
  <c r="L113" i="6"/>
  <c r="O113" i="6"/>
  <c r="G114" i="6" s="1"/>
  <c r="M113" i="6"/>
  <c r="E114" i="6" s="1"/>
  <c r="N113" i="6"/>
  <c r="F114" i="6" s="1"/>
  <c r="I114" i="8" l="1"/>
  <c r="K114" i="8" s="1"/>
  <c r="H114" i="8"/>
  <c r="J114" i="8" s="1"/>
  <c r="H114" i="6"/>
  <c r="J114" i="6" s="1"/>
  <c r="I114" i="6"/>
  <c r="K114" i="6" s="1"/>
  <c r="O114" i="8" l="1"/>
  <c r="G115" i="8" s="1"/>
  <c r="M114" i="8"/>
  <c r="E115" i="8" s="1"/>
  <c r="N114" i="8"/>
  <c r="F115" i="8" s="1"/>
  <c r="L114" i="8"/>
  <c r="L114" i="6"/>
  <c r="O114" i="6"/>
  <c r="G115" i="6" s="1"/>
  <c r="M114" i="6"/>
  <c r="E115" i="6" s="1"/>
  <c r="N114" i="6"/>
  <c r="F115" i="6" s="1"/>
  <c r="H115" i="8" l="1"/>
  <c r="J115" i="8" s="1"/>
  <c r="I115" i="8"/>
  <c r="K115" i="8" s="1"/>
  <c r="I115" i="6"/>
  <c r="K115" i="6" s="1"/>
  <c r="H115" i="6"/>
  <c r="J115" i="6" s="1"/>
  <c r="N115" i="8" l="1"/>
  <c r="F116" i="8" s="1"/>
  <c r="L115" i="8"/>
  <c r="O115" i="8"/>
  <c r="G116" i="8" s="1"/>
  <c r="M115" i="8"/>
  <c r="E116" i="8" s="1"/>
  <c r="O115" i="6"/>
  <c r="G116" i="6" s="1"/>
  <c r="L115" i="6"/>
  <c r="M115" i="6"/>
  <c r="E116" i="6" s="1"/>
  <c r="N115" i="6"/>
  <c r="F116" i="6" s="1"/>
  <c r="I116" i="8" l="1"/>
  <c r="K116" i="8" s="1"/>
  <c r="H116" i="8"/>
  <c r="J116" i="8" s="1"/>
  <c r="I116" i="6"/>
  <c r="K116" i="6" s="1"/>
  <c r="H116" i="6"/>
  <c r="J116" i="6" s="1"/>
  <c r="O116" i="8" l="1"/>
  <c r="G117" i="8" s="1"/>
  <c r="M116" i="8"/>
  <c r="E117" i="8" s="1"/>
  <c r="N116" i="8"/>
  <c r="F117" i="8" s="1"/>
  <c r="L116" i="8"/>
  <c r="O116" i="6"/>
  <c r="G117" i="6" s="1"/>
  <c r="L116" i="6"/>
  <c r="N116" i="6"/>
  <c r="F117" i="6" s="1"/>
  <c r="M116" i="6"/>
  <c r="E117" i="6" s="1"/>
  <c r="H117" i="8" l="1"/>
  <c r="J117" i="8" s="1"/>
  <c r="I117" i="8"/>
  <c r="K117" i="8" s="1"/>
  <c r="H117" i="6"/>
  <c r="J117" i="6" s="1"/>
  <c r="I117" i="6"/>
  <c r="K117" i="6" s="1"/>
  <c r="N117" i="8" l="1"/>
  <c r="F118" i="8" s="1"/>
  <c r="L117" i="8"/>
  <c r="O117" i="8"/>
  <c r="G118" i="8" s="1"/>
  <c r="M117" i="8"/>
  <c r="E118" i="8" s="1"/>
  <c r="L117" i="6"/>
  <c r="O117" i="6"/>
  <c r="G118" i="6" s="1"/>
  <c r="N117" i="6"/>
  <c r="F118" i="6" s="1"/>
  <c r="M117" i="6"/>
  <c r="E118" i="6" s="1"/>
  <c r="I118" i="8" l="1"/>
  <c r="K118" i="8" s="1"/>
  <c r="H118" i="8"/>
  <c r="J118" i="8" s="1"/>
  <c r="I118" i="6"/>
  <c r="K118" i="6" s="1"/>
  <c r="H118" i="6"/>
  <c r="J118" i="6" s="1"/>
  <c r="O118" i="8" l="1"/>
  <c r="G119" i="8" s="1"/>
  <c r="M118" i="8"/>
  <c r="E119" i="8" s="1"/>
  <c r="N118" i="8"/>
  <c r="F119" i="8" s="1"/>
  <c r="L118" i="8"/>
  <c r="O118" i="6"/>
  <c r="G119" i="6" s="1"/>
  <c r="L118" i="6"/>
  <c r="N118" i="6"/>
  <c r="F119" i="6" s="1"/>
  <c r="M118" i="6"/>
  <c r="E119" i="6" s="1"/>
  <c r="H119" i="8" l="1"/>
  <c r="J119" i="8" s="1"/>
  <c r="I119" i="8"/>
  <c r="K119" i="8" s="1"/>
  <c r="I119" i="6"/>
  <c r="K119" i="6" s="1"/>
  <c r="H119" i="6"/>
  <c r="J119" i="6" s="1"/>
  <c r="N119" i="8" l="1"/>
  <c r="F120" i="8" s="1"/>
  <c r="L119" i="8"/>
  <c r="O119" i="8"/>
  <c r="G120" i="8" s="1"/>
  <c r="M119" i="8"/>
  <c r="E120" i="8" s="1"/>
  <c r="O119" i="6"/>
  <c r="G120" i="6" s="1"/>
  <c r="L119" i="6"/>
  <c r="N119" i="6"/>
  <c r="F120" i="6" s="1"/>
  <c r="M119" i="6"/>
  <c r="E120" i="6" s="1"/>
  <c r="I120" i="8" l="1"/>
  <c r="K120" i="8" s="1"/>
  <c r="H120" i="8"/>
  <c r="J120" i="8" s="1"/>
  <c r="I120" i="6"/>
  <c r="K120" i="6" s="1"/>
  <c r="H120" i="6"/>
  <c r="J120" i="6" s="1"/>
  <c r="O120" i="8" l="1"/>
  <c r="G121" i="8" s="1"/>
  <c r="M120" i="8"/>
  <c r="E121" i="8" s="1"/>
  <c r="N120" i="8"/>
  <c r="F121" i="8" s="1"/>
  <c r="L120" i="8"/>
  <c r="O120" i="6"/>
  <c r="G121" i="6" s="1"/>
  <c r="L120" i="6"/>
  <c r="M120" i="6"/>
  <c r="E121" i="6" s="1"/>
  <c r="N120" i="6"/>
  <c r="F121" i="6" s="1"/>
  <c r="H121" i="8" l="1"/>
  <c r="J121" i="8" s="1"/>
  <c r="I121" i="8"/>
  <c r="K121" i="8" s="1"/>
  <c r="I121" i="6"/>
  <c r="K121" i="6" s="1"/>
  <c r="H121" i="6"/>
  <c r="J121" i="6" s="1"/>
  <c r="N121" i="8" l="1"/>
  <c r="F122" i="8" s="1"/>
  <c r="L121" i="8"/>
  <c r="O121" i="8"/>
  <c r="G122" i="8" s="1"/>
  <c r="M121" i="8"/>
  <c r="E122" i="8" s="1"/>
  <c r="O121" i="6"/>
  <c r="G122" i="6" s="1"/>
  <c r="L121" i="6"/>
  <c r="M121" i="6"/>
  <c r="E122" i="6" s="1"/>
  <c r="N121" i="6"/>
  <c r="F122" i="6" s="1"/>
  <c r="I122" i="8" l="1"/>
  <c r="K122" i="8" s="1"/>
  <c r="H122" i="8"/>
  <c r="J122" i="8" s="1"/>
  <c r="H122" i="6"/>
  <c r="J122" i="6" s="1"/>
  <c r="I122" i="6"/>
  <c r="K122" i="6" s="1"/>
  <c r="O122" i="8" l="1"/>
  <c r="G123" i="8" s="1"/>
  <c r="M122" i="8"/>
  <c r="E123" i="8" s="1"/>
  <c r="N122" i="8"/>
  <c r="F123" i="8" s="1"/>
  <c r="L122" i="8"/>
  <c r="L122" i="6"/>
  <c r="O122" i="6"/>
  <c r="G123" i="6" s="1"/>
  <c r="N122" i="6"/>
  <c r="F123" i="6" s="1"/>
  <c r="M122" i="6"/>
  <c r="E123" i="6" s="1"/>
  <c r="H123" i="8" l="1"/>
  <c r="J123" i="8" s="1"/>
  <c r="I123" i="8"/>
  <c r="K123" i="8" s="1"/>
  <c r="I123" i="6"/>
  <c r="K123" i="6" s="1"/>
  <c r="H123" i="6"/>
  <c r="J123" i="6" s="1"/>
  <c r="N123" i="8" l="1"/>
  <c r="F124" i="8" s="1"/>
  <c r="L123" i="8"/>
  <c r="M123" i="8"/>
  <c r="E124" i="8" s="1"/>
  <c r="O123" i="8"/>
  <c r="G124" i="8" s="1"/>
  <c r="O123" i="6"/>
  <c r="G124" i="6" s="1"/>
  <c r="L123" i="6"/>
  <c r="N123" i="6"/>
  <c r="F124" i="6" s="1"/>
  <c r="M123" i="6"/>
  <c r="E124" i="6" s="1"/>
  <c r="H124" i="8" l="1"/>
  <c r="J124" i="8" s="1"/>
  <c r="I124" i="8"/>
  <c r="K124" i="8" s="1"/>
  <c r="H124" i="6"/>
  <c r="J124" i="6" s="1"/>
  <c r="I124" i="6"/>
  <c r="K124" i="6" s="1"/>
  <c r="N124" i="8" l="1"/>
  <c r="F125" i="8" s="1"/>
  <c r="L124" i="8"/>
  <c r="O124" i="8"/>
  <c r="G125" i="8" s="1"/>
  <c r="M124" i="8"/>
  <c r="E125" i="8" s="1"/>
  <c r="L124" i="6"/>
  <c r="O124" i="6"/>
  <c r="G125" i="6" s="1"/>
  <c r="M124" i="6"/>
  <c r="E125" i="6" s="1"/>
  <c r="N124" i="6"/>
  <c r="F125" i="6" s="1"/>
  <c r="I125" i="8" l="1"/>
  <c r="K125" i="8" s="1"/>
  <c r="H125" i="8"/>
  <c r="J125" i="8" s="1"/>
  <c r="I125" i="6"/>
  <c r="K125" i="6" s="1"/>
  <c r="H125" i="6"/>
  <c r="J125" i="6" s="1"/>
  <c r="O125" i="8" l="1"/>
  <c r="G126" i="8" s="1"/>
  <c r="M125" i="8"/>
  <c r="E126" i="8" s="1"/>
  <c r="N125" i="8"/>
  <c r="F126" i="8" s="1"/>
  <c r="L125" i="8"/>
  <c r="O125" i="6"/>
  <c r="G126" i="6" s="1"/>
  <c r="L125" i="6"/>
  <c r="M125" i="6"/>
  <c r="E126" i="6" s="1"/>
  <c r="N125" i="6"/>
  <c r="F126" i="6" s="1"/>
  <c r="H126" i="8" l="1"/>
  <c r="J126" i="8" s="1"/>
  <c r="I126" i="8"/>
  <c r="K126" i="8" s="1"/>
  <c r="I126" i="6"/>
  <c r="K126" i="6" s="1"/>
  <c r="H126" i="6"/>
  <c r="J126" i="6" s="1"/>
  <c r="N126" i="8" l="1"/>
  <c r="F127" i="8" s="1"/>
  <c r="L126" i="8"/>
  <c r="O126" i="8"/>
  <c r="G127" i="8" s="1"/>
  <c r="M126" i="8"/>
  <c r="E127" i="8" s="1"/>
  <c r="O126" i="6"/>
  <c r="G127" i="6" s="1"/>
  <c r="L126" i="6"/>
  <c r="N126" i="6"/>
  <c r="F127" i="6" s="1"/>
  <c r="M126" i="6"/>
  <c r="E127" i="6" s="1"/>
  <c r="I127" i="8" l="1"/>
  <c r="K127" i="8" s="1"/>
  <c r="H127" i="8"/>
  <c r="J127" i="8" s="1"/>
  <c r="H127" i="6"/>
  <c r="J127" i="6" s="1"/>
  <c r="I127" i="6"/>
  <c r="K127" i="6" s="1"/>
  <c r="O127" i="8" l="1"/>
  <c r="G128" i="8" s="1"/>
  <c r="M127" i="8"/>
  <c r="E128" i="8" s="1"/>
  <c r="N127" i="8"/>
  <c r="F128" i="8" s="1"/>
  <c r="L127" i="8"/>
  <c r="L127" i="6"/>
  <c r="O127" i="6"/>
  <c r="G128" i="6" s="1"/>
  <c r="M127" i="6"/>
  <c r="E128" i="6" s="1"/>
  <c r="N127" i="6"/>
  <c r="F128" i="6" s="1"/>
  <c r="H128" i="8" l="1"/>
  <c r="J128" i="8" s="1"/>
  <c r="I128" i="8"/>
  <c r="K128" i="8" s="1"/>
  <c r="I128" i="6"/>
  <c r="K128" i="6" s="1"/>
  <c r="H128" i="6"/>
  <c r="J128" i="6" s="1"/>
  <c r="N128" i="8" l="1"/>
  <c r="F129" i="8" s="1"/>
  <c r="L128" i="8"/>
  <c r="O128" i="8"/>
  <c r="G129" i="8" s="1"/>
  <c r="M128" i="8"/>
  <c r="E129" i="8" s="1"/>
  <c r="O128" i="6"/>
  <c r="G129" i="6" s="1"/>
  <c r="L128" i="6"/>
  <c r="M128" i="6"/>
  <c r="E129" i="6" s="1"/>
  <c r="N128" i="6"/>
  <c r="F129" i="6" s="1"/>
  <c r="I129" i="8" l="1"/>
  <c r="K129" i="8" s="1"/>
  <c r="H129" i="8"/>
  <c r="J129" i="8" s="1"/>
  <c r="I129" i="6"/>
  <c r="K129" i="6" s="1"/>
  <c r="H129" i="6"/>
  <c r="J129" i="6" s="1"/>
  <c r="O129" i="8" l="1"/>
  <c r="G130" i="8" s="1"/>
  <c r="M129" i="8"/>
  <c r="E130" i="8" s="1"/>
  <c r="N129" i="8"/>
  <c r="F130" i="8" s="1"/>
  <c r="L129" i="8"/>
  <c r="O129" i="6"/>
  <c r="G130" i="6" s="1"/>
  <c r="L129" i="6"/>
  <c r="M129" i="6"/>
  <c r="E130" i="6" s="1"/>
  <c r="N129" i="6"/>
  <c r="F130" i="6" s="1"/>
  <c r="H130" i="8" l="1"/>
  <c r="J130" i="8" s="1"/>
  <c r="I130" i="8"/>
  <c r="K130" i="8" s="1"/>
  <c r="I130" i="6"/>
  <c r="K130" i="6" s="1"/>
  <c r="H130" i="6"/>
  <c r="J130" i="6" s="1"/>
  <c r="N130" i="8" l="1"/>
  <c r="F131" i="8" s="1"/>
  <c r="L130" i="8"/>
  <c r="O130" i="8"/>
  <c r="G131" i="8" s="1"/>
  <c r="M130" i="8"/>
  <c r="E131" i="8" s="1"/>
  <c r="O130" i="6"/>
  <c r="G131" i="6" s="1"/>
  <c r="L130" i="6"/>
  <c r="M130" i="6"/>
  <c r="E131" i="6" s="1"/>
  <c r="N130" i="6"/>
  <c r="F131" i="6" s="1"/>
  <c r="I131" i="8" l="1"/>
  <c r="K131" i="8" s="1"/>
  <c r="H131" i="8"/>
  <c r="J131" i="8" s="1"/>
  <c r="H131" i="6"/>
  <c r="J131" i="6" s="1"/>
  <c r="I131" i="6"/>
  <c r="K131" i="6" s="1"/>
  <c r="O131" i="8" l="1"/>
  <c r="G132" i="8" s="1"/>
  <c r="M131" i="8"/>
  <c r="E132" i="8" s="1"/>
  <c r="N131" i="8"/>
  <c r="F132" i="8" s="1"/>
  <c r="L131" i="8"/>
  <c r="L131" i="6"/>
  <c r="O131" i="6"/>
  <c r="G132" i="6" s="1"/>
  <c r="M131" i="6"/>
  <c r="E132" i="6" s="1"/>
  <c r="N131" i="6"/>
  <c r="F132" i="6" s="1"/>
  <c r="H132" i="8" l="1"/>
  <c r="J132" i="8" s="1"/>
  <c r="I132" i="8"/>
  <c r="K132" i="8" s="1"/>
  <c r="H132" i="6"/>
  <c r="J132" i="6" s="1"/>
  <c r="I132" i="6"/>
  <c r="K132" i="6" s="1"/>
  <c r="N132" i="8" l="1"/>
  <c r="F133" i="8" s="1"/>
  <c r="L132" i="8"/>
  <c r="O132" i="8"/>
  <c r="G133" i="8" s="1"/>
  <c r="M132" i="8"/>
  <c r="E133" i="8" s="1"/>
  <c r="L132" i="6"/>
  <c r="O132" i="6"/>
  <c r="G133" i="6" s="1"/>
  <c r="M132" i="6"/>
  <c r="E133" i="6" s="1"/>
  <c r="N132" i="6"/>
  <c r="F133" i="6" s="1"/>
  <c r="I133" i="8" l="1"/>
  <c r="K133" i="8" s="1"/>
  <c r="H133" i="8"/>
  <c r="J133" i="8" s="1"/>
  <c r="I133" i="6"/>
  <c r="K133" i="6" s="1"/>
  <c r="H133" i="6"/>
  <c r="J133" i="6" s="1"/>
  <c r="O133" i="8" l="1"/>
  <c r="G134" i="8" s="1"/>
  <c r="M133" i="8"/>
  <c r="E134" i="8" s="1"/>
  <c r="N133" i="8"/>
  <c r="F134" i="8" s="1"/>
  <c r="L133" i="8"/>
  <c r="O133" i="6"/>
  <c r="G134" i="6" s="1"/>
  <c r="L133" i="6"/>
  <c r="M133" i="6"/>
  <c r="E134" i="6" s="1"/>
  <c r="N133" i="6"/>
  <c r="F134" i="6" s="1"/>
  <c r="H134" i="8" l="1"/>
  <c r="J134" i="8" s="1"/>
  <c r="I134" i="8"/>
  <c r="K134" i="8" s="1"/>
  <c r="I134" i="6"/>
  <c r="K134" i="6" s="1"/>
  <c r="H134" i="6"/>
  <c r="J134" i="6" s="1"/>
  <c r="N134" i="8" l="1"/>
  <c r="F135" i="8" s="1"/>
  <c r="L134" i="8"/>
  <c r="O134" i="8"/>
  <c r="G135" i="8" s="1"/>
  <c r="M134" i="8"/>
  <c r="E135" i="8" s="1"/>
  <c r="O134" i="6"/>
  <c r="G135" i="6" s="1"/>
  <c r="L134" i="6"/>
  <c r="M134" i="6"/>
  <c r="E135" i="6" s="1"/>
  <c r="N134" i="6"/>
  <c r="F135" i="6" s="1"/>
  <c r="I135" i="8" l="1"/>
  <c r="K135" i="8" s="1"/>
  <c r="H135" i="8"/>
  <c r="J135" i="8" s="1"/>
  <c r="H135" i="6"/>
  <c r="J135" i="6" s="1"/>
  <c r="I135" i="6"/>
  <c r="K135" i="6" s="1"/>
  <c r="O135" i="8" l="1"/>
  <c r="G136" i="8" s="1"/>
  <c r="M135" i="8"/>
  <c r="E136" i="8" s="1"/>
  <c r="N135" i="8"/>
  <c r="F136" i="8" s="1"/>
  <c r="L135" i="8"/>
  <c r="L135" i="6"/>
  <c r="O135" i="6"/>
  <c r="G136" i="6" s="1"/>
  <c r="N135" i="6"/>
  <c r="F136" i="6" s="1"/>
  <c r="M135" i="6"/>
  <c r="E136" i="6" s="1"/>
  <c r="H136" i="8" l="1"/>
  <c r="J136" i="8" s="1"/>
  <c r="I136" i="8"/>
  <c r="K136" i="8" s="1"/>
  <c r="I136" i="6"/>
  <c r="K136" i="6" s="1"/>
  <c r="H136" i="6"/>
  <c r="J136" i="6" s="1"/>
  <c r="N136" i="8" l="1"/>
  <c r="F137" i="8" s="1"/>
  <c r="L136" i="8"/>
  <c r="O136" i="8"/>
  <c r="G137" i="8" s="1"/>
  <c r="M136" i="8"/>
  <c r="E137" i="8" s="1"/>
  <c r="O136" i="6"/>
  <c r="G137" i="6" s="1"/>
  <c r="L136" i="6"/>
  <c r="N136" i="6"/>
  <c r="F137" i="6" s="1"/>
  <c r="M136" i="6"/>
  <c r="E137" i="6" s="1"/>
  <c r="I137" i="8" l="1"/>
  <c r="K137" i="8" s="1"/>
  <c r="H137" i="8"/>
  <c r="J137" i="8" s="1"/>
  <c r="I137" i="6"/>
  <c r="K137" i="6" s="1"/>
  <c r="H137" i="6"/>
  <c r="J137" i="6" s="1"/>
  <c r="O137" i="8" l="1"/>
  <c r="G138" i="8" s="1"/>
  <c r="M137" i="8"/>
  <c r="E138" i="8" s="1"/>
  <c r="N137" i="8"/>
  <c r="F138" i="8" s="1"/>
  <c r="L137" i="8"/>
  <c r="O137" i="6"/>
  <c r="G138" i="6" s="1"/>
  <c r="L137" i="6"/>
  <c r="M137" i="6"/>
  <c r="E138" i="6" s="1"/>
  <c r="N137" i="6"/>
  <c r="F138" i="6" s="1"/>
  <c r="H138" i="8" l="1"/>
  <c r="J138" i="8" s="1"/>
  <c r="I138" i="8"/>
  <c r="K138" i="8" s="1"/>
  <c r="I138" i="6"/>
  <c r="K138" i="6" s="1"/>
  <c r="H138" i="6"/>
  <c r="J138" i="6" s="1"/>
  <c r="N138" i="8" l="1"/>
  <c r="F139" i="8" s="1"/>
  <c r="L138" i="8"/>
  <c r="O138" i="8"/>
  <c r="G139" i="8" s="1"/>
  <c r="M138" i="8"/>
  <c r="E139" i="8" s="1"/>
  <c r="O138" i="6"/>
  <c r="G139" i="6" s="1"/>
  <c r="L138" i="6"/>
  <c r="N138" i="6"/>
  <c r="F139" i="6" s="1"/>
  <c r="M138" i="6"/>
  <c r="E139" i="6" s="1"/>
  <c r="I139" i="8" l="1"/>
  <c r="K139" i="8" s="1"/>
  <c r="H139" i="8"/>
  <c r="J139" i="8" s="1"/>
  <c r="I139" i="6"/>
  <c r="K139" i="6" s="1"/>
  <c r="H139" i="6"/>
  <c r="J139" i="6" s="1"/>
  <c r="N139" i="8" l="1"/>
  <c r="F140" i="8" s="1"/>
  <c r="O139" i="8"/>
  <c r="G140" i="8" s="1"/>
  <c r="M139" i="8"/>
  <c r="E140" i="8" s="1"/>
  <c r="L139" i="8"/>
  <c r="O139" i="6"/>
  <c r="G140" i="6" s="1"/>
  <c r="L139" i="6"/>
  <c r="M139" i="6"/>
  <c r="E140" i="6" s="1"/>
  <c r="N139" i="6"/>
  <c r="F140" i="6" s="1"/>
  <c r="I140" i="8" l="1"/>
  <c r="K140" i="8" s="1"/>
  <c r="H140" i="8"/>
  <c r="J140" i="8" s="1"/>
  <c r="H140" i="6"/>
  <c r="J140" i="6" s="1"/>
  <c r="I140" i="6"/>
  <c r="K140" i="6" s="1"/>
  <c r="O140" i="8" l="1"/>
  <c r="G141" i="8" s="1"/>
  <c r="M140" i="8"/>
  <c r="E141" i="8" s="1"/>
  <c r="N140" i="8"/>
  <c r="F141" i="8" s="1"/>
  <c r="L140" i="8"/>
  <c r="L140" i="6"/>
  <c r="O140" i="6"/>
  <c r="G141" i="6" s="1"/>
  <c r="M140" i="6"/>
  <c r="E141" i="6" s="1"/>
  <c r="N140" i="6"/>
  <c r="F141" i="6" s="1"/>
  <c r="H141" i="8" l="1"/>
  <c r="J141" i="8" s="1"/>
  <c r="I141" i="8"/>
  <c r="K141" i="8" s="1"/>
  <c r="H141" i="6"/>
  <c r="J141" i="6" s="1"/>
  <c r="I141" i="6"/>
  <c r="K141" i="6" s="1"/>
  <c r="N141" i="8" l="1"/>
  <c r="F142" i="8" s="1"/>
  <c r="L141" i="8"/>
  <c r="O141" i="8"/>
  <c r="G142" i="8" s="1"/>
  <c r="M141" i="8"/>
  <c r="E142" i="8" s="1"/>
  <c r="L141" i="6"/>
  <c r="O141" i="6"/>
  <c r="G142" i="6" s="1"/>
  <c r="M141" i="6"/>
  <c r="E142" i="6" s="1"/>
  <c r="N141" i="6"/>
  <c r="F142" i="6" s="1"/>
  <c r="I142" i="8" l="1"/>
  <c r="K142" i="8" s="1"/>
  <c r="H142" i="8"/>
  <c r="J142" i="8" s="1"/>
  <c r="I142" i="6"/>
  <c r="K142" i="6" s="1"/>
  <c r="H142" i="6"/>
  <c r="J142" i="6" s="1"/>
  <c r="O142" i="8" l="1"/>
  <c r="G143" i="8" s="1"/>
  <c r="M142" i="8"/>
  <c r="E143" i="8" s="1"/>
  <c r="N142" i="8"/>
  <c r="F143" i="8" s="1"/>
  <c r="L142" i="8"/>
  <c r="O142" i="6"/>
  <c r="G143" i="6" s="1"/>
  <c r="L142" i="6"/>
  <c r="N142" i="6"/>
  <c r="F143" i="6" s="1"/>
  <c r="M142" i="6"/>
  <c r="E143" i="6" s="1"/>
  <c r="H143" i="8" l="1"/>
  <c r="J143" i="8" s="1"/>
  <c r="I143" i="8"/>
  <c r="K143" i="8" s="1"/>
  <c r="I143" i="6"/>
  <c r="K143" i="6" s="1"/>
  <c r="H143" i="6"/>
  <c r="J143" i="6" s="1"/>
  <c r="N143" i="8" l="1"/>
  <c r="F144" i="8" s="1"/>
  <c r="L143" i="8"/>
  <c r="O143" i="8"/>
  <c r="G144" i="8" s="1"/>
  <c r="M143" i="8"/>
  <c r="E144" i="8" s="1"/>
  <c r="O143" i="6"/>
  <c r="G144" i="6" s="1"/>
  <c r="L143" i="6"/>
  <c r="M143" i="6"/>
  <c r="E144" i="6" s="1"/>
  <c r="N143" i="6"/>
  <c r="F144" i="6" s="1"/>
  <c r="I144" i="8" l="1"/>
  <c r="K144" i="8" s="1"/>
  <c r="H144" i="8"/>
  <c r="J144" i="8" s="1"/>
  <c r="H144" i="6"/>
  <c r="J144" i="6" s="1"/>
  <c r="I144" i="6"/>
  <c r="K144" i="6" s="1"/>
  <c r="O144" i="8" l="1"/>
  <c r="G145" i="8" s="1"/>
  <c r="M144" i="8"/>
  <c r="E145" i="8" s="1"/>
  <c r="N144" i="8"/>
  <c r="F145" i="8" s="1"/>
  <c r="L144" i="8"/>
  <c r="L144" i="6"/>
  <c r="O144" i="6"/>
  <c r="G145" i="6" s="1"/>
  <c r="M144" i="6"/>
  <c r="E145" i="6" s="1"/>
  <c r="N144" i="6"/>
  <c r="F145" i="6" s="1"/>
  <c r="H145" i="8" l="1"/>
  <c r="J145" i="8" s="1"/>
  <c r="I145" i="8"/>
  <c r="K145" i="8" s="1"/>
  <c r="H145" i="6"/>
  <c r="J145" i="6" s="1"/>
  <c r="I145" i="6"/>
  <c r="K145" i="6" s="1"/>
  <c r="N145" i="8" l="1"/>
  <c r="F146" i="8" s="1"/>
  <c r="L145" i="8"/>
  <c r="O145" i="8"/>
  <c r="G146" i="8" s="1"/>
  <c r="M145" i="8"/>
  <c r="E146" i="8" s="1"/>
  <c r="L145" i="6"/>
  <c r="O145" i="6"/>
  <c r="G146" i="6" s="1"/>
  <c r="N145" i="6"/>
  <c r="F146" i="6" s="1"/>
  <c r="M145" i="6"/>
  <c r="E146" i="6" s="1"/>
  <c r="I146" i="8" l="1"/>
  <c r="K146" i="8" s="1"/>
  <c r="H146" i="8"/>
  <c r="J146" i="8" s="1"/>
  <c r="I146" i="6"/>
  <c r="K146" i="6" s="1"/>
  <c r="H146" i="6"/>
  <c r="J146" i="6" s="1"/>
  <c r="O146" i="8" l="1"/>
  <c r="G147" i="8" s="1"/>
  <c r="M146" i="8"/>
  <c r="E147" i="8" s="1"/>
  <c r="N146" i="8"/>
  <c r="F147" i="8" s="1"/>
  <c r="L146" i="8"/>
  <c r="O146" i="6"/>
  <c r="G147" i="6" s="1"/>
  <c r="L146" i="6"/>
  <c r="N146" i="6"/>
  <c r="F147" i="6" s="1"/>
  <c r="M146" i="6"/>
  <c r="E147" i="6" s="1"/>
  <c r="H147" i="8" l="1"/>
  <c r="J147" i="8" s="1"/>
  <c r="I147" i="8"/>
  <c r="K147" i="8" s="1"/>
  <c r="I147" i="6"/>
  <c r="K147" i="6" s="1"/>
  <c r="H147" i="6"/>
  <c r="J147" i="6" s="1"/>
  <c r="N147" i="8" l="1"/>
  <c r="F148" i="8" s="1"/>
  <c r="L147" i="8"/>
  <c r="O147" i="8"/>
  <c r="G148" i="8" s="1"/>
  <c r="M147" i="8"/>
  <c r="E148" i="8" s="1"/>
  <c r="O147" i="6"/>
  <c r="G148" i="6" s="1"/>
  <c r="L147" i="6"/>
  <c r="M147" i="6"/>
  <c r="E148" i="6" s="1"/>
  <c r="N147" i="6"/>
  <c r="F148" i="6" s="1"/>
  <c r="I148" i="8" l="1"/>
  <c r="K148" i="8" s="1"/>
  <c r="H148" i="8"/>
  <c r="J148" i="8" s="1"/>
  <c r="H148" i="6"/>
  <c r="J148" i="6" s="1"/>
  <c r="I148" i="6"/>
  <c r="K148" i="6" s="1"/>
  <c r="O148" i="8" l="1"/>
  <c r="G149" i="8" s="1"/>
  <c r="M148" i="8"/>
  <c r="E149" i="8" s="1"/>
  <c r="N148" i="8"/>
  <c r="F149" i="8" s="1"/>
  <c r="L148" i="8"/>
  <c r="L148" i="6"/>
  <c r="O148" i="6"/>
  <c r="G149" i="6" s="1"/>
  <c r="M148" i="6"/>
  <c r="E149" i="6" s="1"/>
  <c r="N148" i="6"/>
  <c r="F149" i="6" s="1"/>
  <c r="H149" i="8" l="1"/>
  <c r="J149" i="8" s="1"/>
  <c r="I149" i="8"/>
  <c r="K149" i="8" s="1"/>
  <c r="I149" i="6"/>
  <c r="K149" i="6" s="1"/>
  <c r="H149" i="6"/>
  <c r="J149" i="6" s="1"/>
  <c r="N149" i="8" l="1"/>
  <c r="F150" i="8" s="1"/>
  <c r="L149" i="8"/>
  <c r="O149" i="8"/>
  <c r="G150" i="8" s="1"/>
  <c r="M149" i="8"/>
  <c r="E150" i="8" s="1"/>
  <c r="O149" i="6"/>
  <c r="G150" i="6" s="1"/>
  <c r="L149" i="6"/>
  <c r="M149" i="6"/>
  <c r="E150" i="6" s="1"/>
  <c r="N149" i="6"/>
  <c r="F150" i="6" s="1"/>
  <c r="I150" i="8" l="1"/>
  <c r="K150" i="8" s="1"/>
  <c r="H150" i="8"/>
  <c r="J150" i="8" s="1"/>
  <c r="I150" i="6"/>
  <c r="K150" i="6" s="1"/>
  <c r="H150" i="6"/>
  <c r="J150" i="6" s="1"/>
  <c r="O150" i="8" l="1"/>
  <c r="G151" i="8" s="1"/>
  <c r="M150" i="8"/>
  <c r="E151" i="8" s="1"/>
  <c r="N150" i="8"/>
  <c r="F151" i="8" s="1"/>
  <c r="L150" i="8"/>
  <c r="O150" i="6"/>
  <c r="G151" i="6" s="1"/>
  <c r="L150" i="6"/>
  <c r="N150" i="6"/>
  <c r="F151" i="6" s="1"/>
  <c r="M150" i="6"/>
  <c r="E151" i="6" s="1"/>
  <c r="H151" i="8" l="1"/>
  <c r="J151" i="8" s="1"/>
  <c r="I151" i="8"/>
  <c r="K151" i="8" s="1"/>
  <c r="H151" i="6"/>
  <c r="J151" i="6" s="1"/>
  <c r="I151" i="6"/>
  <c r="K151" i="6" s="1"/>
  <c r="N151" i="8" l="1"/>
  <c r="F152" i="8" s="1"/>
  <c r="L151" i="8"/>
  <c r="O151" i="8"/>
  <c r="G152" i="8" s="1"/>
  <c r="M151" i="8"/>
  <c r="E152" i="8" s="1"/>
  <c r="L151" i="6"/>
  <c r="O151" i="6"/>
  <c r="G152" i="6" s="1"/>
  <c r="N151" i="6"/>
  <c r="F152" i="6" s="1"/>
  <c r="M151" i="6"/>
  <c r="E152" i="6" s="1"/>
  <c r="I152" i="8" l="1"/>
  <c r="K152" i="8" s="1"/>
  <c r="H152" i="8"/>
  <c r="J152" i="8" s="1"/>
  <c r="H152" i="6"/>
  <c r="J152" i="6" s="1"/>
  <c r="I152" i="6"/>
  <c r="K152" i="6" s="1"/>
  <c r="O152" i="8" l="1"/>
  <c r="G153" i="8" s="1"/>
  <c r="M152" i="8"/>
  <c r="E153" i="8" s="1"/>
  <c r="N152" i="8"/>
  <c r="F153" i="8" s="1"/>
  <c r="L152" i="8"/>
  <c r="L152" i="6"/>
  <c r="O152" i="6"/>
  <c r="G153" i="6" s="1"/>
  <c r="M152" i="6"/>
  <c r="E153" i="6" s="1"/>
  <c r="N152" i="6"/>
  <c r="F153" i="6" s="1"/>
  <c r="H153" i="8" l="1"/>
  <c r="J153" i="8" s="1"/>
  <c r="I153" i="8"/>
  <c r="K153" i="8" s="1"/>
  <c r="I153" i="6"/>
  <c r="K153" i="6" s="1"/>
  <c r="H153" i="6"/>
  <c r="J153" i="6" s="1"/>
  <c r="N153" i="8" l="1"/>
  <c r="F154" i="8" s="1"/>
  <c r="L153" i="8"/>
  <c r="O153" i="8"/>
  <c r="G154" i="8" s="1"/>
  <c r="M153" i="8"/>
  <c r="E154" i="8" s="1"/>
  <c r="O153" i="6"/>
  <c r="G154" i="6" s="1"/>
  <c r="L153" i="6"/>
  <c r="N153" i="6"/>
  <c r="F154" i="6" s="1"/>
  <c r="M153" i="6"/>
  <c r="E154" i="6" s="1"/>
  <c r="I154" i="8" l="1"/>
  <c r="K154" i="8" s="1"/>
  <c r="H154" i="8"/>
  <c r="J154" i="8" s="1"/>
  <c r="I154" i="6"/>
  <c r="K154" i="6" s="1"/>
  <c r="H154" i="6"/>
  <c r="J154" i="6" s="1"/>
  <c r="O154" i="8" l="1"/>
  <c r="M154" i="8"/>
  <c r="N154" i="8"/>
  <c r="L154" i="8"/>
  <c r="O154" i="6"/>
  <c r="L154" i="6"/>
  <c r="N154" i="6"/>
  <c r="M15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989EF2-8215-4864-BCFF-59086C9BB3E7}" keepAlive="1" name="Zapytanie — owoce" description="Połączenie z zapytaniem „owoce” w skoroszycie." type="5" refreshedVersion="7" background="1" saveData="1">
    <dbPr connection="Provider=Microsoft.Mashup.OleDb.1;Data Source=$Workbook$;Location=owoce;Extended Properties=&quot;&quot;" command="SELECT * FROM [owoce]"/>
  </connection>
  <connection id="2" xr16:uid="{00DAEEE7-AC3C-4DE5-BF38-D4AAC8740410}" keepAlive="1" name="Zapytanie — owoce (2)" description="Połączenie z zapytaniem „owoce (2)” w skoroszycie." type="5" refreshedVersion="7" background="1" saveData="1">
    <dbPr connection="Provider=Microsoft.Mashup.OleDb.1;Data Source=$Workbook$;Location=&quot;owoce (2)&quot;;Extended Properties=&quot;&quot;" command="SELECT * FROM [owoce (2)]"/>
  </connection>
  <connection id="3" xr16:uid="{042DA219-1E6B-490F-86B1-450017CFE9EB}" keepAlive="1" name="Zapytanie — owoce (3)" description="Połączenie z zapytaniem „owoce (3)” w skoroszycie." type="5" refreshedVersion="7" background="1" saveData="1">
    <dbPr connection="Provider=Microsoft.Mashup.OleDb.1;Data Source=$Workbook$;Location=&quot;owoce (3)&quot;;Extended Properties=&quot;&quot;" command="SELECT * FROM [owoce (3)]"/>
  </connection>
  <connection id="4" xr16:uid="{E49DA4FB-0021-4F99-9447-E6AD79CF27B2}" keepAlive="1" name="Zapytanie — owoce (4)" description="Połączenie z zapytaniem „owoce (4)” w skoroszycie." type="5" refreshedVersion="7" background="1" saveData="1">
    <dbPr connection="Provider=Microsoft.Mashup.OleDb.1;Data Source=$Workbook$;Location=&quot;owoce (4)&quot;;Extended Properties=&quot;&quot;" command="SELECT * FROM [owoce (4)]"/>
  </connection>
  <connection id="5" xr16:uid="{3E977ED1-0B3F-46E9-BC9E-A7A6D0CD93AB}" keepAlive="1" name="Zapytanie — owoce (5)" description="Połączenie z zapytaniem „owoce (5)” w skoroszycie." type="5" refreshedVersion="7" background="1" saveData="1">
    <dbPr connection="Provider=Microsoft.Mashup.OleDb.1;Data Source=$Workbook$;Location=&quot;owoce (5)&quot;;Extended Properties=&quot;&quot;" command="SELECT * FROM [owoce (5)]"/>
  </connection>
  <connection id="6" xr16:uid="{242788D8-03D7-4083-B864-AB7A81B0CC80}" keepAlive="1" name="Zapytanie — owoce (6)" description="Połączenie z zapytaniem „owoce (6)” w skoroszycie." type="5" refreshedVersion="7" background="1" saveData="1">
    <dbPr connection="Provider=Microsoft.Mashup.OleDb.1;Data Source=$Workbook$;Location=&quot;owoce (6)&quot;;Extended Properties=&quot;&quot;" command="SELECT * FROM [owoce (6)]"/>
  </connection>
  <connection id="7" xr16:uid="{AF45EFB6-D9D9-4B43-AEA3-2596CBCE4AB6}" keepAlive="1" name="Zapytanie — owoce (7)" description="Połączenie z zapytaniem „owoce (7)” w skoroszycie." type="5" refreshedVersion="7" background="1" saveData="1">
    <dbPr connection="Provider=Microsoft.Mashup.OleDb.1;Data Source=$Workbook$;Location=&quot;owoce (7)&quot;;Extended Properties=&quot;&quot;" command="SELECT * FROM [owoce (7)]"/>
  </connection>
  <connection id="8" xr16:uid="{C33AF90A-F1AB-40FC-9265-A0C5086F2ACB}" keepAlive="1" name="Zapytanie — owoce (8)" description="Połączenie z zapytaniem „owoce (8)” w skoroszycie." type="5" refreshedVersion="7" background="1" saveData="1">
    <dbPr connection="Provider=Microsoft.Mashup.OleDb.1;Data Source=$Workbook$;Location=&quot;owoce (8)&quot;;Extended Properties=&quot;&quot;" command="SELECT * FROM [owoce (8)]"/>
  </connection>
  <connection id="9" xr16:uid="{5132D87B-42BD-429A-B839-808CBC734894}" keepAlive="1" name="Zapytanie — owoce (9)" description="Połączenie z zapytaniem „owoce (9)” w skoroszycie." type="5" refreshedVersion="7" background="1" saveData="1">
    <dbPr connection="Provider=Microsoft.Mashup.OleDb.1;Data Source=$Workbook$;Location=&quot;owoce (9)&quot;;Extended Properties=&quot;&quot;" command="SELECT * FROM [owoce (9)]"/>
  </connection>
</connections>
</file>

<file path=xl/sharedStrings.xml><?xml version="1.0" encoding="utf-8"?>
<sst xmlns="http://schemas.openxmlformats.org/spreadsheetml/2006/main" count="72" uniqueCount="35">
  <si>
    <t>data</t>
  </si>
  <si>
    <t>dostawa_malin</t>
  </si>
  <si>
    <t>dostawa_truskawek</t>
  </si>
  <si>
    <t>dostawa_porzeczek</t>
  </si>
  <si>
    <t>maj</t>
  </si>
  <si>
    <t>Etykiety wierszy</t>
  </si>
  <si>
    <t>Suma końcowa</t>
  </si>
  <si>
    <t>cze</t>
  </si>
  <si>
    <t>lip</t>
  </si>
  <si>
    <t>sie</t>
  </si>
  <si>
    <t>wrz</t>
  </si>
  <si>
    <t>Suma z dostawa_malin</t>
  </si>
  <si>
    <t>Suma z dostawa_porzeczek</t>
  </si>
  <si>
    <t>Suma z dostawa_truskawek</t>
  </si>
  <si>
    <t>max porzeczek</t>
  </si>
  <si>
    <t>magazyn_porzeczek</t>
  </si>
  <si>
    <t>pierwszy składnik</t>
  </si>
  <si>
    <t>drugi składnik</t>
  </si>
  <si>
    <t>nazwa składnika</t>
  </si>
  <si>
    <t>nazwa składnika 2</t>
  </si>
  <si>
    <t>wieczór maliny</t>
  </si>
  <si>
    <t>rano maliny</t>
  </si>
  <si>
    <t>magazyn truskawek</t>
  </si>
  <si>
    <t>nazwa konfitury</t>
  </si>
  <si>
    <t>wieczór truskawki</t>
  </si>
  <si>
    <t>wieczór porzeczki</t>
  </si>
  <si>
    <t>Ilość konfitury</t>
  </si>
  <si>
    <t>Suma z Ilość konfitury</t>
  </si>
  <si>
    <t>malinowo porzeczkowa</t>
  </si>
  <si>
    <t>malinowo-truskawkowa</t>
  </si>
  <si>
    <t>porzeczkowo truskawkowa</t>
  </si>
  <si>
    <t>Etykiety kolumn</t>
  </si>
  <si>
    <t>rano truskawki</t>
  </si>
  <si>
    <t>rano porzeczki</t>
  </si>
  <si>
    <t>Liczba z nazwa konfitury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</si>
</sst>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[Zad6.xlsx]6.1!Tabela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Dostarczone towary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'6.1'!$K$4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'6.1'!$J$5:$J$10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'6.1'!$K$5:$K$10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7-45D7-AD1A-C1373D06FB75}"/>
            </c:ext>
          </c:extLst>
        </c:ser>
        <c:ser>
          <c:idx val="1"/>
          <c:order val="1"/>
          <c:tx>
            <c:strRef>
              <c:f>'6.1'!$L$4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'6.1'!$J$5:$J$10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'6.1'!$L$5:$L$10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7-45D7-AD1A-C1373D06FB75}"/>
            </c:ext>
          </c:extLst>
        </c:ser>
        <c:ser>
          <c:idx val="2"/>
          <c:order val="2"/>
          <c:tx>
            <c:strRef>
              <c:f>'6.1'!$M$4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'6.1'!$J$5:$J$10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'6.1'!$M$5:$M$10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7-45D7-AD1A-C1373D06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05551"/>
        <c:axId val="1531303055"/>
      </c:barChart>
      <c:catAx>
        <c:axId val="153130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1303055"/>
        <c:crosses val="autoZero"/>
        <c:auto val="1"/>
        <c:lblAlgn val="ctr"/>
        <c:lblOffset val="100"/>
        <c:noMultiLvlLbl val="0"/>
      </c:catAx>
      <c:valAx>
        <c:axId val="15313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Ilości owoców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13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12</xdr:row>
      <xdr:rowOff>23812</xdr:rowOff>
    </xdr:from>
    <xdr:to>
      <xdr:col>10</xdr:col>
      <xdr:colOff>1009650</xdr:colOff>
      <xdr:row>26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4FA2E3-47C9-4B84-9829-B5E72E7B8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3c" refreshedDate="45372.420401967589" backgroundQuery="1" createdVersion="7" refreshedVersion="7" minRefreshableVersion="3" recordCount="153" xr:uid="{A046F783-E6BA-4C3C-9120-554E07806FB6}">
  <cacheSource type="external" connectionId="5"/>
  <cacheFields count="5">
    <cacheField name="data" numFmtId="0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4"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iesiące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3c" refreshedDate="45373.415363194443" createdVersion="7" refreshedVersion="7" minRefreshableVersion="3" recordCount="153" xr:uid="{11517CAA-9795-4DA6-9D37-EBE56551FCF7}">
  <cacheSource type="worksheet">
    <worksheetSource name="owoce67"/>
  </cacheSource>
  <cacheFields count="1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15"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rano maliny" numFmtId="0">
      <sharedItems containsSemiMixedTypes="0" containsString="0" containsNumber="1" containsInteger="1" minValue="165" maxValue="891"/>
    </cacheField>
    <cacheField name="magazyn truskawek" numFmtId="0">
      <sharedItems containsSemiMixedTypes="0" containsString="0" containsNumber="1" containsInteger="1" minValue="102" maxValue="844"/>
    </cacheField>
    <cacheField name="magazyn_porzeczek" numFmtId="0">
      <sharedItems containsSemiMixedTypes="0" containsString="0" containsNumber="1" containsInteger="1" minValue="74" maxValue="970"/>
    </cacheField>
    <cacheField name="pierwszy składnik" numFmtId="0">
      <sharedItems containsSemiMixedTypes="0" containsString="0" containsNumber="1" containsInteger="1" minValue="281" maxValue="970"/>
    </cacheField>
    <cacheField name="Ilość konfitury" numFmtId="0">
      <sharedItems containsSemiMixedTypes="0" containsString="0" containsNumber="1" containsInteger="1" minValue="211" maxValue="840"/>
    </cacheField>
    <cacheField name="nazwa składnika" numFmtId="0">
      <sharedItems/>
    </cacheField>
    <cacheField name="nazwa składnika 2" numFmtId="0">
      <sharedItems/>
    </cacheField>
    <cacheField name="nazwa konfitury" numFmtId="0">
      <sharedItems count="3">
        <s v="malinowo-truskawkowa"/>
        <s v="malinowo porzeczkowa"/>
        <s v="porzeczkowo truskawkowa"/>
      </sharedItems>
    </cacheField>
    <cacheField name="wieczór maliny" numFmtId="0">
      <sharedItems containsSemiMixedTypes="0" containsString="0" containsNumber="1" containsInteger="1" minValue="0" maxValue="450"/>
    </cacheField>
    <cacheField name="wieczór truskawki" numFmtId="0">
      <sharedItems containsSemiMixedTypes="0" containsString="0" containsNumber="1" containsInteger="1" minValue="0" maxValue="490"/>
    </cacheField>
    <cacheField name="wieczór porzeczki" numFmtId="0">
      <sharedItems containsSemiMixedTypes="0" containsString="0" containsNumber="1" containsInteger="1" minValue="0" maxValue="464"/>
    </cacheField>
    <cacheField name="Miesiące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3c" refreshedDate="45373.419082175926" createdVersion="7" refreshedVersion="7" minRefreshableVersion="3" recordCount="153" xr:uid="{41FDBBF2-34A0-438E-86B4-1582FDC92AB8}">
  <cacheSource type="worksheet">
    <worksheetSource name="owoce6"/>
  </cacheSource>
  <cacheFields count="15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rano maliny" numFmtId="0">
      <sharedItems containsSemiMixedTypes="0" containsString="0" containsNumber="1" containsInteger="1" minValue="165" maxValue="891"/>
    </cacheField>
    <cacheField name="rano truskawki" numFmtId="0">
      <sharedItems containsSemiMixedTypes="0" containsString="0" containsNumber="1" containsInteger="1" minValue="102" maxValue="844"/>
    </cacheField>
    <cacheField name="rano porzeczki" numFmtId="0">
      <sharedItems containsSemiMixedTypes="0" containsString="0" containsNumber="1" containsInteger="1" minValue="74" maxValue="970"/>
    </cacheField>
    <cacheField name="pierwszy składnik" numFmtId="0">
      <sharedItems containsSemiMixedTypes="0" containsString="0" containsNumber="1" containsInteger="1" minValue="281" maxValue="970"/>
    </cacheField>
    <cacheField name="drugi składnik" numFmtId="0">
      <sharedItems containsSemiMixedTypes="0" containsString="0" containsNumber="1" containsInteger="1" minValue="211" maxValue="840"/>
    </cacheField>
    <cacheField name="nazwa składnika" numFmtId="0">
      <sharedItems/>
    </cacheField>
    <cacheField name="nazwa składnika 2" numFmtId="0">
      <sharedItems/>
    </cacheField>
    <cacheField name="nazwa konfitury" numFmtId="0">
      <sharedItems count="3">
        <s v="malinowo-truskawkowa"/>
        <s v="malinowo porzeczkowa"/>
        <s v="porzeczkowo truskawkowa"/>
      </sharedItems>
    </cacheField>
    <cacheField name="wieczór maliny" numFmtId="0">
      <sharedItems containsSemiMixedTypes="0" containsString="0" containsNumber="1" containsInteger="1" minValue="0" maxValue="450"/>
    </cacheField>
    <cacheField name="wieczór truskawki" numFmtId="0">
      <sharedItems containsSemiMixedTypes="0" containsString="0" containsNumber="1" containsInteger="1" minValue="0" maxValue="490"/>
    </cacheField>
    <cacheField name="wieczór porzeczki" numFmtId="0">
      <sharedItems containsSemiMixedTypes="0" containsString="0" containsNumber="1" containsInteger="1" minValue="0" maxValue="4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n v="88"/>
    <n v="211"/>
    <n v="281"/>
    <n v="88"/>
    <n v="281"/>
    <n v="211"/>
    <s v="truskawki"/>
    <s v="maliny"/>
    <x v="0"/>
    <n v="0"/>
    <n v="70"/>
    <n v="88"/>
  </r>
  <r>
    <x v="1"/>
    <n v="393"/>
    <n v="313"/>
    <n v="83"/>
    <n v="393"/>
    <n v="383"/>
    <n v="171"/>
    <n v="393"/>
    <n v="383"/>
    <s v="maliny"/>
    <s v="truskawki"/>
    <x v="0"/>
    <n v="10"/>
    <n v="0"/>
    <n v="171"/>
  </r>
  <r>
    <x v="2"/>
    <n v="389"/>
    <n v="315"/>
    <n v="104"/>
    <n v="399"/>
    <n v="315"/>
    <n v="275"/>
    <n v="399"/>
    <n v="315"/>
    <s v="maliny"/>
    <s v="truskawki"/>
    <x v="0"/>
    <n v="84"/>
    <n v="0"/>
    <n v="275"/>
  </r>
  <r>
    <x v="3"/>
    <n v="308"/>
    <n v="221"/>
    <n v="119"/>
    <n v="392"/>
    <n v="221"/>
    <n v="394"/>
    <n v="394"/>
    <n v="392"/>
    <s v="porzeczki"/>
    <s v="maliny"/>
    <x v="1"/>
    <n v="0"/>
    <n v="221"/>
    <n v="2"/>
  </r>
  <r>
    <x v="4"/>
    <n v="387"/>
    <n v="275"/>
    <n v="72"/>
    <n v="387"/>
    <n v="496"/>
    <n v="74"/>
    <n v="496"/>
    <n v="387"/>
    <s v="truskawki"/>
    <s v="maliny"/>
    <x v="0"/>
    <n v="0"/>
    <n v="109"/>
    <n v="74"/>
  </r>
  <r>
    <x v="5"/>
    <n v="294"/>
    <n v="366"/>
    <n v="99"/>
    <n v="294"/>
    <n v="475"/>
    <n v="173"/>
    <n v="475"/>
    <n v="294"/>
    <s v="truskawki"/>
    <s v="maliny"/>
    <x v="0"/>
    <n v="0"/>
    <n v="181"/>
    <n v="173"/>
  </r>
  <r>
    <x v="6"/>
    <n v="389"/>
    <n v="288"/>
    <n v="87"/>
    <n v="389"/>
    <n v="469"/>
    <n v="260"/>
    <n v="469"/>
    <n v="389"/>
    <s v="truskawki"/>
    <s v="maliny"/>
    <x v="0"/>
    <n v="0"/>
    <n v="80"/>
    <n v="260"/>
  </r>
  <r>
    <x v="7"/>
    <n v="259"/>
    <n v="361"/>
    <n v="112"/>
    <n v="259"/>
    <n v="441"/>
    <n v="372"/>
    <n v="441"/>
    <n v="372"/>
    <s v="truskawki"/>
    <s v="porzeczki"/>
    <x v="2"/>
    <n v="259"/>
    <n v="69"/>
    <n v="0"/>
  </r>
  <r>
    <x v="8"/>
    <n v="369"/>
    <n v="233"/>
    <n v="110"/>
    <n v="628"/>
    <n v="302"/>
    <n v="110"/>
    <n v="628"/>
    <n v="302"/>
    <s v="maliny"/>
    <s v="truskawki"/>
    <x v="0"/>
    <n v="326"/>
    <n v="0"/>
    <n v="110"/>
  </r>
  <r>
    <x v="9"/>
    <n v="263"/>
    <n v="393"/>
    <n v="75"/>
    <n v="589"/>
    <n v="393"/>
    <n v="185"/>
    <n v="589"/>
    <n v="393"/>
    <s v="maliny"/>
    <s v="truskawki"/>
    <x v="0"/>
    <n v="196"/>
    <n v="0"/>
    <n v="185"/>
  </r>
  <r>
    <x v="10"/>
    <n v="239"/>
    <n v="347"/>
    <n v="94"/>
    <n v="435"/>
    <n v="347"/>
    <n v="279"/>
    <n v="435"/>
    <n v="347"/>
    <s v="maliny"/>
    <s v="truskawki"/>
    <x v="0"/>
    <n v="88"/>
    <n v="0"/>
    <n v="279"/>
  </r>
  <r>
    <x v="11"/>
    <n v="282"/>
    <n v="338"/>
    <n v="86"/>
    <n v="370"/>
    <n v="338"/>
    <n v="365"/>
    <n v="370"/>
    <n v="365"/>
    <s v="maliny"/>
    <s v="porzeczki"/>
    <x v="1"/>
    <n v="5"/>
    <n v="338"/>
    <n v="0"/>
  </r>
  <r>
    <x v="12"/>
    <n v="306"/>
    <n v="273"/>
    <n v="75"/>
    <n v="311"/>
    <n v="611"/>
    <n v="75"/>
    <n v="611"/>
    <n v="311"/>
    <s v="truskawki"/>
    <s v="maliny"/>
    <x v="0"/>
    <n v="0"/>
    <n v="300"/>
    <n v="75"/>
  </r>
  <r>
    <x v="13"/>
    <n v="251"/>
    <n v="325"/>
    <n v="89"/>
    <n v="251"/>
    <n v="625"/>
    <n v="164"/>
    <n v="625"/>
    <n v="251"/>
    <s v="truskawki"/>
    <s v="maliny"/>
    <x v="0"/>
    <n v="0"/>
    <n v="374"/>
    <n v="164"/>
  </r>
  <r>
    <x v="14"/>
    <n v="224"/>
    <n v="352"/>
    <n v="97"/>
    <n v="224"/>
    <n v="726"/>
    <n v="261"/>
    <n v="726"/>
    <n v="261"/>
    <s v="truskawki"/>
    <s v="porzeczki"/>
    <x v="2"/>
    <n v="224"/>
    <n v="465"/>
    <n v="0"/>
  </r>
  <r>
    <x v="15"/>
    <n v="233"/>
    <n v="270"/>
    <n v="94"/>
    <n v="457"/>
    <n v="735"/>
    <n v="94"/>
    <n v="735"/>
    <n v="457"/>
    <s v="truskawki"/>
    <s v="maliny"/>
    <x v="0"/>
    <n v="0"/>
    <n v="278"/>
    <n v="94"/>
  </r>
  <r>
    <x v="16"/>
    <n v="345"/>
    <n v="275"/>
    <n v="90"/>
    <n v="345"/>
    <n v="553"/>
    <n v="184"/>
    <n v="553"/>
    <n v="345"/>
    <s v="truskawki"/>
    <s v="maliny"/>
    <x v="0"/>
    <n v="0"/>
    <n v="208"/>
    <n v="184"/>
  </r>
  <r>
    <x v="17"/>
    <n v="232"/>
    <n v="228"/>
    <n v="107"/>
    <n v="232"/>
    <n v="436"/>
    <n v="291"/>
    <n v="436"/>
    <n v="291"/>
    <s v="truskawki"/>
    <s v="porzeczki"/>
    <x v="2"/>
    <n v="232"/>
    <n v="145"/>
    <n v="0"/>
  </r>
  <r>
    <x v="18"/>
    <n v="238"/>
    <n v="394"/>
    <n v="105"/>
    <n v="470"/>
    <n v="539"/>
    <n v="105"/>
    <n v="539"/>
    <n v="470"/>
    <s v="truskawki"/>
    <s v="maliny"/>
    <x v="0"/>
    <n v="0"/>
    <n v="69"/>
    <n v="105"/>
  </r>
  <r>
    <x v="19"/>
    <n v="378"/>
    <n v="311"/>
    <n v="110"/>
    <n v="378"/>
    <n v="380"/>
    <n v="215"/>
    <n v="380"/>
    <n v="378"/>
    <s v="truskawki"/>
    <s v="maliny"/>
    <x v="0"/>
    <n v="0"/>
    <n v="2"/>
    <n v="215"/>
  </r>
  <r>
    <x v="20"/>
    <n v="281"/>
    <n v="354"/>
    <n v="121"/>
    <n v="281"/>
    <n v="356"/>
    <n v="336"/>
    <n v="356"/>
    <n v="336"/>
    <s v="truskawki"/>
    <s v="porzeczki"/>
    <x v="2"/>
    <n v="281"/>
    <n v="20"/>
    <n v="0"/>
  </r>
  <r>
    <x v="21"/>
    <n v="390"/>
    <n v="267"/>
    <n v="124"/>
    <n v="671"/>
    <n v="287"/>
    <n v="124"/>
    <n v="671"/>
    <n v="287"/>
    <s v="maliny"/>
    <s v="truskawki"/>
    <x v="0"/>
    <n v="384"/>
    <n v="0"/>
    <n v="124"/>
  </r>
  <r>
    <x v="22"/>
    <n v="308"/>
    <n v="337"/>
    <n v="105"/>
    <n v="692"/>
    <n v="337"/>
    <n v="229"/>
    <n v="692"/>
    <n v="337"/>
    <s v="maliny"/>
    <s v="truskawki"/>
    <x v="0"/>
    <n v="355"/>
    <n v="0"/>
    <n v="229"/>
  </r>
  <r>
    <x v="23"/>
    <n v="391"/>
    <n v="238"/>
    <n v="113"/>
    <n v="746"/>
    <n v="238"/>
    <n v="342"/>
    <n v="746"/>
    <n v="342"/>
    <s v="maliny"/>
    <s v="porzeczki"/>
    <x v="1"/>
    <n v="404"/>
    <n v="238"/>
    <n v="0"/>
  </r>
  <r>
    <x v="24"/>
    <n v="241"/>
    <n v="283"/>
    <n v="140"/>
    <n v="645"/>
    <n v="521"/>
    <n v="140"/>
    <n v="645"/>
    <n v="521"/>
    <s v="maliny"/>
    <s v="truskawki"/>
    <x v="0"/>
    <n v="124"/>
    <n v="0"/>
    <n v="140"/>
  </r>
  <r>
    <x v="25"/>
    <n v="249"/>
    <n v="275"/>
    <n v="118"/>
    <n v="373"/>
    <n v="275"/>
    <n v="258"/>
    <n v="373"/>
    <n v="275"/>
    <s v="maliny"/>
    <s v="truskawki"/>
    <x v="0"/>
    <n v="98"/>
    <n v="0"/>
    <n v="258"/>
  </r>
  <r>
    <x v="26"/>
    <n v="298"/>
    <n v="263"/>
    <n v="145"/>
    <n v="396"/>
    <n v="263"/>
    <n v="403"/>
    <n v="403"/>
    <n v="396"/>
    <s v="porzeczki"/>
    <s v="maliny"/>
    <x v="1"/>
    <n v="0"/>
    <n v="263"/>
    <n v="7"/>
  </r>
  <r>
    <x v="27"/>
    <n v="254"/>
    <n v="241"/>
    <n v="149"/>
    <n v="254"/>
    <n v="504"/>
    <n v="156"/>
    <n v="504"/>
    <n v="254"/>
    <s v="truskawki"/>
    <s v="maliny"/>
    <x v="0"/>
    <n v="0"/>
    <n v="250"/>
    <n v="156"/>
  </r>
  <r>
    <x v="28"/>
    <n v="329"/>
    <n v="323"/>
    <n v="134"/>
    <n v="329"/>
    <n v="573"/>
    <n v="290"/>
    <n v="573"/>
    <n v="329"/>
    <s v="truskawki"/>
    <s v="maliny"/>
    <x v="0"/>
    <n v="0"/>
    <n v="244"/>
    <n v="290"/>
  </r>
  <r>
    <x v="29"/>
    <n v="213"/>
    <n v="221"/>
    <n v="119"/>
    <n v="213"/>
    <n v="465"/>
    <n v="409"/>
    <n v="465"/>
    <n v="409"/>
    <s v="truskawki"/>
    <s v="porzeczki"/>
    <x v="2"/>
    <n v="213"/>
    <n v="56"/>
    <n v="0"/>
  </r>
  <r>
    <x v="30"/>
    <n v="294"/>
    <n v="326"/>
    <n v="145"/>
    <n v="507"/>
    <n v="382"/>
    <n v="145"/>
    <n v="507"/>
    <n v="382"/>
    <s v="maliny"/>
    <s v="truskawki"/>
    <x v="0"/>
    <n v="125"/>
    <n v="0"/>
    <n v="145"/>
  </r>
  <r>
    <x v="31"/>
    <n v="225"/>
    <n v="206"/>
    <n v="122"/>
    <n v="350"/>
    <n v="206"/>
    <n v="267"/>
    <n v="350"/>
    <n v="267"/>
    <s v="maliny"/>
    <s v="porzeczki"/>
    <x v="1"/>
    <n v="83"/>
    <n v="206"/>
    <n v="0"/>
  </r>
  <r>
    <x v="32"/>
    <n v="264"/>
    <n v="355"/>
    <n v="134"/>
    <n v="347"/>
    <n v="561"/>
    <n v="134"/>
    <n v="561"/>
    <n v="347"/>
    <s v="truskawki"/>
    <s v="maliny"/>
    <x v="0"/>
    <n v="0"/>
    <n v="214"/>
    <n v="134"/>
  </r>
  <r>
    <x v="33"/>
    <n v="253"/>
    <n v="271"/>
    <n v="142"/>
    <n v="253"/>
    <n v="485"/>
    <n v="276"/>
    <n v="485"/>
    <n v="276"/>
    <s v="truskawki"/>
    <s v="porzeczki"/>
    <x v="2"/>
    <n v="253"/>
    <n v="209"/>
    <n v="0"/>
  </r>
  <r>
    <x v="34"/>
    <n v="352"/>
    <n v="207"/>
    <n v="125"/>
    <n v="605"/>
    <n v="416"/>
    <n v="125"/>
    <n v="605"/>
    <n v="416"/>
    <s v="maliny"/>
    <s v="truskawki"/>
    <x v="0"/>
    <n v="189"/>
    <n v="0"/>
    <n v="125"/>
  </r>
  <r>
    <x v="35"/>
    <n v="269"/>
    <n v="248"/>
    <n v="137"/>
    <n v="458"/>
    <n v="248"/>
    <n v="262"/>
    <n v="458"/>
    <n v="262"/>
    <s v="maliny"/>
    <s v="porzeczki"/>
    <x v="1"/>
    <n v="196"/>
    <n v="248"/>
    <n v="0"/>
  </r>
  <r>
    <x v="36"/>
    <n v="242"/>
    <n v="247"/>
    <n v="125"/>
    <n v="438"/>
    <n v="495"/>
    <n v="125"/>
    <n v="495"/>
    <n v="438"/>
    <s v="truskawki"/>
    <s v="maliny"/>
    <x v="0"/>
    <n v="0"/>
    <n v="57"/>
    <n v="125"/>
  </r>
  <r>
    <x v="37"/>
    <n v="327"/>
    <n v="262"/>
    <n v="103"/>
    <n v="327"/>
    <n v="319"/>
    <n v="228"/>
    <n v="327"/>
    <n v="319"/>
    <s v="maliny"/>
    <s v="truskawki"/>
    <x v="0"/>
    <n v="8"/>
    <n v="0"/>
    <n v="228"/>
  </r>
  <r>
    <x v="38"/>
    <n v="316"/>
    <n v="253"/>
    <n v="134"/>
    <n v="324"/>
    <n v="253"/>
    <n v="362"/>
    <n v="362"/>
    <n v="324"/>
    <s v="porzeczki"/>
    <s v="maliny"/>
    <x v="1"/>
    <n v="0"/>
    <n v="253"/>
    <n v="38"/>
  </r>
  <r>
    <x v="39"/>
    <n v="294"/>
    <n v="249"/>
    <n v="137"/>
    <n v="294"/>
    <n v="502"/>
    <n v="175"/>
    <n v="502"/>
    <n v="294"/>
    <s v="truskawki"/>
    <s v="maliny"/>
    <x v="0"/>
    <n v="0"/>
    <n v="208"/>
    <n v="175"/>
  </r>
  <r>
    <x v="40"/>
    <n v="270"/>
    <n v="206"/>
    <n v="146"/>
    <n v="270"/>
    <n v="414"/>
    <n v="321"/>
    <n v="414"/>
    <n v="321"/>
    <s v="truskawki"/>
    <s v="porzeczki"/>
    <x v="2"/>
    <n v="270"/>
    <n v="93"/>
    <n v="0"/>
  </r>
  <r>
    <x v="41"/>
    <n v="349"/>
    <n v="301"/>
    <n v="138"/>
    <n v="619"/>
    <n v="394"/>
    <n v="138"/>
    <n v="619"/>
    <n v="394"/>
    <s v="maliny"/>
    <s v="truskawki"/>
    <x v="0"/>
    <n v="225"/>
    <n v="0"/>
    <n v="138"/>
  </r>
  <r>
    <x v="42"/>
    <n v="224"/>
    <n v="385"/>
    <n v="138"/>
    <n v="449"/>
    <n v="385"/>
    <n v="276"/>
    <n v="449"/>
    <n v="385"/>
    <s v="maliny"/>
    <s v="truskawki"/>
    <x v="0"/>
    <n v="64"/>
    <n v="0"/>
    <n v="276"/>
  </r>
  <r>
    <x v="43"/>
    <n v="309"/>
    <n v="204"/>
    <n v="140"/>
    <n v="373"/>
    <n v="204"/>
    <n v="416"/>
    <n v="416"/>
    <n v="373"/>
    <s v="porzeczki"/>
    <s v="maliny"/>
    <x v="1"/>
    <n v="0"/>
    <n v="204"/>
    <n v="43"/>
  </r>
  <r>
    <x v="44"/>
    <n v="246"/>
    <n v="275"/>
    <n v="130"/>
    <n v="246"/>
    <n v="479"/>
    <n v="173"/>
    <n v="479"/>
    <n v="246"/>
    <s v="truskawki"/>
    <s v="maliny"/>
    <x v="0"/>
    <n v="0"/>
    <n v="233"/>
    <n v="173"/>
  </r>
  <r>
    <x v="45"/>
    <n v="241"/>
    <n v="247"/>
    <n v="166"/>
    <n v="241"/>
    <n v="480"/>
    <n v="339"/>
    <n v="480"/>
    <n v="339"/>
    <s v="truskawki"/>
    <s v="porzeczki"/>
    <x v="2"/>
    <n v="241"/>
    <n v="141"/>
    <n v="0"/>
  </r>
  <r>
    <x v="46"/>
    <n v="365"/>
    <n v="256"/>
    <n v="132"/>
    <n v="606"/>
    <n v="397"/>
    <n v="132"/>
    <n v="606"/>
    <n v="397"/>
    <s v="maliny"/>
    <s v="truskawki"/>
    <x v="0"/>
    <n v="209"/>
    <n v="0"/>
    <n v="132"/>
  </r>
  <r>
    <x v="47"/>
    <n v="225"/>
    <n v="392"/>
    <n v="158"/>
    <n v="434"/>
    <n v="392"/>
    <n v="290"/>
    <n v="434"/>
    <n v="392"/>
    <s v="maliny"/>
    <s v="truskawki"/>
    <x v="0"/>
    <n v="42"/>
    <n v="0"/>
    <n v="290"/>
  </r>
  <r>
    <x v="48"/>
    <n v="335"/>
    <n v="254"/>
    <n v="173"/>
    <n v="377"/>
    <n v="254"/>
    <n v="463"/>
    <n v="463"/>
    <n v="377"/>
    <s v="porzeczki"/>
    <s v="maliny"/>
    <x v="1"/>
    <n v="0"/>
    <n v="254"/>
    <n v="86"/>
  </r>
  <r>
    <x v="49"/>
    <n v="376"/>
    <n v="258"/>
    <n v="151"/>
    <n v="376"/>
    <n v="512"/>
    <n v="237"/>
    <n v="512"/>
    <n v="376"/>
    <s v="truskawki"/>
    <s v="maliny"/>
    <x v="0"/>
    <n v="0"/>
    <n v="136"/>
    <n v="237"/>
  </r>
  <r>
    <x v="50"/>
    <n v="310"/>
    <n v="248"/>
    <n v="173"/>
    <n v="310"/>
    <n v="384"/>
    <n v="410"/>
    <n v="410"/>
    <n v="384"/>
    <s v="porzeczki"/>
    <s v="truskawki"/>
    <x v="2"/>
    <n v="310"/>
    <n v="0"/>
    <n v="26"/>
  </r>
  <r>
    <x v="51"/>
    <n v="408"/>
    <n v="250"/>
    <n v="242"/>
    <n v="718"/>
    <n v="250"/>
    <n v="268"/>
    <n v="718"/>
    <n v="268"/>
    <s v="maliny"/>
    <s v="porzeczki"/>
    <x v="1"/>
    <n v="450"/>
    <n v="250"/>
    <n v="0"/>
  </r>
  <r>
    <x v="52"/>
    <n v="256"/>
    <n v="393"/>
    <n v="219"/>
    <n v="706"/>
    <n v="643"/>
    <n v="219"/>
    <n v="706"/>
    <n v="643"/>
    <s v="maliny"/>
    <s v="truskawki"/>
    <x v="0"/>
    <n v="63"/>
    <n v="0"/>
    <n v="219"/>
  </r>
  <r>
    <x v="53"/>
    <n v="322"/>
    <n v="425"/>
    <n v="215"/>
    <n v="385"/>
    <n v="425"/>
    <n v="434"/>
    <n v="434"/>
    <n v="425"/>
    <s v="porzeczki"/>
    <s v="truskawki"/>
    <x v="2"/>
    <n v="385"/>
    <n v="0"/>
    <n v="9"/>
  </r>
  <r>
    <x v="54"/>
    <n v="447"/>
    <n v="385"/>
    <n v="212"/>
    <n v="832"/>
    <n v="385"/>
    <n v="221"/>
    <n v="832"/>
    <n v="385"/>
    <s v="maliny"/>
    <s v="truskawki"/>
    <x v="0"/>
    <n v="447"/>
    <n v="0"/>
    <n v="221"/>
  </r>
  <r>
    <x v="55"/>
    <n v="408"/>
    <n v="260"/>
    <n v="225"/>
    <n v="855"/>
    <n v="260"/>
    <n v="446"/>
    <n v="855"/>
    <n v="446"/>
    <s v="maliny"/>
    <s v="porzeczki"/>
    <x v="1"/>
    <n v="409"/>
    <n v="260"/>
    <n v="0"/>
  </r>
  <r>
    <x v="56"/>
    <n v="283"/>
    <n v="396"/>
    <n v="221"/>
    <n v="692"/>
    <n v="656"/>
    <n v="221"/>
    <n v="692"/>
    <n v="656"/>
    <s v="maliny"/>
    <s v="truskawki"/>
    <x v="0"/>
    <n v="36"/>
    <n v="0"/>
    <n v="221"/>
  </r>
  <r>
    <x v="57"/>
    <n v="414"/>
    <n v="314"/>
    <n v="220"/>
    <n v="450"/>
    <n v="314"/>
    <n v="441"/>
    <n v="450"/>
    <n v="441"/>
    <s v="maliny"/>
    <s v="porzeczki"/>
    <x v="1"/>
    <n v="9"/>
    <n v="314"/>
    <n v="0"/>
  </r>
  <r>
    <x v="58"/>
    <n v="442"/>
    <n v="449"/>
    <n v="245"/>
    <n v="451"/>
    <n v="763"/>
    <n v="245"/>
    <n v="763"/>
    <n v="451"/>
    <s v="truskawki"/>
    <s v="maliny"/>
    <x v="0"/>
    <n v="0"/>
    <n v="312"/>
    <n v="245"/>
  </r>
  <r>
    <x v="59"/>
    <n v="269"/>
    <n v="370"/>
    <n v="242"/>
    <n v="269"/>
    <n v="682"/>
    <n v="487"/>
    <n v="682"/>
    <n v="487"/>
    <s v="truskawki"/>
    <s v="porzeczki"/>
    <x v="2"/>
    <n v="269"/>
    <n v="195"/>
    <n v="0"/>
  </r>
  <r>
    <x v="60"/>
    <n v="444"/>
    <n v="350"/>
    <n v="236"/>
    <n v="713"/>
    <n v="545"/>
    <n v="236"/>
    <n v="713"/>
    <n v="545"/>
    <s v="maliny"/>
    <s v="truskawki"/>
    <x v="0"/>
    <n v="168"/>
    <n v="0"/>
    <n v="236"/>
  </r>
  <r>
    <x v="61"/>
    <n v="425"/>
    <n v="342"/>
    <n v="237"/>
    <n v="593"/>
    <n v="342"/>
    <n v="473"/>
    <n v="593"/>
    <n v="473"/>
    <s v="maliny"/>
    <s v="porzeczki"/>
    <x v="1"/>
    <n v="120"/>
    <n v="342"/>
    <n v="0"/>
  </r>
  <r>
    <x v="62"/>
    <n v="377"/>
    <n v="290"/>
    <n v="240"/>
    <n v="497"/>
    <n v="632"/>
    <n v="240"/>
    <n v="632"/>
    <n v="497"/>
    <s v="truskawki"/>
    <s v="maliny"/>
    <x v="0"/>
    <n v="0"/>
    <n v="135"/>
    <n v="240"/>
  </r>
  <r>
    <x v="63"/>
    <n v="382"/>
    <n v="360"/>
    <n v="203"/>
    <n v="382"/>
    <n v="495"/>
    <n v="443"/>
    <n v="495"/>
    <n v="443"/>
    <s v="truskawki"/>
    <s v="porzeczki"/>
    <x v="2"/>
    <n v="382"/>
    <n v="52"/>
    <n v="0"/>
  </r>
  <r>
    <x v="64"/>
    <n v="287"/>
    <n v="428"/>
    <n v="204"/>
    <n v="669"/>
    <n v="480"/>
    <n v="204"/>
    <n v="669"/>
    <n v="480"/>
    <s v="maliny"/>
    <s v="truskawki"/>
    <x v="0"/>
    <n v="189"/>
    <n v="0"/>
    <n v="204"/>
  </r>
  <r>
    <x v="65"/>
    <n v="429"/>
    <n v="394"/>
    <n v="246"/>
    <n v="618"/>
    <n v="394"/>
    <n v="450"/>
    <n v="618"/>
    <n v="450"/>
    <s v="maliny"/>
    <s v="porzeczki"/>
    <x v="1"/>
    <n v="168"/>
    <n v="394"/>
    <n v="0"/>
  </r>
  <r>
    <x v="66"/>
    <n v="287"/>
    <n v="356"/>
    <n v="233"/>
    <n v="455"/>
    <n v="750"/>
    <n v="233"/>
    <n v="750"/>
    <n v="455"/>
    <s v="truskawki"/>
    <s v="maliny"/>
    <x v="0"/>
    <n v="0"/>
    <n v="295"/>
    <n v="233"/>
  </r>
  <r>
    <x v="67"/>
    <n v="421"/>
    <n v="292"/>
    <n v="226"/>
    <n v="421"/>
    <n v="587"/>
    <n v="459"/>
    <n v="587"/>
    <n v="459"/>
    <s v="truskawki"/>
    <s v="porzeczki"/>
    <x v="2"/>
    <n v="421"/>
    <n v="128"/>
    <n v="0"/>
  </r>
  <r>
    <x v="68"/>
    <n v="334"/>
    <n v="353"/>
    <n v="282"/>
    <n v="755"/>
    <n v="481"/>
    <n v="282"/>
    <n v="755"/>
    <n v="481"/>
    <s v="maliny"/>
    <s v="truskawki"/>
    <x v="0"/>
    <n v="274"/>
    <n v="0"/>
    <n v="282"/>
  </r>
  <r>
    <x v="69"/>
    <n v="282"/>
    <n v="329"/>
    <n v="262"/>
    <n v="556"/>
    <n v="329"/>
    <n v="544"/>
    <n v="556"/>
    <n v="544"/>
    <s v="maliny"/>
    <s v="porzeczki"/>
    <x v="1"/>
    <n v="12"/>
    <n v="329"/>
    <n v="0"/>
  </r>
  <r>
    <x v="70"/>
    <n v="356"/>
    <n v="331"/>
    <n v="290"/>
    <n v="368"/>
    <n v="660"/>
    <n v="290"/>
    <n v="660"/>
    <n v="368"/>
    <s v="truskawki"/>
    <s v="maliny"/>
    <x v="0"/>
    <n v="0"/>
    <n v="292"/>
    <n v="290"/>
  </r>
  <r>
    <x v="71"/>
    <n v="307"/>
    <n v="394"/>
    <n v="256"/>
    <n v="307"/>
    <n v="686"/>
    <n v="546"/>
    <n v="686"/>
    <n v="546"/>
    <s v="truskawki"/>
    <s v="porzeczki"/>
    <x v="2"/>
    <n v="307"/>
    <n v="140"/>
    <n v="0"/>
  </r>
  <r>
    <x v="72"/>
    <n v="441"/>
    <n v="271"/>
    <n v="292"/>
    <n v="748"/>
    <n v="411"/>
    <n v="292"/>
    <n v="748"/>
    <n v="411"/>
    <s v="maliny"/>
    <s v="truskawki"/>
    <x v="0"/>
    <n v="337"/>
    <n v="0"/>
    <n v="292"/>
  </r>
  <r>
    <x v="73"/>
    <n v="407"/>
    <n v="311"/>
    <n v="280"/>
    <n v="744"/>
    <n v="311"/>
    <n v="572"/>
    <n v="744"/>
    <n v="572"/>
    <s v="maliny"/>
    <s v="porzeczki"/>
    <x v="1"/>
    <n v="172"/>
    <n v="311"/>
    <n v="0"/>
  </r>
  <r>
    <x v="74"/>
    <n v="480"/>
    <n v="342"/>
    <n v="292"/>
    <n v="652"/>
    <n v="653"/>
    <n v="292"/>
    <n v="653"/>
    <n v="652"/>
    <s v="truskawki"/>
    <s v="maliny"/>
    <x v="0"/>
    <n v="0"/>
    <n v="1"/>
    <n v="292"/>
  </r>
  <r>
    <x v="75"/>
    <n v="494"/>
    <n v="310"/>
    <n v="275"/>
    <n v="494"/>
    <n v="311"/>
    <n v="567"/>
    <n v="567"/>
    <n v="494"/>
    <s v="porzeczki"/>
    <s v="maliny"/>
    <x v="1"/>
    <n v="0"/>
    <n v="311"/>
    <n v="73"/>
  </r>
  <r>
    <x v="76"/>
    <n v="493"/>
    <n v="431"/>
    <n v="283"/>
    <n v="493"/>
    <n v="742"/>
    <n v="356"/>
    <n v="742"/>
    <n v="493"/>
    <s v="truskawki"/>
    <s v="maliny"/>
    <x v="0"/>
    <n v="0"/>
    <n v="249"/>
    <n v="356"/>
  </r>
  <r>
    <x v="77"/>
    <n v="302"/>
    <n v="415"/>
    <n v="297"/>
    <n v="302"/>
    <n v="664"/>
    <n v="653"/>
    <n v="664"/>
    <n v="653"/>
    <s v="truskawki"/>
    <s v="porzeczki"/>
    <x v="2"/>
    <n v="302"/>
    <n v="11"/>
    <n v="0"/>
  </r>
  <r>
    <x v="78"/>
    <n v="331"/>
    <n v="353"/>
    <n v="373"/>
    <n v="633"/>
    <n v="364"/>
    <n v="373"/>
    <n v="633"/>
    <n v="373"/>
    <s v="maliny"/>
    <s v="porzeczki"/>
    <x v="1"/>
    <n v="260"/>
    <n v="364"/>
    <n v="0"/>
  </r>
  <r>
    <x v="79"/>
    <n v="486"/>
    <n v="323"/>
    <n v="359"/>
    <n v="746"/>
    <n v="687"/>
    <n v="359"/>
    <n v="746"/>
    <n v="687"/>
    <s v="maliny"/>
    <s v="truskawki"/>
    <x v="0"/>
    <n v="59"/>
    <n v="0"/>
    <n v="359"/>
  </r>
  <r>
    <x v="80"/>
    <n v="360"/>
    <n v="331"/>
    <n v="445"/>
    <n v="419"/>
    <n v="331"/>
    <n v="804"/>
    <n v="804"/>
    <n v="419"/>
    <s v="porzeczki"/>
    <s v="maliny"/>
    <x v="1"/>
    <n v="0"/>
    <n v="331"/>
    <n v="385"/>
  </r>
  <r>
    <x v="81"/>
    <n v="391"/>
    <n v="455"/>
    <n v="427"/>
    <n v="391"/>
    <n v="786"/>
    <n v="812"/>
    <n v="812"/>
    <n v="786"/>
    <s v="porzeczki"/>
    <s v="truskawki"/>
    <x v="2"/>
    <n v="391"/>
    <n v="0"/>
    <n v="26"/>
  </r>
  <r>
    <x v="82"/>
    <n v="327"/>
    <n v="471"/>
    <n v="423"/>
    <n v="718"/>
    <n v="471"/>
    <n v="449"/>
    <n v="718"/>
    <n v="471"/>
    <s v="maliny"/>
    <s v="truskawki"/>
    <x v="0"/>
    <n v="247"/>
    <n v="0"/>
    <n v="449"/>
  </r>
  <r>
    <x v="83"/>
    <n v="355"/>
    <n v="490"/>
    <n v="449"/>
    <n v="602"/>
    <n v="490"/>
    <n v="898"/>
    <n v="898"/>
    <n v="602"/>
    <s v="porzeczki"/>
    <s v="maliny"/>
    <x v="1"/>
    <n v="0"/>
    <n v="490"/>
    <n v="296"/>
  </r>
  <r>
    <x v="84"/>
    <n v="360"/>
    <n v="339"/>
    <n v="470"/>
    <n v="360"/>
    <n v="829"/>
    <n v="766"/>
    <n v="829"/>
    <n v="766"/>
    <s v="truskawki"/>
    <s v="porzeczki"/>
    <x v="2"/>
    <n v="360"/>
    <n v="63"/>
    <n v="0"/>
  </r>
  <r>
    <x v="85"/>
    <n v="303"/>
    <n v="404"/>
    <n v="434"/>
    <n v="663"/>
    <n v="467"/>
    <n v="434"/>
    <n v="663"/>
    <n v="467"/>
    <s v="maliny"/>
    <s v="truskawki"/>
    <x v="0"/>
    <n v="196"/>
    <n v="0"/>
    <n v="434"/>
  </r>
  <r>
    <x v="86"/>
    <n v="310"/>
    <n v="332"/>
    <n v="536"/>
    <n v="506"/>
    <n v="332"/>
    <n v="970"/>
    <n v="970"/>
    <n v="506"/>
    <s v="porzeczki"/>
    <s v="maliny"/>
    <x v="1"/>
    <n v="0"/>
    <n v="332"/>
    <n v="464"/>
  </r>
  <r>
    <x v="87"/>
    <n v="435"/>
    <n v="406"/>
    <n v="421"/>
    <n v="435"/>
    <n v="738"/>
    <n v="885"/>
    <n v="885"/>
    <n v="738"/>
    <s v="porzeczki"/>
    <s v="truskawki"/>
    <x v="2"/>
    <n v="435"/>
    <n v="0"/>
    <n v="147"/>
  </r>
  <r>
    <x v="88"/>
    <n v="344"/>
    <n v="348"/>
    <n v="555"/>
    <n v="779"/>
    <n v="348"/>
    <n v="702"/>
    <n v="779"/>
    <n v="702"/>
    <s v="maliny"/>
    <s v="porzeczki"/>
    <x v="1"/>
    <n v="77"/>
    <n v="348"/>
    <n v="0"/>
  </r>
  <r>
    <x v="89"/>
    <n v="303"/>
    <n v="335"/>
    <n v="436"/>
    <n v="380"/>
    <n v="683"/>
    <n v="436"/>
    <n v="683"/>
    <n v="436"/>
    <s v="truskawki"/>
    <s v="porzeczki"/>
    <x v="2"/>
    <n v="380"/>
    <n v="247"/>
    <n v="0"/>
  </r>
  <r>
    <x v="90"/>
    <n v="433"/>
    <n v="425"/>
    <n v="422"/>
    <n v="813"/>
    <n v="672"/>
    <n v="422"/>
    <n v="813"/>
    <n v="672"/>
    <s v="maliny"/>
    <s v="truskawki"/>
    <x v="0"/>
    <n v="141"/>
    <n v="0"/>
    <n v="422"/>
  </r>
  <r>
    <x v="91"/>
    <n v="350"/>
    <n v="378"/>
    <n v="419"/>
    <n v="491"/>
    <n v="378"/>
    <n v="841"/>
    <n v="841"/>
    <n v="491"/>
    <s v="porzeczki"/>
    <s v="maliny"/>
    <x v="1"/>
    <n v="0"/>
    <n v="378"/>
    <n v="350"/>
  </r>
  <r>
    <x v="92"/>
    <n v="396"/>
    <n v="466"/>
    <n v="434"/>
    <n v="396"/>
    <n v="844"/>
    <n v="784"/>
    <n v="844"/>
    <n v="784"/>
    <s v="truskawki"/>
    <s v="porzeczki"/>
    <x v="2"/>
    <n v="396"/>
    <n v="60"/>
    <n v="0"/>
  </r>
  <r>
    <x v="93"/>
    <n v="495"/>
    <n v="410"/>
    <n v="418"/>
    <n v="891"/>
    <n v="470"/>
    <n v="418"/>
    <n v="891"/>
    <n v="470"/>
    <s v="maliny"/>
    <s v="truskawki"/>
    <x v="0"/>
    <n v="421"/>
    <n v="0"/>
    <n v="418"/>
  </r>
  <r>
    <x v="94"/>
    <n v="420"/>
    <n v="328"/>
    <n v="422"/>
    <n v="841"/>
    <n v="328"/>
    <n v="840"/>
    <n v="841"/>
    <n v="840"/>
    <s v="maliny"/>
    <s v="porzeczki"/>
    <x v="1"/>
    <n v="1"/>
    <n v="328"/>
    <n v="0"/>
  </r>
  <r>
    <x v="95"/>
    <n v="411"/>
    <n v="481"/>
    <n v="445"/>
    <n v="412"/>
    <n v="809"/>
    <n v="445"/>
    <n v="809"/>
    <n v="445"/>
    <s v="truskawki"/>
    <s v="porzeczki"/>
    <x v="2"/>
    <n v="412"/>
    <n v="364"/>
    <n v="0"/>
  </r>
  <r>
    <x v="96"/>
    <n v="317"/>
    <n v="434"/>
    <n v="411"/>
    <n v="729"/>
    <n v="798"/>
    <n v="411"/>
    <n v="798"/>
    <n v="729"/>
    <s v="truskawki"/>
    <s v="maliny"/>
    <x v="0"/>
    <n v="0"/>
    <n v="69"/>
    <n v="411"/>
  </r>
  <r>
    <x v="97"/>
    <n v="342"/>
    <n v="465"/>
    <n v="417"/>
    <n v="342"/>
    <n v="534"/>
    <n v="828"/>
    <n v="828"/>
    <n v="534"/>
    <s v="porzeczki"/>
    <s v="truskawki"/>
    <x v="2"/>
    <n v="342"/>
    <n v="0"/>
    <n v="294"/>
  </r>
  <r>
    <x v="98"/>
    <n v="450"/>
    <n v="318"/>
    <n v="490"/>
    <n v="792"/>
    <n v="318"/>
    <n v="784"/>
    <n v="792"/>
    <n v="784"/>
    <s v="maliny"/>
    <s v="porzeczki"/>
    <x v="1"/>
    <n v="8"/>
    <n v="318"/>
    <n v="0"/>
  </r>
  <r>
    <x v="99"/>
    <n v="343"/>
    <n v="329"/>
    <n v="345"/>
    <n v="351"/>
    <n v="647"/>
    <n v="345"/>
    <n v="647"/>
    <n v="351"/>
    <s v="truskawki"/>
    <s v="maliny"/>
    <x v="0"/>
    <n v="0"/>
    <n v="296"/>
    <n v="345"/>
  </r>
  <r>
    <x v="100"/>
    <n v="287"/>
    <n v="328"/>
    <n v="377"/>
    <n v="287"/>
    <n v="624"/>
    <n v="722"/>
    <n v="722"/>
    <n v="624"/>
    <s v="porzeczki"/>
    <s v="truskawki"/>
    <x v="2"/>
    <n v="287"/>
    <n v="0"/>
    <n v="98"/>
  </r>
  <r>
    <x v="101"/>
    <n v="298"/>
    <n v="401"/>
    <n v="416"/>
    <n v="585"/>
    <n v="401"/>
    <n v="514"/>
    <n v="585"/>
    <n v="514"/>
    <s v="maliny"/>
    <s v="porzeczki"/>
    <x v="1"/>
    <n v="71"/>
    <n v="401"/>
    <n v="0"/>
  </r>
  <r>
    <x v="102"/>
    <n v="429"/>
    <n v="348"/>
    <n v="426"/>
    <n v="500"/>
    <n v="749"/>
    <n v="426"/>
    <n v="749"/>
    <n v="500"/>
    <s v="truskawki"/>
    <s v="maliny"/>
    <x v="0"/>
    <n v="0"/>
    <n v="249"/>
    <n v="426"/>
  </r>
  <r>
    <x v="103"/>
    <n v="417"/>
    <n v="457"/>
    <n v="438"/>
    <n v="417"/>
    <n v="706"/>
    <n v="864"/>
    <n v="864"/>
    <n v="706"/>
    <s v="porzeczki"/>
    <s v="truskawki"/>
    <x v="2"/>
    <n v="417"/>
    <n v="0"/>
    <n v="158"/>
  </r>
  <r>
    <x v="104"/>
    <n v="384"/>
    <n v="330"/>
    <n v="292"/>
    <n v="801"/>
    <n v="330"/>
    <n v="450"/>
    <n v="801"/>
    <n v="450"/>
    <s v="maliny"/>
    <s v="porzeczki"/>
    <x v="1"/>
    <n v="351"/>
    <n v="330"/>
    <n v="0"/>
  </r>
  <r>
    <x v="105"/>
    <n v="370"/>
    <n v="388"/>
    <n v="390"/>
    <n v="721"/>
    <n v="718"/>
    <n v="390"/>
    <n v="721"/>
    <n v="718"/>
    <s v="maliny"/>
    <s v="truskawki"/>
    <x v="0"/>
    <n v="3"/>
    <n v="0"/>
    <n v="390"/>
  </r>
  <r>
    <x v="106"/>
    <n v="436"/>
    <n v="298"/>
    <n v="420"/>
    <n v="439"/>
    <n v="298"/>
    <n v="810"/>
    <n v="810"/>
    <n v="439"/>
    <s v="porzeczki"/>
    <s v="maliny"/>
    <x v="1"/>
    <n v="0"/>
    <n v="298"/>
    <n v="371"/>
  </r>
  <r>
    <x v="107"/>
    <n v="303"/>
    <n v="429"/>
    <n v="407"/>
    <n v="303"/>
    <n v="727"/>
    <n v="778"/>
    <n v="778"/>
    <n v="727"/>
    <s v="porzeczki"/>
    <s v="truskawki"/>
    <x v="2"/>
    <n v="303"/>
    <n v="0"/>
    <n v="51"/>
  </r>
  <r>
    <x v="108"/>
    <n v="449"/>
    <n v="444"/>
    <n v="425"/>
    <n v="752"/>
    <n v="444"/>
    <n v="476"/>
    <n v="752"/>
    <n v="476"/>
    <s v="maliny"/>
    <s v="porzeczki"/>
    <x v="1"/>
    <n v="276"/>
    <n v="444"/>
    <n v="0"/>
  </r>
  <r>
    <x v="109"/>
    <n v="300"/>
    <n v="358"/>
    <n v="377"/>
    <n v="576"/>
    <n v="802"/>
    <n v="377"/>
    <n v="802"/>
    <n v="576"/>
    <s v="truskawki"/>
    <s v="maliny"/>
    <x v="0"/>
    <n v="0"/>
    <n v="226"/>
    <n v="377"/>
  </r>
  <r>
    <x v="110"/>
    <n v="307"/>
    <n v="417"/>
    <n v="405"/>
    <n v="307"/>
    <n v="643"/>
    <n v="782"/>
    <n v="782"/>
    <n v="643"/>
    <s v="porzeczki"/>
    <s v="truskawki"/>
    <x v="2"/>
    <n v="307"/>
    <n v="0"/>
    <n v="139"/>
  </r>
  <r>
    <x v="111"/>
    <n v="314"/>
    <n v="340"/>
    <n v="345"/>
    <n v="621"/>
    <n v="340"/>
    <n v="484"/>
    <n v="621"/>
    <n v="484"/>
    <s v="maliny"/>
    <s v="porzeczki"/>
    <x v="1"/>
    <n v="137"/>
    <n v="340"/>
    <n v="0"/>
  </r>
  <r>
    <x v="112"/>
    <n v="379"/>
    <n v="288"/>
    <n v="353"/>
    <n v="516"/>
    <n v="628"/>
    <n v="353"/>
    <n v="628"/>
    <n v="516"/>
    <s v="truskawki"/>
    <s v="maliny"/>
    <x v="0"/>
    <n v="0"/>
    <n v="112"/>
    <n v="353"/>
  </r>
  <r>
    <x v="113"/>
    <n v="405"/>
    <n v="454"/>
    <n v="342"/>
    <n v="405"/>
    <n v="566"/>
    <n v="695"/>
    <n v="695"/>
    <n v="566"/>
    <s v="porzeczki"/>
    <s v="truskawki"/>
    <x v="2"/>
    <n v="405"/>
    <n v="0"/>
    <n v="129"/>
  </r>
  <r>
    <x v="114"/>
    <n v="407"/>
    <n v="300"/>
    <n v="365"/>
    <n v="812"/>
    <n v="300"/>
    <n v="494"/>
    <n v="812"/>
    <n v="494"/>
    <s v="maliny"/>
    <s v="porzeczki"/>
    <x v="1"/>
    <n v="318"/>
    <n v="300"/>
    <n v="0"/>
  </r>
  <r>
    <x v="115"/>
    <n v="432"/>
    <n v="423"/>
    <n v="221"/>
    <n v="750"/>
    <n v="723"/>
    <n v="221"/>
    <n v="750"/>
    <n v="723"/>
    <s v="maliny"/>
    <s v="truskawki"/>
    <x v="0"/>
    <n v="27"/>
    <n v="0"/>
    <n v="221"/>
  </r>
  <r>
    <x v="116"/>
    <n v="405"/>
    <n v="449"/>
    <n v="231"/>
    <n v="432"/>
    <n v="449"/>
    <n v="452"/>
    <n v="452"/>
    <n v="449"/>
    <s v="porzeczki"/>
    <s v="truskawki"/>
    <x v="2"/>
    <n v="432"/>
    <n v="0"/>
    <n v="3"/>
  </r>
  <r>
    <x v="117"/>
    <n v="162"/>
    <n v="294"/>
    <n v="255"/>
    <n v="594"/>
    <n v="294"/>
    <n v="258"/>
    <n v="594"/>
    <n v="294"/>
    <s v="maliny"/>
    <s v="truskawki"/>
    <x v="0"/>
    <n v="300"/>
    <n v="0"/>
    <n v="258"/>
  </r>
  <r>
    <x v="118"/>
    <n v="297"/>
    <n v="341"/>
    <n v="223"/>
    <n v="597"/>
    <n v="341"/>
    <n v="481"/>
    <n v="597"/>
    <n v="481"/>
    <s v="maliny"/>
    <s v="porzeczki"/>
    <x v="1"/>
    <n v="116"/>
    <n v="341"/>
    <n v="0"/>
  </r>
  <r>
    <x v="119"/>
    <n v="226"/>
    <n v="329"/>
    <n v="261"/>
    <n v="342"/>
    <n v="670"/>
    <n v="261"/>
    <n v="670"/>
    <n v="342"/>
    <s v="truskawki"/>
    <s v="maliny"/>
    <x v="0"/>
    <n v="0"/>
    <n v="328"/>
    <n v="261"/>
  </r>
  <r>
    <x v="120"/>
    <n v="226"/>
    <n v="256"/>
    <n v="239"/>
    <n v="226"/>
    <n v="584"/>
    <n v="500"/>
    <n v="584"/>
    <n v="500"/>
    <s v="truskawki"/>
    <s v="porzeczki"/>
    <x v="2"/>
    <n v="226"/>
    <n v="84"/>
    <n v="0"/>
  </r>
  <r>
    <x v="121"/>
    <n v="287"/>
    <n v="217"/>
    <n v="262"/>
    <n v="513"/>
    <n v="301"/>
    <n v="262"/>
    <n v="513"/>
    <n v="301"/>
    <s v="maliny"/>
    <s v="truskawki"/>
    <x v="0"/>
    <n v="212"/>
    <n v="0"/>
    <n v="262"/>
  </r>
  <r>
    <x v="122"/>
    <n v="351"/>
    <n v="266"/>
    <n v="226"/>
    <n v="563"/>
    <n v="266"/>
    <n v="488"/>
    <n v="563"/>
    <n v="488"/>
    <s v="maliny"/>
    <s v="porzeczki"/>
    <x v="1"/>
    <n v="75"/>
    <n v="266"/>
    <n v="0"/>
  </r>
  <r>
    <x v="123"/>
    <n v="214"/>
    <n v="260"/>
    <n v="241"/>
    <n v="289"/>
    <n v="526"/>
    <n v="241"/>
    <n v="526"/>
    <n v="289"/>
    <s v="truskawki"/>
    <s v="maliny"/>
    <x v="0"/>
    <n v="0"/>
    <n v="237"/>
    <n v="241"/>
  </r>
  <r>
    <x v="124"/>
    <n v="282"/>
    <n v="227"/>
    <n v="258"/>
    <n v="282"/>
    <n v="464"/>
    <n v="499"/>
    <n v="499"/>
    <n v="464"/>
    <s v="porzeczki"/>
    <s v="truskawki"/>
    <x v="2"/>
    <n v="282"/>
    <n v="0"/>
    <n v="35"/>
  </r>
  <r>
    <x v="125"/>
    <n v="257"/>
    <n v="251"/>
    <n v="252"/>
    <n v="539"/>
    <n v="251"/>
    <n v="287"/>
    <n v="539"/>
    <n v="287"/>
    <s v="maliny"/>
    <s v="porzeczki"/>
    <x v="1"/>
    <n v="252"/>
    <n v="251"/>
    <n v="0"/>
  </r>
  <r>
    <x v="126"/>
    <n v="172"/>
    <n v="171"/>
    <n v="268"/>
    <n v="424"/>
    <n v="422"/>
    <n v="268"/>
    <n v="424"/>
    <n v="422"/>
    <s v="maliny"/>
    <s v="truskawki"/>
    <x v="0"/>
    <n v="2"/>
    <n v="0"/>
    <n v="268"/>
  </r>
  <r>
    <x v="127"/>
    <n v="197"/>
    <n v="326"/>
    <n v="224"/>
    <n v="199"/>
    <n v="326"/>
    <n v="492"/>
    <n v="492"/>
    <n v="326"/>
    <s v="porzeczki"/>
    <s v="truskawki"/>
    <x v="2"/>
    <n v="199"/>
    <n v="0"/>
    <n v="166"/>
  </r>
  <r>
    <x v="128"/>
    <n v="292"/>
    <n v="329"/>
    <n v="255"/>
    <n v="491"/>
    <n v="329"/>
    <n v="421"/>
    <n v="491"/>
    <n v="421"/>
    <s v="maliny"/>
    <s v="porzeczki"/>
    <x v="1"/>
    <n v="70"/>
    <n v="329"/>
    <n v="0"/>
  </r>
  <r>
    <x v="129"/>
    <n v="172"/>
    <n v="216"/>
    <n v="199"/>
    <n v="242"/>
    <n v="545"/>
    <n v="199"/>
    <n v="545"/>
    <n v="242"/>
    <s v="truskawki"/>
    <s v="maliny"/>
    <x v="0"/>
    <n v="0"/>
    <n v="303"/>
    <n v="199"/>
  </r>
  <r>
    <x v="130"/>
    <n v="258"/>
    <n v="291"/>
    <n v="220"/>
    <n v="258"/>
    <n v="594"/>
    <n v="419"/>
    <n v="594"/>
    <n v="419"/>
    <s v="truskawki"/>
    <s v="porzeczki"/>
    <x v="2"/>
    <n v="258"/>
    <n v="175"/>
    <n v="0"/>
  </r>
  <r>
    <x v="131"/>
    <n v="276"/>
    <n v="347"/>
    <n v="197"/>
    <n v="534"/>
    <n v="522"/>
    <n v="197"/>
    <n v="534"/>
    <n v="522"/>
    <s v="maliny"/>
    <s v="truskawki"/>
    <x v="0"/>
    <n v="12"/>
    <n v="0"/>
    <n v="197"/>
  </r>
  <r>
    <x v="132"/>
    <n v="210"/>
    <n v="333"/>
    <n v="218"/>
    <n v="222"/>
    <n v="333"/>
    <n v="415"/>
    <n v="415"/>
    <n v="333"/>
    <s v="porzeczki"/>
    <s v="truskawki"/>
    <x v="2"/>
    <n v="222"/>
    <n v="0"/>
    <n v="82"/>
  </r>
  <r>
    <x v="133"/>
    <n v="168"/>
    <n v="211"/>
    <n v="180"/>
    <n v="390"/>
    <n v="211"/>
    <n v="262"/>
    <n v="390"/>
    <n v="262"/>
    <s v="maliny"/>
    <s v="porzeczki"/>
    <x v="1"/>
    <n v="128"/>
    <n v="211"/>
    <n v="0"/>
  </r>
  <r>
    <x v="134"/>
    <n v="196"/>
    <n v="348"/>
    <n v="225"/>
    <n v="324"/>
    <n v="559"/>
    <n v="225"/>
    <n v="559"/>
    <n v="324"/>
    <s v="truskawki"/>
    <s v="maliny"/>
    <x v="0"/>
    <n v="0"/>
    <n v="235"/>
    <n v="225"/>
  </r>
  <r>
    <x v="135"/>
    <n v="284"/>
    <n v="226"/>
    <n v="197"/>
    <n v="284"/>
    <n v="461"/>
    <n v="422"/>
    <n v="461"/>
    <n v="422"/>
    <s v="truskawki"/>
    <s v="porzeczki"/>
    <x v="2"/>
    <n v="284"/>
    <n v="39"/>
    <n v="0"/>
  </r>
  <r>
    <x v="136"/>
    <n v="162"/>
    <n v="345"/>
    <n v="194"/>
    <n v="446"/>
    <n v="384"/>
    <n v="194"/>
    <n v="446"/>
    <n v="384"/>
    <s v="maliny"/>
    <s v="truskawki"/>
    <x v="0"/>
    <n v="62"/>
    <n v="0"/>
    <n v="194"/>
  </r>
  <r>
    <x v="137"/>
    <n v="212"/>
    <n v="184"/>
    <n v="183"/>
    <n v="274"/>
    <n v="184"/>
    <n v="377"/>
    <n v="377"/>
    <n v="274"/>
    <s v="porzeczki"/>
    <s v="maliny"/>
    <x v="1"/>
    <n v="0"/>
    <n v="184"/>
    <n v="103"/>
  </r>
  <r>
    <x v="138"/>
    <n v="165"/>
    <n v="232"/>
    <n v="202"/>
    <n v="165"/>
    <n v="416"/>
    <n v="305"/>
    <n v="416"/>
    <n v="305"/>
    <s v="truskawki"/>
    <s v="porzeczki"/>
    <x v="2"/>
    <n v="165"/>
    <n v="111"/>
    <n v="0"/>
  </r>
  <r>
    <x v="139"/>
    <n v="163"/>
    <n v="314"/>
    <n v="213"/>
    <n v="328"/>
    <n v="425"/>
    <n v="213"/>
    <n v="425"/>
    <n v="328"/>
    <s v="truskawki"/>
    <s v="maliny"/>
    <x v="0"/>
    <n v="0"/>
    <n v="97"/>
    <n v="213"/>
  </r>
  <r>
    <x v="140"/>
    <n v="200"/>
    <n v="307"/>
    <n v="206"/>
    <n v="200"/>
    <n v="404"/>
    <n v="419"/>
    <n v="419"/>
    <n v="404"/>
    <s v="porzeczki"/>
    <s v="truskawki"/>
    <x v="2"/>
    <n v="200"/>
    <n v="0"/>
    <n v="15"/>
  </r>
  <r>
    <x v="141"/>
    <n v="201"/>
    <n v="274"/>
    <n v="210"/>
    <n v="401"/>
    <n v="274"/>
    <n v="225"/>
    <n v="401"/>
    <n v="274"/>
    <s v="maliny"/>
    <s v="truskawki"/>
    <x v="0"/>
    <n v="127"/>
    <n v="0"/>
    <n v="225"/>
  </r>
  <r>
    <x v="142"/>
    <n v="269"/>
    <n v="278"/>
    <n v="228"/>
    <n v="396"/>
    <n v="278"/>
    <n v="453"/>
    <n v="453"/>
    <n v="396"/>
    <s v="porzeczki"/>
    <s v="maliny"/>
    <x v="1"/>
    <n v="0"/>
    <n v="278"/>
    <n v="57"/>
  </r>
  <r>
    <x v="143"/>
    <n v="188"/>
    <n v="195"/>
    <n v="207"/>
    <n v="188"/>
    <n v="473"/>
    <n v="264"/>
    <n v="473"/>
    <n v="264"/>
    <s v="truskawki"/>
    <s v="porzeczki"/>
    <x v="2"/>
    <n v="188"/>
    <n v="209"/>
    <n v="0"/>
  </r>
  <r>
    <x v="144"/>
    <n v="142"/>
    <n v="249"/>
    <n v="202"/>
    <n v="330"/>
    <n v="458"/>
    <n v="202"/>
    <n v="458"/>
    <n v="330"/>
    <s v="truskawki"/>
    <s v="maliny"/>
    <x v="0"/>
    <n v="0"/>
    <n v="128"/>
    <n v="202"/>
  </r>
  <r>
    <x v="145"/>
    <n v="232"/>
    <n v="116"/>
    <n v="195"/>
    <n v="232"/>
    <n v="244"/>
    <n v="397"/>
    <n v="397"/>
    <n v="244"/>
    <s v="porzeczki"/>
    <s v="truskawki"/>
    <x v="2"/>
    <n v="232"/>
    <n v="0"/>
    <n v="153"/>
  </r>
  <r>
    <x v="146"/>
    <n v="296"/>
    <n v="102"/>
    <n v="192"/>
    <n v="528"/>
    <n v="102"/>
    <n v="345"/>
    <n v="528"/>
    <n v="345"/>
    <s v="maliny"/>
    <s v="porzeczki"/>
    <x v="1"/>
    <n v="183"/>
    <n v="102"/>
    <n v="0"/>
  </r>
  <r>
    <x v="147"/>
    <n v="161"/>
    <n v="151"/>
    <n v="216"/>
    <n v="344"/>
    <n v="253"/>
    <n v="216"/>
    <n v="344"/>
    <n v="253"/>
    <s v="maliny"/>
    <s v="truskawki"/>
    <x v="0"/>
    <n v="91"/>
    <n v="0"/>
    <n v="216"/>
  </r>
  <r>
    <x v="148"/>
    <n v="162"/>
    <n v="261"/>
    <n v="184"/>
    <n v="253"/>
    <n v="261"/>
    <n v="400"/>
    <n v="400"/>
    <n v="261"/>
    <s v="porzeczki"/>
    <s v="truskawki"/>
    <x v="2"/>
    <n v="253"/>
    <n v="0"/>
    <n v="139"/>
  </r>
  <r>
    <x v="149"/>
    <n v="216"/>
    <n v="147"/>
    <n v="204"/>
    <n v="469"/>
    <n v="147"/>
    <n v="343"/>
    <n v="469"/>
    <n v="343"/>
    <s v="maliny"/>
    <s v="porzeczki"/>
    <x v="1"/>
    <n v="126"/>
    <n v="147"/>
    <n v="0"/>
  </r>
  <r>
    <x v="150"/>
    <n v="282"/>
    <n v="297"/>
    <n v="195"/>
    <n v="408"/>
    <n v="444"/>
    <n v="195"/>
    <n v="444"/>
    <n v="408"/>
    <s v="truskawki"/>
    <s v="maliny"/>
    <x v="0"/>
    <n v="0"/>
    <n v="36"/>
    <n v="195"/>
  </r>
  <r>
    <x v="151"/>
    <n v="214"/>
    <n v="198"/>
    <n v="200"/>
    <n v="214"/>
    <n v="234"/>
    <n v="395"/>
    <n v="395"/>
    <n v="234"/>
    <s v="porzeczki"/>
    <s v="truskawki"/>
    <x v="2"/>
    <n v="214"/>
    <n v="0"/>
    <n v="161"/>
  </r>
  <r>
    <x v="152"/>
    <n v="289"/>
    <n v="290"/>
    <n v="190"/>
    <n v="503"/>
    <n v="290"/>
    <n v="351"/>
    <n v="503"/>
    <n v="351"/>
    <s v="maliny"/>
    <s v="porzeczki"/>
    <x v="1"/>
    <n v="152"/>
    <n v="29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01T00:00:00"/>
    <n v="211"/>
    <n v="281"/>
    <n v="88"/>
    <n v="211"/>
    <n v="281"/>
    <n v="88"/>
    <n v="281"/>
    <n v="211"/>
    <s v="truskawki"/>
    <s v="maliny"/>
    <x v="0"/>
    <n v="0"/>
    <n v="70"/>
    <n v="88"/>
  </r>
  <r>
    <d v="2020-05-02T00:00:00"/>
    <n v="393"/>
    <n v="313"/>
    <n v="83"/>
    <n v="393"/>
    <n v="383"/>
    <n v="171"/>
    <n v="393"/>
    <n v="383"/>
    <s v="maliny"/>
    <s v="truskawki"/>
    <x v="0"/>
    <n v="10"/>
    <n v="0"/>
    <n v="171"/>
  </r>
  <r>
    <d v="2020-05-03T00:00:00"/>
    <n v="389"/>
    <n v="315"/>
    <n v="104"/>
    <n v="399"/>
    <n v="315"/>
    <n v="275"/>
    <n v="399"/>
    <n v="315"/>
    <s v="maliny"/>
    <s v="truskawki"/>
    <x v="0"/>
    <n v="84"/>
    <n v="0"/>
    <n v="275"/>
  </r>
  <r>
    <d v="2020-05-04T00:00:00"/>
    <n v="308"/>
    <n v="221"/>
    <n v="119"/>
    <n v="392"/>
    <n v="221"/>
    <n v="394"/>
    <n v="394"/>
    <n v="392"/>
    <s v="porzeczki"/>
    <s v="maliny"/>
    <x v="1"/>
    <n v="0"/>
    <n v="221"/>
    <n v="2"/>
  </r>
  <r>
    <d v="2020-05-05T00:00:00"/>
    <n v="387"/>
    <n v="275"/>
    <n v="72"/>
    <n v="387"/>
    <n v="496"/>
    <n v="74"/>
    <n v="496"/>
    <n v="387"/>
    <s v="truskawki"/>
    <s v="maliny"/>
    <x v="0"/>
    <n v="0"/>
    <n v="109"/>
    <n v="74"/>
  </r>
  <r>
    <d v="2020-05-06T00:00:00"/>
    <n v="294"/>
    <n v="366"/>
    <n v="99"/>
    <n v="294"/>
    <n v="475"/>
    <n v="173"/>
    <n v="475"/>
    <n v="294"/>
    <s v="truskawki"/>
    <s v="maliny"/>
    <x v="0"/>
    <n v="0"/>
    <n v="181"/>
    <n v="173"/>
  </r>
  <r>
    <d v="2020-05-07T00:00:00"/>
    <n v="389"/>
    <n v="288"/>
    <n v="87"/>
    <n v="389"/>
    <n v="469"/>
    <n v="260"/>
    <n v="469"/>
    <n v="389"/>
    <s v="truskawki"/>
    <s v="maliny"/>
    <x v="0"/>
    <n v="0"/>
    <n v="80"/>
    <n v="260"/>
  </r>
  <r>
    <d v="2020-05-08T00:00:00"/>
    <n v="259"/>
    <n v="361"/>
    <n v="112"/>
    <n v="259"/>
    <n v="441"/>
    <n v="372"/>
    <n v="441"/>
    <n v="372"/>
    <s v="truskawki"/>
    <s v="porzeczki"/>
    <x v="2"/>
    <n v="259"/>
    <n v="69"/>
    <n v="0"/>
  </r>
  <r>
    <d v="2020-05-09T00:00:00"/>
    <n v="369"/>
    <n v="233"/>
    <n v="110"/>
    <n v="628"/>
    <n v="302"/>
    <n v="110"/>
    <n v="628"/>
    <n v="302"/>
    <s v="maliny"/>
    <s v="truskawki"/>
    <x v="0"/>
    <n v="326"/>
    <n v="0"/>
    <n v="110"/>
  </r>
  <r>
    <d v="2020-05-10T00:00:00"/>
    <n v="263"/>
    <n v="393"/>
    <n v="75"/>
    <n v="589"/>
    <n v="393"/>
    <n v="185"/>
    <n v="589"/>
    <n v="393"/>
    <s v="maliny"/>
    <s v="truskawki"/>
    <x v="0"/>
    <n v="196"/>
    <n v="0"/>
    <n v="185"/>
  </r>
  <r>
    <d v="2020-05-11T00:00:00"/>
    <n v="239"/>
    <n v="347"/>
    <n v="94"/>
    <n v="435"/>
    <n v="347"/>
    <n v="279"/>
    <n v="435"/>
    <n v="347"/>
    <s v="maliny"/>
    <s v="truskawki"/>
    <x v="0"/>
    <n v="88"/>
    <n v="0"/>
    <n v="279"/>
  </r>
  <r>
    <d v="2020-05-12T00:00:00"/>
    <n v="282"/>
    <n v="338"/>
    <n v="86"/>
    <n v="370"/>
    <n v="338"/>
    <n v="365"/>
    <n v="370"/>
    <n v="365"/>
    <s v="maliny"/>
    <s v="porzeczki"/>
    <x v="1"/>
    <n v="5"/>
    <n v="338"/>
    <n v="0"/>
  </r>
  <r>
    <d v="2020-05-13T00:00:00"/>
    <n v="306"/>
    <n v="273"/>
    <n v="75"/>
    <n v="311"/>
    <n v="611"/>
    <n v="75"/>
    <n v="611"/>
    <n v="311"/>
    <s v="truskawki"/>
    <s v="maliny"/>
    <x v="0"/>
    <n v="0"/>
    <n v="300"/>
    <n v="75"/>
  </r>
  <r>
    <d v="2020-05-14T00:00:00"/>
    <n v="251"/>
    <n v="325"/>
    <n v="89"/>
    <n v="251"/>
    <n v="625"/>
    <n v="164"/>
    <n v="625"/>
    <n v="251"/>
    <s v="truskawki"/>
    <s v="maliny"/>
    <x v="0"/>
    <n v="0"/>
    <n v="374"/>
    <n v="164"/>
  </r>
  <r>
    <d v="2020-05-15T00:00:00"/>
    <n v="224"/>
    <n v="352"/>
    <n v="97"/>
    <n v="224"/>
    <n v="726"/>
    <n v="261"/>
    <n v="726"/>
    <n v="261"/>
    <s v="truskawki"/>
    <s v="porzeczki"/>
    <x v="2"/>
    <n v="224"/>
    <n v="465"/>
    <n v="0"/>
  </r>
  <r>
    <d v="2020-05-16T00:00:00"/>
    <n v="233"/>
    <n v="270"/>
    <n v="94"/>
    <n v="457"/>
    <n v="735"/>
    <n v="94"/>
    <n v="735"/>
    <n v="457"/>
    <s v="truskawki"/>
    <s v="maliny"/>
    <x v="0"/>
    <n v="0"/>
    <n v="278"/>
    <n v="94"/>
  </r>
  <r>
    <d v="2020-05-17T00:00:00"/>
    <n v="345"/>
    <n v="275"/>
    <n v="90"/>
    <n v="345"/>
    <n v="553"/>
    <n v="184"/>
    <n v="553"/>
    <n v="345"/>
    <s v="truskawki"/>
    <s v="maliny"/>
    <x v="0"/>
    <n v="0"/>
    <n v="208"/>
    <n v="184"/>
  </r>
  <r>
    <d v="2020-05-18T00:00:00"/>
    <n v="232"/>
    <n v="228"/>
    <n v="107"/>
    <n v="232"/>
    <n v="436"/>
    <n v="291"/>
    <n v="436"/>
    <n v="291"/>
    <s v="truskawki"/>
    <s v="porzeczki"/>
    <x v="2"/>
    <n v="232"/>
    <n v="145"/>
    <n v="0"/>
  </r>
  <r>
    <d v="2020-05-19T00:00:00"/>
    <n v="238"/>
    <n v="394"/>
    <n v="105"/>
    <n v="470"/>
    <n v="539"/>
    <n v="105"/>
    <n v="539"/>
    <n v="470"/>
    <s v="truskawki"/>
    <s v="maliny"/>
    <x v="0"/>
    <n v="0"/>
    <n v="69"/>
    <n v="105"/>
  </r>
  <r>
    <d v="2020-05-20T00:00:00"/>
    <n v="378"/>
    <n v="311"/>
    <n v="110"/>
    <n v="378"/>
    <n v="380"/>
    <n v="215"/>
    <n v="380"/>
    <n v="378"/>
    <s v="truskawki"/>
    <s v="maliny"/>
    <x v="0"/>
    <n v="0"/>
    <n v="2"/>
    <n v="215"/>
  </r>
  <r>
    <d v="2020-05-21T00:00:00"/>
    <n v="281"/>
    <n v="354"/>
    <n v="121"/>
    <n v="281"/>
    <n v="356"/>
    <n v="336"/>
    <n v="356"/>
    <n v="336"/>
    <s v="truskawki"/>
    <s v="porzeczki"/>
    <x v="2"/>
    <n v="281"/>
    <n v="20"/>
    <n v="0"/>
  </r>
  <r>
    <d v="2020-05-22T00:00:00"/>
    <n v="390"/>
    <n v="267"/>
    <n v="124"/>
    <n v="671"/>
    <n v="287"/>
    <n v="124"/>
    <n v="671"/>
    <n v="287"/>
    <s v="maliny"/>
    <s v="truskawki"/>
    <x v="0"/>
    <n v="384"/>
    <n v="0"/>
    <n v="124"/>
  </r>
  <r>
    <d v="2020-05-23T00:00:00"/>
    <n v="308"/>
    <n v="337"/>
    <n v="105"/>
    <n v="692"/>
    <n v="337"/>
    <n v="229"/>
    <n v="692"/>
    <n v="337"/>
    <s v="maliny"/>
    <s v="truskawki"/>
    <x v="0"/>
    <n v="355"/>
    <n v="0"/>
    <n v="229"/>
  </r>
  <r>
    <d v="2020-05-24T00:00:00"/>
    <n v="391"/>
    <n v="238"/>
    <n v="113"/>
    <n v="746"/>
    <n v="238"/>
    <n v="342"/>
    <n v="746"/>
    <n v="342"/>
    <s v="maliny"/>
    <s v="porzeczki"/>
    <x v="1"/>
    <n v="404"/>
    <n v="238"/>
    <n v="0"/>
  </r>
  <r>
    <d v="2020-05-25T00:00:00"/>
    <n v="241"/>
    <n v="283"/>
    <n v="140"/>
    <n v="645"/>
    <n v="521"/>
    <n v="140"/>
    <n v="645"/>
    <n v="521"/>
    <s v="maliny"/>
    <s v="truskawki"/>
    <x v="0"/>
    <n v="124"/>
    <n v="0"/>
    <n v="140"/>
  </r>
  <r>
    <d v="2020-05-26T00:00:00"/>
    <n v="249"/>
    <n v="275"/>
    <n v="118"/>
    <n v="373"/>
    <n v="275"/>
    <n v="258"/>
    <n v="373"/>
    <n v="275"/>
    <s v="maliny"/>
    <s v="truskawki"/>
    <x v="0"/>
    <n v="98"/>
    <n v="0"/>
    <n v="258"/>
  </r>
  <r>
    <d v="2020-05-27T00:00:00"/>
    <n v="298"/>
    <n v="263"/>
    <n v="145"/>
    <n v="396"/>
    <n v="263"/>
    <n v="403"/>
    <n v="403"/>
    <n v="396"/>
    <s v="porzeczki"/>
    <s v="maliny"/>
    <x v="1"/>
    <n v="0"/>
    <n v="263"/>
    <n v="7"/>
  </r>
  <r>
    <d v="2020-05-28T00:00:00"/>
    <n v="254"/>
    <n v="241"/>
    <n v="149"/>
    <n v="254"/>
    <n v="504"/>
    <n v="156"/>
    <n v="504"/>
    <n v="254"/>
    <s v="truskawki"/>
    <s v="maliny"/>
    <x v="0"/>
    <n v="0"/>
    <n v="250"/>
    <n v="156"/>
  </r>
  <r>
    <d v="2020-05-29T00:00:00"/>
    <n v="329"/>
    <n v="323"/>
    <n v="134"/>
    <n v="329"/>
    <n v="573"/>
    <n v="290"/>
    <n v="573"/>
    <n v="329"/>
    <s v="truskawki"/>
    <s v="maliny"/>
    <x v="0"/>
    <n v="0"/>
    <n v="244"/>
    <n v="290"/>
  </r>
  <r>
    <d v="2020-05-30T00:00:00"/>
    <n v="213"/>
    <n v="221"/>
    <n v="119"/>
    <n v="213"/>
    <n v="465"/>
    <n v="409"/>
    <n v="465"/>
    <n v="409"/>
    <s v="truskawki"/>
    <s v="porzeczki"/>
    <x v="2"/>
    <n v="213"/>
    <n v="56"/>
    <n v="0"/>
  </r>
  <r>
    <d v="2020-05-31T00:00:00"/>
    <n v="294"/>
    <n v="326"/>
    <n v="145"/>
    <n v="507"/>
    <n v="382"/>
    <n v="145"/>
    <n v="507"/>
    <n v="382"/>
    <s v="maliny"/>
    <s v="truskawki"/>
    <x v="0"/>
    <n v="125"/>
    <n v="0"/>
    <n v="145"/>
  </r>
  <r>
    <d v="2020-06-01T00:00:00"/>
    <n v="225"/>
    <n v="206"/>
    <n v="122"/>
    <n v="350"/>
    <n v="206"/>
    <n v="267"/>
    <n v="350"/>
    <n v="267"/>
    <s v="maliny"/>
    <s v="porzeczki"/>
    <x v="1"/>
    <n v="83"/>
    <n v="206"/>
    <n v="0"/>
  </r>
  <r>
    <d v="2020-06-02T00:00:00"/>
    <n v="264"/>
    <n v="355"/>
    <n v="134"/>
    <n v="347"/>
    <n v="561"/>
    <n v="134"/>
    <n v="561"/>
    <n v="347"/>
    <s v="truskawki"/>
    <s v="maliny"/>
    <x v="0"/>
    <n v="0"/>
    <n v="214"/>
    <n v="134"/>
  </r>
  <r>
    <d v="2020-06-03T00:00:00"/>
    <n v="253"/>
    <n v="271"/>
    <n v="142"/>
    <n v="253"/>
    <n v="485"/>
    <n v="276"/>
    <n v="485"/>
    <n v="276"/>
    <s v="truskawki"/>
    <s v="porzeczki"/>
    <x v="2"/>
    <n v="253"/>
    <n v="209"/>
    <n v="0"/>
  </r>
  <r>
    <d v="2020-06-04T00:00:00"/>
    <n v="352"/>
    <n v="207"/>
    <n v="125"/>
    <n v="605"/>
    <n v="416"/>
    <n v="125"/>
    <n v="605"/>
    <n v="416"/>
    <s v="maliny"/>
    <s v="truskawki"/>
    <x v="0"/>
    <n v="189"/>
    <n v="0"/>
    <n v="125"/>
  </r>
  <r>
    <d v="2020-06-05T00:00:00"/>
    <n v="269"/>
    <n v="248"/>
    <n v="137"/>
    <n v="458"/>
    <n v="248"/>
    <n v="262"/>
    <n v="458"/>
    <n v="262"/>
    <s v="maliny"/>
    <s v="porzeczki"/>
    <x v="1"/>
    <n v="196"/>
    <n v="248"/>
    <n v="0"/>
  </r>
  <r>
    <d v="2020-06-06T00:00:00"/>
    <n v="242"/>
    <n v="247"/>
    <n v="125"/>
    <n v="438"/>
    <n v="495"/>
    <n v="125"/>
    <n v="495"/>
    <n v="438"/>
    <s v="truskawki"/>
    <s v="maliny"/>
    <x v="0"/>
    <n v="0"/>
    <n v="57"/>
    <n v="125"/>
  </r>
  <r>
    <d v="2020-06-07T00:00:00"/>
    <n v="327"/>
    <n v="262"/>
    <n v="103"/>
    <n v="327"/>
    <n v="319"/>
    <n v="228"/>
    <n v="327"/>
    <n v="319"/>
    <s v="maliny"/>
    <s v="truskawki"/>
    <x v="0"/>
    <n v="8"/>
    <n v="0"/>
    <n v="228"/>
  </r>
  <r>
    <d v="2020-06-08T00:00:00"/>
    <n v="316"/>
    <n v="253"/>
    <n v="134"/>
    <n v="324"/>
    <n v="253"/>
    <n v="362"/>
    <n v="362"/>
    <n v="324"/>
    <s v="porzeczki"/>
    <s v="maliny"/>
    <x v="1"/>
    <n v="0"/>
    <n v="253"/>
    <n v="38"/>
  </r>
  <r>
    <d v="2020-06-09T00:00:00"/>
    <n v="294"/>
    <n v="249"/>
    <n v="137"/>
    <n v="294"/>
    <n v="502"/>
    <n v="175"/>
    <n v="502"/>
    <n v="294"/>
    <s v="truskawki"/>
    <s v="maliny"/>
    <x v="0"/>
    <n v="0"/>
    <n v="208"/>
    <n v="175"/>
  </r>
  <r>
    <d v="2020-06-10T00:00:00"/>
    <n v="270"/>
    <n v="206"/>
    <n v="146"/>
    <n v="270"/>
    <n v="414"/>
    <n v="321"/>
    <n v="414"/>
    <n v="321"/>
    <s v="truskawki"/>
    <s v="porzeczki"/>
    <x v="2"/>
    <n v="270"/>
    <n v="93"/>
    <n v="0"/>
  </r>
  <r>
    <d v="2020-06-11T00:00:00"/>
    <n v="349"/>
    <n v="301"/>
    <n v="138"/>
    <n v="619"/>
    <n v="394"/>
    <n v="138"/>
    <n v="619"/>
    <n v="394"/>
    <s v="maliny"/>
    <s v="truskawki"/>
    <x v="0"/>
    <n v="225"/>
    <n v="0"/>
    <n v="138"/>
  </r>
  <r>
    <d v="2020-06-12T00:00:00"/>
    <n v="224"/>
    <n v="385"/>
    <n v="138"/>
    <n v="449"/>
    <n v="385"/>
    <n v="276"/>
    <n v="449"/>
    <n v="385"/>
    <s v="maliny"/>
    <s v="truskawki"/>
    <x v="0"/>
    <n v="64"/>
    <n v="0"/>
    <n v="276"/>
  </r>
  <r>
    <d v="2020-06-13T00:00:00"/>
    <n v="309"/>
    <n v="204"/>
    <n v="140"/>
    <n v="373"/>
    <n v="204"/>
    <n v="416"/>
    <n v="416"/>
    <n v="373"/>
    <s v="porzeczki"/>
    <s v="maliny"/>
    <x v="1"/>
    <n v="0"/>
    <n v="204"/>
    <n v="43"/>
  </r>
  <r>
    <d v="2020-06-14T00:00:00"/>
    <n v="246"/>
    <n v="275"/>
    <n v="130"/>
    <n v="246"/>
    <n v="479"/>
    <n v="173"/>
    <n v="479"/>
    <n v="246"/>
    <s v="truskawki"/>
    <s v="maliny"/>
    <x v="0"/>
    <n v="0"/>
    <n v="233"/>
    <n v="173"/>
  </r>
  <r>
    <d v="2020-06-15T00:00:00"/>
    <n v="241"/>
    <n v="247"/>
    <n v="166"/>
    <n v="241"/>
    <n v="480"/>
    <n v="339"/>
    <n v="480"/>
    <n v="339"/>
    <s v="truskawki"/>
    <s v="porzeczki"/>
    <x v="2"/>
    <n v="241"/>
    <n v="141"/>
    <n v="0"/>
  </r>
  <r>
    <d v="2020-06-16T00:00:00"/>
    <n v="365"/>
    <n v="256"/>
    <n v="132"/>
    <n v="606"/>
    <n v="397"/>
    <n v="132"/>
    <n v="606"/>
    <n v="397"/>
    <s v="maliny"/>
    <s v="truskawki"/>
    <x v="0"/>
    <n v="209"/>
    <n v="0"/>
    <n v="132"/>
  </r>
  <r>
    <d v="2020-06-17T00:00:00"/>
    <n v="225"/>
    <n v="392"/>
    <n v="158"/>
    <n v="434"/>
    <n v="392"/>
    <n v="290"/>
    <n v="434"/>
    <n v="392"/>
    <s v="maliny"/>
    <s v="truskawki"/>
    <x v="0"/>
    <n v="42"/>
    <n v="0"/>
    <n v="290"/>
  </r>
  <r>
    <d v="2020-06-18T00:00:00"/>
    <n v="335"/>
    <n v="254"/>
    <n v="173"/>
    <n v="377"/>
    <n v="254"/>
    <n v="463"/>
    <n v="463"/>
    <n v="377"/>
    <s v="porzeczki"/>
    <s v="maliny"/>
    <x v="1"/>
    <n v="0"/>
    <n v="254"/>
    <n v="86"/>
  </r>
  <r>
    <d v="2020-06-19T00:00:00"/>
    <n v="376"/>
    <n v="258"/>
    <n v="151"/>
    <n v="376"/>
    <n v="512"/>
    <n v="237"/>
    <n v="512"/>
    <n v="376"/>
    <s v="truskawki"/>
    <s v="maliny"/>
    <x v="0"/>
    <n v="0"/>
    <n v="136"/>
    <n v="237"/>
  </r>
  <r>
    <d v="2020-06-20T00:00:00"/>
    <n v="310"/>
    <n v="248"/>
    <n v="173"/>
    <n v="310"/>
    <n v="384"/>
    <n v="410"/>
    <n v="410"/>
    <n v="384"/>
    <s v="porzeczki"/>
    <s v="truskawki"/>
    <x v="2"/>
    <n v="310"/>
    <n v="0"/>
    <n v="26"/>
  </r>
  <r>
    <d v="2020-06-21T00:00:00"/>
    <n v="408"/>
    <n v="250"/>
    <n v="242"/>
    <n v="718"/>
    <n v="250"/>
    <n v="268"/>
    <n v="718"/>
    <n v="268"/>
    <s v="maliny"/>
    <s v="porzeczki"/>
    <x v="1"/>
    <n v="450"/>
    <n v="250"/>
    <n v="0"/>
  </r>
  <r>
    <d v="2020-06-22T00:00:00"/>
    <n v="256"/>
    <n v="393"/>
    <n v="219"/>
    <n v="706"/>
    <n v="643"/>
    <n v="219"/>
    <n v="706"/>
    <n v="643"/>
    <s v="maliny"/>
    <s v="truskawki"/>
    <x v="0"/>
    <n v="63"/>
    <n v="0"/>
    <n v="219"/>
  </r>
  <r>
    <d v="2020-06-23T00:00:00"/>
    <n v="322"/>
    <n v="425"/>
    <n v="215"/>
    <n v="385"/>
    <n v="425"/>
    <n v="434"/>
    <n v="434"/>
    <n v="425"/>
    <s v="porzeczki"/>
    <s v="truskawki"/>
    <x v="2"/>
    <n v="385"/>
    <n v="0"/>
    <n v="9"/>
  </r>
  <r>
    <d v="2020-06-24T00:00:00"/>
    <n v="447"/>
    <n v="385"/>
    <n v="212"/>
    <n v="832"/>
    <n v="385"/>
    <n v="221"/>
    <n v="832"/>
    <n v="385"/>
    <s v="maliny"/>
    <s v="truskawki"/>
    <x v="0"/>
    <n v="447"/>
    <n v="0"/>
    <n v="221"/>
  </r>
  <r>
    <d v="2020-06-25T00:00:00"/>
    <n v="408"/>
    <n v="260"/>
    <n v="225"/>
    <n v="855"/>
    <n v="260"/>
    <n v="446"/>
    <n v="855"/>
    <n v="446"/>
    <s v="maliny"/>
    <s v="porzeczki"/>
    <x v="1"/>
    <n v="409"/>
    <n v="260"/>
    <n v="0"/>
  </r>
  <r>
    <d v="2020-06-26T00:00:00"/>
    <n v="283"/>
    <n v="396"/>
    <n v="221"/>
    <n v="692"/>
    <n v="656"/>
    <n v="221"/>
    <n v="692"/>
    <n v="656"/>
    <s v="maliny"/>
    <s v="truskawki"/>
    <x v="0"/>
    <n v="36"/>
    <n v="0"/>
    <n v="221"/>
  </r>
  <r>
    <d v="2020-06-27T00:00:00"/>
    <n v="414"/>
    <n v="314"/>
    <n v="220"/>
    <n v="450"/>
    <n v="314"/>
    <n v="441"/>
    <n v="450"/>
    <n v="441"/>
    <s v="maliny"/>
    <s v="porzeczki"/>
    <x v="1"/>
    <n v="9"/>
    <n v="314"/>
    <n v="0"/>
  </r>
  <r>
    <d v="2020-06-28T00:00:00"/>
    <n v="442"/>
    <n v="449"/>
    <n v="245"/>
    <n v="451"/>
    <n v="763"/>
    <n v="245"/>
    <n v="763"/>
    <n v="451"/>
    <s v="truskawki"/>
    <s v="maliny"/>
    <x v="0"/>
    <n v="0"/>
    <n v="312"/>
    <n v="245"/>
  </r>
  <r>
    <d v="2020-06-29T00:00:00"/>
    <n v="269"/>
    <n v="370"/>
    <n v="242"/>
    <n v="269"/>
    <n v="682"/>
    <n v="487"/>
    <n v="682"/>
    <n v="487"/>
    <s v="truskawki"/>
    <s v="porzeczki"/>
    <x v="2"/>
    <n v="269"/>
    <n v="195"/>
    <n v="0"/>
  </r>
  <r>
    <d v="2020-06-30T00:00:00"/>
    <n v="444"/>
    <n v="350"/>
    <n v="236"/>
    <n v="713"/>
    <n v="545"/>
    <n v="236"/>
    <n v="713"/>
    <n v="545"/>
    <s v="maliny"/>
    <s v="truskawki"/>
    <x v="0"/>
    <n v="168"/>
    <n v="0"/>
    <n v="236"/>
  </r>
  <r>
    <d v="2020-07-01T00:00:00"/>
    <n v="425"/>
    <n v="342"/>
    <n v="237"/>
    <n v="593"/>
    <n v="342"/>
    <n v="473"/>
    <n v="593"/>
    <n v="473"/>
    <s v="maliny"/>
    <s v="porzeczki"/>
    <x v="1"/>
    <n v="120"/>
    <n v="342"/>
    <n v="0"/>
  </r>
  <r>
    <d v="2020-07-02T00:00:00"/>
    <n v="377"/>
    <n v="290"/>
    <n v="240"/>
    <n v="497"/>
    <n v="632"/>
    <n v="240"/>
    <n v="632"/>
    <n v="497"/>
    <s v="truskawki"/>
    <s v="maliny"/>
    <x v="0"/>
    <n v="0"/>
    <n v="135"/>
    <n v="240"/>
  </r>
  <r>
    <d v="2020-07-03T00:00:00"/>
    <n v="382"/>
    <n v="360"/>
    <n v="203"/>
    <n v="382"/>
    <n v="495"/>
    <n v="443"/>
    <n v="495"/>
    <n v="443"/>
    <s v="truskawki"/>
    <s v="porzeczki"/>
    <x v="2"/>
    <n v="382"/>
    <n v="52"/>
    <n v="0"/>
  </r>
  <r>
    <d v="2020-07-04T00:00:00"/>
    <n v="287"/>
    <n v="428"/>
    <n v="204"/>
    <n v="669"/>
    <n v="480"/>
    <n v="204"/>
    <n v="669"/>
    <n v="480"/>
    <s v="maliny"/>
    <s v="truskawki"/>
    <x v="0"/>
    <n v="189"/>
    <n v="0"/>
    <n v="204"/>
  </r>
  <r>
    <d v="2020-07-05T00:00:00"/>
    <n v="429"/>
    <n v="394"/>
    <n v="246"/>
    <n v="618"/>
    <n v="394"/>
    <n v="450"/>
    <n v="618"/>
    <n v="450"/>
    <s v="maliny"/>
    <s v="porzeczki"/>
    <x v="1"/>
    <n v="168"/>
    <n v="394"/>
    <n v="0"/>
  </r>
  <r>
    <d v="2020-07-06T00:00:00"/>
    <n v="287"/>
    <n v="356"/>
    <n v="233"/>
    <n v="455"/>
    <n v="750"/>
    <n v="233"/>
    <n v="750"/>
    <n v="455"/>
    <s v="truskawki"/>
    <s v="maliny"/>
    <x v="0"/>
    <n v="0"/>
    <n v="295"/>
    <n v="233"/>
  </r>
  <r>
    <d v="2020-07-07T00:00:00"/>
    <n v="421"/>
    <n v="292"/>
    <n v="226"/>
    <n v="421"/>
    <n v="587"/>
    <n v="459"/>
    <n v="587"/>
    <n v="459"/>
    <s v="truskawki"/>
    <s v="porzeczki"/>
    <x v="2"/>
    <n v="421"/>
    <n v="128"/>
    <n v="0"/>
  </r>
  <r>
    <d v="2020-07-08T00:00:00"/>
    <n v="334"/>
    <n v="353"/>
    <n v="282"/>
    <n v="755"/>
    <n v="481"/>
    <n v="282"/>
    <n v="755"/>
    <n v="481"/>
    <s v="maliny"/>
    <s v="truskawki"/>
    <x v="0"/>
    <n v="274"/>
    <n v="0"/>
    <n v="282"/>
  </r>
  <r>
    <d v="2020-07-09T00:00:00"/>
    <n v="282"/>
    <n v="329"/>
    <n v="262"/>
    <n v="556"/>
    <n v="329"/>
    <n v="544"/>
    <n v="556"/>
    <n v="544"/>
    <s v="maliny"/>
    <s v="porzeczki"/>
    <x v="1"/>
    <n v="12"/>
    <n v="329"/>
    <n v="0"/>
  </r>
  <r>
    <d v="2020-07-10T00:00:00"/>
    <n v="356"/>
    <n v="331"/>
    <n v="290"/>
    <n v="368"/>
    <n v="660"/>
    <n v="290"/>
    <n v="660"/>
    <n v="368"/>
    <s v="truskawki"/>
    <s v="maliny"/>
    <x v="0"/>
    <n v="0"/>
    <n v="292"/>
    <n v="290"/>
  </r>
  <r>
    <d v="2020-07-11T00:00:00"/>
    <n v="307"/>
    <n v="394"/>
    <n v="256"/>
    <n v="307"/>
    <n v="686"/>
    <n v="546"/>
    <n v="686"/>
    <n v="546"/>
    <s v="truskawki"/>
    <s v="porzeczki"/>
    <x v="2"/>
    <n v="307"/>
    <n v="140"/>
    <n v="0"/>
  </r>
  <r>
    <d v="2020-07-12T00:00:00"/>
    <n v="441"/>
    <n v="271"/>
    <n v="292"/>
    <n v="748"/>
    <n v="411"/>
    <n v="292"/>
    <n v="748"/>
    <n v="411"/>
    <s v="maliny"/>
    <s v="truskawki"/>
    <x v="0"/>
    <n v="337"/>
    <n v="0"/>
    <n v="292"/>
  </r>
  <r>
    <d v="2020-07-13T00:00:00"/>
    <n v="407"/>
    <n v="311"/>
    <n v="280"/>
    <n v="744"/>
    <n v="311"/>
    <n v="572"/>
    <n v="744"/>
    <n v="572"/>
    <s v="maliny"/>
    <s v="porzeczki"/>
    <x v="1"/>
    <n v="172"/>
    <n v="311"/>
    <n v="0"/>
  </r>
  <r>
    <d v="2020-07-14T00:00:00"/>
    <n v="480"/>
    <n v="342"/>
    <n v="292"/>
    <n v="652"/>
    <n v="653"/>
    <n v="292"/>
    <n v="653"/>
    <n v="652"/>
    <s v="truskawki"/>
    <s v="maliny"/>
    <x v="0"/>
    <n v="0"/>
    <n v="1"/>
    <n v="292"/>
  </r>
  <r>
    <d v="2020-07-15T00:00:00"/>
    <n v="494"/>
    <n v="310"/>
    <n v="275"/>
    <n v="494"/>
    <n v="311"/>
    <n v="567"/>
    <n v="567"/>
    <n v="494"/>
    <s v="porzeczki"/>
    <s v="maliny"/>
    <x v="1"/>
    <n v="0"/>
    <n v="311"/>
    <n v="73"/>
  </r>
  <r>
    <d v="2020-07-16T00:00:00"/>
    <n v="493"/>
    <n v="431"/>
    <n v="283"/>
    <n v="493"/>
    <n v="742"/>
    <n v="356"/>
    <n v="742"/>
    <n v="493"/>
    <s v="truskawki"/>
    <s v="maliny"/>
    <x v="0"/>
    <n v="0"/>
    <n v="249"/>
    <n v="356"/>
  </r>
  <r>
    <d v="2020-07-17T00:00:00"/>
    <n v="302"/>
    <n v="415"/>
    <n v="297"/>
    <n v="302"/>
    <n v="664"/>
    <n v="653"/>
    <n v="664"/>
    <n v="653"/>
    <s v="truskawki"/>
    <s v="porzeczki"/>
    <x v="2"/>
    <n v="302"/>
    <n v="11"/>
    <n v="0"/>
  </r>
  <r>
    <d v="2020-07-18T00:00:00"/>
    <n v="331"/>
    <n v="353"/>
    <n v="373"/>
    <n v="633"/>
    <n v="364"/>
    <n v="373"/>
    <n v="633"/>
    <n v="373"/>
    <s v="maliny"/>
    <s v="porzeczki"/>
    <x v="1"/>
    <n v="260"/>
    <n v="364"/>
    <n v="0"/>
  </r>
  <r>
    <d v="2020-07-19T00:00:00"/>
    <n v="486"/>
    <n v="323"/>
    <n v="359"/>
    <n v="746"/>
    <n v="687"/>
    <n v="359"/>
    <n v="746"/>
    <n v="687"/>
    <s v="maliny"/>
    <s v="truskawki"/>
    <x v="0"/>
    <n v="59"/>
    <n v="0"/>
    <n v="359"/>
  </r>
  <r>
    <d v="2020-07-20T00:00:00"/>
    <n v="360"/>
    <n v="331"/>
    <n v="445"/>
    <n v="419"/>
    <n v="331"/>
    <n v="804"/>
    <n v="804"/>
    <n v="419"/>
    <s v="porzeczki"/>
    <s v="maliny"/>
    <x v="1"/>
    <n v="0"/>
    <n v="331"/>
    <n v="385"/>
  </r>
  <r>
    <d v="2020-07-21T00:00:00"/>
    <n v="391"/>
    <n v="455"/>
    <n v="427"/>
    <n v="391"/>
    <n v="786"/>
    <n v="812"/>
    <n v="812"/>
    <n v="786"/>
    <s v="porzeczki"/>
    <s v="truskawki"/>
    <x v="2"/>
    <n v="391"/>
    <n v="0"/>
    <n v="26"/>
  </r>
  <r>
    <d v="2020-07-22T00:00:00"/>
    <n v="327"/>
    <n v="471"/>
    <n v="423"/>
    <n v="718"/>
    <n v="471"/>
    <n v="449"/>
    <n v="718"/>
    <n v="471"/>
    <s v="maliny"/>
    <s v="truskawki"/>
    <x v="0"/>
    <n v="247"/>
    <n v="0"/>
    <n v="449"/>
  </r>
  <r>
    <d v="2020-07-23T00:00:00"/>
    <n v="355"/>
    <n v="490"/>
    <n v="449"/>
    <n v="602"/>
    <n v="490"/>
    <n v="898"/>
    <n v="898"/>
    <n v="602"/>
    <s v="porzeczki"/>
    <s v="maliny"/>
    <x v="1"/>
    <n v="0"/>
    <n v="490"/>
    <n v="296"/>
  </r>
  <r>
    <d v="2020-07-24T00:00:00"/>
    <n v="360"/>
    <n v="339"/>
    <n v="470"/>
    <n v="360"/>
    <n v="829"/>
    <n v="766"/>
    <n v="829"/>
    <n v="766"/>
    <s v="truskawki"/>
    <s v="porzeczki"/>
    <x v="2"/>
    <n v="360"/>
    <n v="63"/>
    <n v="0"/>
  </r>
  <r>
    <d v="2020-07-25T00:00:00"/>
    <n v="303"/>
    <n v="404"/>
    <n v="434"/>
    <n v="663"/>
    <n v="467"/>
    <n v="434"/>
    <n v="663"/>
    <n v="467"/>
    <s v="maliny"/>
    <s v="truskawki"/>
    <x v="0"/>
    <n v="196"/>
    <n v="0"/>
    <n v="434"/>
  </r>
  <r>
    <d v="2020-07-26T00:00:00"/>
    <n v="310"/>
    <n v="332"/>
    <n v="536"/>
    <n v="506"/>
    <n v="332"/>
    <n v="970"/>
    <n v="970"/>
    <n v="506"/>
    <s v="porzeczki"/>
    <s v="maliny"/>
    <x v="1"/>
    <n v="0"/>
    <n v="332"/>
    <n v="464"/>
  </r>
  <r>
    <d v="2020-07-27T00:00:00"/>
    <n v="435"/>
    <n v="406"/>
    <n v="421"/>
    <n v="435"/>
    <n v="738"/>
    <n v="885"/>
    <n v="885"/>
    <n v="738"/>
    <s v="porzeczki"/>
    <s v="truskawki"/>
    <x v="2"/>
    <n v="435"/>
    <n v="0"/>
    <n v="147"/>
  </r>
  <r>
    <d v="2020-07-28T00:00:00"/>
    <n v="344"/>
    <n v="348"/>
    <n v="555"/>
    <n v="779"/>
    <n v="348"/>
    <n v="702"/>
    <n v="779"/>
    <n v="702"/>
    <s v="maliny"/>
    <s v="porzeczki"/>
    <x v="1"/>
    <n v="77"/>
    <n v="348"/>
    <n v="0"/>
  </r>
  <r>
    <d v="2020-07-29T00:00:00"/>
    <n v="303"/>
    <n v="335"/>
    <n v="436"/>
    <n v="380"/>
    <n v="683"/>
    <n v="436"/>
    <n v="683"/>
    <n v="436"/>
    <s v="truskawki"/>
    <s v="porzeczki"/>
    <x v="2"/>
    <n v="380"/>
    <n v="247"/>
    <n v="0"/>
  </r>
  <r>
    <d v="2020-07-30T00:00:00"/>
    <n v="433"/>
    <n v="425"/>
    <n v="422"/>
    <n v="813"/>
    <n v="672"/>
    <n v="422"/>
    <n v="813"/>
    <n v="672"/>
    <s v="maliny"/>
    <s v="truskawki"/>
    <x v="0"/>
    <n v="141"/>
    <n v="0"/>
    <n v="422"/>
  </r>
  <r>
    <d v="2020-07-31T00:00:00"/>
    <n v="350"/>
    <n v="378"/>
    <n v="419"/>
    <n v="491"/>
    <n v="378"/>
    <n v="841"/>
    <n v="841"/>
    <n v="491"/>
    <s v="porzeczki"/>
    <s v="maliny"/>
    <x v="1"/>
    <n v="0"/>
    <n v="378"/>
    <n v="350"/>
  </r>
  <r>
    <d v="2020-08-01T00:00:00"/>
    <n v="396"/>
    <n v="466"/>
    <n v="434"/>
    <n v="396"/>
    <n v="844"/>
    <n v="784"/>
    <n v="844"/>
    <n v="784"/>
    <s v="truskawki"/>
    <s v="porzeczki"/>
    <x v="2"/>
    <n v="396"/>
    <n v="60"/>
    <n v="0"/>
  </r>
  <r>
    <d v="2020-08-02T00:00:00"/>
    <n v="495"/>
    <n v="410"/>
    <n v="418"/>
    <n v="891"/>
    <n v="470"/>
    <n v="418"/>
    <n v="891"/>
    <n v="470"/>
    <s v="maliny"/>
    <s v="truskawki"/>
    <x v="0"/>
    <n v="421"/>
    <n v="0"/>
    <n v="418"/>
  </r>
  <r>
    <d v="2020-08-03T00:00:00"/>
    <n v="420"/>
    <n v="328"/>
    <n v="422"/>
    <n v="841"/>
    <n v="328"/>
    <n v="840"/>
    <n v="841"/>
    <n v="840"/>
    <s v="maliny"/>
    <s v="porzeczki"/>
    <x v="1"/>
    <n v="1"/>
    <n v="328"/>
    <n v="0"/>
  </r>
  <r>
    <d v="2020-08-04T00:00:00"/>
    <n v="411"/>
    <n v="481"/>
    <n v="445"/>
    <n v="412"/>
    <n v="809"/>
    <n v="445"/>
    <n v="809"/>
    <n v="445"/>
    <s v="truskawki"/>
    <s v="porzeczki"/>
    <x v="2"/>
    <n v="412"/>
    <n v="364"/>
    <n v="0"/>
  </r>
  <r>
    <d v="2020-08-05T00:00:00"/>
    <n v="317"/>
    <n v="434"/>
    <n v="411"/>
    <n v="729"/>
    <n v="798"/>
    <n v="411"/>
    <n v="798"/>
    <n v="729"/>
    <s v="truskawki"/>
    <s v="maliny"/>
    <x v="0"/>
    <n v="0"/>
    <n v="69"/>
    <n v="411"/>
  </r>
  <r>
    <d v="2020-08-06T00:00:00"/>
    <n v="342"/>
    <n v="465"/>
    <n v="417"/>
    <n v="342"/>
    <n v="534"/>
    <n v="828"/>
    <n v="828"/>
    <n v="534"/>
    <s v="porzeczki"/>
    <s v="truskawki"/>
    <x v="2"/>
    <n v="342"/>
    <n v="0"/>
    <n v="294"/>
  </r>
  <r>
    <d v="2020-08-07T00:00:00"/>
    <n v="450"/>
    <n v="318"/>
    <n v="490"/>
    <n v="792"/>
    <n v="318"/>
    <n v="784"/>
    <n v="792"/>
    <n v="784"/>
    <s v="maliny"/>
    <s v="porzeczki"/>
    <x v="1"/>
    <n v="8"/>
    <n v="318"/>
    <n v="0"/>
  </r>
  <r>
    <d v="2020-08-08T00:00:00"/>
    <n v="343"/>
    <n v="329"/>
    <n v="345"/>
    <n v="351"/>
    <n v="647"/>
    <n v="345"/>
    <n v="647"/>
    <n v="351"/>
    <s v="truskawki"/>
    <s v="maliny"/>
    <x v="0"/>
    <n v="0"/>
    <n v="296"/>
    <n v="345"/>
  </r>
  <r>
    <d v="2020-08-09T00:00:00"/>
    <n v="287"/>
    <n v="328"/>
    <n v="377"/>
    <n v="287"/>
    <n v="624"/>
    <n v="722"/>
    <n v="722"/>
    <n v="624"/>
    <s v="porzeczki"/>
    <s v="truskawki"/>
    <x v="2"/>
    <n v="287"/>
    <n v="0"/>
    <n v="98"/>
  </r>
  <r>
    <d v="2020-08-10T00:00:00"/>
    <n v="298"/>
    <n v="401"/>
    <n v="416"/>
    <n v="585"/>
    <n v="401"/>
    <n v="514"/>
    <n v="585"/>
    <n v="514"/>
    <s v="maliny"/>
    <s v="porzeczki"/>
    <x v="1"/>
    <n v="71"/>
    <n v="401"/>
    <n v="0"/>
  </r>
  <r>
    <d v="2020-08-11T00:00:00"/>
    <n v="429"/>
    <n v="348"/>
    <n v="426"/>
    <n v="500"/>
    <n v="749"/>
    <n v="426"/>
    <n v="749"/>
    <n v="500"/>
    <s v="truskawki"/>
    <s v="maliny"/>
    <x v="0"/>
    <n v="0"/>
    <n v="249"/>
    <n v="426"/>
  </r>
  <r>
    <d v="2020-08-12T00:00:00"/>
    <n v="417"/>
    <n v="457"/>
    <n v="438"/>
    <n v="417"/>
    <n v="706"/>
    <n v="864"/>
    <n v="864"/>
    <n v="706"/>
    <s v="porzeczki"/>
    <s v="truskawki"/>
    <x v="2"/>
    <n v="417"/>
    <n v="0"/>
    <n v="158"/>
  </r>
  <r>
    <d v="2020-08-13T00:00:00"/>
    <n v="384"/>
    <n v="330"/>
    <n v="292"/>
    <n v="801"/>
    <n v="330"/>
    <n v="450"/>
    <n v="801"/>
    <n v="450"/>
    <s v="maliny"/>
    <s v="porzeczki"/>
    <x v="1"/>
    <n v="351"/>
    <n v="330"/>
    <n v="0"/>
  </r>
  <r>
    <d v="2020-08-14T00:00:00"/>
    <n v="370"/>
    <n v="388"/>
    <n v="390"/>
    <n v="721"/>
    <n v="718"/>
    <n v="390"/>
    <n v="721"/>
    <n v="718"/>
    <s v="maliny"/>
    <s v="truskawki"/>
    <x v="0"/>
    <n v="3"/>
    <n v="0"/>
    <n v="390"/>
  </r>
  <r>
    <d v="2020-08-15T00:00:00"/>
    <n v="436"/>
    <n v="298"/>
    <n v="420"/>
    <n v="439"/>
    <n v="298"/>
    <n v="810"/>
    <n v="810"/>
    <n v="439"/>
    <s v="porzeczki"/>
    <s v="maliny"/>
    <x v="1"/>
    <n v="0"/>
    <n v="298"/>
    <n v="371"/>
  </r>
  <r>
    <d v="2020-08-16T00:00:00"/>
    <n v="303"/>
    <n v="429"/>
    <n v="407"/>
    <n v="303"/>
    <n v="727"/>
    <n v="778"/>
    <n v="778"/>
    <n v="727"/>
    <s v="porzeczki"/>
    <s v="truskawki"/>
    <x v="2"/>
    <n v="303"/>
    <n v="0"/>
    <n v="51"/>
  </r>
  <r>
    <d v="2020-08-17T00:00:00"/>
    <n v="449"/>
    <n v="444"/>
    <n v="425"/>
    <n v="752"/>
    <n v="444"/>
    <n v="476"/>
    <n v="752"/>
    <n v="476"/>
    <s v="maliny"/>
    <s v="porzeczki"/>
    <x v="1"/>
    <n v="276"/>
    <n v="444"/>
    <n v="0"/>
  </r>
  <r>
    <d v="2020-08-18T00:00:00"/>
    <n v="300"/>
    <n v="358"/>
    <n v="377"/>
    <n v="576"/>
    <n v="802"/>
    <n v="377"/>
    <n v="802"/>
    <n v="576"/>
    <s v="truskawki"/>
    <s v="maliny"/>
    <x v="0"/>
    <n v="0"/>
    <n v="226"/>
    <n v="377"/>
  </r>
  <r>
    <d v="2020-08-19T00:00:00"/>
    <n v="307"/>
    <n v="417"/>
    <n v="405"/>
    <n v="307"/>
    <n v="643"/>
    <n v="782"/>
    <n v="782"/>
    <n v="643"/>
    <s v="porzeczki"/>
    <s v="truskawki"/>
    <x v="2"/>
    <n v="307"/>
    <n v="0"/>
    <n v="139"/>
  </r>
  <r>
    <d v="2020-08-20T00:00:00"/>
    <n v="314"/>
    <n v="340"/>
    <n v="345"/>
    <n v="621"/>
    <n v="340"/>
    <n v="484"/>
    <n v="621"/>
    <n v="484"/>
    <s v="maliny"/>
    <s v="porzeczki"/>
    <x v="1"/>
    <n v="137"/>
    <n v="340"/>
    <n v="0"/>
  </r>
  <r>
    <d v="2020-08-21T00:00:00"/>
    <n v="379"/>
    <n v="288"/>
    <n v="353"/>
    <n v="516"/>
    <n v="628"/>
    <n v="353"/>
    <n v="628"/>
    <n v="516"/>
    <s v="truskawki"/>
    <s v="maliny"/>
    <x v="0"/>
    <n v="0"/>
    <n v="112"/>
    <n v="353"/>
  </r>
  <r>
    <d v="2020-08-22T00:00:00"/>
    <n v="405"/>
    <n v="454"/>
    <n v="342"/>
    <n v="405"/>
    <n v="566"/>
    <n v="695"/>
    <n v="695"/>
    <n v="566"/>
    <s v="porzeczki"/>
    <s v="truskawki"/>
    <x v="2"/>
    <n v="405"/>
    <n v="0"/>
    <n v="129"/>
  </r>
  <r>
    <d v="2020-08-23T00:00:00"/>
    <n v="407"/>
    <n v="300"/>
    <n v="365"/>
    <n v="812"/>
    <n v="300"/>
    <n v="494"/>
    <n v="812"/>
    <n v="494"/>
    <s v="maliny"/>
    <s v="porzeczki"/>
    <x v="1"/>
    <n v="318"/>
    <n v="300"/>
    <n v="0"/>
  </r>
  <r>
    <d v="2020-08-24T00:00:00"/>
    <n v="432"/>
    <n v="423"/>
    <n v="221"/>
    <n v="750"/>
    <n v="723"/>
    <n v="221"/>
    <n v="750"/>
    <n v="723"/>
    <s v="maliny"/>
    <s v="truskawki"/>
    <x v="0"/>
    <n v="27"/>
    <n v="0"/>
    <n v="221"/>
  </r>
  <r>
    <d v="2020-08-25T00:00:00"/>
    <n v="405"/>
    <n v="449"/>
    <n v="231"/>
    <n v="432"/>
    <n v="449"/>
    <n v="452"/>
    <n v="452"/>
    <n v="449"/>
    <s v="porzeczki"/>
    <s v="truskawki"/>
    <x v="2"/>
    <n v="432"/>
    <n v="0"/>
    <n v="3"/>
  </r>
  <r>
    <d v="2020-08-26T00:00:00"/>
    <n v="162"/>
    <n v="294"/>
    <n v="255"/>
    <n v="594"/>
    <n v="294"/>
    <n v="258"/>
    <n v="594"/>
    <n v="294"/>
    <s v="maliny"/>
    <s v="truskawki"/>
    <x v="0"/>
    <n v="300"/>
    <n v="0"/>
    <n v="258"/>
  </r>
  <r>
    <d v="2020-08-27T00:00:00"/>
    <n v="297"/>
    <n v="341"/>
    <n v="223"/>
    <n v="597"/>
    <n v="341"/>
    <n v="481"/>
    <n v="597"/>
    <n v="481"/>
    <s v="maliny"/>
    <s v="porzeczki"/>
    <x v="1"/>
    <n v="116"/>
    <n v="341"/>
    <n v="0"/>
  </r>
  <r>
    <d v="2020-08-28T00:00:00"/>
    <n v="226"/>
    <n v="329"/>
    <n v="261"/>
    <n v="342"/>
    <n v="670"/>
    <n v="261"/>
    <n v="670"/>
    <n v="342"/>
    <s v="truskawki"/>
    <s v="maliny"/>
    <x v="0"/>
    <n v="0"/>
    <n v="328"/>
    <n v="261"/>
  </r>
  <r>
    <d v="2020-08-29T00:00:00"/>
    <n v="226"/>
    <n v="256"/>
    <n v="239"/>
    <n v="226"/>
    <n v="584"/>
    <n v="500"/>
    <n v="584"/>
    <n v="500"/>
    <s v="truskawki"/>
    <s v="porzeczki"/>
    <x v="2"/>
    <n v="226"/>
    <n v="84"/>
    <n v="0"/>
  </r>
  <r>
    <d v="2020-08-30T00:00:00"/>
    <n v="287"/>
    <n v="217"/>
    <n v="262"/>
    <n v="513"/>
    <n v="301"/>
    <n v="262"/>
    <n v="513"/>
    <n v="301"/>
    <s v="maliny"/>
    <s v="truskawki"/>
    <x v="0"/>
    <n v="212"/>
    <n v="0"/>
    <n v="262"/>
  </r>
  <r>
    <d v="2020-08-31T00:00:00"/>
    <n v="351"/>
    <n v="266"/>
    <n v="226"/>
    <n v="563"/>
    <n v="266"/>
    <n v="488"/>
    <n v="563"/>
    <n v="488"/>
    <s v="maliny"/>
    <s v="porzeczki"/>
    <x v="1"/>
    <n v="75"/>
    <n v="266"/>
    <n v="0"/>
  </r>
  <r>
    <d v="2020-09-01T00:00:00"/>
    <n v="214"/>
    <n v="260"/>
    <n v="241"/>
    <n v="289"/>
    <n v="526"/>
    <n v="241"/>
    <n v="526"/>
    <n v="289"/>
    <s v="truskawki"/>
    <s v="maliny"/>
    <x v="0"/>
    <n v="0"/>
    <n v="237"/>
    <n v="241"/>
  </r>
  <r>
    <d v="2020-09-02T00:00:00"/>
    <n v="282"/>
    <n v="227"/>
    <n v="258"/>
    <n v="282"/>
    <n v="464"/>
    <n v="499"/>
    <n v="499"/>
    <n v="464"/>
    <s v="porzeczki"/>
    <s v="truskawki"/>
    <x v="2"/>
    <n v="282"/>
    <n v="0"/>
    <n v="35"/>
  </r>
  <r>
    <d v="2020-09-03T00:00:00"/>
    <n v="257"/>
    <n v="251"/>
    <n v="252"/>
    <n v="539"/>
    <n v="251"/>
    <n v="287"/>
    <n v="539"/>
    <n v="287"/>
    <s v="maliny"/>
    <s v="porzeczki"/>
    <x v="1"/>
    <n v="252"/>
    <n v="251"/>
    <n v="0"/>
  </r>
  <r>
    <d v="2020-09-04T00:00:00"/>
    <n v="172"/>
    <n v="171"/>
    <n v="268"/>
    <n v="424"/>
    <n v="422"/>
    <n v="268"/>
    <n v="424"/>
    <n v="422"/>
    <s v="maliny"/>
    <s v="truskawki"/>
    <x v="0"/>
    <n v="2"/>
    <n v="0"/>
    <n v="268"/>
  </r>
  <r>
    <d v="2020-09-05T00:00:00"/>
    <n v="197"/>
    <n v="326"/>
    <n v="224"/>
    <n v="199"/>
    <n v="326"/>
    <n v="492"/>
    <n v="492"/>
    <n v="326"/>
    <s v="porzeczki"/>
    <s v="truskawki"/>
    <x v="2"/>
    <n v="199"/>
    <n v="0"/>
    <n v="166"/>
  </r>
  <r>
    <d v="2020-09-06T00:00:00"/>
    <n v="292"/>
    <n v="329"/>
    <n v="255"/>
    <n v="491"/>
    <n v="329"/>
    <n v="421"/>
    <n v="491"/>
    <n v="421"/>
    <s v="maliny"/>
    <s v="porzeczki"/>
    <x v="1"/>
    <n v="70"/>
    <n v="329"/>
    <n v="0"/>
  </r>
  <r>
    <d v="2020-09-07T00:00:00"/>
    <n v="172"/>
    <n v="216"/>
    <n v="199"/>
    <n v="242"/>
    <n v="545"/>
    <n v="199"/>
    <n v="545"/>
    <n v="242"/>
    <s v="truskawki"/>
    <s v="maliny"/>
    <x v="0"/>
    <n v="0"/>
    <n v="303"/>
    <n v="199"/>
  </r>
  <r>
    <d v="2020-09-08T00:00:00"/>
    <n v="258"/>
    <n v="291"/>
    <n v="220"/>
    <n v="258"/>
    <n v="594"/>
    <n v="419"/>
    <n v="594"/>
    <n v="419"/>
    <s v="truskawki"/>
    <s v="porzeczki"/>
    <x v="2"/>
    <n v="258"/>
    <n v="175"/>
    <n v="0"/>
  </r>
  <r>
    <d v="2020-09-09T00:00:00"/>
    <n v="276"/>
    <n v="347"/>
    <n v="197"/>
    <n v="534"/>
    <n v="522"/>
    <n v="197"/>
    <n v="534"/>
    <n v="522"/>
    <s v="maliny"/>
    <s v="truskawki"/>
    <x v="0"/>
    <n v="12"/>
    <n v="0"/>
    <n v="197"/>
  </r>
  <r>
    <d v="2020-09-10T00:00:00"/>
    <n v="210"/>
    <n v="333"/>
    <n v="218"/>
    <n v="222"/>
    <n v="333"/>
    <n v="415"/>
    <n v="415"/>
    <n v="333"/>
    <s v="porzeczki"/>
    <s v="truskawki"/>
    <x v="2"/>
    <n v="222"/>
    <n v="0"/>
    <n v="82"/>
  </r>
  <r>
    <d v="2020-09-11T00:00:00"/>
    <n v="168"/>
    <n v="211"/>
    <n v="180"/>
    <n v="390"/>
    <n v="211"/>
    <n v="262"/>
    <n v="390"/>
    <n v="262"/>
    <s v="maliny"/>
    <s v="porzeczki"/>
    <x v="1"/>
    <n v="128"/>
    <n v="211"/>
    <n v="0"/>
  </r>
  <r>
    <d v="2020-09-12T00:00:00"/>
    <n v="196"/>
    <n v="348"/>
    <n v="225"/>
    <n v="324"/>
    <n v="559"/>
    <n v="225"/>
    <n v="559"/>
    <n v="324"/>
    <s v="truskawki"/>
    <s v="maliny"/>
    <x v="0"/>
    <n v="0"/>
    <n v="235"/>
    <n v="225"/>
  </r>
  <r>
    <d v="2020-09-13T00:00:00"/>
    <n v="284"/>
    <n v="226"/>
    <n v="197"/>
    <n v="284"/>
    <n v="461"/>
    <n v="422"/>
    <n v="461"/>
    <n v="422"/>
    <s v="truskawki"/>
    <s v="porzeczki"/>
    <x v="2"/>
    <n v="284"/>
    <n v="39"/>
    <n v="0"/>
  </r>
  <r>
    <d v="2020-09-14T00:00:00"/>
    <n v="162"/>
    <n v="345"/>
    <n v="194"/>
    <n v="446"/>
    <n v="384"/>
    <n v="194"/>
    <n v="446"/>
    <n v="384"/>
    <s v="maliny"/>
    <s v="truskawki"/>
    <x v="0"/>
    <n v="62"/>
    <n v="0"/>
    <n v="194"/>
  </r>
  <r>
    <d v="2020-09-15T00:00:00"/>
    <n v="212"/>
    <n v="184"/>
    <n v="183"/>
    <n v="274"/>
    <n v="184"/>
    <n v="377"/>
    <n v="377"/>
    <n v="274"/>
    <s v="porzeczki"/>
    <s v="maliny"/>
    <x v="1"/>
    <n v="0"/>
    <n v="184"/>
    <n v="103"/>
  </r>
  <r>
    <d v="2020-09-16T00:00:00"/>
    <n v="165"/>
    <n v="232"/>
    <n v="202"/>
    <n v="165"/>
    <n v="416"/>
    <n v="305"/>
    <n v="416"/>
    <n v="305"/>
    <s v="truskawki"/>
    <s v="porzeczki"/>
    <x v="2"/>
    <n v="165"/>
    <n v="111"/>
    <n v="0"/>
  </r>
  <r>
    <d v="2020-09-17T00:00:00"/>
    <n v="163"/>
    <n v="314"/>
    <n v="213"/>
    <n v="328"/>
    <n v="425"/>
    <n v="213"/>
    <n v="425"/>
    <n v="328"/>
    <s v="truskawki"/>
    <s v="maliny"/>
    <x v="0"/>
    <n v="0"/>
    <n v="97"/>
    <n v="213"/>
  </r>
  <r>
    <d v="2020-09-18T00:00:00"/>
    <n v="200"/>
    <n v="307"/>
    <n v="206"/>
    <n v="200"/>
    <n v="404"/>
    <n v="419"/>
    <n v="419"/>
    <n v="404"/>
    <s v="porzeczki"/>
    <s v="truskawki"/>
    <x v="2"/>
    <n v="200"/>
    <n v="0"/>
    <n v="15"/>
  </r>
  <r>
    <d v="2020-09-19T00:00:00"/>
    <n v="201"/>
    <n v="274"/>
    <n v="210"/>
    <n v="401"/>
    <n v="274"/>
    <n v="225"/>
    <n v="401"/>
    <n v="274"/>
    <s v="maliny"/>
    <s v="truskawki"/>
    <x v="0"/>
    <n v="127"/>
    <n v="0"/>
    <n v="225"/>
  </r>
  <r>
    <d v="2020-09-20T00:00:00"/>
    <n v="269"/>
    <n v="278"/>
    <n v="228"/>
    <n v="396"/>
    <n v="278"/>
    <n v="453"/>
    <n v="453"/>
    <n v="396"/>
    <s v="porzeczki"/>
    <s v="maliny"/>
    <x v="1"/>
    <n v="0"/>
    <n v="278"/>
    <n v="57"/>
  </r>
  <r>
    <d v="2020-09-21T00:00:00"/>
    <n v="188"/>
    <n v="195"/>
    <n v="207"/>
    <n v="188"/>
    <n v="473"/>
    <n v="264"/>
    <n v="473"/>
    <n v="264"/>
    <s v="truskawki"/>
    <s v="porzeczki"/>
    <x v="2"/>
    <n v="188"/>
    <n v="209"/>
    <n v="0"/>
  </r>
  <r>
    <d v="2020-09-22T00:00:00"/>
    <n v="142"/>
    <n v="249"/>
    <n v="202"/>
    <n v="330"/>
    <n v="458"/>
    <n v="202"/>
    <n v="458"/>
    <n v="330"/>
    <s v="truskawki"/>
    <s v="maliny"/>
    <x v="0"/>
    <n v="0"/>
    <n v="128"/>
    <n v="202"/>
  </r>
  <r>
    <d v="2020-09-23T00:00:00"/>
    <n v="232"/>
    <n v="116"/>
    <n v="195"/>
    <n v="232"/>
    <n v="244"/>
    <n v="397"/>
    <n v="397"/>
    <n v="244"/>
    <s v="porzeczki"/>
    <s v="truskawki"/>
    <x v="2"/>
    <n v="232"/>
    <n v="0"/>
    <n v="153"/>
  </r>
  <r>
    <d v="2020-09-24T00:00:00"/>
    <n v="296"/>
    <n v="102"/>
    <n v="192"/>
    <n v="528"/>
    <n v="102"/>
    <n v="345"/>
    <n v="528"/>
    <n v="345"/>
    <s v="maliny"/>
    <s v="porzeczki"/>
    <x v="1"/>
    <n v="183"/>
    <n v="102"/>
    <n v="0"/>
  </r>
  <r>
    <d v="2020-09-25T00:00:00"/>
    <n v="161"/>
    <n v="151"/>
    <n v="216"/>
    <n v="344"/>
    <n v="253"/>
    <n v="216"/>
    <n v="344"/>
    <n v="253"/>
    <s v="maliny"/>
    <s v="truskawki"/>
    <x v="0"/>
    <n v="91"/>
    <n v="0"/>
    <n v="216"/>
  </r>
  <r>
    <d v="2020-09-26T00:00:00"/>
    <n v="162"/>
    <n v="261"/>
    <n v="184"/>
    <n v="253"/>
    <n v="261"/>
    <n v="400"/>
    <n v="400"/>
    <n v="261"/>
    <s v="porzeczki"/>
    <s v="truskawki"/>
    <x v="2"/>
    <n v="253"/>
    <n v="0"/>
    <n v="139"/>
  </r>
  <r>
    <d v="2020-09-27T00:00:00"/>
    <n v="216"/>
    <n v="147"/>
    <n v="204"/>
    <n v="469"/>
    <n v="147"/>
    <n v="343"/>
    <n v="469"/>
    <n v="343"/>
    <s v="maliny"/>
    <s v="porzeczki"/>
    <x v="1"/>
    <n v="126"/>
    <n v="147"/>
    <n v="0"/>
  </r>
  <r>
    <d v="2020-09-28T00:00:00"/>
    <n v="282"/>
    <n v="297"/>
    <n v="195"/>
    <n v="408"/>
    <n v="444"/>
    <n v="195"/>
    <n v="444"/>
    <n v="408"/>
    <s v="truskawki"/>
    <s v="maliny"/>
    <x v="0"/>
    <n v="0"/>
    <n v="36"/>
    <n v="195"/>
  </r>
  <r>
    <d v="2020-09-29T00:00:00"/>
    <n v="214"/>
    <n v="198"/>
    <n v="200"/>
    <n v="214"/>
    <n v="234"/>
    <n v="395"/>
    <n v="395"/>
    <n v="234"/>
    <s v="porzeczki"/>
    <s v="truskawki"/>
    <x v="2"/>
    <n v="214"/>
    <n v="0"/>
    <n v="161"/>
  </r>
  <r>
    <d v="2020-09-30T00:00:00"/>
    <n v="289"/>
    <n v="290"/>
    <n v="190"/>
    <n v="503"/>
    <n v="290"/>
    <n v="351"/>
    <n v="503"/>
    <n v="351"/>
    <s v="maliny"/>
    <s v="porzeczki"/>
    <x v="1"/>
    <n v="152"/>
    <n v="29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B3145-D75E-491A-9B56-4E14E2C40D9F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5" fieldListSortAscending="1">
  <location ref="J4:M10" firstHeaderRow="0" firstDataRow="1" firstDataCol="1"/>
  <pivotFields count="5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porzeczek" fld="3" baseField="0" baseItem="0"/>
    <dataField name="Suma z dostawa_truskawek" fld="2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75B3B-21AF-492D-A462-FFEFC031EDE3}" name="Tabela przestawna2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S7:W9" firstHeaderRow="1" firstDataRow="2" firstDataCol="1"/>
  <pivotFields count="15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</pivotFields>
  <rowItems count="1">
    <i/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Liczba z nazwa konfitur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6C630-EF22-40AD-ACD6-3535766618CA}" name="Tabela przestawna1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Q8:U15" firstHeaderRow="1" firstDataRow="2" firstDataCol="1"/>
  <pivotFields count="1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a z Ilość konfitury" fld="8" baseField="15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BCD2E9B-B3D5-48C7-8596-56B1E43E2987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AA9E422-1D96-4A53-9DB5-E143943E894B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4DD58FF1-CA22-4429-B17A-BF921ED6DE0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12728BEF-6579-492D-BF1A-3B67100148BE}" autoFormatId="16" applyNumberFormats="0" applyBorderFormats="0" applyFontFormats="0" applyPatternFormats="0" applyAlignmentFormats="0" applyWidthHeightFormats="0">
  <queryTableRefresh nextId="16" unboundColumnsRight="11">
    <queryTableFields count="1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C79027B1-597D-4D8C-8ECE-10613B750D11}" autoFormatId="16" applyNumberFormats="0" applyBorderFormats="0" applyFontFormats="0" applyPatternFormats="0" applyAlignmentFormats="0" applyWidthHeightFormats="0">
  <queryTableRefresh nextId="16" unboundColumnsRight="11">
    <queryTableFields count="1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4239E-60D0-44A5-AE1F-E1A6F71EED76}" name="owoce" displayName="owoce" ref="A1:D154" tableType="queryTable" totalsRowShown="0">
  <autoFilter ref="A1:D154" xr:uid="{6B44239E-60D0-44A5-AE1F-E1A6F71EED76}"/>
  <tableColumns count="4">
    <tableColumn id="1" xr3:uid="{09058ECE-67D1-430E-95FF-37A2F6AE3DCC}" uniqueName="1" name="data" queryTableFieldId="1" dataDxfId="23"/>
    <tableColumn id="2" xr3:uid="{A795C77B-3230-44A5-AE2C-B40DB9FBE10A}" uniqueName="2" name="dostawa_malin" queryTableFieldId="2"/>
    <tableColumn id="3" xr3:uid="{09F6A759-88AC-4CDD-B784-AC2512DB5E9E}" uniqueName="3" name="dostawa_truskawek" queryTableFieldId="3"/>
    <tableColumn id="4" xr3:uid="{33B2643E-F12E-4CA9-8153-F40C65A4C503}" uniqueName="4" name="dostawa_porzecze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8A2CDE-3EDB-4925-9D07-12E72CA50A1A}" name="owoce34" displayName="owoce34" ref="A1:D154" tableType="queryTable" totalsRowShown="0">
  <autoFilter ref="A1:D154" xr:uid="{6B44239E-60D0-44A5-AE1F-E1A6F71EED76}"/>
  <tableColumns count="4">
    <tableColumn id="1" xr3:uid="{E4ED7DA7-BBF3-44A8-B17A-884A53B52825}" uniqueName="1" name="data" queryTableFieldId="1" dataDxfId="22"/>
    <tableColumn id="2" xr3:uid="{809CBD2E-4560-44D6-8E7C-6AAEFDEA8279}" uniqueName="2" name="dostawa_malin" queryTableFieldId="2"/>
    <tableColumn id="3" xr3:uid="{B2795B93-4A66-47D5-93C6-2422EB0201C7}" uniqueName="3" name="dostawa_truskawek" queryTableFieldId="3"/>
    <tableColumn id="4" xr3:uid="{085CC3D8-7B2B-4650-96DB-3605C3F7806D}" uniqueName="4" name="dostawa_porzeczek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E1F8C8-9C05-4EE1-97BD-5D26848F6242}" name="owoce5" displayName="owoce5" ref="A1:E155" tableType="queryTable" totalsRowCount="1">
  <autoFilter ref="A1:E154" xr:uid="{6B44239E-60D0-44A5-AE1F-E1A6F71EED76}">
    <filterColumn colId="4">
      <filters>
        <filter val="1"/>
      </filters>
    </filterColumn>
  </autoFilter>
  <tableColumns count="5">
    <tableColumn id="1" xr3:uid="{71252FE4-8AC1-4D8D-9ED9-0672E3049893}" uniqueName="1" name="data" queryTableFieldId="1" dataDxfId="21" totalsRowDxfId="20"/>
    <tableColumn id="2" xr3:uid="{D50C76C1-37FE-4392-ACE8-E8DEEA434CDE}" uniqueName="2" name="dostawa_malin" queryTableFieldId="2"/>
    <tableColumn id="3" xr3:uid="{117BF17F-5F3F-449C-91F8-AB09C0C7D843}" uniqueName="3" name="dostawa_truskawek" queryTableFieldId="3"/>
    <tableColumn id="4" xr3:uid="{2E1F4FFB-3AE1-47DA-979E-2D6FC7580250}" uniqueName="4" name="dostawa_porzeczek" queryTableFieldId="4"/>
    <tableColumn id="5" xr3:uid="{1BBA0694-F73F-41B6-AF07-B420535FE74E}" uniqueName="5" name="max porzeczek" totalsRowFunction="custom" queryTableFieldId="5" dataDxfId="19" totalsRowDxfId="18">
      <calculatedColumnFormula>IF(MAX(owoce5[[#This Row],[dostawa_malin]:[dostawa_porzeczek]])=owoce5[[#This Row],[dostawa_porzeczek]],1,0)</calculatedColumnFormula>
      <totalsRowFormula>SUM(E80:E149)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7E050C-1ADD-4314-8A1F-E07EA3FFEE3C}" name="owoce6" displayName="owoce6" ref="A1:O154" tableType="queryTable" totalsRowShown="0">
  <autoFilter ref="A1:O154" xr:uid="{6B44239E-60D0-44A5-AE1F-E1A6F71EED76}"/>
  <tableColumns count="15">
    <tableColumn id="1" xr3:uid="{C5C69925-0C57-4815-BAD2-2A97E9F69B9F}" uniqueName="1" name="data" queryTableFieldId="1" dataDxfId="17"/>
    <tableColumn id="2" xr3:uid="{E3204F2F-A3DB-478E-A749-01970456A6F6}" uniqueName="2" name="dostawa_malin" queryTableFieldId="2"/>
    <tableColumn id="3" xr3:uid="{2934686A-33E1-4D11-93D4-24EA42321914}" uniqueName="3" name="dostawa_truskawek" queryTableFieldId="3"/>
    <tableColumn id="4" xr3:uid="{3F928B18-7DBF-4C6F-8F13-BF8FE8795181}" uniqueName="4" name="dostawa_porzeczek" queryTableFieldId="4"/>
    <tableColumn id="5" xr3:uid="{CA60811F-4ACE-47C5-9990-8565FE65B6F1}" uniqueName="5" name="rano maliny" queryTableFieldId="5"/>
    <tableColumn id="6" xr3:uid="{CFBA3948-B22A-44D5-A554-7DA31A29D4B2}" uniqueName="6" name="rano truskawki" queryTableFieldId="6"/>
    <tableColumn id="7" xr3:uid="{7CCA159B-15EF-4FC2-A9CA-42E9CC5C5A12}" uniqueName="7" name="rano porzeczki" queryTableFieldId="7"/>
    <tableColumn id="8" xr3:uid="{8AD209D7-0DBB-4F96-9203-EC95D4BFC970}" uniqueName="8" name="pierwszy składnik" queryTableFieldId="8" dataDxfId="16">
      <calculatedColumnFormula>MAX(owoce6[[#This Row],[rano maliny]:[rano porzeczki]])</calculatedColumnFormula>
    </tableColumn>
    <tableColumn id="9" xr3:uid="{E8AD5838-D3EE-4BE8-AF6F-39795529D44D}" uniqueName="9" name="drugi składnik" queryTableFieldId="9" dataDxfId="15">
      <calculatedColumnFormula>LARGE(owoce6[[#This Row],[rano maliny]:[rano porzeczki]],2)</calculatedColumnFormula>
    </tableColumn>
    <tableColumn id="10" xr3:uid="{0EFCAA03-5A5D-4B25-BC30-052C8839B7F5}" uniqueName="10" name="nazwa składnika" queryTableFieldId="10" dataDxfId="14">
      <calculatedColumnFormula>IF(owoce6[[#This Row],[pierwszy składnik]]=owoce6[[#This Row],[rano maliny]], "maliny", IF(owoce6[[#This Row],[pierwszy składnik]]=owoce6[[#This Row],[rano truskawki]], "truskawki", "porzeczki"))</calculatedColumnFormula>
    </tableColumn>
    <tableColumn id="11" xr3:uid="{E1E4E2D6-761C-4DF5-9295-7ED71140ADC7}" uniqueName="11" name="nazwa składnika 2" queryTableFieldId="11" dataDxfId="13">
      <calculatedColumnFormula>IF(owoce6[[#This Row],[drugi składnik]]=owoce6[[#This Row],[rano maliny]], "maliny", IF(owoce6[[#This Row],[drugi składnik]]=owoce6[[#This Row],[rano truskawki]], "truskawki", "porzeczki"))</calculatedColumnFormula>
    </tableColumn>
    <tableColumn id="12" xr3:uid="{812387A5-A549-44BE-ADB9-149A403BF432}" uniqueName="12" name="nazwa konfitury" queryTableFieldId="12" dataDxfId="12">
      <calculatedColumnFormula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calculatedColumnFormula>
    </tableColumn>
    <tableColumn id="13" xr3:uid="{A4F5B02B-6762-4EE5-B9D7-7D24A48B1D41}" uniqueName="13" name="wieczór maliny" queryTableFieldId="13" dataDxfId="11">
      <calculatedColumnFormula>IF(OR(owoce6[[#This Row],[nazwa składnika]]="maliny",owoce6[[#This Row],[nazwa składnika 2]]="maliny"),(owoce6[[#This Row],[rano maliny]]-owoce6[[#This Row],[drugi składnik]])*1,owoce6[[#This Row],[rano maliny]]*1)</calculatedColumnFormula>
    </tableColumn>
    <tableColumn id="14" xr3:uid="{2489D073-BF6F-44B3-926B-750179D6EE61}" uniqueName="14" name="wieczór truskawki" queryTableFieldId="14" dataDxfId="10">
      <calculatedColumnFormula>IF(OR(owoce6[[#This Row],[nazwa składnika]]="truskawki",owoce6[[#This Row],[nazwa składnika 2]]="truskawki"),(owoce6[[#This Row],[rano truskawki]]-owoce6[[#This Row],[drugi składnik]])*1,owoce6[[#This Row],[rano truskawki]]*1)</calculatedColumnFormula>
    </tableColumn>
    <tableColumn id="15" xr3:uid="{3ACA01E9-BC5B-4834-9E25-0D5A4D3CF614}" uniqueName="15" name="wieczór porzeczki" queryTableFieldId="15" dataDxfId="9">
      <calculatedColumnFormula>IF(OR(owoce6[[#This Row],[nazwa składnika]]="porzeczki",owoce6[[#This Row],[nazwa składnika 2]]="porzeczki"),(owoce6[[#This Row],[rano porzeczki]]-owoce6[[#This Row],[drugi składnik]])*1,owoce6[[#This Row],[rano porzeczki]]*1)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3BDDAA-FDFD-432F-A010-5AD9815755E4}" name="owoce67" displayName="owoce67" ref="A1:O154" tableType="queryTable" totalsRowShown="0">
  <autoFilter ref="A1:O154" xr:uid="{6B44239E-60D0-44A5-AE1F-E1A6F71EED76}"/>
  <tableColumns count="15">
    <tableColumn id="1" xr3:uid="{106514C0-841A-48F0-A865-1DF53E97B771}" uniqueName="1" name="data" queryTableFieldId="1" dataDxfId="8"/>
    <tableColumn id="2" xr3:uid="{48F2909E-EE24-4D9E-B49B-5E24E6AD927B}" uniqueName="2" name="dostawa_malin" queryTableFieldId="2"/>
    <tableColumn id="3" xr3:uid="{FA3D4404-9496-4F68-9128-EAC71641C0D0}" uniqueName="3" name="dostawa_truskawek" queryTableFieldId="3"/>
    <tableColumn id="4" xr3:uid="{02294F7C-5924-496D-8B0F-C93FBBB8FAAC}" uniqueName="4" name="dostawa_porzeczek" queryTableFieldId="4"/>
    <tableColumn id="5" xr3:uid="{5A4FEF0E-F73E-459D-BE04-52947B08D07D}" uniqueName="5" name="rano maliny" queryTableFieldId="5"/>
    <tableColumn id="6" xr3:uid="{A2579556-65FE-40CC-9209-524EE6173536}" uniqueName="6" name="magazyn truskawek" queryTableFieldId="6"/>
    <tableColumn id="7" xr3:uid="{ED0DBA45-FD75-46CF-8C67-EF6976F897FE}" uniqueName="7" name="magazyn_porzeczek" queryTableFieldId="7"/>
    <tableColumn id="8" xr3:uid="{7C76B991-091B-4D5C-8934-496766DC38E7}" uniqueName="8" name="pierwszy składnik" queryTableFieldId="8" dataDxfId="7">
      <calculatedColumnFormula>MAX(owoce67[[#This Row],[rano maliny]:[magazyn_porzeczek]])</calculatedColumnFormula>
    </tableColumn>
    <tableColumn id="9" xr3:uid="{C04366FD-2FBD-41A8-AAD1-3C9F9B5CF0F5}" uniqueName="9" name="Ilość konfitury" queryTableFieldId="9" dataDxfId="6">
      <calculatedColumnFormula>LARGE(owoce67[[#This Row],[rano maliny]:[magazyn_porzeczek]],2)</calculatedColumnFormula>
    </tableColumn>
    <tableColumn id="10" xr3:uid="{3205D025-23DA-445C-9247-81309A90FA59}" uniqueName="10" name="nazwa składnika" queryTableFieldId="10" dataDxfId="5">
      <calculatedColumnFormula>IF(owoce67[[#This Row],[pierwszy składnik]]=owoce67[[#This Row],[rano maliny]], "maliny", IF(owoce67[[#This Row],[pierwszy składnik]]=owoce67[[#This Row],[magazyn truskawek]], "truskawki", "porzeczki"))</calculatedColumnFormula>
    </tableColumn>
    <tableColumn id="11" xr3:uid="{1FDC9D90-EEC3-4501-BC12-19A02635CAE3}" uniqueName="11" name="nazwa składnika 2" queryTableFieldId="11" dataDxfId="4">
      <calculatedColumnFormula>IF(owoce67[[#This Row],[Ilość konfitury]]=owoce67[[#This Row],[rano maliny]], "maliny", IF(owoce67[[#This Row],[Ilość konfitury]]=owoce67[[#This Row],[magazyn truskawek]], "truskawki", "porzeczki"))</calculatedColumnFormula>
    </tableColumn>
    <tableColumn id="12" xr3:uid="{51610276-2E48-4F68-9C74-DADFD6F0C91A}" uniqueName="12" name="nazwa konfitury" queryTableFieldId="12" dataDxfId="3">
      <calculatedColumnFormula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calculatedColumnFormula>
    </tableColumn>
    <tableColumn id="13" xr3:uid="{0C539A87-08A0-4704-B12F-01477ADBA6BE}" uniqueName="13" name="wieczór maliny" queryTableFieldId="13" dataDxfId="2">
      <calculatedColumnFormula>IF(OR(owoce67[[#This Row],[nazwa składnika]]="maliny",owoce67[[#This Row],[nazwa składnika 2]]="maliny"),(owoce67[[#This Row],[rano maliny]]-owoce67[[#This Row],[Ilość konfitury]])*1,owoce67[[#This Row],[rano maliny]]*1)</calculatedColumnFormula>
    </tableColumn>
    <tableColumn id="14" xr3:uid="{A7C0911F-6097-47E8-915E-8AA95A906651}" uniqueName="14" name="wieczór truskawki" queryTableFieldId="14" dataDxfId="1">
      <calculatedColumnFormula>IF(OR(owoce67[[#This Row],[nazwa składnika]]="truskawki",owoce67[[#This Row],[nazwa składnika 2]]="truskawki"),(owoce67[[#This Row],[magazyn truskawek]]-owoce67[[#This Row],[Ilość konfitury]])*1,owoce67[[#This Row],[magazyn truskawek]]*1)</calculatedColumnFormula>
    </tableColumn>
    <tableColumn id="15" xr3:uid="{3F05739B-A549-4291-8970-9C8D2BDF079C}" uniqueName="15" name="wieczór porzeczki" queryTableFieldId="15" dataDxfId="0">
      <calculatedColumnFormula>IF(OR(owoce67[[#This Row],[nazwa składnika]]="porzeczki",owoce67[[#This Row],[nazwa składnika 2]]="porzeczki"),(owoce67[[#This Row],[magazyn_porzeczek]]-owoce67[[#This Row],[Ilość konfitury]])*1,owoce67[[#This Row],[magazyn_porzeczek]]*1)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8919-82D9-4072-BFE8-DEA02F7D807F}">
  <dimension ref="A1:D154"/>
  <sheetViews>
    <sheetView workbookViewId="0">
      <selection activeCell="I7" sqref="I7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21.140625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43952</v>
      </c>
      <c r="B2">
        <v>211</v>
      </c>
      <c r="C2">
        <v>281</v>
      </c>
      <c r="D2">
        <v>88</v>
      </c>
    </row>
    <row r="3" spans="1:4" x14ac:dyDescent="0.25">
      <c r="A3" s="1">
        <v>43953</v>
      </c>
      <c r="B3">
        <v>393</v>
      </c>
      <c r="C3">
        <v>313</v>
      </c>
      <c r="D3">
        <v>83</v>
      </c>
    </row>
    <row r="4" spans="1:4" x14ac:dyDescent="0.25">
      <c r="A4" s="1">
        <v>43954</v>
      </c>
      <c r="B4">
        <v>389</v>
      </c>
      <c r="C4">
        <v>315</v>
      </c>
      <c r="D4">
        <v>104</v>
      </c>
    </row>
    <row r="5" spans="1:4" x14ac:dyDescent="0.25">
      <c r="A5" s="1">
        <v>43955</v>
      </c>
      <c r="B5">
        <v>308</v>
      </c>
      <c r="C5">
        <v>221</v>
      </c>
      <c r="D5">
        <v>119</v>
      </c>
    </row>
    <row r="6" spans="1:4" x14ac:dyDescent="0.25">
      <c r="A6" s="1">
        <v>43956</v>
      </c>
      <c r="B6">
        <v>387</v>
      </c>
      <c r="C6">
        <v>275</v>
      </c>
      <c r="D6">
        <v>72</v>
      </c>
    </row>
    <row r="7" spans="1:4" x14ac:dyDescent="0.25">
      <c r="A7" s="1">
        <v>43957</v>
      </c>
      <c r="B7">
        <v>294</v>
      </c>
      <c r="C7">
        <v>366</v>
      </c>
      <c r="D7">
        <v>99</v>
      </c>
    </row>
    <row r="8" spans="1:4" x14ac:dyDescent="0.25">
      <c r="A8" s="1">
        <v>43958</v>
      </c>
      <c r="B8">
        <v>389</v>
      </c>
      <c r="C8">
        <v>288</v>
      </c>
      <c r="D8">
        <v>87</v>
      </c>
    </row>
    <row r="9" spans="1:4" x14ac:dyDescent="0.25">
      <c r="A9" s="1">
        <v>43959</v>
      </c>
      <c r="B9">
        <v>259</v>
      </c>
      <c r="C9">
        <v>361</v>
      </c>
      <c r="D9">
        <v>112</v>
      </c>
    </row>
    <row r="10" spans="1:4" x14ac:dyDescent="0.25">
      <c r="A10" s="1">
        <v>43960</v>
      </c>
      <c r="B10">
        <v>369</v>
      </c>
      <c r="C10">
        <v>233</v>
      </c>
      <c r="D10">
        <v>110</v>
      </c>
    </row>
    <row r="11" spans="1:4" x14ac:dyDescent="0.25">
      <c r="A11" s="1">
        <v>43961</v>
      </c>
      <c r="B11">
        <v>263</v>
      </c>
      <c r="C11">
        <v>393</v>
      </c>
      <c r="D11">
        <v>75</v>
      </c>
    </row>
    <row r="12" spans="1:4" x14ac:dyDescent="0.25">
      <c r="A12" s="1">
        <v>43962</v>
      </c>
      <c r="B12">
        <v>239</v>
      </c>
      <c r="C12">
        <v>347</v>
      </c>
      <c r="D12">
        <v>94</v>
      </c>
    </row>
    <row r="13" spans="1:4" x14ac:dyDescent="0.25">
      <c r="A13" s="1">
        <v>43963</v>
      </c>
      <c r="B13">
        <v>282</v>
      </c>
      <c r="C13">
        <v>338</v>
      </c>
      <c r="D13">
        <v>86</v>
      </c>
    </row>
    <row r="14" spans="1:4" x14ac:dyDescent="0.25">
      <c r="A14" s="1">
        <v>43964</v>
      </c>
      <c r="B14">
        <v>306</v>
      </c>
      <c r="C14">
        <v>273</v>
      </c>
      <c r="D14">
        <v>75</v>
      </c>
    </row>
    <row r="15" spans="1:4" x14ac:dyDescent="0.25">
      <c r="A15" s="1">
        <v>43965</v>
      </c>
      <c r="B15">
        <v>251</v>
      </c>
      <c r="C15">
        <v>325</v>
      </c>
      <c r="D15">
        <v>89</v>
      </c>
    </row>
    <row r="16" spans="1:4" x14ac:dyDescent="0.25">
      <c r="A16" s="1">
        <v>43966</v>
      </c>
      <c r="B16">
        <v>224</v>
      </c>
      <c r="C16">
        <v>352</v>
      </c>
      <c r="D16">
        <v>97</v>
      </c>
    </row>
    <row r="17" spans="1:4" x14ac:dyDescent="0.25">
      <c r="A17" s="1">
        <v>43967</v>
      </c>
      <c r="B17">
        <v>233</v>
      </c>
      <c r="C17">
        <v>270</v>
      </c>
      <c r="D17">
        <v>94</v>
      </c>
    </row>
    <row r="18" spans="1:4" x14ac:dyDescent="0.25">
      <c r="A18" s="1">
        <v>43968</v>
      </c>
      <c r="B18">
        <v>345</v>
      </c>
      <c r="C18">
        <v>275</v>
      </c>
      <c r="D18">
        <v>90</v>
      </c>
    </row>
    <row r="19" spans="1:4" x14ac:dyDescent="0.25">
      <c r="A19" s="1">
        <v>43969</v>
      </c>
      <c r="B19">
        <v>232</v>
      </c>
      <c r="C19">
        <v>228</v>
      </c>
      <c r="D19">
        <v>107</v>
      </c>
    </row>
    <row r="20" spans="1:4" x14ac:dyDescent="0.25">
      <c r="A20" s="1">
        <v>43970</v>
      </c>
      <c r="B20">
        <v>238</v>
      </c>
      <c r="C20">
        <v>394</v>
      </c>
      <c r="D20">
        <v>105</v>
      </c>
    </row>
    <row r="21" spans="1:4" x14ac:dyDescent="0.25">
      <c r="A21" s="1">
        <v>43971</v>
      </c>
      <c r="B21">
        <v>378</v>
      </c>
      <c r="C21">
        <v>311</v>
      </c>
      <c r="D21">
        <v>110</v>
      </c>
    </row>
    <row r="22" spans="1:4" x14ac:dyDescent="0.25">
      <c r="A22" s="1">
        <v>43972</v>
      </c>
      <c r="B22">
        <v>281</v>
      </c>
      <c r="C22">
        <v>354</v>
      </c>
      <c r="D22">
        <v>121</v>
      </c>
    </row>
    <row r="23" spans="1:4" x14ac:dyDescent="0.25">
      <c r="A23" s="1">
        <v>43973</v>
      </c>
      <c r="B23">
        <v>390</v>
      </c>
      <c r="C23">
        <v>267</v>
      </c>
      <c r="D23">
        <v>124</v>
      </c>
    </row>
    <row r="24" spans="1:4" x14ac:dyDescent="0.25">
      <c r="A24" s="1">
        <v>43974</v>
      </c>
      <c r="B24">
        <v>308</v>
      </c>
      <c r="C24">
        <v>337</v>
      </c>
      <c r="D24">
        <v>105</v>
      </c>
    </row>
    <row r="25" spans="1:4" x14ac:dyDescent="0.25">
      <c r="A25" s="1">
        <v>43975</v>
      </c>
      <c r="B25">
        <v>391</v>
      </c>
      <c r="C25">
        <v>238</v>
      </c>
      <c r="D25">
        <v>113</v>
      </c>
    </row>
    <row r="26" spans="1:4" x14ac:dyDescent="0.25">
      <c r="A26" s="1">
        <v>43976</v>
      </c>
      <c r="B26">
        <v>241</v>
      </c>
      <c r="C26">
        <v>283</v>
      </c>
      <c r="D26">
        <v>140</v>
      </c>
    </row>
    <row r="27" spans="1:4" x14ac:dyDescent="0.25">
      <c r="A27" s="1">
        <v>43977</v>
      </c>
      <c r="B27">
        <v>249</v>
      </c>
      <c r="C27">
        <v>275</v>
      </c>
      <c r="D27">
        <v>118</v>
      </c>
    </row>
    <row r="28" spans="1:4" x14ac:dyDescent="0.25">
      <c r="A28" s="1">
        <v>43978</v>
      </c>
      <c r="B28">
        <v>298</v>
      </c>
      <c r="C28">
        <v>263</v>
      </c>
      <c r="D28">
        <v>145</v>
      </c>
    </row>
    <row r="29" spans="1:4" x14ac:dyDescent="0.25">
      <c r="A29" s="1">
        <v>43979</v>
      </c>
      <c r="B29">
        <v>254</v>
      </c>
      <c r="C29">
        <v>241</v>
      </c>
      <c r="D29">
        <v>149</v>
      </c>
    </row>
    <row r="30" spans="1:4" x14ac:dyDescent="0.25">
      <c r="A30" s="1">
        <v>43980</v>
      </c>
      <c r="B30">
        <v>329</v>
      </c>
      <c r="C30">
        <v>323</v>
      </c>
      <c r="D30">
        <v>134</v>
      </c>
    </row>
    <row r="31" spans="1:4" x14ac:dyDescent="0.25">
      <c r="A31" s="1">
        <v>43981</v>
      </c>
      <c r="B31">
        <v>213</v>
      </c>
      <c r="C31">
        <v>221</v>
      </c>
      <c r="D31">
        <v>119</v>
      </c>
    </row>
    <row r="32" spans="1:4" x14ac:dyDescent="0.25">
      <c r="A32" s="1">
        <v>43982</v>
      </c>
      <c r="B32">
        <v>294</v>
      </c>
      <c r="C32">
        <v>326</v>
      </c>
      <c r="D32">
        <v>145</v>
      </c>
    </row>
    <row r="33" spans="1:4" x14ac:dyDescent="0.25">
      <c r="A33" s="1">
        <v>43983</v>
      </c>
      <c r="B33">
        <v>225</v>
      </c>
      <c r="C33">
        <v>206</v>
      </c>
      <c r="D33">
        <v>122</v>
      </c>
    </row>
    <row r="34" spans="1:4" x14ac:dyDescent="0.25">
      <c r="A34" s="1">
        <v>43984</v>
      </c>
      <c r="B34">
        <v>264</v>
      </c>
      <c r="C34">
        <v>355</v>
      </c>
      <c r="D34">
        <v>134</v>
      </c>
    </row>
    <row r="35" spans="1:4" x14ac:dyDescent="0.25">
      <c r="A35" s="1">
        <v>43985</v>
      </c>
      <c r="B35">
        <v>253</v>
      </c>
      <c r="C35">
        <v>271</v>
      </c>
      <c r="D35">
        <v>142</v>
      </c>
    </row>
    <row r="36" spans="1:4" x14ac:dyDescent="0.25">
      <c r="A36" s="1">
        <v>43986</v>
      </c>
      <c r="B36">
        <v>352</v>
      </c>
      <c r="C36">
        <v>207</v>
      </c>
      <c r="D36">
        <v>125</v>
      </c>
    </row>
    <row r="37" spans="1:4" x14ac:dyDescent="0.25">
      <c r="A37" s="1">
        <v>43987</v>
      </c>
      <c r="B37">
        <v>269</v>
      </c>
      <c r="C37">
        <v>248</v>
      </c>
      <c r="D37">
        <v>137</v>
      </c>
    </row>
    <row r="38" spans="1:4" x14ac:dyDescent="0.25">
      <c r="A38" s="1">
        <v>43988</v>
      </c>
      <c r="B38">
        <v>242</v>
      </c>
      <c r="C38">
        <v>247</v>
      </c>
      <c r="D38">
        <v>125</v>
      </c>
    </row>
    <row r="39" spans="1:4" x14ac:dyDescent="0.25">
      <c r="A39" s="1">
        <v>43989</v>
      </c>
      <c r="B39">
        <v>327</v>
      </c>
      <c r="C39">
        <v>262</v>
      </c>
      <c r="D39">
        <v>103</v>
      </c>
    </row>
    <row r="40" spans="1:4" x14ac:dyDescent="0.25">
      <c r="A40" s="1">
        <v>43990</v>
      </c>
      <c r="B40">
        <v>316</v>
      </c>
      <c r="C40">
        <v>253</v>
      </c>
      <c r="D40">
        <v>134</v>
      </c>
    </row>
    <row r="41" spans="1:4" x14ac:dyDescent="0.25">
      <c r="A41" s="1">
        <v>43991</v>
      </c>
      <c r="B41">
        <v>294</v>
      </c>
      <c r="C41">
        <v>249</v>
      </c>
      <c r="D41">
        <v>137</v>
      </c>
    </row>
    <row r="42" spans="1:4" x14ac:dyDescent="0.25">
      <c r="A42" s="1">
        <v>43992</v>
      </c>
      <c r="B42">
        <v>270</v>
      </c>
      <c r="C42">
        <v>206</v>
      </c>
      <c r="D42">
        <v>146</v>
      </c>
    </row>
    <row r="43" spans="1:4" x14ac:dyDescent="0.25">
      <c r="A43" s="1">
        <v>43993</v>
      </c>
      <c r="B43">
        <v>349</v>
      </c>
      <c r="C43">
        <v>301</v>
      </c>
      <c r="D43">
        <v>138</v>
      </c>
    </row>
    <row r="44" spans="1:4" x14ac:dyDescent="0.25">
      <c r="A44" s="1">
        <v>43994</v>
      </c>
      <c r="B44">
        <v>224</v>
      </c>
      <c r="C44">
        <v>385</v>
      </c>
      <c r="D44">
        <v>138</v>
      </c>
    </row>
    <row r="45" spans="1:4" x14ac:dyDescent="0.25">
      <c r="A45" s="1">
        <v>43995</v>
      </c>
      <c r="B45">
        <v>309</v>
      </c>
      <c r="C45">
        <v>204</v>
      </c>
      <c r="D45">
        <v>140</v>
      </c>
    </row>
    <row r="46" spans="1:4" x14ac:dyDescent="0.25">
      <c r="A46" s="1">
        <v>43996</v>
      </c>
      <c r="B46">
        <v>246</v>
      </c>
      <c r="C46">
        <v>275</v>
      </c>
      <c r="D46">
        <v>130</v>
      </c>
    </row>
    <row r="47" spans="1:4" x14ac:dyDescent="0.25">
      <c r="A47" s="1">
        <v>43997</v>
      </c>
      <c r="B47">
        <v>241</v>
      </c>
      <c r="C47">
        <v>247</v>
      </c>
      <c r="D47">
        <v>166</v>
      </c>
    </row>
    <row r="48" spans="1:4" x14ac:dyDescent="0.25">
      <c r="A48" s="1">
        <v>43998</v>
      </c>
      <c r="B48">
        <v>365</v>
      </c>
      <c r="C48">
        <v>256</v>
      </c>
      <c r="D48">
        <v>132</v>
      </c>
    </row>
    <row r="49" spans="1:4" x14ac:dyDescent="0.25">
      <c r="A49" s="1">
        <v>43999</v>
      </c>
      <c r="B49">
        <v>225</v>
      </c>
      <c r="C49">
        <v>392</v>
      </c>
      <c r="D49">
        <v>158</v>
      </c>
    </row>
    <row r="50" spans="1:4" x14ac:dyDescent="0.25">
      <c r="A50" s="1">
        <v>44000</v>
      </c>
      <c r="B50">
        <v>335</v>
      </c>
      <c r="C50">
        <v>254</v>
      </c>
      <c r="D50">
        <v>173</v>
      </c>
    </row>
    <row r="51" spans="1:4" x14ac:dyDescent="0.25">
      <c r="A51" s="1">
        <v>44001</v>
      </c>
      <c r="B51">
        <v>376</v>
      </c>
      <c r="C51">
        <v>258</v>
      </c>
      <c r="D51">
        <v>151</v>
      </c>
    </row>
    <row r="52" spans="1:4" x14ac:dyDescent="0.25">
      <c r="A52" s="1">
        <v>44002</v>
      </c>
      <c r="B52">
        <v>310</v>
      </c>
      <c r="C52">
        <v>248</v>
      </c>
      <c r="D52">
        <v>173</v>
      </c>
    </row>
    <row r="53" spans="1:4" x14ac:dyDescent="0.25">
      <c r="A53" s="1">
        <v>44003</v>
      </c>
      <c r="B53">
        <v>408</v>
      </c>
      <c r="C53">
        <v>250</v>
      </c>
      <c r="D53">
        <v>242</v>
      </c>
    </row>
    <row r="54" spans="1:4" x14ac:dyDescent="0.25">
      <c r="A54" s="1">
        <v>44004</v>
      </c>
      <c r="B54">
        <v>256</v>
      </c>
      <c r="C54">
        <v>393</v>
      </c>
      <c r="D54">
        <v>219</v>
      </c>
    </row>
    <row r="55" spans="1:4" x14ac:dyDescent="0.25">
      <c r="A55" s="1">
        <v>44005</v>
      </c>
      <c r="B55">
        <v>322</v>
      </c>
      <c r="C55">
        <v>425</v>
      </c>
      <c r="D55">
        <v>215</v>
      </c>
    </row>
    <row r="56" spans="1:4" x14ac:dyDescent="0.25">
      <c r="A56" s="1">
        <v>44006</v>
      </c>
      <c r="B56">
        <v>447</v>
      </c>
      <c r="C56">
        <v>385</v>
      </c>
      <c r="D56">
        <v>212</v>
      </c>
    </row>
    <row r="57" spans="1:4" x14ac:dyDescent="0.25">
      <c r="A57" s="1">
        <v>44007</v>
      </c>
      <c r="B57">
        <v>408</v>
      </c>
      <c r="C57">
        <v>260</v>
      </c>
      <c r="D57">
        <v>225</v>
      </c>
    </row>
    <row r="58" spans="1:4" x14ac:dyDescent="0.25">
      <c r="A58" s="1">
        <v>44008</v>
      </c>
      <c r="B58">
        <v>283</v>
      </c>
      <c r="C58">
        <v>396</v>
      </c>
      <c r="D58">
        <v>221</v>
      </c>
    </row>
    <row r="59" spans="1:4" x14ac:dyDescent="0.25">
      <c r="A59" s="1">
        <v>44009</v>
      </c>
      <c r="B59">
        <v>414</v>
      </c>
      <c r="C59">
        <v>314</v>
      </c>
      <c r="D59">
        <v>220</v>
      </c>
    </row>
    <row r="60" spans="1:4" x14ac:dyDescent="0.25">
      <c r="A60" s="1">
        <v>44010</v>
      </c>
      <c r="B60">
        <v>442</v>
      </c>
      <c r="C60">
        <v>449</v>
      </c>
      <c r="D60">
        <v>245</v>
      </c>
    </row>
    <row r="61" spans="1:4" x14ac:dyDescent="0.25">
      <c r="A61" s="1">
        <v>44011</v>
      </c>
      <c r="B61">
        <v>269</v>
      </c>
      <c r="C61">
        <v>370</v>
      </c>
      <c r="D61">
        <v>242</v>
      </c>
    </row>
    <row r="62" spans="1:4" x14ac:dyDescent="0.25">
      <c r="A62" s="1">
        <v>44012</v>
      </c>
      <c r="B62">
        <v>444</v>
      </c>
      <c r="C62">
        <v>350</v>
      </c>
      <c r="D62">
        <v>236</v>
      </c>
    </row>
    <row r="63" spans="1:4" x14ac:dyDescent="0.25">
      <c r="A63" s="1">
        <v>44013</v>
      </c>
      <c r="B63">
        <v>425</v>
      </c>
      <c r="C63">
        <v>342</v>
      </c>
      <c r="D63">
        <v>237</v>
      </c>
    </row>
    <row r="64" spans="1:4" x14ac:dyDescent="0.25">
      <c r="A64" s="1">
        <v>44014</v>
      </c>
      <c r="B64">
        <v>377</v>
      </c>
      <c r="C64">
        <v>290</v>
      </c>
      <c r="D64">
        <v>240</v>
      </c>
    </row>
    <row r="65" spans="1:4" x14ac:dyDescent="0.25">
      <c r="A65" s="1">
        <v>44015</v>
      </c>
      <c r="B65">
        <v>382</v>
      </c>
      <c r="C65">
        <v>360</v>
      </c>
      <c r="D65">
        <v>203</v>
      </c>
    </row>
    <row r="66" spans="1:4" x14ac:dyDescent="0.25">
      <c r="A66" s="1">
        <v>44016</v>
      </c>
      <c r="B66">
        <v>287</v>
      </c>
      <c r="C66">
        <v>428</v>
      </c>
      <c r="D66">
        <v>204</v>
      </c>
    </row>
    <row r="67" spans="1:4" x14ac:dyDescent="0.25">
      <c r="A67" s="1">
        <v>44017</v>
      </c>
      <c r="B67">
        <v>429</v>
      </c>
      <c r="C67">
        <v>394</v>
      </c>
      <c r="D67">
        <v>246</v>
      </c>
    </row>
    <row r="68" spans="1:4" x14ac:dyDescent="0.25">
      <c r="A68" s="1">
        <v>44018</v>
      </c>
      <c r="B68">
        <v>287</v>
      </c>
      <c r="C68">
        <v>356</v>
      </c>
      <c r="D68">
        <v>233</v>
      </c>
    </row>
    <row r="69" spans="1:4" x14ac:dyDescent="0.25">
      <c r="A69" s="1">
        <v>44019</v>
      </c>
      <c r="B69">
        <v>421</v>
      </c>
      <c r="C69">
        <v>292</v>
      </c>
      <c r="D69">
        <v>226</v>
      </c>
    </row>
    <row r="70" spans="1:4" x14ac:dyDescent="0.25">
      <c r="A70" s="1">
        <v>44020</v>
      </c>
      <c r="B70">
        <v>334</v>
      </c>
      <c r="C70">
        <v>353</v>
      </c>
      <c r="D70">
        <v>282</v>
      </c>
    </row>
    <row r="71" spans="1:4" x14ac:dyDescent="0.25">
      <c r="A71" s="1">
        <v>44021</v>
      </c>
      <c r="B71">
        <v>282</v>
      </c>
      <c r="C71">
        <v>329</v>
      </c>
      <c r="D71">
        <v>262</v>
      </c>
    </row>
    <row r="72" spans="1:4" x14ac:dyDescent="0.25">
      <c r="A72" s="1">
        <v>44022</v>
      </c>
      <c r="B72">
        <v>356</v>
      </c>
      <c r="C72">
        <v>331</v>
      </c>
      <c r="D72">
        <v>290</v>
      </c>
    </row>
    <row r="73" spans="1:4" x14ac:dyDescent="0.25">
      <c r="A73" s="1">
        <v>44023</v>
      </c>
      <c r="B73">
        <v>307</v>
      </c>
      <c r="C73">
        <v>394</v>
      </c>
      <c r="D73">
        <v>256</v>
      </c>
    </row>
    <row r="74" spans="1:4" x14ac:dyDescent="0.25">
      <c r="A74" s="1">
        <v>44024</v>
      </c>
      <c r="B74">
        <v>441</v>
      </c>
      <c r="C74">
        <v>271</v>
      </c>
      <c r="D74">
        <v>292</v>
      </c>
    </row>
    <row r="75" spans="1:4" x14ac:dyDescent="0.25">
      <c r="A75" s="1">
        <v>44025</v>
      </c>
      <c r="B75">
        <v>407</v>
      </c>
      <c r="C75">
        <v>311</v>
      </c>
      <c r="D75">
        <v>280</v>
      </c>
    </row>
    <row r="76" spans="1:4" x14ac:dyDescent="0.25">
      <c r="A76" s="1">
        <v>44026</v>
      </c>
      <c r="B76">
        <v>480</v>
      </c>
      <c r="C76">
        <v>342</v>
      </c>
      <c r="D76">
        <v>292</v>
      </c>
    </row>
    <row r="77" spans="1:4" x14ac:dyDescent="0.25">
      <c r="A77" s="1">
        <v>44027</v>
      </c>
      <c r="B77">
        <v>494</v>
      </c>
      <c r="C77">
        <v>310</v>
      </c>
      <c r="D77">
        <v>275</v>
      </c>
    </row>
    <row r="78" spans="1:4" x14ac:dyDescent="0.25">
      <c r="A78" s="1">
        <v>44028</v>
      </c>
      <c r="B78">
        <v>493</v>
      </c>
      <c r="C78">
        <v>431</v>
      </c>
      <c r="D78">
        <v>283</v>
      </c>
    </row>
    <row r="79" spans="1:4" x14ac:dyDescent="0.25">
      <c r="A79" s="1">
        <v>44029</v>
      </c>
      <c r="B79">
        <v>302</v>
      </c>
      <c r="C79">
        <v>415</v>
      </c>
      <c r="D79">
        <v>297</v>
      </c>
    </row>
    <row r="80" spans="1:4" x14ac:dyDescent="0.25">
      <c r="A80" s="1">
        <v>44030</v>
      </c>
      <c r="B80">
        <v>331</v>
      </c>
      <c r="C80">
        <v>353</v>
      </c>
      <c r="D80">
        <v>373</v>
      </c>
    </row>
    <row r="81" spans="1:4" x14ac:dyDescent="0.25">
      <c r="A81" s="1">
        <v>44031</v>
      </c>
      <c r="B81">
        <v>486</v>
      </c>
      <c r="C81">
        <v>323</v>
      </c>
      <c r="D81">
        <v>359</v>
      </c>
    </row>
    <row r="82" spans="1:4" x14ac:dyDescent="0.25">
      <c r="A82" s="1">
        <v>44032</v>
      </c>
      <c r="B82">
        <v>360</v>
      </c>
      <c r="C82">
        <v>331</v>
      </c>
      <c r="D82">
        <v>445</v>
      </c>
    </row>
    <row r="83" spans="1:4" x14ac:dyDescent="0.25">
      <c r="A83" s="1">
        <v>44033</v>
      </c>
      <c r="B83">
        <v>391</v>
      </c>
      <c r="C83">
        <v>455</v>
      </c>
      <c r="D83">
        <v>427</v>
      </c>
    </row>
    <row r="84" spans="1:4" x14ac:dyDescent="0.25">
      <c r="A84" s="1">
        <v>44034</v>
      </c>
      <c r="B84">
        <v>327</v>
      </c>
      <c r="C84">
        <v>471</v>
      </c>
      <c r="D84">
        <v>423</v>
      </c>
    </row>
    <row r="85" spans="1:4" x14ac:dyDescent="0.25">
      <c r="A85" s="1">
        <v>44035</v>
      </c>
      <c r="B85">
        <v>355</v>
      </c>
      <c r="C85">
        <v>490</v>
      </c>
      <c r="D85">
        <v>449</v>
      </c>
    </row>
    <row r="86" spans="1:4" x14ac:dyDescent="0.25">
      <c r="A86" s="1">
        <v>44036</v>
      </c>
      <c r="B86">
        <v>360</v>
      </c>
      <c r="C86">
        <v>339</v>
      </c>
      <c r="D86">
        <v>470</v>
      </c>
    </row>
    <row r="87" spans="1:4" x14ac:dyDescent="0.25">
      <c r="A87" s="1">
        <v>44037</v>
      </c>
      <c r="B87">
        <v>303</v>
      </c>
      <c r="C87">
        <v>404</v>
      </c>
      <c r="D87">
        <v>434</v>
      </c>
    </row>
    <row r="88" spans="1:4" x14ac:dyDescent="0.25">
      <c r="A88" s="1">
        <v>44038</v>
      </c>
      <c r="B88">
        <v>310</v>
      </c>
      <c r="C88">
        <v>332</v>
      </c>
      <c r="D88">
        <v>536</v>
      </c>
    </row>
    <row r="89" spans="1:4" x14ac:dyDescent="0.25">
      <c r="A89" s="1">
        <v>44039</v>
      </c>
      <c r="B89">
        <v>435</v>
      </c>
      <c r="C89">
        <v>406</v>
      </c>
      <c r="D89">
        <v>421</v>
      </c>
    </row>
    <row r="90" spans="1:4" x14ac:dyDescent="0.25">
      <c r="A90" s="1">
        <v>44040</v>
      </c>
      <c r="B90">
        <v>344</v>
      </c>
      <c r="C90">
        <v>348</v>
      </c>
      <c r="D90">
        <v>555</v>
      </c>
    </row>
    <row r="91" spans="1:4" x14ac:dyDescent="0.25">
      <c r="A91" s="1">
        <v>44041</v>
      </c>
      <c r="B91">
        <v>303</v>
      </c>
      <c r="C91">
        <v>335</v>
      </c>
      <c r="D91">
        <v>436</v>
      </c>
    </row>
    <row r="92" spans="1:4" x14ac:dyDescent="0.25">
      <c r="A92" s="1">
        <v>44042</v>
      </c>
      <c r="B92">
        <v>433</v>
      </c>
      <c r="C92">
        <v>425</v>
      </c>
      <c r="D92">
        <v>422</v>
      </c>
    </row>
    <row r="93" spans="1:4" x14ac:dyDescent="0.25">
      <c r="A93" s="1">
        <v>44043</v>
      </c>
      <c r="B93">
        <v>350</v>
      </c>
      <c r="C93">
        <v>378</v>
      </c>
      <c r="D93">
        <v>419</v>
      </c>
    </row>
    <row r="94" spans="1:4" x14ac:dyDescent="0.25">
      <c r="A94" s="1">
        <v>44044</v>
      </c>
      <c r="B94">
        <v>396</v>
      </c>
      <c r="C94">
        <v>466</v>
      </c>
      <c r="D94">
        <v>434</v>
      </c>
    </row>
    <row r="95" spans="1:4" x14ac:dyDescent="0.25">
      <c r="A95" s="1">
        <v>44045</v>
      </c>
      <c r="B95">
        <v>495</v>
      </c>
      <c r="C95">
        <v>410</v>
      </c>
      <c r="D95">
        <v>418</v>
      </c>
    </row>
    <row r="96" spans="1:4" x14ac:dyDescent="0.25">
      <c r="A96" s="1">
        <v>44046</v>
      </c>
      <c r="B96">
        <v>420</v>
      </c>
      <c r="C96">
        <v>328</v>
      </c>
      <c r="D96">
        <v>422</v>
      </c>
    </row>
    <row r="97" spans="1:4" x14ac:dyDescent="0.25">
      <c r="A97" s="1">
        <v>44047</v>
      </c>
      <c r="B97">
        <v>411</v>
      </c>
      <c r="C97">
        <v>481</v>
      </c>
      <c r="D97">
        <v>445</v>
      </c>
    </row>
    <row r="98" spans="1:4" x14ac:dyDescent="0.25">
      <c r="A98" s="1">
        <v>44048</v>
      </c>
      <c r="B98">
        <v>317</v>
      </c>
      <c r="C98">
        <v>434</v>
      </c>
      <c r="D98">
        <v>411</v>
      </c>
    </row>
    <row r="99" spans="1:4" x14ac:dyDescent="0.25">
      <c r="A99" s="1">
        <v>44049</v>
      </c>
      <c r="B99">
        <v>342</v>
      </c>
      <c r="C99">
        <v>465</v>
      </c>
      <c r="D99">
        <v>417</v>
      </c>
    </row>
    <row r="100" spans="1:4" x14ac:dyDescent="0.25">
      <c r="A100" s="1">
        <v>44050</v>
      </c>
      <c r="B100">
        <v>450</v>
      </c>
      <c r="C100">
        <v>318</v>
      </c>
      <c r="D100">
        <v>490</v>
      </c>
    </row>
    <row r="101" spans="1:4" x14ac:dyDescent="0.25">
      <c r="A101" s="1">
        <v>44051</v>
      </c>
      <c r="B101">
        <v>343</v>
      </c>
      <c r="C101">
        <v>329</v>
      </c>
      <c r="D101">
        <v>345</v>
      </c>
    </row>
    <row r="102" spans="1:4" x14ac:dyDescent="0.25">
      <c r="A102" s="1">
        <v>44052</v>
      </c>
      <c r="B102">
        <v>287</v>
      </c>
      <c r="C102">
        <v>328</v>
      </c>
      <c r="D102">
        <v>377</v>
      </c>
    </row>
    <row r="103" spans="1:4" x14ac:dyDescent="0.25">
      <c r="A103" s="1">
        <v>44053</v>
      </c>
      <c r="B103">
        <v>298</v>
      </c>
      <c r="C103">
        <v>401</v>
      </c>
      <c r="D103">
        <v>416</v>
      </c>
    </row>
    <row r="104" spans="1:4" x14ac:dyDescent="0.25">
      <c r="A104" s="1">
        <v>44054</v>
      </c>
      <c r="B104">
        <v>429</v>
      </c>
      <c r="C104">
        <v>348</v>
      </c>
      <c r="D104">
        <v>426</v>
      </c>
    </row>
    <row r="105" spans="1:4" x14ac:dyDescent="0.25">
      <c r="A105" s="1">
        <v>44055</v>
      </c>
      <c r="B105">
        <v>417</v>
      </c>
      <c r="C105">
        <v>457</v>
      </c>
      <c r="D105">
        <v>438</v>
      </c>
    </row>
    <row r="106" spans="1:4" x14ac:dyDescent="0.25">
      <c r="A106" s="1">
        <v>44056</v>
      </c>
      <c r="B106">
        <v>384</v>
      </c>
      <c r="C106">
        <v>330</v>
      </c>
      <c r="D106">
        <v>292</v>
      </c>
    </row>
    <row r="107" spans="1:4" x14ac:dyDescent="0.25">
      <c r="A107" s="1">
        <v>44057</v>
      </c>
      <c r="B107">
        <v>370</v>
      </c>
      <c r="C107">
        <v>388</v>
      </c>
      <c r="D107">
        <v>390</v>
      </c>
    </row>
    <row r="108" spans="1:4" x14ac:dyDescent="0.25">
      <c r="A108" s="1">
        <v>44058</v>
      </c>
      <c r="B108">
        <v>436</v>
      </c>
      <c r="C108">
        <v>298</v>
      </c>
      <c r="D108">
        <v>420</v>
      </c>
    </row>
    <row r="109" spans="1:4" x14ac:dyDescent="0.25">
      <c r="A109" s="1">
        <v>44059</v>
      </c>
      <c r="B109">
        <v>303</v>
      </c>
      <c r="C109">
        <v>429</v>
      </c>
      <c r="D109">
        <v>407</v>
      </c>
    </row>
    <row r="110" spans="1:4" x14ac:dyDescent="0.25">
      <c r="A110" s="1">
        <v>44060</v>
      </c>
      <c r="B110">
        <v>449</v>
      </c>
      <c r="C110">
        <v>444</v>
      </c>
      <c r="D110">
        <v>425</v>
      </c>
    </row>
    <row r="111" spans="1:4" x14ac:dyDescent="0.25">
      <c r="A111" s="1">
        <v>44061</v>
      </c>
      <c r="B111">
        <v>300</v>
      </c>
      <c r="C111">
        <v>358</v>
      </c>
      <c r="D111">
        <v>377</v>
      </c>
    </row>
    <row r="112" spans="1:4" x14ac:dyDescent="0.25">
      <c r="A112" s="1">
        <v>44062</v>
      </c>
      <c r="B112">
        <v>307</v>
      </c>
      <c r="C112">
        <v>417</v>
      </c>
      <c r="D112">
        <v>405</v>
      </c>
    </row>
    <row r="113" spans="1:4" x14ac:dyDescent="0.25">
      <c r="A113" s="1">
        <v>44063</v>
      </c>
      <c r="B113">
        <v>314</v>
      </c>
      <c r="C113">
        <v>340</v>
      </c>
      <c r="D113">
        <v>345</v>
      </c>
    </row>
    <row r="114" spans="1:4" x14ac:dyDescent="0.25">
      <c r="A114" s="1">
        <v>44064</v>
      </c>
      <c r="B114">
        <v>379</v>
      </c>
      <c r="C114">
        <v>288</v>
      </c>
      <c r="D114">
        <v>353</v>
      </c>
    </row>
    <row r="115" spans="1:4" x14ac:dyDescent="0.25">
      <c r="A115" s="1">
        <v>44065</v>
      </c>
      <c r="B115">
        <v>405</v>
      </c>
      <c r="C115">
        <v>454</v>
      </c>
      <c r="D115">
        <v>342</v>
      </c>
    </row>
    <row r="116" spans="1:4" x14ac:dyDescent="0.25">
      <c r="A116" s="1">
        <v>44066</v>
      </c>
      <c r="B116">
        <v>407</v>
      </c>
      <c r="C116">
        <v>300</v>
      </c>
      <c r="D116">
        <v>365</v>
      </c>
    </row>
    <row r="117" spans="1:4" x14ac:dyDescent="0.25">
      <c r="A117" s="1">
        <v>44067</v>
      </c>
      <c r="B117">
        <v>432</v>
      </c>
      <c r="C117">
        <v>423</v>
      </c>
      <c r="D117">
        <v>221</v>
      </c>
    </row>
    <row r="118" spans="1:4" x14ac:dyDescent="0.25">
      <c r="A118" s="1">
        <v>44068</v>
      </c>
      <c r="B118">
        <v>405</v>
      </c>
      <c r="C118">
        <v>449</v>
      </c>
      <c r="D118">
        <v>231</v>
      </c>
    </row>
    <row r="119" spans="1:4" x14ac:dyDescent="0.25">
      <c r="A119" s="1">
        <v>44069</v>
      </c>
      <c r="B119">
        <v>162</v>
      </c>
      <c r="C119">
        <v>294</v>
      </c>
      <c r="D119">
        <v>255</v>
      </c>
    </row>
    <row r="120" spans="1:4" x14ac:dyDescent="0.25">
      <c r="A120" s="1">
        <v>44070</v>
      </c>
      <c r="B120">
        <v>297</v>
      </c>
      <c r="C120">
        <v>341</v>
      </c>
      <c r="D120">
        <v>223</v>
      </c>
    </row>
    <row r="121" spans="1:4" x14ac:dyDescent="0.25">
      <c r="A121" s="1">
        <v>44071</v>
      </c>
      <c r="B121">
        <v>226</v>
      </c>
      <c r="C121">
        <v>329</v>
      </c>
      <c r="D121">
        <v>261</v>
      </c>
    </row>
    <row r="122" spans="1:4" x14ac:dyDescent="0.25">
      <c r="A122" s="1">
        <v>44072</v>
      </c>
      <c r="B122">
        <v>226</v>
      </c>
      <c r="C122">
        <v>256</v>
      </c>
      <c r="D122">
        <v>239</v>
      </c>
    </row>
    <row r="123" spans="1:4" x14ac:dyDescent="0.25">
      <c r="A123" s="1">
        <v>44073</v>
      </c>
      <c r="B123">
        <v>287</v>
      </c>
      <c r="C123">
        <v>217</v>
      </c>
      <c r="D123">
        <v>262</v>
      </c>
    </row>
    <row r="124" spans="1:4" x14ac:dyDescent="0.25">
      <c r="A124" s="1">
        <v>44074</v>
      </c>
      <c r="B124">
        <v>351</v>
      </c>
      <c r="C124">
        <v>266</v>
      </c>
      <c r="D124">
        <v>226</v>
      </c>
    </row>
    <row r="125" spans="1:4" x14ac:dyDescent="0.25">
      <c r="A125" s="1">
        <v>44075</v>
      </c>
      <c r="B125">
        <v>214</v>
      </c>
      <c r="C125">
        <v>260</v>
      </c>
      <c r="D125">
        <v>241</v>
      </c>
    </row>
    <row r="126" spans="1:4" x14ac:dyDescent="0.25">
      <c r="A126" s="1">
        <v>44076</v>
      </c>
      <c r="B126">
        <v>282</v>
      </c>
      <c r="C126">
        <v>227</v>
      </c>
      <c r="D126">
        <v>258</v>
      </c>
    </row>
    <row r="127" spans="1:4" x14ac:dyDescent="0.25">
      <c r="A127" s="1">
        <v>44077</v>
      </c>
      <c r="B127">
        <v>257</v>
      </c>
      <c r="C127">
        <v>251</v>
      </c>
      <c r="D127">
        <v>252</v>
      </c>
    </row>
    <row r="128" spans="1:4" x14ac:dyDescent="0.25">
      <c r="A128" s="1">
        <v>44078</v>
      </c>
      <c r="B128">
        <v>172</v>
      </c>
      <c r="C128">
        <v>171</v>
      </c>
      <c r="D128">
        <v>268</v>
      </c>
    </row>
    <row r="129" spans="1:4" x14ac:dyDescent="0.25">
      <c r="A129" s="1">
        <v>44079</v>
      </c>
      <c r="B129">
        <v>197</v>
      </c>
      <c r="C129">
        <v>326</v>
      </c>
      <c r="D129">
        <v>224</v>
      </c>
    </row>
    <row r="130" spans="1:4" x14ac:dyDescent="0.25">
      <c r="A130" s="1">
        <v>44080</v>
      </c>
      <c r="B130">
        <v>292</v>
      </c>
      <c r="C130">
        <v>329</v>
      </c>
      <c r="D130">
        <v>255</v>
      </c>
    </row>
    <row r="131" spans="1:4" x14ac:dyDescent="0.25">
      <c r="A131" s="1">
        <v>44081</v>
      </c>
      <c r="B131">
        <v>172</v>
      </c>
      <c r="C131">
        <v>216</v>
      </c>
      <c r="D131">
        <v>199</v>
      </c>
    </row>
    <row r="132" spans="1:4" x14ac:dyDescent="0.25">
      <c r="A132" s="1">
        <v>44082</v>
      </c>
      <c r="B132">
        <v>258</v>
      </c>
      <c r="C132">
        <v>291</v>
      </c>
      <c r="D132">
        <v>220</v>
      </c>
    </row>
    <row r="133" spans="1:4" x14ac:dyDescent="0.25">
      <c r="A133" s="1">
        <v>44083</v>
      </c>
      <c r="B133">
        <v>276</v>
      </c>
      <c r="C133">
        <v>347</v>
      </c>
      <c r="D133">
        <v>197</v>
      </c>
    </row>
    <row r="134" spans="1:4" x14ac:dyDescent="0.25">
      <c r="A134" s="1">
        <v>44084</v>
      </c>
      <c r="B134">
        <v>210</v>
      </c>
      <c r="C134">
        <v>333</v>
      </c>
      <c r="D134">
        <v>218</v>
      </c>
    </row>
    <row r="135" spans="1:4" x14ac:dyDescent="0.25">
      <c r="A135" s="1">
        <v>44085</v>
      </c>
      <c r="B135">
        <v>168</v>
      </c>
      <c r="C135">
        <v>211</v>
      </c>
      <c r="D135">
        <v>180</v>
      </c>
    </row>
    <row r="136" spans="1:4" x14ac:dyDescent="0.25">
      <c r="A136" s="1">
        <v>44086</v>
      </c>
      <c r="B136">
        <v>196</v>
      </c>
      <c r="C136">
        <v>348</v>
      </c>
      <c r="D136">
        <v>225</v>
      </c>
    </row>
    <row r="137" spans="1:4" x14ac:dyDescent="0.25">
      <c r="A137" s="1">
        <v>44087</v>
      </c>
      <c r="B137">
        <v>284</v>
      </c>
      <c r="C137">
        <v>226</v>
      </c>
      <c r="D137">
        <v>197</v>
      </c>
    </row>
    <row r="138" spans="1:4" x14ac:dyDescent="0.25">
      <c r="A138" s="1">
        <v>44088</v>
      </c>
      <c r="B138">
        <v>162</v>
      </c>
      <c r="C138">
        <v>345</v>
      </c>
      <c r="D138">
        <v>194</v>
      </c>
    </row>
    <row r="139" spans="1:4" x14ac:dyDescent="0.25">
      <c r="A139" s="1">
        <v>44089</v>
      </c>
      <c r="B139">
        <v>212</v>
      </c>
      <c r="C139">
        <v>184</v>
      </c>
      <c r="D139">
        <v>183</v>
      </c>
    </row>
    <row r="140" spans="1:4" x14ac:dyDescent="0.25">
      <c r="A140" s="1">
        <v>44090</v>
      </c>
      <c r="B140">
        <v>165</v>
      </c>
      <c r="C140">
        <v>232</v>
      </c>
      <c r="D140">
        <v>202</v>
      </c>
    </row>
    <row r="141" spans="1:4" x14ac:dyDescent="0.25">
      <c r="A141" s="1">
        <v>44091</v>
      </c>
      <c r="B141">
        <v>163</v>
      </c>
      <c r="C141">
        <v>314</v>
      </c>
      <c r="D141">
        <v>213</v>
      </c>
    </row>
    <row r="142" spans="1:4" x14ac:dyDescent="0.25">
      <c r="A142" s="1">
        <v>44092</v>
      </c>
      <c r="B142">
        <v>200</v>
      </c>
      <c r="C142">
        <v>307</v>
      </c>
      <c r="D142">
        <v>206</v>
      </c>
    </row>
    <row r="143" spans="1:4" x14ac:dyDescent="0.25">
      <c r="A143" s="1">
        <v>44093</v>
      </c>
      <c r="B143">
        <v>201</v>
      </c>
      <c r="C143">
        <v>274</v>
      </c>
      <c r="D143">
        <v>210</v>
      </c>
    </row>
    <row r="144" spans="1:4" x14ac:dyDescent="0.25">
      <c r="A144" s="1">
        <v>44094</v>
      </c>
      <c r="B144">
        <v>269</v>
      </c>
      <c r="C144">
        <v>278</v>
      </c>
      <c r="D144">
        <v>228</v>
      </c>
    </row>
    <row r="145" spans="1:4" x14ac:dyDescent="0.25">
      <c r="A145" s="1">
        <v>44095</v>
      </c>
      <c r="B145">
        <v>188</v>
      </c>
      <c r="C145">
        <v>195</v>
      </c>
      <c r="D145">
        <v>207</v>
      </c>
    </row>
    <row r="146" spans="1:4" x14ac:dyDescent="0.25">
      <c r="A146" s="1">
        <v>44096</v>
      </c>
      <c r="B146">
        <v>142</v>
      </c>
      <c r="C146">
        <v>249</v>
      </c>
      <c r="D146">
        <v>202</v>
      </c>
    </row>
    <row r="147" spans="1:4" x14ac:dyDescent="0.25">
      <c r="A147" s="1">
        <v>44097</v>
      </c>
      <c r="B147">
        <v>232</v>
      </c>
      <c r="C147">
        <v>116</v>
      </c>
      <c r="D147">
        <v>195</v>
      </c>
    </row>
    <row r="148" spans="1:4" x14ac:dyDescent="0.25">
      <c r="A148" s="1">
        <v>44098</v>
      </c>
      <c r="B148">
        <v>296</v>
      </c>
      <c r="C148">
        <v>102</v>
      </c>
      <c r="D148">
        <v>192</v>
      </c>
    </row>
    <row r="149" spans="1:4" x14ac:dyDescent="0.25">
      <c r="A149" s="1">
        <v>44099</v>
      </c>
      <c r="B149">
        <v>161</v>
      </c>
      <c r="C149">
        <v>151</v>
      </c>
      <c r="D149">
        <v>216</v>
      </c>
    </row>
    <row r="150" spans="1:4" x14ac:dyDescent="0.25">
      <c r="A150" s="1">
        <v>44100</v>
      </c>
      <c r="B150">
        <v>162</v>
      </c>
      <c r="C150">
        <v>261</v>
      </c>
      <c r="D150">
        <v>184</v>
      </c>
    </row>
    <row r="151" spans="1:4" x14ac:dyDescent="0.25">
      <c r="A151" s="1">
        <v>44101</v>
      </c>
      <c r="B151">
        <v>216</v>
      </c>
      <c r="C151">
        <v>147</v>
      </c>
      <c r="D151">
        <v>204</v>
      </c>
    </row>
    <row r="152" spans="1:4" x14ac:dyDescent="0.25">
      <c r="A152" s="1">
        <v>44102</v>
      </c>
      <c r="B152">
        <v>282</v>
      </c>
      <c r="C152">
        <v>297</v>
      </c>
      <c r="D152">
        <v>195</v>
      </c>
    </row>
    <row r="153" spans="1:4" x14ac:dyDescent="0.25">
      <c r="A153" s="1">
        <v>44103</v>
      </c>
      <c r="B153">
        <v>214</v>
      </c>
      <c r="C153">
        <v>198</v>
      </c>
      <c r="D153">
        <v>200</v>
      </c>
    </row>
    <row r="154" spans="1:4" x14ac:dyDescent="0.2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5130-232B-4627-99F8-645E2B6E3CE5}">
  <dimension ref="A1:M154"/>
  <sheetViews>
    <sheetView topLeftCell="I1" workbookViewId="0">
      <selection activeCell="J5" sqref="J5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21.140625" bestFit="1" customWidth="1"/>
    <col min="4" max="4" width="20.85546875" bestFit="1" customWidth="1"/>
    <col min="10" max="10" width="17.7109375" bestFit="1" customWidth="1"/>
    <col min="11" max="11" width="21.42578125" bestFit="1" customWidth="1"/>
    <col min="12" max="12" width="25.28515625" bestFit="1" customWidth="1"/>
    <col min="13" max="13" width="2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 s="1">
        <v>43952</v>
      </c>
      <c r="B2">
        <v>211</v>
      </c>
      <c r="C2">
        <v>281</v>
      </c>
      <c r="D2">
        <v>88</v>
      </c>
    </row>
    <row r="3" spans="1:13" x14ac:dyDescent="0.25">
      <c r="A3" s="1">
        <v>43953</v>
      </c>
      <c r="B3">
        <v>393</v>
      </c>
      <c r="C3">
        <v>313</v>
      </c>
      <c r="D3">
        <v>83</v>
      </c>
    </row>
    <row r="4" spans="1:13" x14ac:dyDescent="0.25">
      <c r="A4" s="1">
        <v>43954</v>
      </c>
      <c r="B4">
        <v>389</v>
      </c>
      <c r="C4">
        <v>315</v>
      </c>
      <c r="D4">
        <v>104</v>
      </c>
      <c r="J4" s="2" t="s">
        <v>5</v>
      </c>
      <c r="K4" t="s">
        <v>11</v>
      </c>
      <c r="L4" t="s">
        <v>12</v>
      </c>
      <c r="M4" t="s">
        <v>13</v>
      </c>
    </row>
    <row r="5" spans="1:13" x14ac:dyDescent="0.25">
      <c r="A5" s="1">
        <v>43955</v>
      </c>
      <c r="B5">
        <v>308</v>
      </c>
      <c r="C5">
        <v>221</v>
      </c>
      <c r="D5">
        <v>119</v>
      </c>
      <c r="J5" s="3" t="s">
        <v>4</v>
      </c>
      <c r="K5" s="4">
        <v>9238</v>
      </c>
      <c r="L5" s="4">
        <v>3309</v>
      </c>
      <c r="M5" s="4">
        <v>9287</v>
      </c>
    </row>
    <row r="6" spans="1:13" x14ac:dyDescent="0.25">
      <c r="A6" s="1">
        <v>43956</v>
      </c>
      <c r="B6">
        <v>387</v>
      </c>
      <c r="C6">
        <v>275</v>
      </c>
      <c r="D6">
        <v>72</v>
      </c>
      <c r="J6" s="3" t="s">
        <v>7</v>
      </c>
      <c r="K6" s="4">
        <v>9485</v>
      </c>
      <c r="L6" s="4">
        <v>5081</v>
      </c>
      <c r="M6" s="4">
        <v>8916</v>
      </c>
    </row>
    <row r="7" spans="1:13" x14ac:dyDescent="0.25">
      <c r="A7" s="1">
        <v>43957</v>
      </c>
      <c r="B7">
        <v>294</v>
      </c>
      <c r="C7">
        <v>366</v>
      </c>
      <c r="D7">
        <v>99</v>
      </c>
      <c r="J7" s="3" t="s">
        <v>8</v>
      </c>
      <c r="K7" s="4">
        <v>11592</v>
      </c>
      <c r="L7" s="4">
        <v>10567</v>
      </c>
      <c r="M7" s="4">
        <v>11339</v>
      </c>
    </row>
    <row r="8" spans="1:13" x14ac:dyDescent="0.25">
      <c r="A8" s="1">
        <v>43958</v>
      </c>
      <c r="B8">
        <v>389</v>
      </c>
      <c r="C8">
        <v>288</v>
      </c>
      <c r="D8">
        <v>87</v>
      </c>
      <c r="J8" s="3" t="s">
        <v>9</v>
      </c>
      <c r="K8" s="4">
        <v>11045</v>
      </c>
      <c r="L8" s="4">
        <v>11078</v>
      </c>
      <c r="M8" s="4">
        <v>11386</v>
      </c>
    </row>
    <row r="9" spans="1:13" x14ac:dyDescent="0.25">
      <c r="A9" s="1">
        <v>43959</v>
      </c>
      <c r="B9">
        <v>259</v>
      </c>
      <c r="C9">
        <v>361</v>
      </c>
      <c r="D9">
        <v>112</v>
      </c>
      <c r="J9" s="3" t="s">
        <v>10</v>
      </c>
      <c r="K9" s="4">
        <v>6532</v>
      </c>
      <c r="L9" s="4">
        <v>6355</v>
      </c>
      <c r="M9" s="4">
        <v>7476</v>
      </c>
    </row>
    <row r="10" spans="1:13" x14ac:dyDescent="0.25">
      <c r="A10" s="1">
        <v>43960</v>
      </c>
      <c r="B10">
        <v>369</v>
      </c>
      <c r="C10">
        <v>233</v>
      </c>
      <c r="D10">
        <v>110</v>
      </c>
      <c r="J10" s="3" t="s">
        <v>6</v>
      </c>
      <c r="K10" s="4">
        <v>47892</v>
      </c>
      <c r="L10" s="4">
        <v>36390</v>
      </c>
      <c r="M10" s="4">
        <v>48404</v>
      </c>
    </row>
    <row r="11" spans="1:13" x14ac:dyDescent="0.25">
      <c r="A11" s="1">
        <v>43961</v>
      </c>
      <c r="B11">
        <v>263</v>
      </c>
      <c r="C11">
        <v>393</v>
      </c>
      <c r="D11">
        <v>75</v>
      </c>
    </row>
    <row r="12" spans="1:13" x14ac:dyDescent="0.25">
      <c r="A12" s="1">
        <v>43962</v>
      </c>
      <c r="B12">
        <v>239</v>
      </c>
      <c r="C12">
        <v>347</v>
      </c>
      <c r="D12">
        <v>94</v>
      </c>
    </row>
    <row r="13" spans="1:13" x14ac:dyDescent="0.25">
      <c r="A13" s="1">
        <v>43963</v>
      </c>
      <c r="B13">
        <v>282</v>
      </c>
      <c r="C13">
        <v>338</v>
      </c>
      <c r="D13">
        <v>86</v>
      </c>
    </row>
    <row r="14" spans="1:13" x14ac:dyDescent="0.25">
      <c r="A14" s="1">
        <v>43964</v>
      </c>
      <c r="B14">
        <v>306</v>
      </c>
      <c r="C14">
        <v>273</v>
      </c>
      <c r="D14">
        <v>75</v>
      </c>
    </row>
    <row r="15" spans="1:13" x14ac:dyDescent="0.25">
      <c r="A15" s="1">
        <v>43965</v>
      </c>
      <c r="B15">
        <v>251</v>
      </c>
      <c r="C15">
        <v>325</v>
      </c>
      <c r="D15">
        <v>89</v>
      </c>
    </row>
    <row r="16" spans="1:13" x14ac:dyDescent="0.25">
      <c r="A16" s="1">
        <v>43966</v>
      </c>
      <c r="B16">
        <v>224</v>
      </c>
      <c r="C16">
        <v>352</v>
      </c>
      <c r="D16">
        <v>97</v>
      </c>
    </row>
    <row r="17" spans="1:4" x14ac:dyDescent="0.25">
      <c r="A17" s="1">
        <v>43967</v>
      </c>
      <c r="B17">
        <v>233</v>
      </c>
      <c r="C17">
        <v>270</v>
      </c>
      <c r="D17">
        <v>94</v>
      </c>
    </row>
    <row r="18" spans="1:4" x14ac:dyDescent="0.25">
      <c r="A18" s="1">
        <v>43968</v>
      </c>
      <c r="B18">
        <v>345</v>
      </c>
      <c r="C18">
        <v>275</v>
      </c>
      <c r="D18">
        <v>90</v>
      </c>
    </row>
    <row r="19" spans="1:4" x14ac:dyDescent="0.25">
      <c r="A19" s="1">
        <v>43969</v>
      </c>
      <c r="B19">
        <v>232</v>
      </c>
      <c r="C19">
        <v>228</v>
      </c>
      <c r="D19">
        <v>107</v>
      </c>
    </row>
    <row r="20" spans="1:4" x14ac:dyDescent="0.25">
      <c r="A20" s="1">
        <v>43970</v>
      </c>
      <c r="B20">
        <v>238</v>
      </c>
      <c r="C20">
        <v>394</v>
      </c>
      <c r="D20">
        <v>105</v>
      </c>
    </row>
    <row r="21" spans="1:4" x14ac:dyDescent="0.25">
      <c r="A21" s="1">
        <v>43971</v>
      </c>
      <c r="B21">
        <v>378</v>
      </c>
      <c r="C21">
        <v>311</v>
      </c>
      <c r="D21">
        <v>110</v>
      </c>
    </row>
    <row r="22" spans="1:4" x14ac:dyDescent="0.25">
      <c r="A22" s="1">
        <v>43972</v>
      </c>
      <c r="B22">
        <v>281</v>
      </c>
      <c r="C22">
        <v>354</v>
      </c>
      <c r="D22">
        <v>121</v>
      </c>
    </row>
    <row r="23" spans="1:4" x14ac:dyDescent="0.25">
      <c r="A23" s="1">
        <v>43973</v>
      </c>
      <c r="B23">
        <v>390</v>
      </c>
      <c r="C23">
        <v>267</v>
      </c>
      <c r="D23">
        <v>124</v>
      </c>
    </row>
    <row r="24" spans="1:4" x14ac:dyDescent="0.25">
      <c r="A24" s="1">
        <v>43974</v>
      </c>
      <c r="B24">
        <v>308</v>
      </c>
      <c r="C24">
        <v>337</v>
      </c>
      <c r="D24">
        <v>105</v>
      </c>
    </row>
    <row r="25" spans="1:4" x14ac:dyDescent="0.25">
      <c r="A25" s="1">
        <v>43975</v>
      </c>
      <c r="B25">
        <v>391</v>
      </c>
      <c r="C25">
        <v>238</v>
      </c>
      <c r="D25">
        <v>113</v>
      </c>
    </row>
    <row r="26" spans="1:4" x14ac:dyDescent="0.25">
      <c r="A26" s="1">
        <v>43976</v>
      </c>
      <c r="B26">
        <v>241</v>
      </c>
      <c r="C26">
        <v>283</v>
      </c>
      <c r="D26">
        <v>140</v>
      </c>
    </row>
    <row r="27" spans="1:4" x14ac:dyDescent="0.25">
      <c r="A27" s="1">
        <v>43977</v>
      </c>
      <c r="B27">
        <v>249</v>
      </c>
      <c r="C27">
        <v>275</v>
      </c>
      <c r="D27">
        <v>118</v>
      </c>
    </row>
    <row r="28" spans="1:4" x14ac:dyDescent="0.25">
      <c r="A28" s="1">
        <v>43978</v>
      </c>
      <c r="B28">
        <v>298</v>
      </c>
      <c r="C28">
        <v>263</v>
      </c>
      <c r="D28">
        <v>145</v>
      </c>
    </row>
    <row r="29" spans="1:4" x14ac:dyDescent="0.25">
      <c r="A29" s="1">
        <v>43979</v>
      </c>
      <c r="B29">
        <v>254</v>
      </c>
      <c r="C29">
        <v>241</v>
      </c>
      <c r="D29">
        <v>149</v>
      </c>
    </row>
    <row r="30" spans="1:4" x14ac:dyDescent="0.25">
      <c r="A30" s="1">
        <v>43980</v>
      </c>
      <c r="B30">
        <v>329</v>
      </c>
      <c r="C30">
        <v>323</v>
      </c>
      <c r="D30">
        <v>134</v>
      </c>
    </row>
    <row r="31" spans="1:4" x14ac:dyDescent="0.25">
      <c r="A31" s="1">
        <v>43981</v>
      </c>
      <c r="B31">
        <v>213</v>
      </c>
      <c r="C31">
        <v>221</v>
      </c>
      <c r="D31">
        <v>119</v>
      </c>
    </row>
    <row r="32" spans="1:4" x14ac:dyDescent="0.25">
      <c r="A32" s="1">
        <v>43982</v>
      </c>
      <c r="B32">
        <v>294</v>
      </c>
      <c r="C32">
        <v>326</v>
      </c>
      <c r="D32">
        <v>145</v>
      </c>
    </row>
    <row r="33" spans="1:4" x14ac:dyDescent="0.25">
      <c r="A33" s="1">
        <v>43983</v>
      </c>
      <c r="B33">
        <v>225</v>
      </c>
      <c r="C33">
        <v>206</v>
      </c>
      <c r="D33">
        <v>122</v>
      </c>
    </row>
    <row r="34" spans="1:4" x14ac:dyDescent="0.25">
      <c r="A34" s="1">
        <v>43984</v>
      </c>
      <c r="B34">
        <v>264</v>
      </c>
      <c r="C34">
        <v>355</v>
      </c>
      <c r="D34">
        <v>134</v>
      </c>
    </row>
    <row r="35" spans="1:4" x14ac:dyDescent="0.25">
      <c r="A35" s="1">
        <v>43985</v>
      </c>
      <c r="B35">
        <v>253</v>
      </c>
      <c r="C35">
        <v>271</v>
      </c>
      <c r="D35">
        <v>142</v>
      </c>
    </row>
    <row r="36" spans="1:4" x14ac:dyDescent="0.25">
      <c r="A36" s="1">
        <v>43986</v>
      </c>
      <c r="B36">
        <v>352</v>
      </c>
      <c r="C36">
        <v>207</v>
      </c>
      <c r="D36">
        <v>125</v>
      </c>
    </row>
    <row r="37" spans="1:4" x14ac:dyDescent="0.25">
      <c r="A37" s="1">
        <v>43987</v>
      </c>
      <c r="B37">
        <v>269</v>
      </c>
      <c r="C37">
        <v>248</v>
      </c>
      <c r="D37">
        <v>137</v>
      </c>
    </row>
    <row r="38" spans="1:4" x14ac:dyDescent="0.25">
      <c r="A38" s="1">
        <v>43988</v>
      </c>
      <c r="B38">
        <v>242</v>
      </c>
      <c r="C38">
        <v>247</v>
      </c>
      <c r="D38">
        <v>125</v>
      </c>
    </row>
    <row r="39" spans="1:4" x14ac:dyDescent="0.25">
      <c r="A39" s="1">
        <v>43989</v>
      </c>
      <c r="B39">
        <v>327</v>
      </c>
      <c r="C39">
        <v>262</v>
      </c>
      <c r="D39">
        <v>103</v>
      </c>
    </row>
    <row r="40" spans="1:4" x14ac:dyDescent="0.25">
      <c r="A40" s="1">
        <v>43990</v>
      </c>
      <c r="B40">
        <v>316</v>
      </c>
      <c r="C40">
        <v>253</v>
      </c>
      <c r="D40">
        <v>134</v>
      </c>
    </row>
    <row r="41" spans="1:4" x14ac:dyDescent="0.25">
      <c r="A41" s="1">
        <v>43991</v>
      </c>
      <c r="B41">
        <v>294</v>
      </c>
      <c r="C41">
        <v>249</v>
      </c>
      <c r="D41">
        <v>137</v>
      </c>
    </row>
    <row r="42" spans="1:4" x14ac:dyDescent="0.25">
      <c r="A42" s="1">
        <v>43992</v>
      </c>
      <c r="B42">
        <v>270</v>
      </c>
      <c r="C42">
        <v>206</v>
      </c>
      <c r="D42">
        <v>146</v>
      </c>
    </row>
    <row r="43" spans="1:4" x14ac:dyDescent="0.25">
      <c r="A43" s="1">
        <v>43993</v>
      </c>
      <c r="B43">
        <v>349</v>
      </c>
      <c r="C43">
        <v>301</v>
      </c>
      <c r="D43">
        <v>138</v>
      </c>
    </row>
    <row r="44" spans="1:4" x14ac:dyDescent="0.25">
      <c r="A44" s="1">
        <v>43994</v>
      </c>
      <c r="B44">
        <v>224</v>
      </c>
      <c r="C44">
        <v>385</v>
      </c>
      <c r="D44">
        <v>138</v>
      </c>
    </row>
    <row r="45" spans="1:4" x14ac:dyDescent="0.25">
      <c r="A45" s="1">
        <v>43995</v>
      </c>
      <c r="B45">
        <v>309</v>
      </c>
      <c r="C45">
        <v>204</v>
      </c>
      <c r="D45">
        <v>140</v>
      </c>
    </row>
    <row r="46" spans="1:4" x14ac:dyDescent="0.25">
      <c r="A46" s="1">
        <v>43996</v>
      </c>
      <c r="B46">
        <v>246</v>
      </c>
      <c r="C46">
        <v>275</v>
      </c>
      <c r="D46">
        <v>130</v>
      </c>
    </row>
    <row r="47" spans="1:4" x14ac:dyDescent="0.25">
      <c r="A47" s="1">
        <v>43997</v>
      </c>
      <c r="B47">
        <v>241</v>
      </c>
      <c r="C47">
        <v>247</v>
      </c>
      <c r="D47">
        <v>166</v>
      </c>
    </row>
    <row r="48" spans="1:4" x14ac:dyDescent="0.25">
      <c r="A48" s="1">
        <v>43998</v>
      </c>
      <c r="B48">
        <v>365</v>
      </c>
      <c r="C48">
        <v>256</v>
      </c>
      <c r="D48">
        <v>132</v>
      </c>
    </row>
    <row r="49" spans="1:4" x14ac:dyDescent="0.25">
      <c r="A49" s="1">
        <v>43999</v>
      </c>
      <c r="B49">
        <v>225</v>
      </c>
      <c r="C49">
        <v>392</v>
      </c>
      <c r="D49">
        <v>158</v>
      </c>
    </row>
    <row r="50" spans="1:4" x14ac:dyDescent="0.25">
      <c r="A50" s="1">
        <v>44000</v>
      </c>
      <c r="B50">
        <v>335</v>
      </c>
      <c r="C50">
        <v>254</v>
      </c>
      <c r="D50">
        <v>173</v>
      </c>
    </row>
    <row r="51" spans="1:4" x14ac:dyDescent="0.25">
      <c r="A51" s="1">
        <v>44001</v>
      </c>
      <c r="B51">
        <v>376</v>
      </c>
      <c r="C51">
        <v>258</v>
      </c>
      <c r="D51">
        <v>151</v>
      </c>
    </row>
    <row r="52" spans="1:4" x14ac:dyDescent="0.25">
      <c r="A52" s="1">
        <v>44002</v>
      </c>
      <c r="B52">
        <v>310</v>
      </c>
      <c r="C52">
        <v>248</v>
      </c>
      <c r="D52">
        <v>173</v>
      </c>
    </row>
    <row r="53" spans="1:4" x14ac:dyDescent="0.25">
      <c r="A53" s="1">
        <v>44003</v>
      </c>
      <c r="B53">
        <v>408</v>
      </c>
      <c r="C53">
        <v>250</v>
      </c>
      <c r="D53">
        <v>242</v>
      </c>
    </row>
    <row r="54" spans="1:4" x14ac:dyDescent="0.25">
      <c r="A54" s="1">
        <v>44004</v>
      </c>
      <c r="B54">
        <v>256</v>
      </c>
      <c r="C54">
        <v>393</v>
      </c>
      <c r="D54">
        <v>219</v>
      </c>
    </row>
    <row r="55" spans="1:4" x14ac:dyDescent="0.25">
      <c r="A55" s="1">
        <v>44005</v>
      </c>
      <c r="B55">
        <v>322</v>
      </c>
      <c r="C55">
        <v>425</v>
      </c>
      <c r="D55">
        <v>215</v>
      </c>
    </row>
    <row r="56" spans="1:4" x14ac:dyDescent="0.25">
      <c r="A56" s="1">
        <v>44006</v>
      </c>
      <c r="B56">
        <v>447</v>
      </c>
      <c r="C56">
        <v>385</v>
      </c>
      <c r="D56">
        <v>212</v>
      </c>
    </row>
    <row r="57" spans="1:4" x14ac:dyDescent="0.25">
      <c r="A57" s="1">
        <v>44007</v>
      </c>
      <c r="B57">
        <v>408</v>
      </c>
      <c r="C57">
        <v>260</v>
      </c>
      <c r="D57">
        <v>225</v>
      </c>
    </row>
    <row r="58" spans="1:4" x14ac:dyDescent="0.25">
      <c r="A58" s="1">
        <v>44008</v>
      </c>
      <c r="B58">
        <v>283</v>
      </c>
      <c r="C58">
        <v>396</v>
      </c>
      <c r="D58">
        <v>221</v>
      </c>
    </row>
    <row r="59" spans="1:4" x14ac:dyDescent="0.25">
      <c r="A59" s="1">
        <v>44009</v>
      </c>
      <c r="B59">
        <v>414</v>
      </c>
      <c r="C59">
        <v>314</v>
      </c>
      <c r="D59">
        <v>220</v>
      </c>
    </row>
    <row r="60" spans="1:4" x14ac:dyDescent="0.25">
      <c r="A60" s="1">
        <v>44010</v>
      </c>
      <c r="B60">
        <v>442</v>
      </c>
      <c r="C60">
        <v>449</v>
      </c>
      <c r="D60">
        <v>245</v>
      </c>
    </row>
    <row r="61" spans="1:4" x14ac:dyDescent="0.25">
      <c r="A61" s="1">
        <v>44011</v>
      </c>
      <c r="B61">
        <v>269</v>
      </c>
      <c r="C61">
        <v>370</v>
      </c>
      <c r="D61">
        <v>242</v>
      </c>
    </row>
    <row r="62" spans="1:4" x14ac:dyDescent="0.25">
      <c r="A62" s="1">
        <v>44012</v>
      </c>
      <c r="B62">
        <v>444</v>
      </c>
      <c r="C62">
        <v>350</v>
      </c>
      <c r="D62">
        <v>236</v>
      </c>
    </row>
    <row r="63" spans="1:4" x14ac:dyDescent="0.25">
      <c r="A63" s="1">
        <v>44013</v>
      </c>
      <c r="B63">
        <v>425</v>
      </c>
      <c r="C63">
        <v>342</v>
      </c>
      <c r="D63">
        <v>237</v>
      </c>
    </row>
    <row r="64" spans="1:4" x14ac:dyDescent="0.25">
      <c r="A64" s="1">
        <v>44014</v>
      </c>
      <c r="B64">
        <v>377</v>
      </c>
      <c r="C64">
        <v>290</v>
      </c>
      <c r="D64">
        <v>240</v>
      </c>
    </row>
    <row r="65" spans="1:4" x14ac:dyDescent="0.25">
      <c r="A65" s="1">
        <v>44015</v>
      </c>
      <c r="B65">
        <v>382</v>
      </c>
      <c r="C65">
        <v>360</v>
      </c>
      <c r="D65">
        <v>203</v>
      </c>
    </row>
    <row r="66" spans="1:4" x14ac:dyDescent="0.25">
      <c r="A66" s="1">
        <v>44016</v>
      </c>
      <c r="B66">
        <v>287</v>
      </c>
      <c r="C66">
        <v>428</v>
      </c>
      <c r="D66">
        <v>204</v>
      </c>
    </row>
    <row r="67" spans="1:4" x14ac:dyDescent="0.25">
      <c r="A67" s="1">
        <v>44017</v>
      </c>
      <c r="B67">
        <v>429</v>
      </c>
      <c r="C67">
        <v>394</v>
      </c>
      <c r="D67">
        <v>246</v>
      </c>
    </row>
    <row r="68" spans="1:4" x14ac:dyDescent="0.25">
      <c r="A68" s="1">
        <v>44018</v>
      </c>
      <c r="B68">
        <v>287</v>
      </c>
      <c r="C68">
        <v>356</v>
      </c>
      <c r="D68">
        <v>233</v>
      </c>
    </row>
    <row r="69" spans="1:4" x14ac:dyDescent="0.25">
      <c r="A69" s="1">
        <v>44019</v>
      </c>
      <c r="B69">
        <v>421</v>
      </c>
      <c r="C69">
        <v>292</v>
      </c>
      <c r="D69">
        <v>226</v>
      </c>
    </row>
    <row r="70" spans="1:4" x14ac:dyDescent="0.25">
      <c r="A70" s="1">
        <v>44020</v>
      </c>
      <c r="B70">
        <v>334</v>
      </c>
      <c r="C70">
        <v>353</v>
      </c>
      <c r="D70">
        <v>282</v>
      </c>
    </row>
    <row r="71" spans="1:4" x14ac:dyDescent="0.25">
      <c r="A71" s="1">
        <v>44021</v>
      </c>
      <c r="B71">
        <v>282</v>
      </c>
      <c r="C71">
        <v>329</v>
      </c>
      <c r="D71">
        <v>262</v>
      </c>
    </row>
    <row r="72" spans="1:4" x14ac:dyDescent="0.25">
      <c r="A72" s="1">
        <v>44022</v>
      </c>
      <c r="B72">
        <v>356</v>
      </c>
      <c r="C72">
        <v>331</v>
      </c>
      <c r="D72">
        <v>290</v>
      </c>
    </row>
    <row r="73" spans="1:4" x14ac:dyDescent="0.25">
      <c r="A73" s="1">
        <v>44023</v>
      </c>
      <c r="B73">
        <v>307</v>
      </c>
      <c r="C73">
        <v>394</v>
      </c>
      <c r="D73">
        <v>256</v>
      </c>
    </row>
    <row r="74" spans="1:4" x14ac:dyDescent="0.25">
      <c r="A74" s="1">
        <v>44024</v>
      </c>
      <c r="B74">
        <v>441</v>
      </c>
      <c r="C74">
        <v>271</v>
      </c>
      <c r="D74">
        <v>292</v>
      </c>
    </row>
    <row r="75" spans="1:4" x14ac:dyDescent="0.25">
      <c r="A75" s="1">
        <v>44025</v>
      </c>
      <c r="B75">
        <v>407</v>
      </c>
      <c r="C75">
        <v>311</v>
      </c>
      <c r="D75">
        <v>280</v>
      </c>
    </row>
    <row r="76" spans="1:4" x14ac:dyDescent="0.25">
      <c r="A76" s="1">
        <v>44026</v>
      </c>
      <c r="B76">
        <v>480</v>
      </c>
      <c r="C76">
        <v>342</v>
      </c>
      <c r="D76">
        <v>292</v>
      </c>
    </row>
    <row r="77" spans="1:4" x14ac:dyDescent="0.25">
      <c r="A77" s="1">
        <v>44027</v>
      </c>
      <c r="B77">
        <v>494</v>
      </c>
      <c r="C77">
        <v>310</v>
      </c>
      <c r="D77">
        <v>275</v>
      </c>
    </row>
    <row r="78" spans="1:4" x14ac:dyDescent="0.25">
      <c r="A78" s="1">
        <v>44028</v>
      </c>
      <c r="B78">
        <v>493</v>
      </c>
      <c r="C78">
        <v>431</v>
      </c>
      <c r="D78">
        <v>283</v>
      </c>
    </row>
    <row r="79" spans="1:4" x14ac:dyDescent="0.25">
      <c r="A79" s="1">
        <v>44029</v>
      </c>
      <c r="B79">
        <v>302</v>
      </c>
      <c r="C79">
        <v>415</v>
      </c>
      <c r="D79">
        <v>297</v>
      </c>
    </row>
    <row r="80" spans="1:4" x14ac:dyDescent="0.25">
      <c r="A80" s="1">
        <v>44030</v>
      </c>
      <c r="B80">
        <v>331</v>
      </c>
      <c r="C80">
        <v>353</v>
      </c>
      <c r="D80">
        <v>373</v>
      </c>
    </row>
    <row r="81" spans="1:4" x14ac:dyDescent="0.25">
      <c r="A81" s="1">
        <v>44031</v>
      </c>
      <c r="B81">
        <v>486</v>
      </c>
      <c r="C81">
        <v>323</v>
      </c>
      <c r="D81">
        <v>359</v>
      </c>
    </row>
    <row r="82" spans="1:4" x14ac:dyDescent="0.25">
      <c r="A82" s="1">
        <v>44032</v>
      </c>
      <c r="B82">
        <v>360</v>
      </c>
      <c r="C82">
        <v>331</v>
      </c>
      <c r="D82">
        <v>445</v>
      </c>
    </row>
    <row r="83" spans="1:4" x14ac:dyDescent="0.25">
      <c r="A83" s="1">
        <v>44033</v>
      </c>
      <c r="B83">
        <v>391</v>
      </c>
      <c r="C83">
        <v>455</v>
      </c>
      <c r="D83">
        <v>427</v>
      </c>
    </row>
    <row r="84" spans="1:4" x14ac:dyDescent="0.25">
      <c r="A84" s="1">
        <v>44034</v>
      </c>
      <c r="B84">
        <v>327</v>
      </c>
      <c r="C84">
        <v>471</v>
      </c>
      <c r="D84">
        <v>423</v>
      </c>
    </row>
    <row r="85" spans="1:4" x14ac:dyDescent="0.25">
      <c r="A85" s="1">
        <v>44035</v>
      </c>
      <c r="B85">
        <v>355</v>
      </c>
      <c r="C85">
        <v>490</v>
      </c>
      <c r="D85">
        <v>449</v>
      </c>
    </row>
    <row r="86" spans="1:4" x14ac:dyDescent="0.25">
      <c r="A86" s="1">
        <v>44036</v>
      </c>
      <c r="B86">
        <v>360</v>
      </c>
      <c r="C86">
        <v>339</v>
      </c>
      <c r="D86">
        <v>470</v>
      </c>
    </row>
    <row r="87" spans="1:4" x14ac:dyDescent="0.25">
      <c r="A87" s="1">
        <v>44037</v>
      </c>
      <c r="B87">
        <v>303</v>
      </c>
      <c r="C87">
        <v>404</v>
      </c>
      <c r="D87">
        <v>434</v>
      </c>
    </row>
    <row r="88" spans="1:4" x14ac:dyDescent="0.25">
      <c r="A88" s="1">
        <v>44038</v>
      </c>
      <c r="B88">
        <v>310</v>
      </c>
      <c r="C88">
        <v>332</v>
      </c>
      <c r="D88">
        <v>536</v>
      </c>
    </row>
    <row r="89" spans="1:4" x14ac:dyDescent="0.25">
      <c r="A89" s="1">
        <v>44039</v>
      </c>
      <c r="B89">
        <v>435</v>
      </c>
      <c r="C89">
        <v>406</v>
      </c>
      <c r="D89">
        <v>421</v>
      </c>
    </row>
    <row r="90" spans="1:4" x14ac:dyDescent="0.25">
      <c r="A90" s="1">
        <v>44040</v>
      </c>
      <c r="B90">
        <v>344</v>
      </c>
      <c r="C90">
        <v>348</v>
      </c>
      <c r="D90">
        <v>555</v>
      </c>
    </row>
    <row r="91" spans="1:4" x14ac:dyDescent="0.25">
      <c r="A91" s="1">
        <v>44041</v>
      </c>
      <c r="B91">
        <v>303</v>
      </c>
      <c r="C91">
        <v>335</v>
      </c>
      <c r="D91">
        <v>436</v>
      </c>
    </row>
    <row r="92" spans="1:4" x14ac:dyDescent="0.25">
      <c r="A92" s="1">
        <v>44042</v>
      </c>
      <c r="B92">
        <v>433</v>
      </c>
      <c r="C92">
        <v>425</v>
      </c>
      <c r="D92">
        <v>422</v>
      </c>
    </row>
    <row r="93" spans="1:4" x14ac:dyDescent="0.25">
      <c r="A93" s="1">
        <v>44043</v>
      </c>
      <c r="B93">
        <v>350</v>
      </c>
      <c r="C93">
        <v>378</v>
      </c>
      <c r="D93">
        <v>419</v>
      </c>
    </row>
    <row r="94" spans="1:4" x14ac:dyDescent="0.25">
      <c r="A94" s="1">
        <v>44044</v>
      </c>
      <c r="B94">
        <v>396</v>
      </c>
      <c r="C94">
        <v>466</v>
      </c>
      <c r="D94">
        <v>434</v>
      </c>
    </row>
    <row r="95" spans="1:4" x14ac:dyDescent="0.25">
      <c r="A95" s="1">
        <v>44045</v>
      </c>
      <c r="B95">
        <v>495</v>
      </c>
      <c r="C95">
        <v>410</v>
      </c>
      <c r="D95">
        <v>418</v>
      </c>
    </row>
    <row r="96" spans="1:4" x14ac:dyDescent="0.25">
      <c r="A96" s="1">
        <v>44046</v>
      </c>
      <c r="B96">
        <v>420</v>
      </c>
      <c r="C96">
        <v>328</v>
      </c>
      <c r="D96">
        <v>422</v>
      </c>
    </row>
    <row r="97" spans="1:4" x14ac:dyDescent="0.25">
      <c r="A97" s="1">
        <v>44047</v>
      </c>
      <c r="B97">
        <v>411</v>
      </c>
      <c r="C97">
        <v>481</v>
      </c>
      <c r="D97">
        <v>445</v>
      </c>
    </row>
    <row r="98" spans="1:4" x14ac:dyDescent="0.25">
      <c r="A98" s="1">
        <v>44048</v>
      </c>
      <c r="B98">
        <v>317</v>
      </c>
      <c r="C98">
        <v>434</v>
      </c>
      <c r="D98">
        <v>411</v>
      </c>
    </row>
    <row r="99" spans="1:4" x14ac:dyDescent="0.25">
      <c r="A99" s="1">
        <v>44049</v>
      </c>
      <c r="B99">
        <v>342</v>
      </c>
      <c r="C99">
        <v>465</v>
      </c>
      <c r="D99">
        <v>417</v>
      </c>
    </row>
    <row r="100" spans="1:4" x14ac:dyDescent="0.25">
      <c r="A100" s="1">
        <v>44050</v>
      </c>
      <c r="B100">
        <v>450</v>
      </c>
      <c r="C100">
        <v>318</v>
      </c>
      <c r="D100">
        <v>490</v>
      </c>
    </row>
    <row r="101" spans="1:4" x14ac:dyDescent="0.25">
      <c r="A101" s="1">
        <v>44051</v>
      </c>
      <c r="B101">
        <v>343</v>
      </c>
      <c r="C101">
        <v>329</v>
      </c>
      <c r="D101">
        <v>345</v>
      </c>
    </row>
    <row r="102" spans="1:4" x14ac:dyDescent="0.25">
      <c r="A102" s="1">
        <v>44052</v>
      </c>
      <c r="B102">
        <v>287</v>
      </c>
      <c r="C102">
        <v>328</v>
      </c>
      <c r="D102">
        <v>377</v>
      </c>
    </row>
    <row r="103" spans="1:4" x14ac:dyDescent="0.25">
      <c r="A103" s="1">
        <v>44053</v>
      </c>
      <c r="B103">
        <v>298</v>
      </c>
      <c r="C103">
        <v>401</v>
      </c>
      <c r="D103">
        <v>416</v>
      </c>
    </row>
    <row r="104" spans="1:4" x14ac:dyDescent="0.25">
      <c r="A104" s="1">
        <v>44054</v>
      </c>
      <c r="B104">
        <v>429</v>
      </c>
      <c r="C104">
        <v>348</v>
      </c>
      <c r="D104">
        <v>426</v>
      </c>
    </row>
    <row r="105" spans="1:4" x14ac:dyDescent="0.25">
      <c r="A105" s="1">
        <v>44055</v>
      </c>
      <c r="B105">
        <v>417</v>
      </c>
      <c r="C105">
        <v>457</v>
      </c>
      <c r="D105">
        <v>438</v>
      </c>
    </row>
    <row r="106" spans="1:4" x14ac:dyDescent="0.25">
      <c r="A106" s="1">
        <v>44056</v>
      </c>
      <c r="B106">
        <v>384</v>
      </c>
      <c r="C106">
        <v>330</v>
      </c>
      <c r="D106">
        <v>292</v>
      </c>
    </row>
    <row r="107" spans="1:4" x14ac:dyDescent="0.25">
      <c r="A107" s="1">
        <v>44057</v>
      </c>
      <c r="B107">
        <v>370</v>
      </c>
      <c r="C107">
        <v>388</v>
      </c>
      <c r="D107">
        <v>390</v>
      </c>
    </row>
    <row r="108" spans="1:4" x14ac:dyDescent="0.25">
      <c r="A108" s="1">
        <v>44058</v>
      </c>
      <c r="B108">
        <v>436</v>
      </c>
      <c r="C108">
        <v>298</v>
      </c>
      <c r="D108">
        <v>420</v>
      </c>
    </row>
    <row r="109" spans="1:4" x14ac:dyDescent="0.25">
      <c r="A109" s="1">
        <v>44059</v>
      </c>
      <c r="B109">
        <v>303</v>
      </c>
      <c r="C109">
        <v>429</v>
      </c>
      <c r="D109">
        <v>407</v>
      </c>
    </row>
    <row r="110" spans="1:4" x14ac:dyDescent="0.25">
      <c r="A110" s="1">
        <v>44060</v>
      </c>
      <c r="B110">
        <v>449</v>
      </c>
      <c r="C110">
        <v>444</v>
      </c>
      <c r="D110">
        <v>425</v>
      </c>
    </row>
    <row r="111" spans="1:4" x14ac:dyDescent="0.25">
      <c r="A111" s="1">
        <v>44061</v>
      </c>
      <c r="B111">
        <v>300</v>
      </c>
      <c r="C111">
        <v>358</v>
      </c>
      <c r="D111">
        <v>377</v>
      </c>
    </row>
    <row r="112" spans="1:4" x14ac:dyDescent="0.25">
      <c r="A112" s="1">
        <v>44062</v>
      </c>
      <c r="B112">
        <v>307</v>
      </c>
      <c r="C112">
        <v>417</v>
      </c>
      <c r="D112">
        <v>405</v>
      </c>
    </row>
    <row r="113" spans="1:4" x14ac:dyDescent="0.25">
      <c r="A113" s="1">
        <v>44063</v>
      </c>
      <c r="B113">
        <v>314</v>
      </c>
      <c r="C113">
        <v>340</v>
      </c>
      <c r="D113">
        <v>345</v>
      </c>
    </row>
    <row r="114" spans="1:4" x14ac:dyDescent="0.25">
      <c r="A114" s="1">
        <v>44064</v>
      </c>
      <c r="B114">
        <v>379</v>
      </c>
      <c r="C114">
        <v>288</v>
      </c>
      <c r="D114">
        <v>353</v>
      </c>
    </row>
    <row r="115" spans="1:4" x14ac:dyDescent="0.25">
      <c r="A115" s="1">
        <v>44065</v>
      </c>
      <c r="B115">
        <v>405</v>
      </c>
      <c r="C115">
        <v>454</v>
      </c>
      <c r="D115">
        <v>342</v>
      </c>
    </row>
    <row r="116" spans="1:4" x14ac:dyDescent="0.25">
      <c r="A116" s="1">
        <v>44066</v>
      </c>
      <c r="B116">
        <v>407</v>
      </c>
      <c r="C116">
        <v>300</v>
      </c>
      <c r="D116">
        <v>365</v>
      </c>
    </row>
    <row r="117" spans="1:4" x14ac:dyDescent="0.25">
      <c r="A117" s="1">
        <v>44067</v>
      </c>
      <c r="B117">
        <v>432</v>
      </c>
      <c r="C117">
        <v>423</v>
      </c>
      <c r="D117">
        <v>221</v>
      </c>
    </row>
    <row r="118" spans="1:4" x14ac:dyDescent="0.25">
      <c r="A118" s="1">
        <v>44068</v>
      </c>
      <c r="B118">
        <v>405</v>
      </c>
      <c r="C118">
        <v>449</v>
      </c>
      <c r="D118">
        <v>231</v>
      </c>
    </row>
    <row r="119" spans="1:4" x14ac:dyDescent="0.25">
      <c r="A119" s="1">
        <v>44069</v>
      </c>
      <c r="B119">
        <v>162</v>
      </c>
      <c r="C119">
        <v>294</v>
      </c>
      <c r="D119">
        <v>255</v>
      </c>
    </row>
    <row r="120" spans="1:4" x14ac:dyDescent="0.25">
      <c r="A120" s="1">
        <v>44070</v>
      </c>
      <c r="B120">
        <v>297</v>
      </c>
      <c r="C120">
        <v>341</v>
      </c>
      <c r="D120">
        <v>223</v>
      </c>
    </row>
    <row r="121" spans="1:4" x14ac:dyDescent="0.25">
      <c r="A121" s="1">
        <v>44071</v>
      </c>
      <c r="B121">
        <v>226</v>
      </c>
      <c r="C121">
        <v>329</v>
      </c>
      <c r="D121">
        <v>261</v>
      </c>
    </row>
    <row r="122" spans="1:4" x14ac:dyDescent="0.25">
      <c r="A122" s="1">
        <v>44072</v>
      </c>
      <c r="B122">
        <v>226</v>
      </c>
      <c r="C122">
        <v>256</v>
      </c>
      <c r="D122">
        <v>239</v>
      </c>
    </row>
    <row r="123" spans="1:4" x14ac:dyDescent="0.25">
      <c r="A123" s="1">
        <v>44073</v>
      </c>
      <c r="B123">
        <v>287</v>
      </c>
      <c r="C123">
        <v>217</v>
      </c>
      <c r="D123">
        <v>262</v>
      </c>
    </row>
    <row r="124" spans="1:4" x14ac:dyDescent="0.25">
      <c r="A124" s="1">
        <v>44074</v>
      </c>
      <c r="B124">
        <v>351</v>
      </c>
      <c r="C124">
        <v>266</v>
      </c>
      <c r="D124">
        <v>226</v>
      </c>
    </row>
    <row r="125" spans="1:4" x14ac:dyDescent="0.25">
      <c r="A125" s="1">
        <v>44075</v>
      </c>
      <c r="B125">
        <v>214</v>
      </c>
      <c r="C125">
        <v>260</v>
      </c>
      <c r="D125">
        <v>241</v>
      </c>
    </row>
    <row r="126" spans="1:4" x14ac:dyDescent="0.25">
      <c r="A126" s="1">
        <v>44076</v>
      </c>
      <c r="B126">
        <v>282</v>
      </c>
      <c r="C126">
        <v>227</v>
      </c>
      <c r="D126">
        <v>258</v>
      </c>
    </row>
    <row r="127" spans="1:4" x14ac:dyDescent="0.25">
      <c r="A127" s="1">
        <v>44077</v>
      </c>
      <c r="B127">
        <v>257</v>
      </c>
      <c r="C127">
        <v>251</v>
      </c>
      <c r="D127">
        <v>252</v>
      </c>
    </row>
    <row r="128" spans="1:4" x14ac:dyDescent="0.25">
      <c r="A128" s="1">
        <v>44078</v>
      </c>
      <c r="B128">
        <v>172</v>
      </c>
      <c r="C128">
        <v>171</v>
      </c>
      <c r="D128">
        <v>268</v>
      </c>
    </row>
    <row r="129" spans="1:4" x14ac:dyDescent="0.25">
      <c r="A129" s="1">
        <v>44079</v>
      </c>
      <c r="B129">
        <v>197</v>
      </c>
      <c r="C129">
        <v>326</v>
      </c>
      <c r="D129">
        <v>224</v>
      </c>
    </row>
    <row r="130" spans="1:4" x14ac:dyDescent="0.25">
      <c r="A130" s="1">
        <v>44080</v>
      </c>
      <c r="B130">
        <v>292</v>
      </c>
      <c r="C130">
        <v>329</v>
      </c>
      <c r="D130">
        <v>255</v>
      </c>
    </row>
    <row r="131" spans="1:4" x14ac:dyDescent="0.25">
      <c r="A131" s="1">
        <v>44081</v>
      </c>
      <c r="B131">
        <v>172</v>
      </c>
      <c r="C131">
        <v>216</v>
      </c>
      <c r="D131">
        <v>199</v>
      </c>
    </row>
    <row r="132" spans="1:4" x14ac:dyDescent="0.25">
      <c r="A132" s="1">
        <v>44082</v>
      </c>
      <c r="B132">
        <v>258</v>
      </c>
      <c r="C132">
        <v>291</v>
      </c>
      <c r="D132">
        <v>220</v>
      </c>
    </row>
    <row r="133" spans="1:4" x14ac:dyDescent="0.25">
      <c r="A133" s="1">
        <v>44083</v>
      </c>
      <c r="B133">
        <v>276</v>
      </c>
      <c r="C133">
        <v>347</v>
      </c>
      <c r="D133">
        <v>197</v>
      </c>
    </row>
    <row r="134" spans="1:4" x14ac:dyDescent="0.25">
      <c r="A134" s="1">
        <v>44084</v>
      </c>
      <c r="B134">
        <v>210</v>
      </c>
      <c r="C134">
        <v>333</v>
      </c>
      <c r="D134">
        <v>218</v>
      </c>
    </row>
    <row r="135" spans="1:4" x14ac:dyDescent="0.25">
      <c r="A135" s="1">
        <v>44085</v>
      </c>
      <c r="B135">
        <v>168</v>
      </c>
      <c r="C135">
        <v>211</v>
      </c>
      <c r="D135">
        <v>180</v>
      </c>
    </row>
    <row r="136" spans="1:4" x14ac:dyDescent="0.25">
      <c r="A136" s="1">
        <v>44086</v>
      </c>
      <c r="B136">
        <v>196</v>
      </c>
      <c r="C136">
        <v>348</v>
      </c>
      <c r="D136">
        <v>225</v>
      </c>
    </row>
    <row r="137" spans="1:4" x14ac:dyDescent="0.25">
      <c r="A137" s="1">
        <v>44087</v>
      </c>
      <c r="B137">
        <v>284</v>
      </c>
      <c r="C137">
        <v>226</v>
      </c>
      <c r="D137">
        <v>197</v>
      </c>
    </row>
    <row r="138" spans="1:4" x14ac:dyDescent="0.25">
      <c r="A138" s="1">
        <v>44088</v>
      </c>
      <c r="B138">
        <v>162</v>
      </c>
      <c r="C138">
        <v>345</v>
      </c>
      <c r="D138">
        <v>194</v>
      </c>
    </row>
    <row r="139" spans="1:4" x14ac:dyDescent="0.25">
      <c r="A139" s="1">
        <v>44089</v>
      </c>
      <c r="B139">
        <v>212</v>
      </c>
      <c r="C139">
        <v>184</v>
      </c>
      <c r="D139">
        <v>183</v>
      </c>
    </row>
    <row r="140" spans="1:4" x14ac:dyDescent="0.25">
      <c r="A140" s="1">
        <v>44090</v>
      </c>
      <c r="B140">
        <v>165</v>
      </c>
      <c r="C140">
        <v>232</v>
      </c>
      <c r="D140">
        <v>202</v>
      </c>
    </row>
    <row r="141" spans="1:4" x14ac:dyDescent="0.25">
      <c r="A141" s="1">
        <v>44091</v>
      </c>
      <c r="B141">
        <v>163</v>
      </c>
      <c r="C141">
        <v>314</v>
      </c>
      <c r="D141">
        <v>213</v>
      </c>
    </row>
    <row r="142" spans="1:4" x14ac:dyDescent="0.25">
      <c r="A142" s="1">
        <v>44092</v>
      </c>
      <c r="B142">
        <v>200</v>
      </c>
      <c r="C142">
        <v>307</v>
      </c>
      <c r="D142">
        <v>206</v>
      </c>
    </row>
    <row r="143" spans="1:4" x14ac:dyDescent="0.25">
      <c r="A143" s="1">
        <v>44093</v>
      </c>
      <c r="B143">
        <v>201</v>
      </c>
      <c r="C143">
        <v>274</v>
      </c>
      <c r="D143">
        <v>210</v>
      </c>
    </row>
    <row r="144" spans="1:4" x14ac:dyDescent="0.25">
      <c r="A144" s="1">
        <v>44094</v>
      </c>
      <c r="B144">
        <v>269</v>
      </c>
      <c r="C144">
        <v>278</v>
      </c>
      <c r="D144">
        <v>228</v>
      </c>
    </row>
    <row r="145" spans="1:4" x14ac:dyDescent="0.25">
      <c r="A145" s="1">
        <v>44095</v>
      </c>
      <c r="B145">
        <v>188</v>
      </c>
      <c r="C145">
        <v>195</v>
      </c>
      <c r="D145">
        <v>207</v>
      </c>
    </row>
    <row r="146" spans="1:4" x14ac:dyDescent="0.25">
      <c r="A146" s="1">
        <v>44096</v>
      </c>
      <c r="B146">
        <v>142</v>
      </c>
      <c r="C146">
        <v>249</v>
      </c>
      <c r="D146">
        <v>202</v>
      </c>
    </row>
    <row r="147" spans="1:4" x14ac:dyDescent="0.25">
      <c r="A147" s="1">
        <v>44097</v>
      </c>
      <c r="B147">
        <v>232</v>
      </c>
      <c r="C147">
        <v>116</v>
      </c>
      <c r="D147">
        <v>195</v>
      </c>
    </row>
    <row r="148" spans="1:4" x14ac:dyDescent="0.25">
      <c r="A148" s="1">
        <v>44098</v>
      </c>
      <c r="B148">
        <v>296</v>
      </c>
      <c r="C148">
        <v>102</v>
      </c>
      <c r="D148">
        <v>192</v>
      </c>
    </row>
    <row r="149" spans="1:4" x14ac:dyDescent="0.25">
      <c r="A149" s="1">
        <v>44099</v>
      </c>
      <c r="B149">
        <v>161</v>
      </c>
      <c r="C149">
        <v>151</v>
      </c>
      <c r="D149">
        <v>216</v>
      </c>
    </row>
    <row r="150" spans="1:4" x14ac:dyDescent="0.25">
      <c r="A150" s="1">
        <v>44100</v>
      </c>
      <c r="B150">
        <v>162</v>
      </c>
      <c r="C150">
        <v>261</v>
      </c>
      <c r="D150">
        <v>184</v>
      </c>
    </row>
    <row r="151" spans="1:4" x14ac:dyDescent="0.25">
      <c r="A151" s="1">
        <v>44101</v>
      </c>
      <c r="B151">
        <v>216</v>
      </c>
      <c r="C151">
        <v>147</v>
      </c>
      <c r="D151">
        <v>204</v>
      </c>
    </row>
    <row r="152" spans="1:4" x14ac:dyDescent="0.25">
      <c r="A152" s="1">
        <v>44102</v>
      </c>
      <c r="B152">
        <v>282</v>
      </c>
      <c r="C152">
        <v>297</v>
      </c>
      <c r="D152">
        <v>195</v>
      </c>
    </row>
    <row r="153" spans="1:4" x14ac:dyDescent="0.25">
      <c r="A153" s="1">
        <v>44103</v>
      </c>
      <c r="B153">
        <v>214</v>
      </c>
      <c r="C153">
        <v>198</v>
      </c>
      <c r="D153">
        <v>200</v>
      </c>
    </row>
    <row r="154" spans="1:4" x14ac:dyDescent="0.2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38BB-63D5-44C6-B912-E374C046DA08}">
  <dimension ref="A1:E155"/>
  <sheetViews>
    <sheetView workbookViewId="0">
      <selection activeCell="F80" sqref="F80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21.140625" bestFit="1" customWidth="1"/>
    <col min="4" max="4" width="20.8554687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hidden="1" x14ac:dyDescent="0.25">
      <c r="A2" s="1">
        <v>43952</v>
      </c>
      <c r="B2">
        <v>211</v>
      </c>
      <c r="C2">
        <v>281</v>
      </c>
      <c r="D2">
        <v>88</v>
      </c>
      <c r="E2">
        <f>IF(MAX(owoce5[[#This Row],[dostawa_malin]:[dostawa_porzeczek]])=owoce5[[#This Row],[dostawa_porzeczek]],1,0)</f>
        <v>0</v>
      </c>
    </row>
    <row r="3" spans="1:5" hidden="1" x14ac:dyDescent="0.25">
      <c r="A3" s="1">
        <v>43953</v>
      </c>
      <c r="B3">
        <v>393</v>
      </c>
      <c r="C3">
        <v>313</v>
      </c>
      <c r="D3">
        <v>83</v>
      </c>
      <c r="E3">
        <f>IF(MAX(owoce5[[#This Row],[dostawa_malin]:[dostawa_porzeczek]])=owoce5[[#This Row],[dostawa_porzeczek]],1,0)</f>
        <v>0</v>
      </c>
    </row>
    <row r="4" spans="1:5" hidden="1" x14ac:dyDescent="0.25">
      <c r="A4" s="1">
        <v>43954</v>
      </c>
      <c r="B4">
        <v>389</v>
      </c>
      <c r="C4">
        <v>315</v>
      </c>
      <c r="D4">
        <v>104</v>
      </c>
      <c r="E4">
        <f>IF(MAX(owoce5[[#This Row],[dostawa_malin]:[dostawa_porzeczek]])=owoce5[[#This Row],[dostawa_porzeczek]],1,0)</f>
        <v>0</v>
      </c>
    </row>
    <row r="5" spans="1:5" hidden="1" x14ac:dyDescent="0.25">
      <c r="A5" s="1">
        <v>43955</v>
      </c>
      <c r="B5">
        <v>308</v>
      </c>
      <c r="C5">
        <v>221</v>
      </c>
      <c r="D5">
        <v>119</v>
      </c>
      <c r="E5">
        <f>IF(MAX(owoce5[[#This Row],[dostawa_malin]:[dostawa_porzeczek]])=owoce5[[#This Row],[dostawa_porzeczek]],1,0)</f>
        <v>0</v>
      </c>
    </row>
    <row r="6" spans="1:5" hidden="1" x14ac:dyDescent="0.25">
      <c r="A6" s="1">
        <v>43956</v>
      </c>
      <c r="B6">
        <v>387</v>
      </c>
      <c r="C6">
        <v>275</v>
      </c>
      <c r="D6">
        <v>72</v>
      </c>
      <c r="E6">
        <f>IF(MAX(owoce5[[#This Row],[dostawa_malin]:[dostawa_porzeczek]])=owoce5[[#This Row],[dostawa_porzeczek]],1,0)</f>
        <v>0</v>
      </c>
    </row>
    <row r="7" spans="1:5" hidden="1" x14ac:dyDescent="0.25">
      <c r="A7" s="1">
        <v>43957</v>
      </c>
      <c r="B7">
        <v>294</v>
      </c>
      <c r="C7">
        <v>366</v>
      </c>
      <c r="D7">
        <v>99</v>
      </c>
      <c r="E7">
        <f>IF(MAX(owoce5[[#This Row],[dostawa_malin]:[dostawa_porzeczek]])=owoce5[[#This Row],[dostawa_porzeczek]],1,0)</f>
        <v>0</v>
      </c>
    </row>
    <row r="8" spans="1:5" hidden="1" x14ac:dyDescent="0.25">
      <c r="A8" s="1">
        <v>43958</v>
      </c>
      <c r="B8">
        <v>389</v>
      </c>
      <c r="C8">
        <v>288</v>
      </c>
      <c r="D8">
        <v>87</v>
      </c>
      <c r="E8">
        <f>IF(MAX(owoce5[[#This Row],[dostawa_malin]:[dostawa_porzeczek]])=owoce5[[#This Row],[dostawa_porzeczek]],1,0)</f>
        <v>0</v>
      </c>
    </row>
    <row r="9" spans="1:5" hidden="1" x14ac:dyDescent="0.25">
      <c r="A9" s="1">
        <v>43959</v>
      </c>
      <c r="B9">
        <v>259</v>
      </c>
      <c r="C9">
        <v>361</v>
      </c>
      <c r="D9">
        <v>112</v>
      </c>
      <c r="E9">
        <f>IF(MAX(owoce5[[#This Row],[dostawa_malin]:[dostawa_porzeczek]])=owoce5[[#This Row],[dostawa_porzeczek]],1,0)</f>
        <v>0</v>
      </c>
    </row>
    <row r="10" spans="1:5" hidden="1" x14ac:dyDescent="0.25">
      <c r="A10" s="1">
        <v>43960</v>
      </c>
      <c r="B10">
        <v>369</v>
      </c>
      <c r="C10">
        <v>233</v>
      </c>
      <c r="D10">
        <v>110</v>
      </c>
      <c r="E10">
        <f>IF(MAX(owoce5[[#This Row],[dostawa_malin]:[dostawa_porzeczek]])=owoce5[[#This Row],[dostawa_porzeczek]],1,0)</f>
        <v>0</v>
      </c>
    </row>
    <row r="11" spans="1:5" hidden="1" x14ac:dyDescent="0.25">
      <c r="A11" s="1">
        <v>43961</v>
      </c>
      <c r="B11">
        <v>263</v>
      </c>
      <c r="C11">
        <v>393</v>
      </c>
      <c r="D11">
        <v>75</v>
      </c>
      <c r="E11">
        <f>IF(MAX(owoce5[[#This Row],[dostawa_malin]:[dostawa_porzeczek]])=owoce5[[#This Row],[dostawa_porzeczek]],1,0)</f>
        <v>0</v>
      </c>
    </row>
    <row r="12" spans="1:5" hidden="1" x14ac:dyDescent="0.25">
      <c r="A12" s="1">
        <v>43962</v>
      </c>
      <c r="B12">
        <v>239</v>
      </c>
      <c r="C12">
        <v>347</v>
      </c>
      <c r="D12">
        <v>94</v>
      </c>
      <c r="E12">
        <f>IF(MAX(owoce5[[#This Row],[dostawa_malin]:[dostawa_porzeczek]])=owoce5[[#This Row],[dostawa_porzeczek]],1,0)</f>
        <v>0</v>
      </c>
    </row>
    <row r="13" spans="1:5" hidden="1" x14ac:dyDescent="0.25">
      <c r="A13" s="1">
        <v>43963</v>
      </c>
      <c r="B13">
        <v>282</v>
      </c>
      <c r="C13">
        <v>338</v>
      </c>
      <c r="D13">
        <v>86</v>
      </c>
      <c r="E13">
        <f>IF(MAX(owoce5[[#This Row],[dostawa_malin]:[dostawa_porzeczek]])=owoce5[[#This Row],[dostawa_porzeczek]],1,0)</f>
        <v>0</v>
      </c>
    </row>
    <row r="14" spans="1:5" hidden="1" x14ac:dyDescent="0.25">
      <c r="A14" s="1">
        <v>43964</v>
      </c>
      <c r="B14">
        <v>306</v>
      </c>
      <c r="C14">
        <v>273</v>
      </c>
      <c r="D14">
        <v>75</v>
      </c>
      <c r="E14">
        <f>IF(MAX(owoce5[[#This Row],[dostawa_malin]:[dostawa_porzeczek]])=owoce5[[#This Row],[dostawa_porzeczek]],1,0)</f>
        <v>0</v>
      </c>
    </row>
    <row r="15" spans="1:5" hidden="1" x14ac:dyDescent="0.25">
      <c r="A15" s="1">
        <v>43965</v>
      </c>
      <c r="B15">
        <v>251</v>
      </c>
      <c r="C15">
        <v>325</v>
      </c>
      <c r="D15">
        <v>89</v>
      </c>
      <c r="E15">
        <f>IF(MAX(owoce5[[#This Row],[dostawa_malin]:[dostawa_porzeczek]])=owoce5[[#This Row],[dostawa_porzeczek]],1,0)</f>
        <v>0</v>
      </c>
    </row>
    <row r="16" spans="1:5" hidden="1" x14ac:dyDescent="0.25">
      <c r="A16" s="1">
        <v>43966</v>
      </c>
      <c r="B16">
        <v>224</v>
      </c>
      <c r="C16">
        <v>352</v>
      </c>
      <c r="D16">
        <v>97</v>
      </c>
      <c r="E16">
        <f>IF(MAX(owoce5[[#This Row],[dostawa_malin]:[dostawa_porzeczek]])=owoce5[[#This Row],[dostawa_porzeczek]],1,0)</f>
        <v>0</v>
      </c>
    </row>
    <row r="17" spans="1:5" hidden="1" x14ac:dyDescent="0.25">
      <c r="A17" s="1">
        <v>43967</v>
      </c>
      <c r="B17">
        <v>233</v>
      </c>
      <c r="C17">
        <v>270</v>
      </c>
      <c r="D17">
        <v>94</v>
      </c>
      <c r="E17">
        <f>IF(MAX(owoce5[[#This Row],[dostawa_malin]:[dostawa_porzeczek]])=owoce5[[#This Row],[dostawa_porzeczek]],1,0)</f>
        <v>0</v>
      </c>
    </row>
    <row r="18" spans="1:5" hidden="1" x14ac:dyDescent="0.25">
      <c r="A18" s="1">
        <v>43968</v>
      </c>
      <c r="B18">
        <v>345</v>
      </c>
      <c r="C18">
        <v>275</v>
      </c>
      <c r="D18">
        <v>90</v>
      </c>
      <c r="E18">
        <f>IF(MAX(owoce5[[#This Row],[dostawa_malin]:[dostawa_porzeczek]])=owoce5[[#This Row],[dostawa_porzeczek]],1,0)</f>
        <v>0</v>
      </c>
    </row>
    <row r="19" spans="1:5" hidden="1" x14ac:dyDescent="0.25">
      <c r="A19" s="1">
        <v>43969</v>
      </c>
      <c r="B19">
        <v>232</v>
      </c>
      <c r="C19">
        <v>228</v>
      </c>
      <c r="D19">
        <v>107</v>
      </c>
      <c r="E19">
        <f>IF(MAX(owoce5[[#This Row],[dostawa_malin]:[dostawa_porzeczek]])=owoce5[[#This Row],[dostawa_porzeczek]],1,0)</f>
        <v>0</v>
      </c>
    </row>
    <row r="20" spans="1:5" hidden="1" x14ac:dyDescent="0.25">
      <c r="A20" s="1">
        <v>43970</v>
      </c>
      <c r="B20">
        <v>238</v>
      </c>
      <c r="C20">
        <v>394</v>
      </c>
      <c r="D20">
        <v>105</v>
      </c>
      <c r="E20">
        <f>IF(MAX(owoce5[[#This Row],[dostawa_malin]:[dostawa_porzeczek]])=owoce5[[#This Row],[dostawa_porzeczek]],1,0)</f>
        <v>0</v>
      </c>
    </row>
    <row r="21" spans="1:5" hidden="1" x14ac:dyDescent="0.25">
      <c r="A21" s="1">
        <v>43971</v>
      </c>
      <c r="B21">
        <v>378</v>
      </c>
      <c r="C21">
        <v>311</v>
      </c>
      <c r="D21">
        <v>110</v>
      </c>
      <c r="E21">
        <f>IF(MAX(owoce5[[#This Row],[dostawa_malin]:[dostawa_porzeczek]])=owoce5[[#This Row],[dostawa_porzeczek]],1,0)</f>
        <v>0</v>
      </c>
    </row>
    <row r="22" spans="1:5" hidden="1" x14ac:dyDescent="0.25">
      <c r="A22" s="1">
        <v>43972</v>
      </c>
      <c r="B22">
        <v>281</v>
      </c>
      <c r="C22">
        <v>354</v>
      </c>
      <c r="D22">
        <v>121</v>
      </c>
      <c r="E22">
        <f>IF(MAX(owoce5[[#This Row],[dostawa_malin]:[dostawa_porzeczek]])=owoce5[[#This Row],[dostawa_porzeczek]],1,0)</f>
        <v>0</v>
      </c>
    </row>
    <row r="23" spans="1:5" hidden="1" x14ac:dyDescent="0.25">
      <c r="A23" s="1">
        <v>43973</v>
      </c>
      <c r="B23">
        <v>390</v>
      </c>
      <c r="C23">
        <v>267</v>
      </c>
      <c r="D23">
        <v>124</v>
      </c>
      <c r="E23">
        <f>IF(MAX(owoce5[[#This Row],[dostawa_malin]:[dostawa_porzeczek]])=owoce5[[#This Row],[dostawa_porzeczek]],1,0)</f>
        <v>0</v>
      </c>
    </row>
    <row r="24" spans="1:5" hidden="1" x14ac:dyDescent="0.25">
      <c r="A24" s="1">
        <v>43974</v>
      </c>
      <c r="B24">
        <v>308</v>
      </c>
      <c r="C24">
        <v>337</v>
      </c>
      <c r="D24">
        <v>105</v>
      </c>
      <c r="E24">
        <f>IF(MAX(owoce5[[#This Row],[dostawa_malin]:[dostawa_porzeczek]])=owoce5[[#This Row],[dostawa_porzeczek]],1,0)</f>
        <v>0</v>
      </c>
    </row>
    <row r="25" spans="1:5" hidden="1" x14ac:dyDescent="0.25">
      <c r="A25" s="1">
        <v>43975</v>
      </c>
      <c r="B25">
        <v>391</v>
      </c>
      <c r="C25">
        <v>238</v>
      </c>
      <c r="D25">
        <v>113</v>
      </c>
      <c r="E25">
        <f>IF(MAX(owoce5[[#This Row],[dostawa_malin]:[dostawa_porzeczek]])=owoce5[[#This Row],[dostawa_porzeczek]],1,0)</f>
        <v>0</v>
      </c>
    </row>
    <row r="26" spans="1:5" hidden="1" x14ac:dyDescent="0.25">
      <c r="A26" s="1">
        <v>43976</v>
      </c>
      <c r="B26">
        <v>241</v>
      </c>
      <c r="C26">
        <v>283</v>
      </c>
      <c r="D26">
        <v>140</v>
      </c>
      <c r="E26">
        <f>IF(MAX(owoce5[[#This Row],[dostawa_malin]:[dostawa_porzeczek]])=owoce5[[#This Row],[dostawa_porzeczek]],1,0)</f>
        <v>0</v>
      </c>
    </row>
    <row r="27" spans="1:5" hidden="1" x14ac:dyDescent="0.25">
      <c r="A27" s="1">
        <v>43977</v>
      </c>
      <c r="B27">
        <v>249</v>
      </c>
      <c r="C27">
        <v>275</v>
      </c>
      <c r="D27">
        <v>118</v>
      </c>
      <c r="E27">
        <f>IF(MAX(owoce5[[#This Row],[dostawa_malin]:[dostawa_porzeczek]])=owoce5[[#This Row],[dostawa_porzeczek]],1,0)</f>
        <v>0</v>
      </c>
    </row>
    <row r="28" spans="1:5" hidden="1" x14ac:dyDescent="0.25">
      <c r="A28" s="1">
        <v>43978</v>
      </c>
      <c r="B28">
        <v>298</v>
      </c>
      <c r="C28">
        <v>263</v>
      </c>
      <c r="D28">
        <v>145</v>
      </c>
      <c r="E28">
        <f>IF(MAX(owoce5[[#This Row],[dostawa_malin]:[dostawa_porzeczek]])=owoce5[[#This Row],[dostawa_porzeczek]],1,0)</f>
        <v>0</v>
      </c>
    </row>
    <row r="29" spans="1:5" hidden="1" x14ac:dyDescent="0.25">
      <c r="A29" s="1">
        <v>43979</v>
      </c>
      <c r="B29">
        <v>254</v>
      </c>
      <c r="C29">
        <v>241</v>
      </c>
      <c r="D29">
        <v>149</v>
      </c>
      <c r="E29">
        <f>IF(MAX(owoce5[[#This Row],[dostawa_malin]:[dostawa_porzeczek]])=owoce5[[#This Row],[dostawa_porzeczek]],1,0)</f>
        <v>0</v>
      </c>
    </row>
    <row r="30" spans="1:5" hidden="1" x14ac:dyDescent="0.25">
      <c r="A30" s="1">
        <v>43980</v>
      </c>
      <c r="B30">
        <v>329</v>
      </c>
      <c r="C30">
        <v>323</v>
      </c>
      <c r="D30">
        <v>134</v>
      </c>
      <c r="E30">
        <f>IF(MAX(owoce5[[#This Row],[dostawa_malin]:[dostawa_porzeczek]])=owoce5[[#This Row],[dostawa_porzeczek]],1,0)</f>
        <v>0</v>
      </c>
    </row>
    <row r="31" spans="1:5" hidden="1" x14ac:dyDescent="0.25">
      <c r="A31" s="1">
        <v>43981</v>
      </c>
      <c r="B31">
        <v>213</v>
      </c>
      <c r="C31">
        <v>221</v>
      </c>
      <c r="D31">
        <v>119</v>
      </c>
      <c r="E31">
        <f>IF(MAX(owoce5[[#This Row],[dostawa_malin]:[dostawa_porzeczek]])=owoce5[[#This Row],[dostawa_porzeczek]],1,0)</f>
        <v>0</v>
      </c>
    </row>
    <row r="32" spans="1:5" hidden="1" x14ac:dyDescent="0.25">
      <c r="A32" s="1">
        <v>43982</v>
      </c>
      <c r="B32">
        <v>294</v>
      </c>
      <c r="C32">
        <v>326</v>
      </c>
      <c r="D32">
        <v>145</v>
      </c>
      <c r="E32">
        <f>IF(MAX(owoce5[[#This Row],[dostawa_malin]:[dostawa_porzeczek]])=owoce5[[#This Row],[dostawa_porzeczek]],1,0)</f>
        <v>0</v>
      </c>
    </row>
    <row r="33" spans="1:5" hidden="1" x14ac:dyDescent="0.25">
      <c r="A33" s="1">
        <v>43983</v>
      </c>
      <c r="B33">
        <v>225</v>
      </c>
      <c r="C33">
        <v>206</v>
      </c>
      <c r="D33">
        <v>122</v>
      </c>
      <c r="E33">
        <f>IF(MAX(owoce5[[#This Row],[dostawa_malin]:[dostawa_porzeczek]])=owoce5[[#This Row],[dostawa_porzeczek]],1,0)</f>
        <v>0</v>
      </c>
    </row>
    <row r="34" spans="1:5" hidden="1" x14ac:dyDescent="0.25">
      <c r="A34" s="1">
        <v>43984</v>
      </c>
      <c r="B34">
        <v>264</v>
      </c>
      <c r="C34">
        <v>355</v>
      </c>
      <c r="D34">
        <v>134</v>
      </c>
      <c r="E34">
        <f>IF(MAX(owoce5[[#This Row],[dostawa_malin]:[dostawa_porzeczek]])=owoce5[[#This Row],[dostawa_porzeczek]],1,0)</f>
        <v>0</v>
      </c>
    </row>
    <row r="35" spans="1:5" hidden="1" x14ac:dyDescent="0.25">
      <c r="A35" s="1">
        <v>43985</v>
      </c>
      <c r="B35">
        <v>253</v>
      </c>
      <c r="C35">
        <v>271</v>
      </c>
      <c r="D35">
        <v>142</v>
      </c>
      <c r="E35">
        <f>IF(MAX(owoce5[[#This Row],[dostawa_malin]:[dostawa_porzeczek]])=owoce5[[#This Row],[dostawa_porzeczek]],1,0)</f>
        <v>0</v>
      </c>
    </row>
    <row r="36" spans="1:5" hidden="1" x14ac:dyDescent="0.25">
      <c r="A36" s="1">
        <v>43986</v>
      </c>
      <c r="B36">
        <v>352</v>
      </c>
      <c r="C36">
        <v>207</v>
      </c>
      <c r="D36">
        <v>125</v>
      </c>
      <c r="E36">
        <f>IF(MAX(owoce5[[#This Row],[dostawa_malin]:[dostawa_porzeczek]])=owoce5[[#This Row],[dostawa_porzeczek]],1,0)</f>
        <v>0</v>
      </c>
    </row>
    <row r="37" spans="1:5" hidden="1" x14ac:dyDescent="0.25">
      <c r="A37" s="1">
        <v>43987</v>
      </c>
      <c r="B37">
        <v>269</v>
      </c>
      <c r="C37">
        <v>248</v>
      </c>
      <c r="D37">
        <v>137</v>
      </c>
      <c r="E37">
        <f>IF(MAX(owoce5[[#This Row],[dostawa_malin]:[dostawa_porzeczek]])=owoce5[[#This Row],[dostawa_porzeczek]],1,0)</f>
        <v>0</v>
      </c>
    </row>
    <row r="38" spans="1:5" hidden="1" x14ac:dyDescent="0.25">
      <c r="A38" s="1">
        <v>43988</v>
      </c>
      <c r="B38">
        <v>242</v>
      </c>
      <c r="C38">
        <v>247</v>
      </c>
      <c r="D38">
        <v>125</v>
      </c>
      <c r="E38">
        <f>IF(MAX(owoce5[[#This Row],[dostawa_malin]:[dostawa_porzeczek]])=owoce5[[#This Row],[dostawa_porzeczek]],1,0)</f>
        <v>0</v>
      </c>
    </row>
    <row r="39" spans="1:5" hidden="1" x14ac:dyDescent="0.25">
      <c r="A39" s="1">
        <v>43989</v>
      </c>
      <c r="B39">
        <v>327</v>
      </c>
      <c r="C39">
        <v>262</v>
      </c>
      <c r="D39">
        <v>103</v>
      </c>
      <c r="E39">
        <f>IF(MAX(owoce5[[#This Row],[dostawa_malin]:[dostawa_porzeczek]])=owoce5[[#This Row],[dostawa_porzeczek]],1,0)</f>
        <v>0</v>
      </c>
    </row>
    <row r="40" spans="1:5" hidden="1" x14ac:dyDescent="0.25">
      <c r="A40" s="1">
        <v>43990</v>
      </c>
      <c r="B40">
        <v>316</v>
      </c>
      <c r="C40">
        <v>253</v>
      </c>
      <c r="D40">
        <v>134</v>
      </c>
      <c r="E40">
        <f>IF(MAX(owoce5[[#This Row],[dostawa_malin]:[dostawa_porzeczek]])=owoce5[[#This Row],[dostawa_porzeczek]],1,0)</f>
        <v>0</v>
      </c>
    </row>
    <row r="41" spans="1:5" hidden="1" x14ac:dyDescent="0.25">
      <c r="A41" s="1">
        <v>43991</v>
      </c>
      <c r="B41">
        <v>294</v>
      </c>
      <c r="C41">
        <v>249</v>
      </c>
      <c r="D41">
        <v>137</v>
      </c>
      <c r="E41">
        <f>IF(MAX(owoce5[[#This Row],[dostawa_malin]:[dostawa_porzeczek]])=owoce5[[#This Row],[dostawa_porzeczek]],1,0)</f>
        <v>0</v>
      </c>
    </row>
    <row r="42" spans="1:5" hidden="1" x14ac:dyDescent="0.25">
      <c r="A42" s="1">
        <v>43992</v>
      </c>
      <c r="B42">
        <v>270</v>
      </c>
      <c r="C42">
        <v>206</v>
      </c>
      <c r="D42">
        <v>146</v>
      </c>
      <c r="E42">
        <f>IF(MAX(owoce5[[#This Row],[dostawa_malin]:[dostawa_porzeczek]])=owoce5[[#This Row],[dostawa_porzeczek]],1,0)</f>
        <v>0</v>
      </c>
    </row>
    <row r="43" spans="1:5" hidden="1" x14ac:dyDescent="0.25">
      <c r="A43" s="1">
        <v>43993</v>
      </c>
      <c r="B43">
        <v>349</v>
      </c>
      <c r="C43">
        <v>301</v>
      </c>
      <c r="D43">
        <v>138</v>
      </c>
      <c r="E43">
        <f>IF(MAX(owoce5[[#This Row],[dostawa_malin]:[dostawa_porzeczek]])=owoce5[[#This Row],[dostawa_porzeczek]],1,0)</f>
        <v>0</v>
      </c>
    </row>
    <row r="44" spans="1:5" hidden="1" x14ac:dyDescent="0.25">
      <c r="A44" s="1">
        <v>43994</v>
      </c>
      <c r="B44">
        <v>224</v>
      </c>
      <c r="C44">
        <v>385</v>
      </c>
      <c r="D44">
        <v>138</v>
      </c>
      <c r="E44">
        <f>IF(MAX(owoce5[[#This Row],[dostawa_malin]:[dostawa_porzeczek]])=owoce5[[#This Row],[dostawa_porzeczek]],1,0)</f>
        <v>0</v>
      </c>
    </row>
    <row r="45" spans="1:5" hidden="1" x14ac:dyDescent="0.25">
      <c r="A45" s="1">
        <v>43995</v>
      </c>
      <c r="B45">
        <v>309</v>
      </c>
      <c r="C45">
        <v>204</v>
      </c>
      <c r="D45">
        <v>140</v>
      </c>
      <c r="E45">
        <f>IF(MAX(owoce5[[#This Row],[dostawa_malin]:[dostawa_porzeczek]])=owoce5[[#This Row],[dostawa_porzeczek]],1,0)</f>
        <v>0</v>
      </c>
    </row>
    <row r="46" spans="1:5" hidden="1" x14ac:dyDescent="0.25">
      <c r="A46" s="1">
        <v>43996</v>
      </c>
      <c r="B46">
        <v>246</v>
      </c>
      <c r="C46">
        <v>275</v>
      </c>
      <c r="D46">
        <v>130</v>
      </c>
      <c r="E46">
        <f>IF(MAX(owoce5[[#This Row],[dostawa_malin]:[dostawa_porzeczek]])=owoce5[[#This Row],[dostawa_porzeczek]],1,0)</f>
        <v>0</v>
      </c>
    </row>
    <row r="47" spans="1:5" hidden="1" x14ac:dyDescent="0.25">
      <c r="A47" s="1">
        <v>43997</v>
      </c>
      <c r="B47">
        <v>241</v>
      </c>
      <c r="C47">
        <v>247</v>
      </c>
      <c r="D47">
        <v>166</v>
      </c>
      <c r="E47">
        <f>IF(MAX(owoce5[[#This Row],[dostawa_malin]:[dostawa_porzeczek]])=owoce5[[#This Row],[dostawa_porzeczek]],1,0)</f>
        <v>0</v>
      </c>
    </row>
    <row r="48" spans="1:5" hidden="1" x14ac:dyDescent="0.25">
      <c r="A48" s="1">
        <v>43998</v>
      </c>
      <c r="B48">
        <v>365</v>
      </c>
      <c r="C48">
        <v>256</v>
      </c>
      <c r="D48">
        <v>132</v>
      </c>
      <c r="E48">
        <f>IF(MAX(owoce5[[#This Row],[dostawa_malin]:[dostawa_porzeczek]])=owoce5[[#This Row],[dostawa_porzeczek]],1,0)</f>
        <v>0</v>
      </c>
    </row>
    <row r="49" spans="1:5" hidden="1" x14ac:dyDescent="0.25">
      <c r="A49" s="1">
        <v>43999</v>
      </c>
      <c r="B49">
        <v>225</v>
      </c>
      <c r="C49">
        <v>392</v>
      </c>
      <c r="D49">
        <v>158</v>
      </c>
      <c r="E49">
        <f>IF(MAX(owoce5[[#This Row],[dostawa_malin]:[dostawa_porzeczek]])=owoce5[[#This Row],[dostawa_porzeczek]],1,0)</f>
        <v>0</v>
      </c>
    </row>
    <row r="50" spans="1:5" hidden="1" x14ac:dyDescent="0.25">
      <c r="A50" s="1">
        <v>44000</v>
      </c>
      <c r="B50">
        <v>335</v>
      </c>
      <c r="C50">
        <v>254</v>
      </c>
      <c r="D50">
        <v>173</v>
      </c>
      <c r="E50">
        <f>IF(MAX(owoce5[[#This Row],[dostawa_malin]:[dostawa_porzeczek]])=owoce5[[#This Row],[dostawa_porzeczek]],1,0)</f>
        <v>0</v>
      </c>
    </row>
    <row r="51" spans="1:5" hidden="1" x14ac:dyDescent="0.25">
      <c r="A51" s="1">
        <v>44001</v>
      </c>
      <c r="B51">
        <v>376</v>
      </c>
      <c r="C51">
        <v>258</v>
      </c>
      <c r="D51">
        <v>151</v>
      </c>
      <c r="E51">
        <f>IF(MAX(owoce5[[#This Row],[dostawa_malin]:[dostawa_porzeczek]])=owoce5[[#This Row],[dostawa_porzeczek]],1,0)</f>
        <v>0</v>
      </c>
    </row>
    <row r="52" spans="1:5" hidden="1" x14ac:dyDescent="0.25">
      <c r="A52" s="1">
        <v>44002</v>
      </c>
      <c r="B52">
        <v>310</v>
      </c>
      <c r="C52">
        <v>248</v>
      </c>
      <c r="D52">
        <v>173</v>
      </c>
      <c r="E52">
        <f>IF(MAX(owoce5[[#This Row],[dostawa_malin]:[dostawa_porzeczek]])=owoce5[[#This Row],[dostawa_porzeczek]],1,0)</f>
        <v>0</v>
      </c>
    </row>
    <row r="53" spans="1:5" hidden="1" x14ac:dyDescent="0.25">
      <c r="A53" s="1">
        <v>44003</v>
      </c>
      <c r="B53">
        <v>408</v>
      </c>
      <c r="C53">
        <v>250</v>
      </c>
      <c r="D53">
        <v>242</v>
      </c>
      <c r="E53">
        <f>IF(MAX(owoce5[[#This Row],[dostawa_malin]:[dostawa_porzeczek]])=owoce5[[#This Row],[dostawa_porzeczek]],1,0)</f>
        <v>0</v>
      </c>
    </row>
    <row r="54" spans="1:5" hidden="1" x14ac:dyDescent="0.25">
      <c r="A54" s="1">
        <v>44004</v>
      </c>
      <c r="B54">
        <v>256</v>
      </c>
      <c r="C54">
        <v>393</v>
      </c>
      <c r="D54">
        <v>219</v>
      </c>
      <c r="E54">
        <f>IF(MAX(owoce5[[#This Row],[dostawa_malin]:[dostawa_porzeczek]])=owoce5[[#This Row],[dostawa_porzeczek]],1,0)</f>
        <v>0</v>
      </c>
    </row>
    <row r="55" spans="1:5" hidden="1" x14ac:dyDescent="0.25">
      <c r="A55" s="1">
        <v>44005</v>
      </c>
      <c r="B55">
        <v>322</v>
      </c>
      <c r="C55">
        <v>425</v>
      </c>
      <c r="D55">
        <v>215</v>
      </c>
      <c r="E55">
        <f>IF(MAX(owoce5[[#This Row],[dostawa_malin]:[dostawa_porzeczek]])=owoce5[[#This Row],[dostawa_porzeczek]],1,0)</f>
        <v>0</v>
      </c>
    </row>
    <row r="56" spans="1:5" hidden="1" x14ac:dyDescent="0.25">
      <c r="A56" s="1">
        <v>44006</v>
      </c>
      <c r="B56">
        <v>447</v>
      </c>
      <c r="C56">
        <v>385</v>
      </c>
      <c r="D56">
        <v>212</v>
      </c>
      <c r="E56">
        <f>IF(MAX(owoce5[[#This Row],[dostawa_malin]:[dostawa_porzeczek]])=owoce5[[#This Row],[dostawa_porzeczek]],1,0)</f>
        <v>0</v>
      </c>
    </row>
    <row r="57" spans="1:5" hidden="1" x14ac:dyDescent="0.25">
      <c r="A57" s="1">
        <v>44007</v>
      </c>
      <c r="B57">
        <v>408</v>
      </c>
      <c r="C57">
        <v>260</v>
      </c>
      <c r="D57">
        <v>225</v>
      </c>
      <c r="E57">
        <f>IF(MAX(owoce5[[#This Row],[dostawa_malin]:[dostawa_porzeczek]])=owoce5[[#This Row],[dostawa_porzeczek]],1,0)</f>
        <v>0</v>
      </c>
    </row>
    <row r="58" spans="1:5" hidden="1" x14ac:dyDescent="0.25">
      <c r="A58" s="1">
        <v>44008</v>
      </c>
      <c r="B58">
        <v>283</v>
      </c>
      <c r="C58">
        <v>396</v>
      </c>
      <c r="D58">
        <v>221</v>
      </c>
      <c r="E58">
        <f>IF(MAX(owoce5[[#This Row],[dostawa_malin]:[dostawa_porzeczek]])=owoce5[[#This Row],[dostawa_porzeczek]],1,0)</f>
        <v>0</v>
      </c>
    </row>
    <row r="59" spans="1:5" hidden="1" x14ac:dyDescent="0.25">
      <c r="A59" s="1">
        <v>44009</v>
      </c>
      <c r="B59">
        <v>414</v>
      </c>
      <c r="C59">
        <v>314</v>
      </c>
      <c r="D59">
        <v>220</v>
      </c>
      <c r="E59">
        <f>IF(MAX(owoce5[[#This Row],[dostawa_malin]:[dostawa_porzeczek]])=owoce5[[#This Row],[dostawa_porzeczek]],1,0)</f>
        <v>0</v>
      </c>
    </row>
    <row r="60" spans="1:5" hidden="1" x14ac:dyDescent="0.25">
      <c r="A60" s="1">
        <v>44010</v>
      </c>
      <c r="B60">
        <v>442</v>
      </c>
      <c r="C60">
        <v>449</v>
      </c>
      <c r="D60">
        <v>245</v>
      </c>
      <c r="E60">
        <f>IF(MAX(owoce5[[#This Row],[dostawa_malin]:[dostawa_porzeczek]])=owoce5[[#This Row],[dostawa_porzeczek]],1,0)</f>
        <v>0</v>
      </c>
    </row>
    <row r="61" spans="1:5" hidden="1" x14ac:dyDescent="0.25">
      <c r="A61" s="1">
        <v>44011</v>
      </c>
      <c r="B61">
        <v>269</v>
      </c>
      <c r="C61">
        <v>370</v>
      </c>
      <c r="D61">
        <v>242</v>
      </c>
      <c r="E61">
        <f>IF(MAX(owoce5[[#This Row],[dostawa_malin]:[dostawa_porzeczek]])=owoce5[[#This Row],[dostawa_porzeczek]],1,0)</f>
        <v>0</v>
      </c>
    </row>
    <row r="62" spans="1:5" hidden="1" x14ac:dyDescent="0.25">
      <c r="A62" s="1">
        <v>44012</v>
      </c>
      <c r="B62">
        <v>444</v>
      </c>
      <c r="C62">
        <v>350</v>
      </c>
      <c r="D62">
        <v>236</v>
      </c>
      <c r="E62">
        <f>IF(MAX(owoce5[[#This Row],[dostawa_malin]:[dostawa_porzeczek]])=owoce5[[#This Row],[dostawa_porzeczek]],1,0)</f>
        <v>0</v>
      </c>
    </row>
    <row r="63" spans="1:5" hidden="1" x14ac:dyDescent="0.25">
      <c r="A63" s="1">
        <v>44013</v>
      </c>
      <c r="B63">
        <v>425</v>
      </c>
      <c r="C63">
        <v>342</v>
      </c>
      <c r="D63">
        <v>237</v>
      </c>
      <c r="E63">
        <f>IF(MAX(owoce5[[#This Row],[dostawa_malin]:[dostawa_porzeczek]])=owoce5[[#This Row],[dostawa_porzeczek]],1,0)</f>
        <v>0</v>
      </c>
    </row>
    <row r="64" spans="1:5" hidden="1" x14ac:dyDescent="0.25">
      <c r="A64" s="1">
        <v>44014</v>
      </c>
      <c r="B64">
        <v>377</v>
      </c>
      <c r="C64">
        <v>290</v>
      </c>
      <c r="D64">
        <v>240</v>
      </c>
      <c r="E64">
        <f>IF(MAX(owoce5[[#This Row],[dostawa_malin]:[dostawa_porzeczek]])=owoce5[[#This Row],[dostawa_porzeczek]],1,0)</f>
        <v>0</v>
      </c>
    </row>
    <row r="65" spans="1:5" hidden="1" x14ac:dyDescent="0.25">
      <c r="A65" s="1">
        <v>44015</v>
      </c>
      <c r="B65">
        <v>382</v>
      </c>
      <c r="C65">
        <v>360</v>
      </c>
      <c r="D65">
        <v>203</v>
      </c>
      <c r="E65">
        <f>IF(MAX(owoce5[[#This Row],[dostawa_malin]:[dostawa_porzeczek]])=owoce5[[#This Row],[dostawa_porzeczek]],1,0)</f>
        <v>0</v>
      </c>
    </row>
    <row r="66" spans="1:5" hidden="1" x14ac:dyDescent="0.25">
      <c r="A66" s="1">
        <v>44016</v>
      </c>
      <c r="B66">
        <v>287</v>
      </c>
      <c r="C66">
        <v>428</v>
      </c>
      <c r="D66">
        <v>204</v>
      </c>
      <c r="E66">
        <f>IF(MAX(owoce5[[#This Row],[dostawa_malin]:[dostawa_porzeczek]])=owoce5[[#This Row],[dostawa_porzeczek]],1,0)</f>
        <v>0</v>
      </c>
    </row>
    <row r="67" spans="1:5" hidden="1" x14ac:dyDescent="0.25">
      <c r="A67" s="1">
        <v>44017</v>
      </c>
      <c r="B67">
        <v>429</v>
      </c>
      <c r="C67">
        <v>394</v>
      </c>
      <c r="D67">
        <v>246</v>
      </c>
      <c r="E67">
        <f>IF(MAX(owoce5[[#This Row],[dostawa_malin]:[dostawa_porzeczek]])=owoce5[[#This Row],[dostawa_porzeczek]],1,0)</f>
        <v>0</v>
      </c>
    </row>
    <row r="68" spans="1:5" hidden="1" x14ac:dyDescent="0.25">
      <c r="A68" s="1">
        <v>44018</v>
      </c>
      <c r="B68">
        <v>287</v>
      </c>
      <c r="C68">
        <v>356</v>
      </c>
      <c r="D68">
        <v>233</v>
      </c>
      <c r="E68">
        <f>IF(MAX(owoce5[[#This Row],[dostawa_malin]:[dostawa_porzeczek]])=owoce5[[#This Row],[dostawa_porzeczek]],1,0)</f>
        <v>0</v>
      </c>
    </row>
    <row r="69" spans="1:5" hidden="1" x14ac:dyDescent="0.25">
      <c r="A69" s="1">
        <v>44019</v>
      </c>
      <c r="B69">
        <v>421</v>
      </c>
      <c r="C69">
        <v>292</v>
      </c>
      <c r="D69">
        <v>226</v>
      </c>
      <c r="E69">
        <f>IF(MAX(owoce5[[#This Row],[dostawa_malin]:[dostawa_porzeczek]])=owoce5[[#This Row],[dostawa_porzeczek]],1,0)</f>
        <v>0</v>
      </c>
    </row>
    <row r="70" spans="1:5" hidden="1" x14ac:dyDescent="0.25">
      <c r="A70" s="1">
        <v>44020</v>
      </c>
      <c r="B70">
        <v>334</v>
      </c>
      <c r="C70">
        <v>353</v>
      </c>
      <c r="D70">
        <v>282</v>
      </c>
      <c r="E70">
        <f>IF(MAX(owoce5[[#This Row],[dostawa_malin]:[dostawa_porzeczek]])=owoce5[[#This Row],[dostawa_porzeczek]],1,0)</f>
        <v>0</v>
      </c>
    </row>
    <row r="71" spans="1:5" hidden="1" x14ac:dyDescent="0.25">
      <c r="A71" s="1">
        <v>44021</v>
      </c>
      <c r="B71">
        <v>282</v>
      </c>
      <c r="C71">
        <v>329</v>
      </c>
      <c r="D71">
        <v>262</v>
      </c>
      <c r="E71">
        <f>IF(MAX(owoce5[[#This Row],[dostawa_malin]:[dostawa_porzeczek]])=owoce5[[#This Row],[dostawa_porzeczek]],1,0)</f>
        <v>0</v>
      </c>
    </row>
    <row r="72" spans="1:5" hidden="1" x14ac:dyDescent="0.25">
      <c r="A72" s="1">
        <v>44022</v>
      </c>
      <c r="B72">
        <v>356</v>
      </c>
      <c r="C72">
        <v>331</v>
      </c>
      <c r="D72">
        <v>290</v>
      </c>
      <c r="E72">
        <f>IF(MAX(owoce5[[#This Row],[dostawa_malin]:[dostawa_porzeczek]])=owoce5[[#This Row],[dostawa_porzeczek]],1,0)</f>
        <v>0</v>
      </c>
    </row>
    <row r="73" spans="1:5" hidden="1" x14ac:dyDescent="0.25">
      <c r="A73" s="1">
        <v>44023</v>
      </c>
      <c r="B73">
        <v>307</v>
      </c>
      <c r="C73">
        <v>394</v>
      </c>
      <c r="D73">
        <v>256</v>
      </c>
      <c r="E73">
        <f>IF(MAX(owoce5[[#This Row],[dostawa_malin]:[dostawa_porzeczek]])=owoce5[[#This Row],[dostawa_porzeczek]],1,0)</f>
        <v>0</v>
      </c>
    </row>
    <row r="74" spans="1:5" hidden="1" x14ac:dyDescent="0.25">
      <c r="A74" s="1">
        <v>44024</v>
      </c>
      <c r="B74">
        <v>441</v>
      </c>
      <c r="C74">
        <v>271</v>
      </c>
      <c r="D74">
        <v>292</v>
      </c>
      <c r="E74">
        <f>IF(MAX(owoce5[[#This Row],[dostawa_malin]:[dostawa_porzeczek]])=owoce5[[#This Row],[dostawa_porzeczek]],1,0)</f>
        <v>0</v>
      </c>
    </row>
    <row r="75" spans="1:5" hidden="1" x14ac:dyDescent="0.25">
      <c r="A75" s="1">
        <v>44025</v>
      </c>
      <c r="B75">
        <v>407</v>
      </c>
      <c r="C75">
        <v>311</v>
      </c>
      <c r="D75">
        <v>280</v>
      </c>
      <c r="E75">
        <f>IF(MAX(owoce5[[#This Row],[dostawa_malin]:[dostawa_porzeczek]])=owoce5[[#This Row],[dostawa_porzeczek]],1,0)</f>
        <v>0</v>
      </c>
    </row>
    <row r="76" spans="1:5" hidden="1" x14ac:dyDescent="0.25">
      <c r="A76" s="1">
        <v>44026</v>
      </c>
      <c r="B76">
        <v>480</v>
      </c>
      <c r="C76">
        <v>342</v>
      </c>
      <c r="D76">
        <v>292</v>
      </c>
      <c r="E76">
        <f>IF(MAX(owoce5[[#This Row],[dostawa_malin]:[dostawa_porzeczek]])=owoce5[[#This Row],[dostawa_porzeczek]],1,0)</f>
        <v>0</v>
      </c>
    </row>
    <row r="77" spans="1:5" hidden="1" x14ac:dyDescent="0.25">
      <c r="A77" s="1">
        <v>44027</v>
      </c>
      <c r="B77">
        <v>494</v>
      </c>
      <c r="C77">
        <v>310</v>
      </c>
      <c r="D77">
        <v>275</v>
      </c>
      <c r="E77">
        <f>IF(MAX(owoce5[[#This Row],[dostawa_malin]:[dostawa_porzeczek]])=owoce5[[#This Row],[dostawa_porzeczek]],1,0)</f>
        <v>0</v>
      </c>
    </row>
    <row r="78" spans="1:5" hidden="1" x14ac:dyDescent="0.25">
      <c r="A78" s="1">
        <v>44028</v>
      </c>
      <c r="B78">
        <v>493</v>
      </c>
      <c r="C78">
        <v>431</v>
      </c>
      <c r="D78">
        <v>283</v>
      </c>
      <c r="E78">
        <f>IF(MAX(owoce5[[#This Row],[dostawa_malin]:[dostawa_porzeczek]])=owoce5[[#This Row],[dostawa_porzeczek]],1,0)</f>
        <v>0</v>
      </c>
    </row>
    <row r="79" spans="1:5" hidden="1" x14ac:dyDescent="0.25">
      <c r="A79" s="1">
        <v>44029</v>
      </c>
      <c r="B79">
        <v>302</v>
      </c>
      <c r="C79">
        <v>415</v>
      </c>
      <c r="D79">
        <v>297</v>
      </c>
      <c r="E79">
        <f>IF(MAX(owoce5[[#This Row],[dostawa_malin]:[dostawa_porzeczek]])=owoce5[[#This Row],[dostawa_porzeczek]],1,0)</f>
        <v>0</v>
      </c>
    </row>
    <row r="80" spans="1:5" x14ac:dyDescent="0.25">
      <c r="A80" s="1">
        <v>44030</v>
      </c>
      <c r="B80">
        <v>331</v>
      </c>
      <c r="C80">
        <v>353</v>
      </c>
      <c r="D80">
        <v>373</v>
      </c>
      <c r="E80">
        <f>IF(MAX(owoce5[[#This Row],[dostawa_malin]:[dostawa_porzeczek]])=owoce5[[#This Row],[dostawa_porzeczek]],1,0)</f>
        <v>1</v>
      </c>
    </row>
    <row r="81" spans="1:5" hidden="1" x14ac:dyDescent="0.25">
      <c r="A81" s="1">
        <v>44031</v>
      </c>
      <c r="B81">
        <v>486</v>
      </c>
      <c r="C81">
        <v>323</v>
      </c>
      <c r="D81">
        <v>359</v>
      </c>
      <c r="E81">
        <f>IF(MAX(owoce5[[#This Row],[dostawa_malin]:[dostawa_porzeczek]])=owoce5[[#This Row],[dostawa_porzeczek]],1,0)</f>
        <v>0</v>
      </c>
    </row>
    <row r="82" spans="1:5" x14ac:dyDescent="0.25">
      <c r="A82" s="1">
        <v>44032</v>
      </c>
      <c r="B82">
        <v>360</v>
      </c>
      <c r="C82">
        <v>331</v>
      </c>
      <c r="D82">
        <v>445</v>
      </c>
      <c r="E82">
        <f>IF(MAX(owoce5[[#This Row],[dostawa_malin]:[dostawa_porzeczek]])=owoce5[[#This Row],[dostawa_porzeczek]],1,0)</f>
        <v>1</v>
      </c>
    </row>
    <row r="83" spans="1:5" hidden="1" x14ac:dyDescent="0.25">
      <c r="A83" s="1">
        <v>44033</v>
      </c>
      <c r="B83">
        <v>391</v>
      </c>
      <c r="C83">
        <v>455</v>
      </c>
      <c r="D83">
        <v>427</v>
      </c>
      <c r="E83">
        <f>IF(MAX(owoce5[[#This Row],[dostawa_malin]:[dostawa_porzeczek]])=owoce5[[#This Row],[dostawa_porzeczek]],1,0)</f>
        <v>0</v>
      </c>
    </row>
    <row r="84" spans="1:5" hidden="1" x14ac:dyDescent="0.25">
      <c r="A84" s="1">
        <v>44034</v>
      </c>
      <c r="B84">
        <v>327</v>
      </c>
      <c r="C84">
        <v>471</v>
      </c>
      <c r="D84">
        <v>423</v>
      </c>
      <c r="E84">
        <f>IF(MAX(owoce5[[#This Row],[dostawa_malin]:[dostawa_porzeczek]])=owoce5[[#This Row],[dostawa_porzeczek]],1,0)</f>
        <v>0</v>
      </c>
    </row>
    <row r="85" spans="1:5" hidden="1" x14ac:dyDescent="0.25">
      <c r="A85" s="1">
        <v>44035</v>
      </c>
      <c r="B85">
        <v>355</v>
      </c>
      <c r="C85">
        <v>490</v>
      </c>
      <c r="D85">
        <v>449</v>
      </c>
      <c r="E85">
        <f>IF(MAX(owoce5[[#This Row],[dostawa_malin]:[dostawa_porzeczek]])=owoce5[[#This Row],[dostawa_porzeczek]],1,0)</f>
        <v>0</v>
      </c>
    </row>
    <row r="86" spans="1:5" x14ac:dyDescent="0.25">
      <c r="A86" s="1">
        <v>44036</v>
      </c>
      <c r="B86">
        <v>360</v>
      </c>
      <c r="C86">
        <v>339</v>
      </c>
      <c r="D86">
        <v>470</v>
      </c>
      <c r="E86">
        <f>IF(MAX(owoce5[[#This Row],[dostawa_malin]:[dostawa_porzeczek]])=owoce5[[#This Row],[dostawa_porzeczek]],1,0)</f>
        <v>1</v>
      </c>
    </row>
    <row r="87" spans="1:5" x14ac:dyDescent="0.25">
      <c r="A87" s="1">
        <v>44037</v>
      </c>
      <c r="B87">
        <v>303</v>
      </c>
      <c r="C87">
        <v>404</v>
      </c>
      <c r="D87">
        <v>434</v>
      </c>
      <c r="E87">
        <f>IF(MAX(owoce5[[#This Row],[dostawa_malin]:[dostawa_porzeczek]])=owoce5[[#This Row],[dostawa_porzeczek]],1,0)</f>
        <v>1</v>
      </c>
    </row>
    <row r="88" spans="1:5" x14ac:dyDescent="0.25">
      <c r="A88" s="1">
        <v>44038</v>
      </c>
      <c r="B88">
        <v>310</v>
      </c>
      <c r="C88">
        <v>332</v>
      </c>
      <c r="D88">
        <v>536</v>
      </c>
      <c r="E88">
        <f>IF(MAX(owoce5[[#This Row],[dostawa_malin]:[dostawa_porzeczek]])=owoce5[[#This Row],[dostawa_porzeczek]],1,0)</f>
        <v>1</v>
      </c>
    </row>
    <row r="89" spans="1:5" hidden="1" x14ac:dyDescent="0.25">
      <c r="A89" s="1">
        <v>44039</v>
      </c>
      <c r="B89">
        <v>435</v>
      </c>
      <c r="C89">
        <v>406</v>
      </c>
      <c r="D89">
        <v>421</v>
      </c>
      <c r="E89">
        <f>IF(MAX(owoce5[[#This Row],[dostawa_malin]:[dostawa_porzeczek]])=owoce5[[#This Row],[dostawa_porzeczek]],1,0)</f>
        <v>0</v>
      </c>
    </row>
    <row r="90" spans="1:5" x14ac:dyDescent="0.25">
      <c r="A90" s="1">
        <v>44040</v>
      </c>
      <c r="B90">
        <v>344</v>
      </c>
      <c r="C90">
        <v>348</v>
      </c>
      <c r="D90">
        <v>555</v>
      </c>
      <c r="E90">
        <f>IF(MAX(owoce5[[#This Row],[dostawa_malin]:[dostawa_porzeczek]])=owoce5[[#This Row],[dostawa_porzeczek]],1,0)</f>
        <v>1</v>
      </c>
    </row>
    <row r="91" spans="1:5" x14ac:dyDescent="0.25">
      <c r="A91" s="1">
        <v>44041</v>
      </c>
      <c r="B91">
        <v>303</v>
      </c>
      <c r="C91">
        <v>335</v>
      </c>
      <c r="D91">
        <v>436</v>
      </c>
      <c r="E91">
        <f>IF(MAX(owoce5[[#This Row],[dostawa_malin]:[dostawa_porzeczek]])=owoce5[[#This Row],[dostawa_porzeczek]],1,0)</f>
        <v>1</v>
      </c>
    </row>
    <row r="92" spans="1:5" hidden="1" x14ac:dyDescent="0.25">
      <c r="A92" s="1">
        <v>44042</v>
      </c>
      <c r="B92">
        <v>433</v>
      </c>
      <c r="C92">
        <v>425</v>
      </c>
      <c r="D92">
        <v>422</v>
      </c>
      <c r="E92">
        <f>IF(MAX(owoce5[[#This Row],[dostawa_malin]:[dostawa_porzeczek]])=owoce5[[#This Row],[dostawa_porzeczek]],1,0)</f>
        <v>0</v>
      </c>
    </row>
    <row r="93" spans="1:5" x14ac:dyDescent="0.25">
      <c r="A93" s="1">
        <v>44043</v>
      </c>
      <c r="B93">
        <v>350</v>
      </c>
      <c r="C93">
        <v>378</v>
      </c>
      <c r="D93">
        <v>419</v>
      </c>
      <c r="E93">
        <f>IF(MAX(owoce5[[#This Row],[dostawa_malin]:[dostawa_porzeczek]])=owoce5[[#This Row],[dostawa_porzeczek]],1,0)</f>
        <v>1</v>
      </c>
    </row>
    <row r="94" spans="1:5" hidden="1" x14ac:dyDescent="0.25">
      <c r="A94" s="1">
        <v>44044</v>
      </c>
      <c r="B94">
        <v>396</v>
      </c>
      <c r="C94">
        <v>466</v>
      </c>
      <c r="D94">
        <v>434</v>
      </c>
      <c r="E94">
        <f>IF(MAX(owoce5[[#This Row],[dostawa_malin]:[dostawa_porzeczek]])=owoce5[[#This Row],[dostawa_porzeczek]],1,0)</f>
        <v>0</v>
      </c>
    </row>
    <row r="95" spans="1:5" hidden="1" x14ac:dyDescent="0.25">
      <c r="A95" s="1">
        <v>44045</v>
      </c>
      <c r="B95">
        <v>495</v>
      </c>
      <c r="C95">
        <v>410</v>
      </c>
      <c r="D95">
        <v>418</v>
      </c>
      <c r="E95">
        <f>IF(MAX(owoce5[[#This Row],[dostawa_malin]:[dostawa_porzeczek]])=owoce5[[#This Row],[dostawa_porzeczek]],1,0)</f>
        <v>0</v>
      </c>
    </row>
    <row r="96" spans="1:5" x14ac:dyDescent="0.25">
      <c r="A96" s="1">
        <v>44046</v>
      </c>
      <c r="B96">
        <v>420</v>
      </c>
      <c r="C96">
        <v>328</v>
      </c>
      <c r="D96">
        <v>422</v>
      </c>
      <c r="E96">
        <f>IF(MAX(owoce5[[#This Row],[dostawa_malin]:[dostawa_porzeczek]])=owoce5[[#This Row],[dostawa_porzeczek]],1,0)</f>
        <v>1</v>
      </c>
    </row>
    <row r="97" spans="1:5" hidden="1" x14ac:dyDescent="0.25">
      <c r="A97" s="1">
        <v>44047</v>
      </c>
      <c r="B97">
        <v>411</v>
      </c>
      <c r="C97">
        <v>481</v>
      </c>
      <c r="D97">
        <v>445</v>
      </c>
      <c r="E97">
        <f>IF(MAX(owoce5[[#This Row],[dostawa_malin]:[dostawa_porzeczek]])=owoce5[[#This Row],[dostawa_porzeczek]],1,0)</f>
        <v>0</v>
      </c>
    </row>
    <row r="98" spans="1:5" hidden="1" x14ac:dyDescent="0.25">
      <c r="A98" s="1">
        <v>44048</v>
      </c>
      <c r="B98">
        <v>317</v>
      </c>
      <c r="C98">
        <v>434</v>
      </c>
      <c r="D98">
        <v>411</v>
      </c>
      <c r="E98">
        <f>IF(MAX(owoce5[[#This Row],[dostawa_malin]:[dostawa_porzeczek]])=owoce5[[#This Row],[dostawa_porzeczek]],1,0)</f>
        <v>0</v>
      </c>
    </row>
    <row r="99" spans="1:5" hidden="1" x14ac:dyDescent="0.25">
      <c r="A99" s="1">
        <v>44049</v>
      </c>
      <c r="B99">
        <v>342</v>
      </c>
      <c r="C99">
        <v>465</v>
      </c>
      <c r="D99">
        <v>417</v>
      </c>
      <c r="E99">
        <f>IF(MAX(owoce5[[#This Row],[dostawa_malin]:[dostawa_porzeczek]])=owoce5[[#This Row],[dostawa_porzeczek]],1,0)</f>
        <v>0</v>
      </c>
    </row>
    <row r="100" spans="1:5" x14ac:dyDescent="0.25">
      <c r="A100" s="1">
        <v>44050</v>
      </c>
      <c r="B100">
        <v>450</v>
      </c>
      <c r="C100">
        <v>318</v>
      </c>
      <c r="D100">
        <v>490</v>
      </c>
      <c r="E100">
        <f>IF(MAX(owoce5[[#This Row],[dostawa_malin]:[dostawa_porzeczek]])=owoce5[[#This Row],[dostawa_porzeczek]],1,0)</f>
        <v>1</v>
      </c>
    </row>
    <row r="101" spans="1:5" x14ac:dyDescent="0.25">
      <c r="A101" s="1">
        <v>44051</v>
      </c>
      <c r="B101">
        <v>343</v>
      </c>
      <c r="C101">
        <v>329</v>
      </c>
      <c r="D101">
        <v>345</v>
      </c>
      <c r="E101">
        <f>IF(MAX(owoce5[[#This Row],[dostawa_malin]:[dostawa_porzeczek]])=owoce5[[#This Row],[dostawa_porzeczek]],1,0)</f>
        <v>1</v>
      </c>
    </row>
    <row r="102" spans="1:5" x14ac:dyDescent="0.25">
      <c r="A102" s="1">
        <v>44052</v>
      </c>
      <c r="B102">
        <v>287</v>
      </c>
      <c r="C102">
        <v>328</v>
      </c>
      <c r="D102">
        <v>377</v>
      </c>
      <c r="E102">
        <f>IF(MAX(owoce5[[#This Row],[dostawa_malin]:[dostawa_porzeczek]])=owoce5[[#This Row],[dostawa_porzeczek]],1,0)</f>
        <v>1</v>
      </c>
    </row>
    <row r="103" spans="1:5" x14ac:dyDescent="0.25">
      <c r="A103" s="1">
        <v>44053</v>
      </c>
      <c r="B103">
        <v>298</v>
      </c>
      <c r="C103">
        <v>401</v>
      </c>
      <c r="D103">
        <v>416</v>
      </c>
      <c r="E103">
        <f>IF(MAX(owoce5[[#This Row],[dostawa_malin]:[dostawa_porzeczek]])=owoce5[[#This Row],[dostawa_porzeczek]],1,0)</f>
        <v>1</v>
      </c>
    </row>
    <row r="104" spans="1:5" hidden="1" x14ac:dyDescent="0.25">
      <c r="A104" s="1">
        <v>44054</v>
      </c>
      <c r="B104">
        <v>429</v>
      </c>
      <c r="C104">
        <v>348</v>
      </c>
      <c r="D104">
        <v>426</v>
      </c>
      <c r="E104">
        <f>IF(MAX(owoce5[[#This Row],[dostawa_malin]:[dostawa_porzeczek]])=owoce5[[#This Row],[dostawa_porzeczek]],1,0)</f>
        <v>0</v>
      </c>
    </row>
    <row r="105" spans="1:5" hidden="1" x14ac:dyDescent="0.25">
      <c r="A105" s="1">
        <v>44055</v>
      </c>
      <c r="B105">
        <v>417</v>
      </c>
      <c r="C105">
        <v>457</v>
      </c>
      <c r="D105">
        <v>438</v>
      </c>
      <c r="E105">
        <f>IF(MAX(owoce5[[#This Row],[dostawa_malin]:[dostawa_porzeczek]])=owoce5[[#This Row],[dostawa_porzeczek]],1,0)</f>
        <v>0</v>
      </c>
    </row>
    <row r="106" spans="1:5" hidden="1" x14ac:dyDescent="0.25">
      <c r="A106" s="1">
        <v>44056</v>
      </c>
      <c r="B106">
        <v>384</v>
      </c>
      <c r="C106">
        <v>330</v>
      </c>
      <c r="D106">
        <v>292</v>
      </c>
      <c r="E106">
        <f>IF(MAX(owoce5[[#This Row],[dostawa_malin]:[dostawa_porzeczek]])=owoce5[[#This Row],[dostawa_porzeczek]],1,0)</f>
        <v>0</v>
      </c>
    </row>
    <row r="107" spans="1:5" x14ac:dyDescent="0.25">
      <c r="A107" s="1">
        <v>44057</v>
      </c>
      <c r="B107">
        <v>370</v>
      </c>
      <c r="C107">
        <v>388</v>
      </c>
      <c r="D107">
        <v>390</v>
      </c>
      <c r="E107">
        <f>IF(MAX(owoce5[[#This Row],[dostawa_malin]:[dostawa_porzeczek]])=owoce5[[#This Row],[dostawa_porzeczek]],1,0)</f>
        <v>1</v>
      </c>
    </row>
    <row r="108" spans="1:5" hidden="1" x14ac:dyDescent="0.25">
      <c r="A108" s="1">
        <v>44058</v>
      </c>
      <c r="B108">
        <v>436</v>
      </c>
      <c r="C108">
        <v>298</v>
      </c>
      <c r="D108">
        <v>420</v>
      </c>
      <c r="E108">
        <f>IF(MAX(owoce5[[#This Row],[dostawa_malin]:[dostawa_porzeczek]])=owoce5[[#This Row],[dostawa_porzeczek]],1,0)</f>
        <v>0</v>
      </c>
    </row>
    <row r="109" spans="1:5" hidden="1" x14ac:dyDescent="0.25">
      <c r="A109" s="1">
        <v>44059</v>
      </c>
      <c r="B109">
        <v>303</v>
      </c>
      <c r="C109">
        <v>429</v>
      </c>
      <c r="D109">
        <v>407</v>
      </c>
      <c r="E109">
        <f>IF(MAX(owoce5[[#This Row],[dostawa_malin]:[dostawa_porzeczek]])=owoce5[[#This Row],[dostawa_porzeczek]],1,0)</f>
        <v>0</v>
      </c>
    </row>
    <row r="110" spans="1:5" hidden="1" x14ac:dyDescent="0.25">
      <c r="A110" s="1">
        <v>44060</v>
      </c>
      <c r="B110">
        <v>449</v>
      </c>
      <c r="C110">
        <v>444</v>
      </c>
      <c r="D110">
        <v>425</v>
      </c>
      <c r="E110">
        <f>IF(MAX(owoce5[[#This Row],[dostawa_malin]:[dostawa_porzeczek]])=owoce5[[#This Row],[dostawa_porzeczek]],1,0)</f>
        <v>0</v>
      </c>
    </row>
    <row r="111" spans="1:5" x14ac:dyDescent="0.25">
      <c r="A111" s="1">
        <v>44061</v>
      </c>
      <c r="B111">
        <v>300</v>
      </c>
      <c r="C111">
        <v>358</v>
      </c>
      <c r="D111">
        <v>377</v>
      </c>
      <c r="E111">
        <f>IF(MAX(owoce5[[#This Row],[dostawa_malin]:[dostawa_porzeczek]])=owoce5[[#This Row],[dostawa_porzeczek]],1,0)</f>
        <v>1</v>
      </c>
    </row>
    <row r="112" spans="1:5" hidden="1" x14ac:dyDescent="0.25">
      <c r="A112" s="1">
        <v>44062</v>
      </c>
      <c r="B112">
        <v>307</v>
      </c>
      <c r="C112">
        <v>417</v>
      </c>
      <c r="D112">
        <v>405</v>
      </c>
      <c r="E112">
        <f>IF(MAX(owoce5[[#This Row],[dostawa_malin]:[dostawa_porzeczek]])=owoce5[[#This Row],[dostawa_porzeczek]],1,0)</f>
        <v>0</v>
      </c>
    </row>
    <row r="113" spans="1:5" x14ac:dyDescent="0.25">
      <c r="A113" s="1">
        <v>44063</v>
      </c>
      <c r="B113">
        <v>314</v>
      </c>
      <c r="C113">
        <v>340</v>
      </c>
      <c r="D113">
        <v>345</v>
      </c>
      <c r="E113">
        <f>IF(MAX(owoce5[[#This Row],[dostawa_malin]:[dostawa_porzeczek]])=owoce5[[#This Row],[dostawa_porzeczek]],1,0)</f>
        <v>1</v>
      </c>
    </row>
    <row r="114" spans="1:5" hidden="1" x14ac:dyDescent="0.25">
      <c r="A114" s="1">
        <v>44064</v>
      </c>
      <c r="B114">
        <v>379</v>
      </c>
      <c r="C114">
        <v>288</v>
      </c>
      <c r="D114">
        <v>353</v>
      </c>
      <c r="E114">
        <f>IF(MAX(owoce5[[#This Row],[dostawa_malin]:[dostawa_porzeczek]])=owoce5[[#This Row],[dostawa_porzeczek]],1,0)</f>
        <v>0</v>
      </c>
    </row>
    <row r="115" spans="1:5" hidden="1" x14ac:dyDescent="0.25">
      <c r="A115" s="1">
        <v>44065</v>
      </c>
      <c r="B115">
        <v>405</v>
      </c>
      <c r="C115">
        <v>454</v>
      </c>
      <c r="D115">
        <v>342</v>
      </c>
      <c r="E115">
        <f>IF(MAX(owoce5[[#This Row],[dostawa_malin]:[dostawa_porzeczek]])=owoce5[[#This Row],[dostawa_porzeczek]],1,0)</f>
        <v>0</v>
      </c>
    </row>
    <row r="116" spans="1:5" hidden="1" x14ac:dyDescent="0.25">
      <c r="A116" s="1">
        <v>44066</v>
      </c>
      <c r="B116">
        <v>407</v>
      </c>
      <c r="C116">
        <v>300</v>
      </c>
      <c r="D116">
        <v>365</v>
      </c>
      <c r="E116">
        <f>IF(MAX(owoce5[[#This Row],[dostawa_malin]:[dostawa_porzeczek]])=owoce5[[#This Row],[dostawa_porzeczek]],1,0)</f>
        <v>0</v>
      </c>
    </row>
    <row r="117" spans="1:5" hidden="1" x14ac:dyDescent="0.25">
      <c r="A117" s="1">
        <v>44067</v>
      </c>
      <c r="B117">
        <v>432</v>
      </c>
      <c r="C117">
        <v>423</v>
      </c>
      <c r="D117">
        <v>221</v>
      </c>
      <c r="E117">
        <f>IF(MAX(owoce5[[#This Row],[dostawa_malin]:[dostawa_porzeczek]])=owoce5[[#This Row],[dostawa_porzeczek]],1,0)</f>
        <v>0</v>
      </c>
    </row>
    <row r="118" spans="1:5" hidden="1" x14ac:dyDescent="0.25">
      <c r="A118" s="1">
        <v>44068</v>
      </c>
      <c r="B118">
        <v>405</v>
      </c>
      <c r="C118">
        <v>449</v>
      </c>
      <c r="D118">
        <v>231</v>
      </c>
      <c r="E118">
        <f>IF(MAX(owoce5[[#This Row],[dostawa_malin]:[dostawa_porzeczek]])=owoce5[[#This Row],[dostawa_porzeczek]],1,0)</f>
        <v>0</v>
      </c>
    </row>
    <row r="119" spans="1:5" hidden="1" x14ac:dyDescent="0.25">
      <c r="A119" s="1">
        <v>44069</v>
      </c>
      <c r="B119">
        <v>162</v>
      </c>
      <c r="C119">
        <v>294</v>
      </c>
      <c r="D119">
        <v>255</v>
      </c>
      <c r="E119">
        <f>IF(MAX(owoce5[[#This Row],[dostawa_malin]:[dostawa_porzeczek]])=owoce5[[#This Row],[dostawa_porzeczek]],1,0)</f>
        <v>0</v>
      </c>
    </row>
    <row r="120" spans="1:5" hidden="1" x14ac:dyDescent="0.25">
      <c r="A120" s="1">
        <v>44070</v>
      </c>
      <c r="B120">
        <v>297</v>
      </c>
      <c r="C120">
        <v>341</v>
      </c>
      <c r="D120">
        <v>223</v>
      </c>
      <c r="E120">
        <f>IF(MAX(owoce5[[#This Row],[dostawa_malin]:[dostawa_porzeczek]])=owoce5[[#This Row],[dostawa_porzeczek]],1,0)</f>
        <v>0</v>
      </c>
    </row>
    <row r="121" spans="1:5" hidden="1" x14ac:dyDescent="0.25">
      <c r="A121" s="1">
        <v>44071</v>
      </c>
      <c r="B121">
        <v>226</v>
      </c>
      <c r="C121">
        <v>329</v>
      </c>
      <c r="D121">
        <v>261</v>
      </c>
      <c r="E121">
        <f>IF(MAX(owoce5[[#This Row],[dostawa_malin]:[dostawa_porzeczek]])=owoce5[[#This Row],[dostawa_porzeczek]],1,0)</f>
        <v>0</v>
      </c>
    </row>
    <row r="122" spans="1:5" hidden="1" x14ac:dyDescent="0.25">
      <c r="A122" s="1">
        <v>44072</v>
      </c>
      <c r="B122">
        <v>226</v>
      </c>
      <c r="C122">
        <v>256</v>
      </c>
      <c r="D122">
        <v>239</v>
      </c>
      <c r="E122">
        <f>IF(MAX(owoce5[[#This Row],[dostawa_malin]:[dostawa_porzeczek]])=owoce5[[#This Row],[dostawa_porzeczek]],1,0)</f>
        <v>0</v>
      </c>
    </row>
    <row r="123" spans="1:5" hidden="1" x14ac:dyDescent="0.25">
      <c r="A123" s="1">
        <v>44073</v>
      </c>
      <c r="B123">
        <v>287</v>
      </c>
      <c r="C123">
        <v>217</v>
      </c>
      <c r="D123">
        <v>262</v>
      </c>
      <c r="E123">
        <f>IF(MAX(owoce5[[#This Row],[dostawa_malin]:[dostawa_porzeczek]])=owoce5[[#This Row],[dostawa_porzeczek]],1,0)</f>
        <v>0</v>
      </c>
    </row>
    <row r="124" spans="1:5" hidden="1" x14ac:dyDescent="0.25">
      <c r="A124" s="1">
        <v>44074</v>
      </c>
      <c r="B124">
        <v>351</v>
      </c>
      <c r="C124">
        <v>266</v>
      </c>
      <c r="D124">
        <v>226</v>
      </c>
      <c r="E124">
        <f>IF(MAX(owoce5[[#This Row],[dostawa_malin]:[dostawa_porzeczek]])=owoce5[[#This Row],[dostawa_porzeczek]],1,0)</f>
        <v>0</v>
      </c>
    </row>
    <row r="125" spans="1:5" hidden="1" x14ac:dyDescent="0.25">
      <c r="A125" s="1">
        <v>44075</v>
      </c>
      <c r="B125">
        <v>214</v>
      </c>
      <c r="C125">
        <v>260</v>
      </c>
      <c r="D125">
        <v>241</v>
      </c>
      <c r="E125">
        <f>IF(MAX(owoce5[[#This Row],[dostawa_malin]:[dostawa_porzeczek]])=owoce5[[#This Row],[dostawa_porzeczek]],1,0)</f>
        <v>0</v>
      </c>
    </row>
    <row r="126" spans="1:5" hidden="1" x14ac:dyDescent="0.25">
      <c r="A126" s="1">
        <v>44076</v>
      </c>
      <c r="B126">
        <v>282</v>
      </c>
      <c r="C126">
        <v>227</v>
      </c>
      <c r="D126">
        <v>258</v>
      </c>
      <c r="E126">
        <f>IF(MAX(owoce5[[#This Row],[dostawa_malin]:[dostawa_porzeczek]])=owoce5[[#This Row],[dostawa_porzeczek]],1,0)</f>
        <v>0</v>
      </c>
    </row>
    <row r="127" spans="1:5" hidden="1" x14ac:dyDescent="0.25">
      <c r="A127" s="1">
        <v>44077</v>
      </c>
      <c r="B127">
        <v>257</v>
      </c>
      <c r="C127">
        <v>251</v>
      </c>
      <c r="D127">
        <v>252</v>
      </c>
      <c r="E127">
        <f>IF(MAX(owoce5[[#This Row],[dostawa_malin]:[dostawa_porzeczek]])=owoce5[[#This Row],[dostawa_porzeczek]],1,0)</f>
        <v>0</v>
      </c>
    </row>
    <row r="128" spans="1:5" x14ac:dyDescent="0.25">
      <c r="A128" s="1">
        <v>44078</v>
      </c>
      <c r="B128">
        <v>172</v>
      </c>
      <c r="C128">
        <v>171</v>
      </c>
      <c r="D128">
        <v>268</v>
      </c>
      <c r="E128">
        <f>IF(MAX(owoce5[[#This Row],[dostawa_malin]:[dostawa_porzeczek]])=owoce5[[#This Row],[dostawa_porzeczek]],1,0)</f>
        <v>1</v>
      </c>
    </row>
    <row r="129" spans="1:5" hidden="1" x14ac:dyDescent="0.25">
      <c r="A129" s="1">
        <v>44079</v>
      </c>
      <c r="B129">
        <v>197</v>
      </c>
      <c r="C129">
        <v>326</v>
      </c>
      <c r="D129">
        <v>224</v>
      </c>
      <c r="E129">
        <f>IF(MAX(owoce5[[#This Row],[dostawa_malin]:[dostawa_porzeczek]])=owoce5[[#This Row],[dostawa_porzeczek]],1,0)</f>
        <v>0</v>
      </c>
    </row>
    <row r="130" spans="1:5" hidden="1" x14ac:dyDescent="0.25">
      <c r="A130" s="1">
        <v>44080</v>
      </c>
      <c r="B130">
        <v>292</v>
      </c>
      <c r="C130">
        <v>329</v>
      </c>
      <c r="D130">
        <v>255</v>
      </c>
      <c r="E130">
        <f>IF(MAX(owoce5[[#This Row],[dostawa_malin]:[dostawa_porzeczek]])=owoce5[[#This Row],[dostawa_porzeczek]],1,0)</f>
        <v>0</v>
      </c>
    </row>
    <row r="131" spans="1:5" hidden="1" x14ac:dyDescent="0.25">
      <c r="A131" s="1">
        <v>44081</v>
      </c>
      <c r="B131">
        <v>172</v>
      </c>
      <c r="C131">
        <v>216</v>
      </c>
      <c r="D131">
        <v>199</v>
      </c>
      <c r="E131">
        <f>IF(MAX(owoce5[[#This Row],[dostawa_malin]:[dostawa_porzeczek]])=owoce5[[#This Row],[dostawa_porzeczek]],1,0)</f>
        <v>0</v>
      </c>
    </row>
    <row r="132" spans="1:5" hidden="1" x14ac:dyDescent="0.25">
      <c r="A132" s="1">
        <v>44082</v>
      </c>
      <c r="B132">
        <v>258</v>
      </c>
      <c r="C132">
        <v>291</v>
      </c>
      <c r="D132">
        <v>220</v>
      </c>
      <c r="E132">
        <f>IF(MAX(owoce5[[#This Row],[dostawa_malin]:[dostawa_porzeczek]])=owoce5[[#This Row],[dostawa_porzeczek]],1,0)</f>
        <v>0</v>
      </c>
    </row>
    <row r="133" spans="1:5" hidden="1" x14ac:dyDescent="0.25">
      <c r="A133" s="1">
        <v>44083</v>
      </c>
      <c r="B133">
        <v>276</v>
      </c>
      <c r="C133">
        <v>347</v>
      </c>
      <c r="D133">
        <v>197</v>
      </c>
      <c r="E133">
        <f>IF(MAX(owoce5[[#This Row],[dostawa_malin]:[dostawa_porzeczek]])=owoce5[[#This Row],[dostawa_porzeczek]],1,0)</f>
        <v>0</v>
      </c>
    </row>
    <row r="134" spans="1:5" hidden="1" x14ac:dyDescent="0.25">
      <c r="A134" s="1">
        <v>44084</v>
      </c>
      <c r="B134">
        <v>210</v>
      </c>
      <c r="C134">
        <v>333</v>
      </c>
      <c r="D134">
        <v>218</v>
      </c>
      <c r="E134">
        <f>IF(MAX(owoce5[[#This Row],[dostawa_malin]:[dostawa_porzeczek]])=owoce5[[#This Row],[dostawa_porzeczek]],1,0)</f>
        <v>0</v>
      </c>
    </row>
    <row r="135" spans="1:5" hidden="1" x14ac:dyDescent="0.25">
      <c r="A135" s="1">
        <v>44085</v>
      </c>
      <c r="B135">
        <v>168</v>
      </c>
      <c r="C135">
        <v>211</v>
      </c>
      <c r="D135">
        <v>180</v>
      </c>
      <c r="E135">
        <f>IF(MAX(owoce5[[#This Row],[dostawa_malin]:[dostawa_porzeczek]])=owoce5[[#This Row],[dostawa_porzeczek]],1,0)</f>
        <v>0</v>
      </c>
    </row>
    <row r="136" spans="1:5" hidden="1" x14ac:dyDescent="0.25">
      <c r="A136" s="1">
        <v>44086</v>
      </c>
      <c r="B136">
        <v>196</v>
      </c>
      <c r="C136">
        <v>348</v>
      </c>
      <c r="D136">
        <v>225</v>
      </c>
      <c r="E136">
        <f>IF(MAX(owoce5[[#This Row],[dostawa_malin]:[dostawa_porzeczek]])=owoce5[[#This Row],[dostawa_porzeczek]],1,0)</f>
        <v>0</v>
      </c>
    </row>
    <row r="137" spans="1:5" hidden="1" x14ac:dyDescent="0.25">
      <c r="A137" s="1">
        <v>44087</v>
      </c>
      <c r="B137">
        <v>284</v>
      </c>
      <c r="C137">
        <v>226</v>
      </c>
      <c r="D137">
        <v>197</v>
      </c>
      <c r="E137">
        <f>IF(MAX(owoce5[[#This Row],[dostawa_malin]:[dostawa_porzeczek]])=owoce5[[#This Row],[dostawa_porzeczek]],1,0)</f>
        <v>0</v>
      </c>
    </row>
    <row r="138" spans="1:5" hidden="1" x14ac:dyDescent="0.25">
      <c r="A138" s="1">
        <v>44088</v>
      </c>
      <c r="B138">
        <v>162</v>
      </c>
      <c r="C138">
        <v>345</v>
      </c>
      <c r="D138">
        <v>194</v>
      </c>
      <c r="E138">
        <f>IF(MAX(owoce5[[#This Row],[dostawa_malin]:[dostawa_porzeczek]])=owoce5[[#This Row],[dostawa_porzeczek]],1,0)</f>
        <v>0</v>
      </c>
    </row>
    <row r="139" spans="1:5" hidden="1" x14ac:dyDescent="0.25">
      <c r="A139" s="1">
        <v>44089</v>
      </c>
      <c r="B139">
        <v>212</v>
      </c>
      <c r="C139">
        <v>184</v>
      </c>
      <c r="D139">
        <v>183</v>
      </c>
      <c r="E139">
        <f>IF(MAX(owoce5[[#This Row],[dostawa_malin]:[dostawa_porzeczek]])=owoce5[[#This Row],[dostawa_porzeczek]],1,0)</f>
        <v>0</v>
      </c>
    </row>
    <row r="140" spans="1:5" hidden="1" x14ac:dyDescent="0.25">
      <c r="A140" s="1">
        <v>44090</v>
      </c>
      <c r="B140">
        <v>165</v>
      </c>
      <c r="C140">
        <v>232</v>
      </c>
      <c r="D140">
        <v>202</v>
      </c>
      <c r="E140">
        <f>IF(MAX(owoce5[[#This Row],[dostawa_malin]:[dostawa_porzeczek]])=owoce5[[#This Row],[dostawa_porzeczek]],1,0)</f>
        <v>0</v>
      </c>
    </row>
    <row r="141" spans="1:5" hidden="1" x14ac:dyDescent="0.25">
      <c r="A141" s="1">
        <v>44091</v>
      </c>
      <c r="B141">
        <v>163</v>
      </c>
      <c r="C141">
        <v>314</v>
      </c>
      <c r="D141">
        <v>213</v>
      </c>
      <c r="E141">
        <f>IF(MAX(owoce5[[#This Row],[dostawa_malin]:[dostawa_porzeczek]])=owoce5[[#This Row],[dostawa_porzeczek]],1,0)</f>
        <v>0</v>
      </c>
    </row>
    <row r="142" spans="1:5" hidden="1" x14ac:dyDescent="0.25">
      <c r="A142" s="1">
        <v>44092</v>
      </c>
      <c r="B142">
        <v>200</v>
      </c>
      <c r="C142">
        <v>307</v>
      </c>
      <c r="D142">
        <v>206</v>
      </c>
      <c r="E142">
        <f>IF(MAX(owoce5[[#This Row],[dostawa_malin]:[dostawa_porzeczek]])=owoce5[[#This Row],[dostawa_porzeczek]],1,0)</f>
        <v>0</v>
      </c>
    </row>
    <row r="143" spans="1:5" hidden="1" x14ac:dyDescent="0.25">
      <c r="A143" s="1">
        <v>44093</v>
      </c>
      <c r="B143">
        <v>201</v>
      </c>
      <c r="C143">
        <v>274</v>
      </c>
      <c r="D143">
        <v>210</v>
      </c>
      <c r="E143">
        <f>IF(MAX(owoce5[[#This Row],[dostawa_malin]:[dostawa_porzeczek]])=owoce5[[#This Row],[dostawa_porzeczek]],1,0)</f>
        <v>0</v>
      </c>
    </row>
    <row r="144" spans="1:5" hidden="1" x14ac:dyDescent="0.25">
      <c r="A144" s="1">
        <v>44094</v>
      </c>
      <c r="B144">
        <v>269</v>
      </c>
      <c r="C144">
        <v>278</v>
      </c>
      <c r="D144">
        <v>228</v>
      </c>
      <c r="E144">
        <f>IF(MAX(owoce5[[#This Row],[dostawa_malin]:[dostawa_porzeczek]])=owoce5[[#This Row],[dostawa_porzeczek]],1,0)</f>
        <v>0</v>
      </c>
    </row>
    <row r="145" spans="1:5" x14ac:dyDescent="0.25">
      <c r="A145" s="1">
        <v>44095</v>
      </c>
      <c r="B145">
        <v>188</v>
      </c>
      <c r="C145">
        <v>195</v>
      </c>
      <c r="D145">
        <v>207</v>
      </c>
      <c r="E145">
        <f>IF(MAX(owoce5[[#This Row],[dostawa_malin]:[dostawa_porzeczek]])=owoce5[[#This Row],[dostawa_porzeczek]],1,0)</f>
        <v>1</v>
      </c>
    </row>
    <row r="146" spans="1:5" hidden="1" x14ac:dyDescent="0.25">
      <c r="A146" s="1">
        <v>44096</v>
      </c>
      <c r="B146">
        <v>142</v>
      </c>
      <c r="C146">
        <v>249</v>
      </c>
      <c r="D146">
        <v>202</v>
      </c>
      <c r="E146">
        <f>IF(MAX(owoce5[[#This Row],[dostawa_malin]:[dostawa_porzeczek]])=owoce5[[#This Row],[dostawa_porzeczek]],1,0)</f>
        <v>0</v>
      </c>
    </row>
    <row r="147" spans="1:5" hidden="1" x14ac:dyDescent="0.25">
      <c r="A147" s="1">
        <v>44097</v>
      </c>
      <c r="B147">
        <v>232</v>
      </c>
      <c r="C147">
        <v>116</v>
      </c>
      <c r="D147">
        <v>195</v>
      </c>
      <c r="E147">
        <f>IF(MAX(owoce5[[#This Row],[dostawa_malin]:[dostawa_porzeczek]])=owoce5[[#This Row],[dostawa_porzeczek]],1,0)</f>
        <v>0</v>
      </c>
    </row>
    <row r="148" spans="1:5" hidden="1" x14ac:dyDescent="0.25">
      <c r="A148" s="1">
        <v>44098</v>
      </c>
      <c r="B148">
        <v>296</v>
      </c>
      <c r="C148">
        <v>102</v>
      </c>
      <c r="D148">
        <v>192</v>
      </c>
      <c r="E148">
        <f>IF(MAX(owoce5[[#This Row],[dostawa_malin]:[dostawa_porzeczek]])=owoce5[[#This Row],[dostawa_porzeczek]],1,0)</f>
        <v>0</v>
      </c>
    </row>
    <row r="149" spans="1:5" x14ac:dyDescent="0.25">
      <c r="A149" s="1">
        <v>44099</v>
      </c>
      <c r="B149">
        <v>161</v>
      </c>
      <c r="C149">
        <v>151</v>
      </c>
      <c r="D149">
        <v>216</v>
      </c>
      <c r="E149">
        <f>IF(MAX(owoce5[[#This Row],[dostawa_malin]:[dostawa_porzeczek]])=owoce5[[#This Row],[dostawa_porzeczek]],1,0)</f>
        <v>1</v>
      </c>
    </row>
    <row r="150" spans="1:5" hidden="1" x14ac:dyDescent="0.25">
      <c r="A150" s="1">
        <v>44100</v>
      </c>
      <c r="B150">
        <v>162</v>
      </c>
      <c r="C150">
        <v>261</v>
      </c>
      <c r="D150">
        <v>184</v>
      </c>
      <c r="E150">
        <f>IF(MAX(owoce5[[#This Row],[dostawa_malin]:[dostawa_porzeczek]])=owoce5[[#This Row],[dostawa_porzeczek]],1,0)</f>
        <v>0</v>
      </c>
    </row>
    <row r="151" spans="1:5" hidden="1" x14ac:dyDescent="0.25">
      <c r="A151" s="1">
        <v>44101</v>
      </c>
      <c r="B151">
        <v>216</v>
      </c>
      <c r="C151">
        <v>147</v>
      </c>
      <c r="D151">
        <v>204</v>
      </c>
      <c r="E151">
        <f>IF(MAX(owoce5[[#This Row],[dostawa_malin]:[dostawa_porzeczek]])=owoce5[[#This Row],[dostawa_porzeczek]],1,0)</f>
        <v>0</v>
      </c>
    </row>
    <row r="152" spans="1:5" hidden="1" x14ac:dyDescent="0.25">
      <c r="A152" s="1">
        <v>44102</v>
      </c>
      <c r="B152">
        <v>282</v>
      </c>
      <c r="C152">
        <v>297</v>
      </c>
      <c r="D152">
        <v>195</v>
      </c>
      <c r="E152">
        <f>IF(MAX(owoce5[[#This Row],[dostawa_malin]:[dostawa_porzeczek]])=owoce5[[#This Row],[dostawa_porzeczek]],1,0)</f>
        <v>0</v>
      </c>
    </row>
    <row r="153" spans="1:5" hidden="1" x14ac:dyDescent="0.25">
      <c r="A153" s="1">
        <v>44103</v>
      </c>
      <c r="B153">
        <v>214</v>
      </c>
      <c r="C153">
        <v>198</v>
      </c>
      <c r="D153">
        <v>200</v>
      </c>
      <c r="E153">
        <f>IF(MAX(owoce5[[#This Row],[dostawa_malin]:[dostawa_porzeczek]])=owoce5[[#This Row],[dostawa_porzeczek]],1,0)</f>
        <v>0</v>
      </c>
    </row>
    <row r="154" spans="1:5" hidden="1" x14ac:dyDescent="0.25">
      <c r="A154" s="1">
        <v>44104</v>
      </c>
      <c r="B154">
        <v>289</v>
      </c>
      <c r="C154">
        <v>290</v>
      </c>
      <c r="D154">
        <v>190</v>
      </c>
      <c r="E154">
        <f>IF(MAX(owoce5[[#This Row],[dostawa_malin]:[dostawa_porzeczek]])=owoce5[[#This Row],[dostawa_porzeczek]],1,0)</f>
        <v>0</v>
      </c>
    </row>
    <row r="155" spans="1:5" x14ac:dyDescent="0.25">
      <c r="A155" s="1"/>
      <c r="E155">
        <f>SUM(E80:E149)</f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3272-D9E3-49FA-B657-EDA53EFA364E}">
  <dimension ref="A1:W154"/>
  <sheetViews>
    <sheetView topLeftCell="R1" zoomScale="85" zoomScaleNormal="85" workbookViewId="0">
      <selection activeCell="T9" sqref="T9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21.140625" bestFit="1" customWidth="1"/>
    <col min="4" max="4" width="20.85546875" bestFit="1" customWidth="1"/>
    <col min="5" max="5" width="19.85546875" customWidth="1"/>
    <col min="6" max="6" width="21.7109375" customWidth="1"/>
    <col min="7" max="7" width="21.5703125" customWidth="1"/>
    <col min="8" max="8" width="20.5703125" customWidth="1"/>
    <col min="9" max="9" width="17.42578125" customWidth="1"/>
    <col min="10" max="10" width="18.42578125" customWidth="1"/>
    <col min="11" max="11" width="16.5703125" customWidth="1"/>
    <col min="12" max="12" width="24.85546875" customWidth="1"/>
    <col min="13" max="13" width="18.42578125" customWidth="1"/>
    <col min="14" max="14" width="22.140625" customWidth="1"/>
    <col min="15" max="15" width="21.42578125" customWidth="1"/>
    <col min="19" max="19" width="27.5703125" bestFit="1" customWidth="1"/>
    <col min="20" max="20" width="27" bestFit="1" customWidth="1"/>
    <col min="21" max="21" width="25.85546875" bestFit="1" customWidth="1"/>
    <col min="22" max="22" width="29.85546875" bestFit="1" customWidth="1"/>
    <col min="23" max="23" width="17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32</v>
      </c>
      <c r="G1" t="s">
        <v>33</v>
      </c>
      <c r="H1" t="s">
        <v>16</v>
      </c>
      <c r="I1" t="s">
        <v>17</v>
      </c>
      <c r="J1" t="s">
        <v>18</v>
      </c>
      <c r="K1" t="s">
        <v>19</v>
      </c>
      <c r="L1" t="s">
        <v>23</v>
      </c>
      <c r="M1" t="s">
        <v>20</v>
      </c>
      <c r="N1" t="s">
        <v>24</v>
      </c>
      <c r="O1" t="s">
        <v>25</v>
      </c>
    </row>
    <row r="2" spans="1:23" x14ac:dyDescent="0.25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f>MAX(owoce6[[#This Row],[rano maliny]:[rano porzeczki]])</f>
        <v>281</v>
      </c>
      <c r="I2">
        <f>LARGE(owoce6[[#This Row],[rano maliny]:[rano porzeczki]],2)</f>
        <v>211</v>
      </c>
      <c r="J2" t="str">
        <f>IF(owoce6[[#This Row],[pierwszy składnik]]=owoce6[[#This Row],[rano maliny]], "maliny", IF(owoce6[[#This Row],[pierwszy składnik]]=owoce6[[#This Row],[rano truskawki]], "truskawki", "porzeczki"))</f>
        <v>truskawki</v>
      </c>
      <c r="K2" t="str">
        <f>IF(owoce6[[#This Row],[drugi składnik]]=owoce6[[#This Row],[rano maliny]], "maliny", IF(owoce6[[#This Row],[drugi składnik]]=owoce6[[#This Row],[rano truskawki]], "truskawki", "porzeczki"))</f>
        <v>maliny</v>
      </c>
      <c r="L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2">
        <f>IF(OR(owoce6[[#This Row],[nazwa składnika]]="maliny",owoce6[[#This Row],[nazwa składnika 2]]="maliny"),(owoce6[[#This Row],[rano maliny]]-owoce6[[#This Row],[drugi składnik]])*1,owoce6[[#This Row],[rano maliny]]*1)</f>
        <v>0</v>
      </c>
      <c r="N2">
        <f>IF(OR(owoce6[[#This Row],[nazwa składnika]]="truskawki",owoce6[[#This Row],[nazwa składnika 2]]="truskawki"),(owoce6[[#This Row],[rano truskawki]]-owoce6[[#This Row],[drugi składnik]])*1,owoce6[[#This Row],[rano truskawki]]*1)</f>
        <v>70</v>
      </c>
      <c r="O2">
        <f>IF(OR(owoce6[[#This Row],[nazwa składnika]]="porzeczki",owoce6[[#This Row],[nazwa składnika 2]]="porzeczki"),(owoce6[[#This Row],[rano porzeczki]]-owoce6[[#This Row],[drugi składnik]])*1,owoce6[[#This Row],[rano porzeczki]]*1)</f>
        <v>88</v>
      </c>
    </row>
    <row r="3" spans="1:23" x14ac:dyDescent="0.25">
      <c r="A3" s="1">
        <v>43953</v>
      </c>
      <c r="B3">
        <v>393</v>
      </c>
      <c r="C3">
        <v>313</v>
      </c>
      <c r="D3">
        <v>83</v>
      </c>
      <c r="E3">
        <f>M2+owoce6[[#This Row],[dostawa_malin]]</f>
        <v>393</v>
      </c>
      <c r="F3">
        <f>N2+owoce6[[#This Row],[dostawa_truskawek]]</f>
        <v>383</v>
      </c>
      <c r="G3">
        <f>O2+owoce6[[#This Row],[dostawa_porzeczek]]</f>
        <v>171</v>
      </c>
      <c r="H3">
        <f>MAX(owoce6[[#This Row],[rano maliny]:[rano porzeczki]])</f>
        <v>393</v>
      </c>
      <c r="I3">
        <f>LARGE(owoce6[[#This Row],[rano maliny]:[rano porzeczki]],2)</f>
        <v>383</v>
      </c>
      <c r="J3" t="str">
        <f>IF(owoce6[[#This Row],[pierwszy składnik]]=owoce6[[#This Row],[rano maliny]], "maliny", IF(owoce6[[#This Row],[pierwszy składnik]]=owoce6[[#This Row],[rano truskawki]], "truskawki", "porzeczki"))</f>
        <v>maliny</v>
      </c>
      <c r="K3" t="str">
        <f>IF(owoce6[[#This Row],[drugi składnik]]=owoce6[[#This Row],[rano maliny]], "maliny", IF(owoce6[[#This Row],[drugi składnik]]=owoce6[[#This Row],[rano truskawki]], "truskawki", "porzeczki"))</f>
        <v>truskawki</v>
      </c>
      <c r="L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3">
        <f>IF(OR(owoce6[[#This Row],[nazwa składnika]]="maliny",owoce6[[#This Row],[nazwa składnika 2]]="maliny"),(owoce6[[#This Row],[rano maliny]]-owoce6[[#This Row],[drugi składnik]])*1,owoce6[[#This Row],[rano maliny]]*1)</f>
        <v>10</v>
      </c>
      <c r="N3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3">
        <f>IF(OR(owoce6[[#This Row],[nazwa składnika]]="porzeczki",owoce6[[#This Row],[nazwa składnika 2]]="porzeczki"),(owoce6[[#This Row],[rano porzeczki]]-owoce6[[#This Row],[drugi składnik]])*1,owoce6[[#This Row],[rano porzeczki]]*1)</f>
        <v>171</v>
      </c>
    </row>
    <row r="4" spans="1:23" x14ac:dyDescent="0.25">
      <c r="A4" s="1">
        <v>43954</v>
      </c>
      <c r="B4">
        <v>389</v>
      </c>
      <c r="C4">
        <v>315</v>
      </c>
      <c r="D4">
        <v>104</v>
      </c>
      <c r="E4">
        <f>M3+owoce6[[#This Row],[dostawa_malin]]</f>
        <v>399</v>
      </c>
      <c r="F4">
        <f>N3+owoce6[[#This Row],[dostawa_truskawek]]</f>
        <v>315</v>
      </c>
      <c r="G4">
        <f>O3+owoce6[[#This Row],[dostawa_porzeczek]]</f>
        <v>275</v>
      </c>
      <c r="H4">
        <f>MAX(owoce6[[#This Row],[rano maliny]:[rano porzeczki]])</f>
        <v>399</v>
      </c>
      <c r="I4">
        <f>LARGE(owoce6[[#This Row],[rano maliny]:[rano porzeczki]],2)</f>
        <v>315</v>
      </c>
      <c r="J4" t="str">
        <f>IF(owoce6[[#This Row],[pierwszy składnik]]=owoce6[[#This Row],[rano maliny]], "maliny", IF(owoce6[[#This Row],[pierwszy składnik]]=owoce6[[#This Row],[rano truskawki]], "truskawki", "porzeczki"))</f>
        <v>maliny</v>
      </c>
      <c r="K4" t="str">
        <f>IF(owoce6[[#This Row],[drugi składnik]]=owoce6[[#This Row],[rano maliny]], "maliny", IF(owoce6[[#This Row],[drugi składnik]]=owoce6[[#This Row],[rano truskawki]], "truskawki", "porzeczki"))</f>
        <v>truskawki</v>
      </c>
      <c r="L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4">
        <f>IF(OR(owoce6[[#This Row],[nazwa składnika]]="maliny",owoce6[[#This Row],[nazwa składnika 2]]="maliny"),(owoce6[[#This Row],[rano maliny]]-owoce6[[#This Row],[drugi składnik]])*1,owoce6[[#This Row],[rano maliny]]*1)</f>
        <v>84</v>
      </c>
      <c r="N4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4">
        <f>IF(OR(owoce6[[#This Row],[nazwa składnika]]="porzeczki",owoce6[[#This Row],[nazwa składnika 2]]="porzeczki"),(owoce6[[#This Row],[rano porzeczki]]-owoce6[[#This Row],[drugi składnik]])*1,owoce6[[#This Row],[rano porzeczki]]*1)</f>
        <v>275</v>
      </c>
    </row>
    <row r="5" spans="1:23" x14ac:dyDescent="0.25">
      <c r="A5" s="1">
        <v>43955</v>
      </c>
      <c r="B5">
        <v>308</v>
      </c>
      <c r="C5">
        <v>221</v>
      </c>
      <c r="D5">
        <v>119</v>
      </c>
      <c r="E5">
        <f>M4+owoce6[[#This Row],[dostawa_malin]]</f>
        <v>392</v>
      </c>
      <c r="F5">
        <f>N4+owoce6[[#This Row],[dostawa_truskawek]]</f>
        <v>221</v>
      </c>
      <c r="G5">
        <f>O4+owoce6[[#This Row],[dostawa_porzeczek]]</f>
        <v>394</v>
      </c>
      <c r="H5">
        <f>MAX(owoce6[[#This Row],[rano maliny]:[rano porzeczki]])</f>
        <v>394</v>
      </c>
      <c r="I5">
        <f>LARGE(owoce6[[#This Row],[rano maliny]:[rano porzeczki]],2)</f>
        <v>392</v>
      </c>
      <c r="J5" t="str">
        <f>IF(owoce6[[#This Row],[pierwszy składnik]]=owoce6[[#This Row],[rano maliny]], "maliny", IF(owoce6[[#This Row],[pierwszy składnik]]=owoce6[[#This Row],[rano truskawki]], "truskawki", "porzeczki"))</f>
        <v>porzeczki</v>
      </c>
      <c r="K5" t="str">
        <f>IF(owoce6[[#This Row],[drugi składnik]]=owoce6[[#This Row],[rano maliny]], "maliny", IF(owoce6[[#This Row],[drugi składnik]]=owoce6[[#This Row],[rano truskawki]], "truskawki", "porzeczki"))</f>
        <v>maliny</v>
      </c>
      <c r="L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5">
        <f>IF(OR(owoce6[[#This Row],[nazwa składnika]]="maliny",owoce6[[#This Row],[nazwa składnika 2]]="maliny"),(owoce6[[#This Row],[rano maliny]]-owoce6[[#This Row],[drugi składnik]])*1,owoce6[[#This Row],[rano maliny]]*1)</f>
        <v>0</v>
      </c>
      <c r="N5">
        <f>IF(OR(owoce6[[#This Row],[nazwa składnika]]="truskawki",owoce6[[#This Row],[nazwa składnika 2]]="truskawki"),(owoce6[[#This Row],[rano truskawki]]-owoce6[[#This Row],[drugi składnik]])*1,owoce6[[#This Row],[rano truskawki]]*1)</f>
        <v>221</v>
      </c>
      <c r="O5">
        <f>IF(OR(owoce6[[#This Row],[nazwa składnika]]="porzeczki",owoce6[[#This Row],[nazwa składnika 2]]="porzeczki"),(owoce6[[#This Row],[rano porzeczki]]-owoce6[[#This Row],[drugi składnik]])*1,owoce6[[#This Row],[rano porzeczki]]*1)</f>
        <v>2</v>
      </c>
    </row>
    <row r="6" spans="1:23" x14ac:dyDescent="0.25">
      <c r="A6" s="1">
        <v>43956</v>
      </c>
      <c r="B6">
        <v>387</v>
      </c>
      <c r="C6">
        <v>275</v>
      </c>
      <c r="D6">
        <v>72</v>
      </c>
      <c r="E6">
        <f>M5+owoce6[[#This Row],[dostawa_malin]]</f>
        <v>387</v>
      </c>
      <c r="F6">
        <f>N5+owoce6[[#This Row],[dostawa_truskawek]]</f>
        <v>496</v>
      </c>
      <c r="G6">
        <f>O5+owoce6[[#This Row],[dostawa_porzeczek]]</f>
        <v>74</v>
      </c>
      <c r="H6">
        <f>MAX(owoce6[[#This Row],[rano maliny]:[rano porzeczki]])</f>
        <v>496</v>
      </c>
      <c r="I6">
        <f>LARGE(owoce6[[#This Row],[rano maliny]:[rano porzeczki]],2)</f>
        <v>387</v>
      </c>
      <c r="J6" t="str">
        <f>IF(owoce6[[#This Row],[pierwszy składnik]]=owoce6[[#This Row],[rano maliny]], "maliny", IF(owoce6[[#This Row],[pierwszy składnik]]=owoce6[[#This Row],[rano truskawki]], "truskawki", "porzeczki"))</f>
        <v>truskawki</v>
      </c>
      <c r="K6" t="str">
        <f>IF(owoce6[[#This Row],[drugi składnik]]=owoce6[[#This Row],[rano maliny]], "maliny", IF(owoce6[[#This Row],[drugi składnik]]=owoce6[[#This Row],[rano truskawki]], "truskawki", "porzeczki"))</f>
        <v>maliny</v>
      </c>
      <c r="L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6">
        <f>IF(OR(owoce6[[#This Row],[nazwa składnika]]="maliny",owoce6[[#This Row],[nazwa składnika 2]]="maliny"),(owoce6[[#This Row],[rano maliny]]-owoce6[[#This Row],[drugi składnik]])*1,owoce6[[#This Row],[rano maliny]]*1)</f>
        <v>0</v>
      </c>
      <c r="N6">
        <f>IF(OR(owoce6[[#This Row],[nazwa składnika]]="truskawki",owoce6[[#This Row],[nazwa składnika 2]]="truskawki"),(owoce6[[#This Row],[rano truskawki]]-owoce6[[#This Row],[drugi składnik]])*1,owoce6[[#This Row],[rano truskawki]]*1)</f>
        <v>109</v>
      </c>
      <c r="O6">
        <f>IF(OR(owoce6[[#This Row],[nazwa składnika]]="porzeczki",owoce6[[#This Row],[nazwa składnika 2]]="porzeczki"),(owoce6[[#This Row],[rano porzeczki]]-owoce6[[#This Row],[drugi składnik]])*1,owoce6[[#This Row],[rano porzeczki]]*1)</f>
        <v>74</v>
      </c>
    </row>
    <row r="7" spans="1:23" x14ac:dyDescent="0.25">
      <c r="A7" s="1">
        <v>43957</v>
      </c>
      <c r="B7">
        <v>294</v>
      </c>
      <c r="C7">
        <v>366</v>
      </c>
      <c r="D7">
        <v>99</v>
      </c>
      <c r="E7">
        <f>M6+owoce6[[#This Row],[dostawa_malin]]</f>
        <v>294</v>
      </c>
      <c r="F7">
        <f>N6+owoce6[[#This Row],[dostawa_truskawek]]</f>
        <v>475</v>
      </c>
      <c r="G7">
        <f>O6+owoce6[[#This Row],[dostawa_porzeczek]]</f>
        <v>173</v>
      </c>
      <c r="H7">
        <f>MAX(owoce6[[#This Row],[rano maliny]:[rano porzeczki]])</f>
        <v>475</v>
      </c>
      <c r="I7">
        <f>LARGE(owoce6[[#This Row],[rano maliny]:[rano porzeczki]],2)</f>
        <v>294</v>
      </c>
      <c r="J7" t="str">
        <f>IF(owoce6[[#This Row],[pierwszy składnik]]=owoce6[[#This Row],[rano maliny]], "maliny", IF(owoce6[[#This Row],[pierwszy składnik]]=owoce6[[#This Row],[rano truskawki]], "truskawki", "porzeczki"))</f>
        <v>truskawki</v>
      </c>
      <c r="K7" t="str">
        <f>IF(owoce6[[#This Row],[drugi składnik]]=owoce6[[#This Row],[rano maliny]], "maliny", IF(owoce6[[#This Row],[drugi składnik]]=owoce6[[#This Row],[rano truskawki]], "truskawki", "porzeczki"))</f>
        <v>maliny</v>
      </c>
      <c r="L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7">
        <f>IF(OR(owoce6[[#This Row],[nazwa składnika]]="maliny",owoce6[[#This Row],[nazwa składnika 2]]="maliny"),(owoce6[[#This Row],[rano maliny]]-owoce6[[#This Row],[drugi składnik]])*1,owoce6[[#This Row],[rano maliny]]*1)</f>
        <v>0</v>
      </c>
      <c r="N7">
        <f>IF(OR(owoce6[[#This Row],[nazwa składnika]]="truskawki",owoce6[[#This Row],[nazwa składnika 2]]="truskawki"),(owoce6[[#This Row],[rano truskawki]]-owoce6[[#This Row],[drugi składnik]])*1,owoce6[[#This Row],[rano truskawki]]*1)</f>
        <v>181</v>
      </c>
      <c r="O7">
        <f>IF(OR(owoce6[[#This Row],[nazwa składnika]]="porzeczki",owoce6[[#This Row],[nazwa składnika 2]]="porzeczki"),(owoce6[[#This Row],[rano porzeczki]]-owoce6[[#This Row],[drugi składnik]])*1,owoce6[[#This Row],[rano porzeczki]]*1)</f>
        <v>173</v>
      </c>
      <c r="T7" s="2" t="s">
        <v>31</v>
      </c>
    </row>
    <row r="8" spans="1:23" x14ac:dyDescent="0.25">
      <c r="A8" s="1">
        <v>43958</v>
      </c>
      <c r="B8">
        <v>389</v>
      </c>
      <c r="C8">
        <v>288</v>
      </c>
      <c r="D8">
        <v>87</v>
      </c>
      <c r="E8">
        <f>M7+owoce6[[#This Row],[dostawa_malin]]</f>
        <v>389</v>
      </c>
      <c r="F8">
        <f>N7+owoce6[[#This Row],[dostawa_truskawek]]</f>
        <v>469</v>
      </c>
      <c r="G8">
        <f>O7+owoce6[[#This Row],[dostawa_porzeczek]]</f>
        <v>260</v>
      </c>
      <c r="H8">
        <f>MAX(owoce6[[#This Row],[rano maliny]:[rano porzeczki]])</f>
        <v>469</v>
      </c>
      <c r="I8">
        <f>LARGE(owoce6[[#This Row],[rano maliny]:[rano porzeczki]],2)</f>
        <v>389</v>
      </c>
      <c r="J8" t="str">
        <f>IF(owoce6[[#This Row],[pierwszy składnik]]=owoce6[[#This Row],[rano maliny]], "maliny", IF(owoce6[[#This Row],[pierwszy składnik]]=owoce6[[#This Row],[rano truskawki]], "truskawki", "porzeczki"))</f>
        <v>truskawki</v>
      </c>
      <c r="K8" t="str">
        <f>IF(owoce6[[#This Row],[drugi składnik]]=owoce6[[#This Row],[rano maliny]], "maliny", IF(owoce6[[#This Row],[drugi składnik]]=owoce6[[#This Row],[rano truskawki]], "truskawki", "porzeczki"))</f>
        <v>maliny</v>
      </c>
      <c r="L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8">
        <f>IF(OR(owoce6[[#This Row],[nazwa składnika]]="maliny",owoce6[[#This Row],[nazwa składnika 2]]="maliny"),(owoce6[[#This Row],[rano maliny]]-owoce6[[#This Row],[drugi składnik]])*1,owoce6[[#This Row],[rano maliny]]*1)</f>
        <v>0</v>
      </c>
      <c r="N8">
        <f>IF(OR(owoce6[[#This Row],[nazwa składnika]]="truskawki",owoce6[[#This Row],[nazwa składnika 2]]="truskawki"),(owoce6[[#This Row],[rano truskawki]]-owoce6[[#This Row],[drugi składnik]])*1,owoce6[[#This Row],[rano truskawki]]*1)</f>
        <v>80</v>
      </c>
      <c r="O8">
        <f>IF(OR(owoce6[[#This Row],[nazwa składnika]]="porzeczki",owoce6[[#This Row],[nazwa składnika 2]]="porzeczki"),(owoce6[[#This Row],[rano porzeczki]]-owoce6[[#This Row],[drugi składnik]])*1,owoce6[[#This Row],[rano porzeczki]]*1)</f>
        <v>260</v>
      </c>
      <c r="T8" t="s">
        <v>28</v>
      </c>
      <c r="U8" t="s">
        <v>29</v>
      </c>
      <c r="V8" t="s">
        <v>30</v>
      </c>
      <c r="W8" t="s">
        <v>6</v>
      </c>
    </row>
    <row r="9" spans="1:23" x14ac:dyDescent="0.25">
      <c r="A9" s="1">
        <v>43959</v>
      </c>
      <c r="B9">
        <v>259</v>
      </c>
      <c r="C9">
        <v>361</v>
      </c>
      <c r="D9">
        <v>112</v>
      </c>
      <c r="E9">
        <f>M8+owoce6[[#This Row],[dostawa_malin]]</f>
        <v>259</v>
      </c>
      <c r="F9">
        <f>N8+owoce6[[#This Row],[dostawa_truskawek]]</f>
        <v>441</v>
      </c>
      <c r="G9">
        <f>O8+owoce6[[#This Row],[dostawa_porzeczek]]</f>
        <v>372</v>
      </c>
      <c r="H9">
        <f>MAX(owoce6[[#This Row],[rano maliny]:[rano porzeczki]])</f>
        <v>441</v>
      </c>
      <c r="I9">
        <f>LARGE(owoce6[[#This Row],[rano maliny]:[rano porzeczki]],2)</f>
        <v>372</v>
      </c>
      <c r="J9" t="str">
        <f>IF(owoce6[[#This Row],[pierwszy składnik]]=owoce6[[#This Row],[rano maliny]], "maliny", IF(owoce6[[#This Row],[pierwszy składnik]]=owoce6[[#This Row],[rano truskawki]], "truskawki", "porzeczki"))</f>
        <v>truskawki</v>
      </c>
      <c r="K9" t="str">
        <f>IF(owoce6[[#This Row],[drugi składnik]]=owoce6[[#This Row],[rano maliny]], "maliny", IF(owoce6[[#This Row],[drugi składnik]]=owoce6[[#This Row],[rano truskawki]], "truskawki", "porzeczki"))</f>
        <v>porzeczki</v>
      </c>
      <c r="L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9">
        <f>IF(OR(owoce6[[#This Row],[nazwa składnika]]="maliny",owoce6[[#This Row],[nazwa składnika 2]]="maliny"),(owoce6[[#This Row],[rano maliny]]-owoce6[[#This Row],[drugi składnik]])*1,owoce6[[#This Row],[rano maliny]]*1)</f>
        <v>259</v>
      </c>
      <c r="N9">
        <f>IF(OR(owoce6[[#This Row],[nazwa składnika]]="truskawki",owoce6[[#This Row],[nazwa składnika 2]]="truskawki"),(owoce6[[#This Row],[rano truskawki]]-owoce6[[#This Row],[drugi składnik]])*1,owoce6[[#This Row],[rano truskawki]]*1)</f>
        <v>69</v>
      </c>
      <c r="O9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  <c r="S9" t="s">
        <v>34</v>
      </c>
      <c r="T9" s="4">
        <v>41</v>
      </c>
      <c r="U9" s="4">
        <v>72</v>
      </c>
      <c r="V9" s="4">
        <v>40</v>
      </c>
      <c r="W9" s="4">
        <v>153</v>
      </c>
    </row>
    <row r="10" spans="1:23" x14ac:dyDescent="0.25">
      <c r="A10" s="1">
        <v>43960</v>
      </c>
      <c r="B10">
        <v>369</v>
      </c>
      <c r="C10">
        <v>233</v>
      </c>
      <c r="D10">
        <v>110</v>
      </c>
      <c r="E10">
        <f>M9+owoce6[[#This Row],[dostawa_malin]]</f>
        <v>628</v>
      </c>
      <c r="F10">
        <f>N9+owoce6[[#This Row],[dostawa_truskawek]]</f>
        <v>302</v>
      </c>
      <c r="G10">
        <f>O9+owoce6[[#This Row],[dostawa_porzeczek]]</f>
        <v>110</v>
      </c>
      <c r="H10">
        <f>MAX(owoce6[[#This Row],[rano maliny]:[rano porzeczki]])</f>
        <v>628</v>
      </c>
      <c r="I10">
        <f>LARGE(owoce6[[#This Row],[rano maliny]:[rano porzeczki]],2)</f>
        <v>302</v>
      </c>
      <c r="J10" t="str">
        <f>IF(owoce6[[#This Row],[pierwszy składnik]]=owoce6[[#This Row],[rano maliny]], "maliny", IF(owoce6[[#This Row],[pierwszy składnik]]=owoce6[[#This Row],[rano truskawki]], "truskawki", "porzeczki"))</f>
        <v>maliny</v>
      </c>
      <c r="K10" t="str">
        <f>IF(owoce6[[#This Row],[drugi składnik]]=owoce6[[#This Row],[rano maliny]], "maliny", IF(owoce6[[#This Row],[drugi składnik]]=owoce6[[#This Row],[rano truskawki]], "truskawki", "porzeczki"))</f>
        <v>truskawki</v>
      </c>
      <c r="L1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0">
        <f>IF(OR(owoce6[[#This Row],[nazwa składnika]]="maliny",owoce6[[#This Row],[nazwa składnika 2]]="maliny"),(owoce6[[#This Row],[rano maliny]]-owoce6[[#This Row],[drugi składnik]])*1,owoce6[[#This Row],[rano maliny]]*1)</f>
        <v>326</v>
      </c>
      <c r="N10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0">
        <f>IF(OR(owoce6[[#This Row],[nazwa składnika]]="porzeczki",owoce6[[#This Row],[nazwa składnika 2]]="porzeczki"),(owoce6[[#This Row],[rano porzeczki]]-owoce6[[#This Row],[drugi składnik]])*1,owoce6[[#This Row],[rano porzeczki]]*1)</f>
        <v>110</v>
      </c>
    </row>
    <row r="11" spans="1:23" x14ac:dyDescent="0.25">
      <c r="A11" s="1">
        <v>43961</v>
      </c>
      <c r="B11">
        <v>263</v>
      </c>
      <c r="C11">
        <v>393</v>
      </c>
      <c r="D11">
        <v>75</v>
      </c>
      <c r="E11">
        <f>M10+owoce6[[#This Row],[dostawa_malin]]</f>
        <v>589</v>
      </c>
      <c r="F11">
        <f>N10+owoce6[[#This Row],[dostawa_truskawek]]</f>
        <v>393</v>
      </c>
      <c r="G11">
        <f>O10+owoce6[[#This Row],[dostawa_porzeczek]]</f>
        <v>185</v>
      </c>
      <c r="H11">
        <f>MAX(owoce6[[#This Row],[rano maliny]:[rano porzeczki]])</f>
        <v>589</v>
      </c>
      <c r="I11">
        <f>LARGE(owoce6[[#This Row],[rano maliny]:[rano porzeczki]],2)</f>
        <v>393</v>
      </c>
      <c r="J11" t="str">
        <f>IF(owoce6[[#This Row],[pierwszy składnik]]=owoce6[[#This Row],[rano maliny]], "maliny", IF(owoce6[[#This Row],[pierwszy składnik]]=owoce6[[#This Row],[rano truskawki]], "truskawki", "porzeczki"))</f>
        <v>maliny</v>
      </c>
      <c r="K11" t="str">
        <f>IF(owoce6[[#This Row],[drugi składnik]]=owoce6[[#This Row],[rano maliny]], "maliny", IF(owoce6[[#This Row],[drugi składnik]]=owoce6[[#This Row],[rano truskawki]], "truskawki", "porzeczki"))</f>
        <v>truskawki</v>
      </c>
      <c r="L1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1">
        <f>IF(OR(owoce6[[#This Row],[nazwa składnika]]="maliny",owoce6[[#This Row],[nazwa składnika 2]]="maliny"),(owoce6[[#This Row],[rano maliny]]-owoce6[[#This Row],[drugi składnik]])*1,owoce6[[#This Row],[rano maliny]]*1)</f>
        <v>196</v>
      </c>
      <c r="N11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1">
        <f>IF(OR(owoce6[[#This Row],[nazwa składnika]]="porzeczki",owoce6[[#This Row],[nazwa składnika 2]]="porzeczki"),(owoce6[[#This Row],[rano porzeczki]]-owoce6[[#This Row],[drugi składnik]])*1,owoce6[[#This Row],[rano porzeczki]]*1)</f>
        <v>185</v>
      </c>
    </row>
    <row r="12" spans="1:23" x14ac:dyDescent="0.25">
      <c r="A12" s="1">
        <v>43962</v>
      </c>
      <c r="B12">
        <v>239</v>
      </c>
      <c r="C12">
        <v>347</v>
      </c>
      <c r="D12">
        <v>94</v>
      </c>
      <c r="E12">
        <f>M11+owoce6[[#This Row],[dostawa_malin]]</f>
        <v>435</v>
      </c>
      <c r="F12">
        <f>N11+owoce6[[#This Row],[dostawa_truskawek]]</f>
        <v>347</v>
      </c>
      <c r="G12">
        <f>O11+owoce6[[#This Row],[dostawa_porzeczek]]</f>
        <v>279</v>
      </c>
      <c r="H12">
        <f>MAX(owoce6[[#This Row],[rano maliny]:[rano porzeczki]])</f>
        <v>435</v>
      </c>
      <c r="I12">
        <f>LARGE(owoce6[[#This Row],[rano maliny]:[rano porzeczki]],2)</f>
        <v>347</v>
      </c>
      <c r="J12" t="str">
        <f>IF(owoce6[[#This Row],[pierwszy składnik]]=owoce6[[#This Row],[rano maliny]], "maliny", IF(owoce6[[#This Row],[pierwszy składnik]]=owoce6[[#This Row],[rano truskawki]], "truskawki", "porzeczki"))</f>
        <v>maliny</v>
      </c>
      <c r="K12" t="str">
        <f>IF(owoce6[[#This Row],[drugi składnik]]=owoce6[[#This Row],[rano maliny]], "maliny", IF(owoce6[[#This Row],[drugi składnik]]=owoce6[[#This Row],[rano truskawki]], "truskawki", "porzeczki"))</f>
        <v>truskawki</v>
      </c>
      <c r="L1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2">
        <f>IF(OR(owoce6[[#This Row],[nazwa składnika]]="maliny",owoce6[[#This Row],[nazwa składnika 2]]="maliny"),(owoce6[[#This Row],[rano maliny]]-owoce6[[#This Row],[drugi składnik]])*1,owoce6[[#This Row],[rano maliny]]*1)</f>
        <v>88</v>
      </c>
      <c r="N12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2">
        <f>IF(OR(owoce6[[#This Row],[nazwa składnika]]="porzeczki",owoce6[[#This Row],[nazwa składnika 2]]="porzeczki"),(owoce6[[#This Row],[rano porzeczki]]-owoce6[[#This Row],[drugi składnik]])*1,owoce6[[#This Row],[rano porzeczki]]*1)</f>
        <v>279</v>
      </c>
    </row>
    <row r="13" spans="1:23" x14ac:dyDescent="0.25">
      <c r="A13" s="1">
        <v>43963</v>
      </c>
      <c r="B13">
        <v>282</v>
      </c>
      <c r="C13">
        <v>338</v>
      </c>
      <c r="D13">
        <v>86</v>
      </c>
      <c r="E13">
        <f>M12+owoce6[[#This Row],[dostawa_malin]]</f>
        <v>370</v>
      </c>
      <c r="F13">
        <f>N12+owoce6[[#This Row],[dostawa_truskawek]]</f>
        <v>338</v>
      </c>
      <c r="G13">
        <f>O12+owoce6[[#This Row],[dostawa_porzeczek]]</f>
        <v>365</v>
      </c>
      <c r="H13">
        <f>MAX(owoce6[[#This Row],[rano maliny]:[rano porzeczki]])</f>
        <v>370</v>
      </c>
      <c r="I13">
        <f>LARGE(owoce6[[#This Row],[rano maliny]:[rano porzeczki]],2)</f>
        <v>365</v>
      </c>
      <c r="J13" t="str">
        <f>IF(owoce6[[#This Row],[pierwszy składnik]]=owoce6[[#This Row],[rano maliny]], "maliny", IF(owoce6[[#This Row],[pierwszy składnik]]=owoce6[[#This Row],[rano truskawki]], "truskawki", "porzeczki"))</f>
        <v>maliny</v>
      </c>
      <c r="K13" t="str">
        <f>IF(owoce6[[#This Row],[drugi składnik]]=owoce6[[#This Row],[rano maliny]], "maliny", IF(owoce6[[#This Row],[drugi składnik]]=owoce6[[#This Row],[rano truskawki]], "truskawki", "porzeczki"))</f>
        <v>porzeczki</v>
      </c>
      <c r="L1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3">
        <f>IF(OR(owoce6[[#This Row],[nazwa składnika]]="maliny",owoce6[[#This Row],[nazwa składnika 2]]="maliny"),(owoce6[[#This Row],[rano maliny]]-owoce6[[#This Row],[drugi składnik]])*1,owoce6[[#This Row],[rano maliny]]*1)</f>
        <v>5</v>
      </c>
      <c r="N13">
        <f>IF(OR(owoce6[[#This Row],[nazwa składnika]]="truskawki",owoce6[[#This Row],[nazwa składnika 2]]="truskawki"),(owoce6[[#This Row],[rano truskawki]]-owoce6[[#This Row],[drugi składnik]])*1,owoce6[[#This Row],[rano truskawki]]*1)</f>
        <v>338</v>
      </c>
      <c r="O13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4" spans="1:23" x14ac:dyDescent="0.25">
      <c r="A14" s="1">
        <v>43964</v>
      </c>
      <c r="B14">
        <v>306</v>
      </c>
      <c r="C14">
        <v>273</v>
      </c>
      <c r="D14">
        <v>75</v>
      </c>
      <c r="E14">
        <f>M13+owoce6[[#This Row],[dostawa_malin]]</f>
        <v>311</v>
      </c>
      <c r="F14">
        <f>N13+owoce6[[#This Row],[dostawa_truskawek]]</f>
        <v>611</v>
      </c>
      <c r="G14">
        <f>O13+owoce6[[#This Row],[dostawa_porzeczek]]</f>
        <v>75</v>
      </c>
      <c r="H14">
        <f>MAX(owoce6[[#This Row],[rano maliny]:[rano porzeczki]])</f>
        <v>611</v>
      </c>
      <c r="I14">
        <f>LARGE(owoce6[[#This Row],[rano maliny]:[rano porzeczki]],2)</f>
        <v>311</v>
      </c>
      <c r="J14" t="str">
        <f>IF(owoce6[[#This Row],[pierwszy składnik]]=owoce6[[#This Row],[rano maliny]], "maliny", IF(owoce6[[#This Row],[pierwszy składnik]]=owoce6[[#This Row],[rano truskawki]], "truskawki", "porzeczki"))</f>
        <v>truskawki</v>
      </c>
      <c r="K14" t="str">
        <f>IF(owoce6[[#This Row],[drugi składnik]]=owoce6[[#This Row],[rano maliny]], "maliny", IF(owoce6[[#This Row],[drugi składnik]]=owoce6[[#This Row],[rano truskawki]], "truskawki", "porzeczki"))</f>
        <v>maliny</v>
      </c>
      <c r="L1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4">
        <f>IF(OR(owoce6[[#This Row],[nazwa składnika]]="maliny",owoce6[[#This Row],[nazwa składnika 2]]="maliny"),(owoce6[[#This Row],[rano maliny]]-owoce6[[#This Row],[drugi składnik]])*1,owoce6[[#This Row],[rano maliny]]*1)</f>
        <v>0</v>
      </c>
      <c r="N14">
        <f>IF(OR(owoce6[[#This Row],[nazwa składnika]]="truskawki",owoce6[[#This Row],[nazwa składnika 2]]="truskawki"),(owoce6[[#This Row],[rano truskawki]]-owoce6[[#This Row],[drugi składnik]])*1,owoce6[[#This Row],[rano truskawki]]*1)</f>
        <v>300</v>
      </c>
      <c r="O14">
        <f>IF(OR(owoce6[[#This Row],[nazwa składnika]]="porzeczki",owoce6[[#This Row],[nazwa składnika 2]]="porzeczki"),(owoce6[[#This Row],[rano porzeczki]]-owoce6[[#This Row],[drugi składnik]])*1,owoce6[[#This Row],[rano porzeczki]]*1)</f>
        <v>75</v>
      </c>
    </row>
    <row r="15" spans="1:23" x14ac:dyDescent="0.25">
      <c r="A15" s="1">
        <v>43965</v>
      </c>
      <c r="B15">
        <v>251</v>
      </c>
      <c r="C15">
        <v>325</v>
      </c>
      <c r="D15">
        <v>89</v>
      </c>
      <c r="E15">
        <f>M14+owoce6[[#This Row],[dostawa_malin]]</f>
        <v>251</v>
      </c>
      <c r="F15">
        <f>N14+owoce6[[#This Row],[dostawa_truskawek]]</f>
        <v>625</v>
      </c>
      <c r="G15">
        <f>O14+owoce6[[#This Row],[dostawa_porzeczek]]</f>
        <v>164</v>
      </c>
      <c r="H15">
        <f>MAX(owoce6[[#This Row],[rano maliny]:[rano porzeczki]])</f>
        <v>625</v>
      </c>
      <c r="I15">
        <f>LARGE(owoce6[[#This Row],[rano maliny]:[rano porzeczki]],2)</f>
        <v>251</v>
      </c>
      <c r="J15" t="str">
        <f>IF(owoce6[[#This Row],[pierwszy składnik]]=owoce6[[#This Row],[rano maliny]], "maliny", IF(owoce6[[#This Row],[pierwszy składnik]]=owoce6[[#This Row],[rano truskawki]], "truskawki", "porzeczki"))</f>
        <v>truskawki</v>
      </c>
      <c r="K15" t="str">
        <f>IF(owoce6[[#This Row],[drugi składnik]]=owoce6[[#This Row],[rano maliny]], "maliny", IF(owoce6[[#This Row],[drugi składnik]]=owoce6[[#This Row],[rano truskawki]], "truskawki", "porzeczki"))</f>
        <v>maliny</v>
      </c>
      <c r="L1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5">
        <f>IF(OR(owoce6[[#This Row],[nazwa składnika]]="maliny",owoce6[[#This Row],[nazwa składnika 2]]="maliny"),(owoce6[[#This Row],[rano maliny]]-owoce6[[#This Row],[drugi składnik]])*1,owoce6[[#This Row],[rano maliny]]*1)</f>
        <v>0</v>
      </c>
      <c r="N15">
        <f>IF(OR(owoce6[[#This Row],[nazwa składnika]]="truskawki",owoce6[[#This Row],[nazwa składnika 2]]="truskawki"),(owoce6[[#This Row],[rano truskawki]]-owoce6[[#This Row],[drugi składnik]])*1,owoce6[[#This Row],[rano truskawki]]*1)</f>
        <v>374</v>
      </c>
      <c r="O15">
        <f>IF(OR(owoce6[[#This Row],[nazwa składnika]]="porzeczki",owoce6[[#This Row],[nazwa składnika 2]]="porzeczki"),(owoce6[[#This Row],[rano porzeczki]]-owoce6[[#This Row],[drugi składnik]])*1,owoce6[[#This Row],[rano porzeczki]]*1)</f>
        <v>164</v>
      </c>
    </row>
    <row r="16" spans="1:23" x14ac:dyDescent="0.25">
      <c r="A16" s="1">
        <v>43966</v>
      </c>
      <c r="B16">
        <v>224</v>
      </c>
      <c r="C16">
        <v>352</v>
      </c>
      <c r="D16">
        <v>97</v>
      </c>
      <c r="E16">
        <f>M15+owoce6[[#This Row],[dostawa_malin]]</f>
        <v>224</v>
      </c>
      <c r="F16">
        <f>N15+owoce6[[#This Row],[dostawa_truskawek]]</f>
        <v>726</v>
      </c>
      <c r="G16">
        <f>O15+owoce6[[#This Row],[dostawa_porzeczek]]</f>
        <v>261</v>
      </c>
      <c r="H16">
        <f>MAX(owoce6[[#This Row],[rano maliny]:[rano porzeczki]])</f>
        <v>726</v>
      </c>
      <c r="I16">
        <f>LARGE(owoce6[[#This Row],[rano maliny]:[rano porzeczki]],2)</f>
        <v>261</v>
      </c>
      <c r="J16" t="str">
        <f>IF(owoce6[[#This Row],[pierwszy składnik]]=owoce6[[#This Row],[rano maliny]], "maliny", IF(owoce6[[#This Row],[pierwszy składnik]]=owoce6[[#This Row],[rano truskawki]], "truskawki", "porzeczki"))</f>
        <v>truskawki</v>
      </c>
      <c r="K16" t="str">
        <f>IF(owoce6[[#This Row],[drugi składnik]]=owoce6[[#This Row],[rano maliny]], "maliny", IF(owoce6[[#This Row],[drugi składnik]]=owoce6[[#This Row],[rano truskawki]], "truskawki", "porzeczki"))</f>
        <v>porzeczki</v>
      </c>
      <c r="L1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6">
        <f>IF(OR(owoce6[[#This Row],[nazwa składnika]]="maliny",owoce6[[#This Row],[nazwa składnika 2]]="maliny"),(owoce6[[#This Row],[rano maliny]]-owoce6[[#This Row],[drugi składnik]])*1,owoce6[[#This Row],[rano maliny]]*1)</f>
        <v>224</v>
      </c>
      <c r="N16">
        <f>IF(OR(owoce6[[#This Row],[nazwa składnika]]="truskawki",owoce6[[#This Row],[nazwa składnika 2]]="truskawki"),(owoce6[[#This Row],[rano truskawki]]-owoce6[[#This Row],[drugi składnik]])*1,owoce6[[#This Row],[rano truskawki]]*1)</f>
        <v>465</v>
      </c>
      <c r="O16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7" spans="1:15" x14ac:dyDescent="0.25">
      <c r="A17" s="1">
        <v>43967</v>
      </c>
      <c r="B17">
        <v>233</v>
      </c>
      <c r="C17">
        <v>270</v>
      </c>
      <c r="D17">
        <v>94</v>
      </c>
      <c r="E17">
        <f>M16+owoce6[[#This Row],[dostawa_malin]]</f>
        <v>457</v>
      </c>
      <c r="F17">
        <f>N16+owoce6[[#This Row],[dostawa_truskawek]]</f>
        <v>735</v>
      </c>
      <c r="G17">
        <f>O16+owoce6[[#This Row],[dostawa_porzeczek]]</f>
        <v>94</v>
      </c>
      <c r="H17">
        <f>MAX(owoce6[[#This Row],[rano maliny]:[rano porzeczki]])</f>
        <v>735</v>
      </c>
      <c r="I17">
        <f>LARGE(owoce6[[#This Row],[rano maliny]:[rano porzeczki]],2)</f>
        <v>457</v>
      </c>
      <c r="J17" t="str">
        <f>IF(owoce6[[#This Row],[pierwszy składnik]]=owoce6[[#This Row],[rano maliny]], "maliny", IF(owoce6[[#This Row],[pierwszy składnik]]=owoce6[[#This Row],[rano truskawki]], "truskawki", "porzeczki"))</f>
        <v>truskawki</v>
      </c>
      <c r="K17" t="str">
        <f>IF(owoce6[[#This Row],[drugi składnik]]=owoce6[[#This Row],[rano maliny]], "maliny", IF(owoce6[[#This Row],[drugi składnik]]=owoce6[[#This Row],[rano truskawki]], "truskawki", "porzeczki"))</f>
        <v>maliny</v>
      </c>
      <c r="L1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7">
        <f>IF(OR(owoce6[[#This Row],[nazwa składnika]]="maliny",owoce6[[#This Row],[nazwa składnika 2]]="maliny"),(owoce6[[#This Row],[rano maliny]]-owoce6[[#This Row],[drugi składnik]])*1,owoce6[[#This Row],[rano maliny]]*1)</f>
        <v>0</v>
      </c>
      <c r="N17">
        <f>IF(OR(owoce6[[#This Row],[nazwa składnika]]="truskawki",owoce6[[#This Row],[nazwa składnika 2]]="truskawki"),(owoce6[[#This Row],[rano truskawki]]-owoce6[[#This Row],[drugi składnik]])*1,owoce6[[#This Row],[rano truskawki]]*1)</f>
        <v>278</v>
      </c>
      <c r="O17">
        <f>IF(OR(owoce6[[#This Row],[nazwa składnika]]="porzeczki",owoce6[[#This Row],[nazwa składnika 2]]="porzeczki"),(owoce6[[#This Row],[rano porzeczki]]-owoce6[[#This Row],[drugi składnik]])*1,owoce6[[#This Row],[rano porzeczki]]*1)</f>
        <v>94</v>
      </c>
    </row>
    <row r="18" spans="1:15" x14ac:dyDescent="0.25">
      <c r="A18" s="1">
        <v>43968</v>
      </c>
      <c r="B18">
        <v>345</v>
      </c>
      <c r="C18">
        <v>275</v>
      </c>
      <c r="D18">
        <v>90</v>
      </c>
      <c r="E18">
        <f>M17+owoce6[[#This Row],[dostawa_malin]]</f>
        <v>345</v>
      </c>
      <c r="F18">
        <f>N17+owoce6[[#This Row],[dostawa_truskawek]]</f>
        <v>553</v>
      </c>
      <c r="G18">
        <f>O17+owoce6[[#This Row],[dostawa_porzeczek]]</f>
        <v>184</v>
      </c>
      <c r="H18">
        <f>MAX(owoce6[[#This Row],[rano maliny]:[rano porzeczki]])</f>
        <v>553</v>
      </c>
      <c r="I18">
        <f>LARGE(owoce6[[#This Row],[rano maliny]:[rano porzeczki]],2)</f>
        <v>345</v>
      </c>
      <c r="J18" t="str">
        <f>IF(owoce6[[#This Row],[pierwszy składnik]]=owoce6[[#This Row],[rano maliny]], "maliny", IF(owoce6[[#This Row],[pierwszy składnik]]=owoce6[[#This Row],[rano truskawki]], "truskawki", "porzeczki"))</f>
        <v>truskawki</v>
      </c>
      <c r="K18" t="str">
        <f>IF(owoce6[[#This Row],[drugi składnik]]=owoce6[[#This Row],[rano maliny]], "maliny", IF(owoce6[[#This Row],[drugi składnik]]=owoce6[[#This Row],[rano truskawki]], "truskawki", "porzeczki"))</f>
        <v>maliny</v>
      </c>
      <c r="L1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8">
        <f>IF(OR(owoce6[[#This Row],[nazwa składnika]]="maliny",owoce6[[#This Row],[nazwa składnika 2]]="maliny"),(owoce6[[#This Row],[rano maliny]]-owoce6[[#This Row],[drugi składnik]])*1,owoce6[[#This Row],[rano maliny]]*1)</f>
        <v>0</v>
      </c>
      <c r="N18">
        <f>IF(OR(owoce6[[#This Row],[nazwa składnika]]="truskawki",owoce6[[#This Row],[nazwa składnika 2]]="truskawki"),(owoce6[[#This Row],[rano truskawki]]-owoce6[[#This Row],[drugi składnik]])*1,owoce6[[#This Row],[rano truskawki]]*1)</f>
        <v>208</v>
      </c>
      <c r="O18">
        <f>IF(OR(owoce6[[#This Row],[nazwa składnika]]="porzeczki",owoce6[[#This Row],[nazwa składnika 2]]="porzeczki"),(owoce6[[#This Row],[rano porzeczki]]-owoce6[[#This Row],[drugi składnik]])*1,owoce6[[#This Row],[rano porzeczki]]*1)</f>
        <v>184</v>
      </c>
    </row>
    <row r="19" spans="1:15" x14ac:dyDescent="0.25">
      <c r="A19" s="1">
        <v>43969</v>
      </c>
      <c r="B19">
        <v>232</v>
      </c>
      <c r="C19">
        <v>228</v>
      </c>
      <c r="D19">
        <v>107</v>
      </c>
      <c r="E19">
        <f>M18+owoce6[[#This Row],[dostawa_malin]]</f>
        <v>232</v>
      </c>
      <c r="F19">
        <f>N18+owoce6[[#This Row],[dostawa_truskawek]]</f>
        <v>436</v>
      </c>
      <c r="G19">
        <f>O18+owoce6[[#This Row],[dostawa_porzeczek]]</f>
        <v>291</v>
      </c>
      <c r="H19">
        <f>MAX(owoce6[[#This Row],[rano maliny]:[rano porzeczki]])</f>
        <v>436</v>
      </c>
      <c r="I19">
        <f>LARGE(owoce6[[#This Row],[rano maliny]:[rano porzeczki]],2)</f>
        <v>291</v>
      </c>
      <c r="J19" t="str">
        <f>IF(owoce6[[#This Row],[pierwszy składnik]]=owoce6[[#This Row],[rano maliny]], "maliny", IF(owoce6[[#This Row],[pierwszy składnik]]=owoce6[[#This Row],[rano truskawki]], "truskawki", "porzeczki"))</f>
        <v>truskawki</v>
      </c>
      <c r="K19" t="str">
        <f>IF(owoce6[[#This Row],[drugi składnik]]=owoce6[[#This Row],[rano maliny]], "maliny", IF(owoce6[[#This Row],[drugi składnik]]=owoce6[[#This Row],[rano truskawki]], "truskawki", "porzeczki"))</f>
        <v>porzeczki</v>
      </c>
      <c r="L1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9">
        <f>IF(OR(owoce6[[#This Row],[nazwa składnika]]="maliny",owoce6[[#This Row],[nazwa składnika 2]]="maliny"),(owoce6[[#This Row],[rano maliny]]-owoce6[[#This Row],[drugi składnik]])*1,owoce6[[#This Row],[rano maliny]]*1)</f>
        <v>232</v>
      </c>
      <c r="N19">
        <f>IF(OR(owoce6[[#This Row],[nazwa składnika]]="truskawki",owoce6[[#This Row],[nazwa składnika 2]]="truskawki"),(owoce6[[#This Row],[rano truskawki]]-owoce6[[#This Row],[drugi składnik]])*1,owoce6[[#This Row],[rano truskawki]]*1)</f>
        <v>145</v>
      </c>
      <c r="O19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20" spans="1:15" x14ac:dyDescent="0.25">
      <c r="A20" s="1">
        <v>43970</v>
      </c>
      <c r="B20">
        <v>238</v>
      </c>
      <c r="C20">
        <v>394</v>
      </c>
      <c r="D20">
        <v>105</v>
      </c>
      <c r="E20">
        <f>M19+owoce6[[#This Row],[dostawa_malin]]</f>
        <v>470</v>
      </c>
      <c r="F20">
        <f>N19+owoce6[[#This Row],[dostawa_truskawek]]</f>
        <v>539</v>
      </c>
      <c r="G20">
        <f>O19+owoce6[[#This Row],[dostawa_porzeczek]]</f>
        <v>105</v>
      </c>
      <c r="H20">
        <f>MAX(owoce6[[#This Row],[rano maliny]:[rano porzeczki]])</f>
        <v>539</v>
      </c>
      <c r="I20">
        <f>LARGE(owoce6[[#This Row],[rano maliny]:[rano porzeczki]],2)</f>
        <v>470</v>
      </c>
      <c r="J20" t="str">
        <f>IF(owoce6[[#This Row],[pierwszy składnik]]=owoce6[[#This Row],[rano maliny]], "maliny", IF(owoce6[[#This Row],[pierwszy składnik]]=owoce6[[#This Row],[rano truskawki]], "truskawki", "porzeczki"))</f>
        <v>truskawki</v>
      </c>
      <c r="K20" t="str">
        <f>IF(owoce6[[#This Row],[drugi składnik]]=owoce6[[#This Row],[rano maliny]], "maliny", IF(owoce6[[#This Row],[drugi składnik]]=owoce6[[#This Row],[rano truskawki]], "truskawki", "porzeczki"))</f>
        <v>maliny</v>
      </c>
      <c r="L2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20">
        <f>IF(OR(owoce6[[#This Row],[nazwa składnika]]="maliny",owoce6[[#This Row],[nazwa składnika 2]]="maliny"),(owoce6[[#This Row],[rano maliny]]-owoce6[[#This Row],[drugi składnik]])*1,owoce6[[#This Row],[rano maliny]]*1)</f>
        <v>0</v>
      </c>
      <c r="N20">
        <f>IF(OR(owoce6[[#This Row],[nazwa składnika]]="truskawki",owoce6[[#This Row],[nazwa składnika 2]]="truskawki"),(owoce6[[#This Row],[rano truskawki]]-owoce6[[#This Row],[drugi składnik]])*1,owoce6[[#This Row],[rano truskawki]]*1)</f>
        <v>69</v>
      </c>
      <c r="O20">
        <f>IF(OR(owoce6[[#This Row],[nazwa składnika]]="porzeczki",owoce6[[#This Row],[nazwa składnika 2]]="porzeczki"),(owoce6[[#This Row],[rano porzeczki]]-owoce6[[#This Row],[drugi składnik]])*1,owoce6[[#This Row],[rano porzeczki]]*1)</f>
        <v>105</v>
      </c>
    </row>
    <row r="21" spans="1:15" x14ac:dyDescent="0.25">
      <c r="A21" s="1">
        <v>43971</v>
      </c>
      <c r="B21">
        <v>378</v>
      </c>
      <c r="C21">
        <v>311</v>
      </c>
      <c r="D21">
        <v>110</v>
      </c>
      <c r="E21">
        <f>M20+owoce6[[#This Row],[dostawa_malin]]</f>
        <v>378</v>
      </c>
      <c r="F21">
        <f>N20+owoce6[[#This Row],[dostawa_truskawek]]</f>
        <v>380</v>
      </c>
      <c r="G21">
        <f>O20+owoce6[[#This Row],[dostawa_porzeczek]]</f>
        <v>215</v>
      </c>
      <c r="H21">
        <f>MAX(owoce6[[#This Row],[rano maliny]:[rano porzeczki]])</f>
        <v>380</v>
      </c>
      <c r="I21">
        <f>LARGE(owoce6[[#This Row],[rano maliny]:[rano porzeczki]],2)</f>
        <v>378</v>
      </c>
      <c r="J21" t="str">
        <f>IF(owoce6[[#This Row],[pierwszy składnik]]=owoce6[[#This Row],[rano maliny]], "maliny", IF(owoce6[[#This Row],[pierwszy składnik]]=owoce6[[#This Row],[rano truskawki]], "truskawki", "porzeczki"))</f>
        <v>truskawki</v>
      </c>
      <c r="K21" t="str">
        <f>IF(owoce6[[#This Row],[drugi składnik]]=owoce6[[#This Row],[rano maliny]], "maliny", IF(owoce6[[#This Row],[drugi składnik]]=owoce6[[#This Row],[rano truskawki]], "truskawki", "porzeczki"))</f>
        <v>maliny</v>
      </c>
      <c r="L2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21">
        <f>IF(OR(owoce6[[#This Row],[nazwa składnika]]="maliny",owoce6[[#This Row],[nazwa składnika 2]]="maliny"),(owoce6[[#This Row],[rano maliny]]-owoce6[[#This Row],[drugi składnik]])*1,owoce6[[#This Row],[rano maliny]]*1)</f>
        <v>0</v>
      </c>
      <c r="N21">
        <f>IF(OR(owoce6[[#This Row],[nazwa składnika]]="truskawki",owoce6[[#This Row],[nazwa składnika 2]]="truskawki"),(owoce6[[#This Row],[rano truskawki]]-owoce6[[#This Row],[drugi składnik]])*1,owoce6[[#This Row],[rano truskawki]]*1)</f>
        <v>2</v>
      </c>
      <c r="O21">
        <f>IF(OR(owoce6[[#This Row],[nazwa składnika]]="porzeczki",owoce6[[#This Row],[nazwa składnika 2]]="porzeczki"),(owoce6[[#This Row],[rano porzeczki]]-owoce6[[#This Row],[drugi składnik]])*1,owoce6[[#This Row],[rano porzeczki]]*1)</f>
        <v>215</v>
      </c>
    </row>
    <row r="22" spans="1:15" x14ac:dyDescent="0.25">
      <c r="A22" s="1">
        <v>43972</v>
      </c>
      <c r="B22">
        <v>281</v>
      </c>
      <c r="C22">
        <v>354</v>
      </c>
      <c r="D22">
        <v>121</v>
      </c>
      <c r="E22">
        <f>M21+owoce6[[#This Row],[dostawa_malin]]</f>
        <v>281</v>
      </c>
      <c r="F22">
        <f>N21+owoce6[[#This Row],[dostawa_truskawek]]</f>
        <v>356</v>
      </c>
      <c r="G22">
        <f>O21+owoce6[[#This Row],[dostawa_porzeczek]]</f>
        <v>336</v>
      </c>
      <c r="H22">
        <f>MAX(owoce6[[#This Row],[rano maliny]:[rano porzeczki]])</f>
        <v>356</v>
      </c>
      <c r="I22">
        <f>LARGE(owoce6[[#This Row],[rano maliny]:[rano porzeczki]],2)</f>
        <v>336</v>
      </c>
      <c r="J22" t="str">
        <f>IF(owoce6[[#This Row],[pierwszy składnik]]=owoce6[[#This Row],[rano maliny]], "maliny", IF(owoce6[[#This Row],[pierwszy składnik]]=owoce6[[#This Row],[rano truskawki]], "truskawki", "porzeczki"))</f>
        <v>truskawki</v>
      </c>
      <c r="K22" t="str">
        <f>IF(owoce6[[#This Row],[drugi składnik]]=owoce6[[#This Row],[rano maliny]], "maliny", IF(owoce6[[#This Row],[drugi składnik]]=owoce6[[#This Row],[rano truskawki]], "truskawki", "porzeczki"))</f>
        <v>porzeczki</v>
      </c>
      <c r="L2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22">
        <f>IF(OR(owoce6[[#This Row],[nazwa składnika]]="maliny",owoce6[[#This Row],[nazwa składnika 2]]="maliny"),(owoce6[[#This Row],[rano maliny]]-owoce6[[#This Row],[drugi składnik]])*1,owoce6[[#This Row],[rano maliny]]*1)</f>
        <v>281</v>
      </c>
      <c r="N22">
        <f>IF(OR(owoce6[[#This Row],[nazwa składnika]]="truskawki",owoce6[[#This Row],[nazwa składnika 2]]="truskawki"),(owoce6[[#This Row],[rano truskawki]]-owoce6[[#This Row],[drugi składnik]])*1,owoce6[[#This Row],[rano truskawki]]*1)</f>
        <v>20</v>
      </c>
      <c r="O22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23" spans="1:15" x14ac:dyDescent="0.25">
      <c r="A23" s="1">
        <v>43973</v>
      </c>
      <c r="B23">
        <v>390</v>
      </c>
      <c r="C23">
        <v>267</v>
      </c>
      <c r="D23">
        <v>124</v>
      </c>
      <c r="E23">
        <f>M22+owoce6[[#This Row],[dostawa_malin]]</f>
        <v>671</v>
      </c>
      <c r="F23">
        <f>N22+owoce6[[#This Row],[dostawa_truskawek]]</f>
        <v>287</v>
      </c>
      <c r="G23">
        <f>O22+owoce6[[#This Row],[dostawa_porzeczek]]</f>
        <v>124</v>
      </c>
      <c r="H23">
        <f>MAX(owoce6[[#This Row],[rano maliny]:[rano porzeczki]])</f>
        <v>671</v>
      </c>
      <c r="I23">
        <f>LARGE(owoce6[[#This Row],[rano maliny]:[rano porzeczki]],2)</f>
        <v>287</v>
      </c>
      <c r="J23" t="str">
        <f>IF(owoce6[[#This Row],[pierwszy składnik]]=owoce6[[#This Row],[rano maliny]], "maliny", IF(owoce6[[#This Row],[pierwszy składnik]]=owoce6[[#This Row],[rano truskawki]], "truskawki", "porzeczki"))</f>
        <v>maliny</v>
      </c>
      <c r="K23" t="str">
        <f>IF(owoce6[[#This Row],[drugi składnik]]=owoce6[[#This Row],[rano maliny]], "maliny", IF(owoce6[[#This Row],[drugi składnik]]=owoce6[[#This Row],[rano truskawki]], "truskawki", "porzeczki"))</f>
        <v>truskawki</v>
      </c>
      <c r="L2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23">
        <f>IF(OR(owoce6[[#This Row],[nazwa składnika]]="maliny",owoce6[[#This Row],[nazwa składnika 2]]="maliny"),(owoce6[[#This Row],[rano maliny]]-owoce6[[#This Row],[drugi składnik]])*1,owoce6[[#This Row],[rano maliny]]*1)</f>
        <v>384</v>
      </c>
      <c r="N23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23">
        <f>IF(OR(owoce6[[#This Row],[nazwa składnika]]="porzeczki",owoce6[[#This Row],[nazwa składnika 2]]="porzeczki"),(owoce6[[#This Row],[rano porzeczki]]-owoce6[[#This Row],[drugi składnik]])*1,owoce6[[#This Row],[rano porzeczki]]*1)</f>
        <v>124</v>
      </c>
    </row>
    <row r="24" spans="1:15" x14ac:dyDescent="0.25">
      <c r="A24" s="1">
        <v>43974</v>
      </c>
      <c r="B24">
        <v>308</v>
      </c>
      <c r="C24">
        <v>337</v>
      </c>
      <c r="D24">
        <v>105</v>
      </c>
      <c r="E24">
        <f>M23+owoce6[[#This Row],[dostawa_malin]]</f>
        <v>692</v>
      </c>
      <c r="F24">
        <f>N23+owoce6[[#This Row],[dostawa_truskawek]]</f>
        <v>337</v>
      </c>
      <c r="G24">
        <f>O23+owoce6[[#This Row],[dostawa_porzeczek]]</f>
        <v>229</v>
      </c>
      <c r="H24">
        <f>MAX(owoce6[[#This Row],[rano maliny]:[rano porzeczki]])</f>
        <v>692</v>
      </c>
      <c r="I24">
        <f>LARGE(owoce6[[#This Row],[rano maliny]:[rano porzeczki]],2)</f>
        <v>337</v>
      </c>
      <c r="J24" t="str">
        <f>IF(owoce6[[#This Row],[pierwszy składnik]]=owoce6[[#This Row],[rano maliny]], "maliny", IF(owoce6[[#This Row],[pierwszy składnik]]=owoce6[[#This Row],[rano truskawki]], "truskawki", "porzeczki"))</f>
        <v>maliny</v>
      </c>
      <c r="K24" t="str">
        <f>IF(owoce6[[#This Row],[drugi składnik]]=owoce6[[#This Row],[rano maliny]], "maliny", IF(owoce6[[#This Row],[drugi składnik]]=owoce6[[#This Row],[rano truskawki]], "truskawki", "porzeczki"))</f>
        <v>truskawki</v>
      </c>
      <c r="L2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24">
        <f>IF(OR(owoce6[[#This Row],[nazwa składnika]]="maliny",owoce6[[#This Row],[nazwa składnika 2]]="maliny"),(owoce6[[#This Row],[rano maliny]]-owoce6[[#This Row],[drugi składnik]])*1,owoce6[[#This Row],[rano maliny]]*1)</f>
        <v>355</v>
      </c>
      <c r="N24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24">
        <f>IF(OR(owoce6[[#This Row],[nazwa składnika]]="porzeczki",owoce6[[#This Row],[nazwa składnika 2]]="porzeczki"),(owoce6[[#This Row],[rano porzeczki]]-owoce6[[#This Row],[drugi składnik]])*1,owoce6[[#This Row],[rano porzeczki]]*1)</f>
        <v>229</v>
      </c>
    </row>
    <row r="25" spans="1:15" x14ac:dyDescent="0.25">
      <c r="A25" s="1">
        <v>43975</v>
      </c>
      <c r="B25">
        <v>391</v>
      </c>
      <c r="C25">
        <v>238</v>
      </c>
      <c r="D25">
        <v>113</v>
      </c>
      <c r="E25">
        <f>M24+owoce6[[#This Row],[dostawa_malin]]</f>
        <v>746</v>
      </c>
      <c r="F25">
        <f>N24+owoce6[[#This Row],[dostawa_truskawek]]</f>
        <v>238</v>
      </c>
      <c r="G25">
        <f>O24+owoce6[[#This Row],[dostawa_porzeczek]]</f>
        <v>342</v>
      </c>
      <c r="H25">
        <f>MAX(owoce6[[#This Row],[rano maliny]:[rano porzeczki]])</f>
        <v>746</v>
      </c>
      <c r="I25">
        <f>LARGE(owoce6[[#This Row],[rano maliny]:[rano porzeczki]],2)</f>
        <v>342</v>
      </c>
      <c r="J25" t="str">
        <f>IF(owoce6[[#This Row],[pierwszy składnik]]=owoce6[[#This Row],[rano maliny]], "maliny", IF(owoce6[[#This Row],[pierwszy składnik]]=owoce6[[#This Row],[rano truskawki]], "truskawki", "porzeczki"))</f>
        <v>maliny</v>
      </c>
      <c r="K25" t="str">
        <f>IF(owoce6[[#This Row],[drugi składnik]]=owoce6[[#This Row],[rano maliny]], "maliny", IF(owoce6[[#This Row],[drugi składnik]]=owoce6[[#This Row],[rano truskawki]], "truskawki", "porzeczki"))</f>
        <v>porzeczki</v>
      </c>
      <c r="L2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25">
        <f>IF(OR(owoce6[[#This Row],[nazwa składnika]]="maliny",owoce6[[#This Row],[nazwa składnika 2]]="maliny"),(owoce6[[#This Row],[rano maliny]]-owoce6[[#This Row],[drugi składnik]])*1,owoce6[[#This Row],[rano maliny]]*1)</f>
        <v>404</v>
      </c>
      <c r="N25">
        <f>IF(OR(owoce6[[#This Row],[nazwa składnika]]="truskawki",owoce6[[#This Row],[nazwa składnika 2]]="truskawki"),(owoce6[[#This Row],[rano truskawki]]-owoce6[[#This Row],[drugi składnik]])*1,owoce6[[#This Row],[rano truskawki]]*1)</f>
        <v>238</v>
      </c>
      <c r="O25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26" spans="1:15" x14ac:dyDescent="0.25">
      <c r="A26" s="1">
        <v>43976</v>
      </c>
      <c r="B26">
        <v>241</v>
      </c>
      <c r="C26">
        <v>283</v>
      </c>
      <c r="D26">
        <v>140</v>
      </c>
      <c r="E26">
        <f>M25+owoce6[[#This Row],[dostawa_malin]]</f>
        <v>645</v>
      </c>
      <c r="F26">
        <f>N25+owoce6[[#This Row],[dostawa_truskawek]]</f>
        <v>521</v>
      </c>
      <c r="G26">
        <f>O25+owoce6[[#This Row],[dostawa_porzeczek]]</f>
        <v>140</v>
      </c>
      <c r="H26">
        <f>MAX(owoce6[[#This Row],[rano maliny]:[rano porzeczki]])</f>
        <v>645</v>
      </c>
      <c r="I26">
        <f>LARGE(owoce6[[#This Row],[rano maliny]:[rano porzeczki]],2)</f>
        <v>521</v>
      </c>
      <c r="J26" t="str">
        <f>IF(owoce6[[#This Row],[pierwszy składnik]]=owoce6[[#This Row],[rano maliny]], "maliny", IF(owoce6[[#This Row],[pierwszy składnik]]=owoce6[[#This Row],[rano truskawki]], "truskawki", "porzeczki"))</f>
        <v>maliny</v>
      </c>
      <c r="K26" t="str">
        <f>IF(owoce6[[#This Row],[drugi składnik]]=owoce6[[#This Row],[rano maliny]], "maliny", IF(owoce6[[#This Row],[drugi składnik]]=owoce6[[#This Row],[rano truskawki]], "truskawki", "porzeczki"))</f>
        <v>truskawki</v>
      </c>
      <c r="L2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26">
        <f>IF(OR(owoce6[[#This Row],[nazwa składnika]]="maliny",owoce6[[#This Row],[nazwa składnika 2]]="maliny"),(owoce6[[#This Row],[rano maliny]]-owoce6[[#This Row],[drugi składnik]])*1,owoce6[[#This Row],[rano maliny]]*1)</f>
        <v>124</v>
      </c>
      <c r="N26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26">
        <f>IF(OR(owoce6[[#This Row],[nazwa składnika]]="porzeczki",owoce6[[#This Row],[nazwa składnika 2]]="porzeczki"),(owoce6[[#This Row],[rano porzeczki]]-owoce6[[#This Row],[drugi składnik]])*1,owoce6[[#This Row],[rano porzeczki]]*1)</f>
        <v>140</v>
      </c>
    </row>
    <row r="27" spans="1:15" x14ac:dyDescent="0.25">
      <c r="A27" s="1">
        <v>43977</v>
      </c>
      <c r="B27">
        <v>249</v>
      </c>
      <c r="C27">
        <v>275</v>
      </c>
      <c r="D27">
        <v>118</v>
      </c>
      <c r="E27">
        <f>M26+owoce6[[#This Row],[dostawa_malin]]</f>
        <v>373</v>
      </c>
      <c r="F27">
        <f>N26+owoce6[[#This Row],[dostawa_truskawek]]</f>
        <v>275</v>
      </c>
      <c r="G27">
        <f>O26+owoce6[[#This Row],[dostawa_porzeczek]]</f>
        <v>258</v>
      </c>
      <c r="H27">
        <f>MAX(owoce6[[#This Row],[rano maliny]:[rano porzeczki]])</f>
        <v>373</v>
      </c>
      <c r="I27">
        <f>LARGE(owoce6[[#This Row],[rano maliny]:[rano porzeczki]],2)</f>
        <v>275</v>
      </c>
      <c r="J27" t="str">
        <f>IF(owoce6[[#This Row],[pierwszy składnik]]=owoce6[[#This Row],[rano maliny]], "maliny", IF(owoce6[[#This Row],[pierwszy składnik]]=owoce6[[#This Row],[rano truskawki]], "truskawki", "porzeczki"))</f>
        <v>maliny</v>
      </c>
      <c r="K27" t="str">
        <f>IF(owoce6[[#This Row],[drugi składnik]]=owoce6[[#This Row],[rano maliny]], "maliny", IF(owoce6[[#This Row],[drugi składnik]]=owoce6[[#This Row],[rano truskawki]], "truskawki", "porzeczki"))</f>
        <v>truskawki</v>
      </c>
      <c r="L2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27">
        <f>IF(OR(owoce6[[#This Row],[nazwa składnika]]="maliny",owoce6[[#This Row],[nazwa składnika 2]]="maliny"),(owoce6[[#This Row],[rano maliny]]-owoce6[[#This Row],[drugi składnik]])*1,owoce6[[#This Row],[rano maliny]]*1)</f>
        <v>98</v>
      </c>
      <c r="N27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27">
        <f>IF(OR(owoce6[[#This Row],[nazwa składnika]]="porzeczki",owoce6[[#This Row],[nazwa składnika 2]]="porzeczki"),(owoce6[[#This Row],[rano porzeczki]]-owoce6[[#This Row],[drugi składnik]])*1,owoce6[[#This Row],[rano porzeczki]]*1)</f>
        <v>258</v>
      </c>
    </row>
    <row r="28" spans="1:15" x14ac:dyDescent="0.25">
      <c r="A28" s="1">
        <v>43978</v>
      </c>
      <c r="B28">
        <v>298</v>
      </c>
      <c r="C28">
        <v>263</v>
      </c>
      <c r="D28">
        <v>145</v>
      </c>
      <c r="E28">
        <f>M27+owoce6[[#This Row],[dostawa_malin]]</f>
        <v>396</v>
      </c>
      <c r="F28">
        <f>N27+owoce6[[#This Row],[dostawa_truskawek]]</f>
        <v>263</v>
      </c>
      <c r="G28">
        <f>O27+owoce6[[#This Row],[dostawa_porzeczek]]</f>
        <v>403</v>
      </c>
      <c r="H28">
        <f>MAX(owoce6[[#This Row],[rano maliny]:[rano porzeczki]])</f>
        <v>403</v>
      </c>
      <c r="I28">
        <f>LARGE(owoce6[[#This Row],[rano maliny]:[rano porzeczki]],2)</f>
        <v>396</v>
      </c>
      <c r="J28" t="str">
        <f>IF(owoce6[[#This Row],[pierwszy składnik]]=owoce6[[#This Row],[rano maliny]], "maliny", IF(owoce6[[#This Row],[pierwszy składnik]]=owoce6[[#This Row],[rano truskawki]], "truskawki", "porzeczki"))</f>
        <v>porzeczki</v>
      </c>
      <c r="K28" t="str">
        <f>IF(owoce6[[#This Row],[drugi składnik]]=owoce6[[#This Row],[rano maliny]], "maliny", IF(owoce6[[#This Row],[drugi składnik]]=owoce6[[#This Row],[rano truskawki]], "truskawki", "porzeczki"))</f>
        <v>maliny</v>
      </c>
      <c r="L2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28">
        <f>IF(OR(owoce6[[#This Row],[nazwa składnika]]="maliny",owoce6[[#This Row],[nazwa składnika 2]]="maliny"),(owoce6[[#This Row],[rano maliny]]-owoce6[[#This Row],[drugi składnik]])*1,owoce6[[#This Row],[rano maliny]]*1)</f>
        <v>0</v>
      </c>
      <c r="N28">
        <f>IF(OR(owoce6[[#This Row],[nazwa składnika]]="truskawki",owoce6[[#This Row],[nazwa składnika 2]]="truskawki"),(owoce6[[#This Row],[rano truskawki]]-owoce6[[#This Row],[drugi składnik]])*1,owoce6[[#This Row],[rano truskawki]]*1)</f>
        <v>263</v>
      </c>
      <c r="O28">
        <f>IF(OR(owoce6[[#This Row],[nazwa składnika]]="porzeczki",owoce6[[#This Row],[nazwa składnika 2]]="porzeczki"),(owoce6[[#This Row],[rano porzeczki]]-owoce6[[#This Row],[drugi składnik]])*1,owoce6[[#This Row],[rano porzeczki]]*1)</f>
        <v>7</v>
      </c>
    </row>
    <row r="29" spans="1:15" x14ac:dyDescent="0.25">
      <c r="A29" s="1">
        <v>43979</v>
      </c>
      <c r="B29">
        <v>254</v>
      </c>
      <c r="C29">
        <v>241</v>
      </c>
      <c r="D29">
        <v>149</v>
      </c>
      <c r="E29">
        <f>M28+owoce6[[#This Row],[dostawa_malin]]</f>
        <v>254</v>
      </c>
      <c r="F29">
        <f>N28+owoce6[[#This Row],[dostawa_truskawek]]</f>
        <v>504</v>
      </c>
      <c r="G29">
        <f>O28+owoce6[[#This Row],[dostawa_porzeczek]]</f>
        <v>156</v>
      </c>
      <c r="H29">
        <f>MAX(owoce6[[#This Row],[rano maliny]:[rano porzeczki]])</f>
        <v>504</v>
      </c>
      <c r="I29">
        <f>LARGE(owoce6[[#This Row],[rano maliny]:[rano porzeczki]],2)</f>
        <v>254</v>
      </c>
      <c r="J29" t="str">
        <f>IF(owoce6[[#This Row],[pierwszy składnik]]=owoce6[[#This Row],[rano maliny]], "maliny", IF(owoce6[[#This Row],[pierwszy składnik]]=owoce6[[#This Row],[rano truskawki]], "truskawki", "porzeczki"))</f>
        <v>truskawki</v>
      </c>
      <c r="K29" t="str">
        <f>IF(owoce6[[#This Row],[drugi składnik]]=owoce6[[#This Row],[rano maliny]], "maliny", IF(owoce6[[#This Row],[drugi składnik]]=owoce6[[#This Row],[rano truskawki]], "truskawki", "porzeczki"))</f>
        <v>maliny</v>
      </c>
      <c r="L2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29">
        <f>IF(OR(owoce6[[#This Row],[nazwa składnika]]="maliny",owoce6[[#This Row],[nazwa składnika 2]]="maliny"),(owoce6[[#This Row],[rano maliny]]-owoce6[[#This Row],[drugi składnik]])*1,owoce6[[#This Row],[rano maliny]]*1)</f>
        <v>0</v>
      </c>
      <c r="N29">
        <f>IF(OR(owoce6[[#This Row],[nazwa składnika]]="truskawki",owoce6[[#This Row],[nazwa składnika 2]]="truskawki"),(owoce6[[#This Row],[rano truskawki]]-owoce6[[#This Row],[drugi składnik]])*1,owoce6[[#This Row],[rano truskawki]]*1)</f>
        <v>250</v>
      </c>
      <c r="O29">
        <f>IF(OR(owoce6[[#This Row],[nazwa składnika]]="porzeczki",owoce6[[#This Row],[nazwa składnika 2]]="porzeczki"),(owoce6[[#This Row],[rano porzeczki]]-owoce6[[#This Row],[drugi składnik]])*1,owoce6[[#This Row],[rano porzeczki]]*1)</f>
        <v>156</v>
      </c>
    </row>
    <row r="30" spans="1:15" x14ac:dyDescent="0.25">
      <c r="A30" s="1">
        <v>43980</v>
      </c>
      <c r="B30">
        <v>329</v>
      </c>
      <c r="C30">
        <v>323</v>
      </c>
      <c r="D30">
        <v>134</v>
      </c>
      <c r="E30">
        <f>M29+owoce6[[#This Row],[dostawa_malin]]</f>
        <v>329</v>
      </c>
      <c r="F30">
        <f>N29+owoce6[[#This Row],[dostawa_truskawek]]</f>
        <v>573</v>
      </c>
      <c r="G30">
        <f>O29+owoce6[[#This Row],[dostawa_porzeczek]]</f>
        <v>290</v>
      </c>
      <c r="H30">
        <f>MAX(owoce6[[#This Row],[rano maliny]:[rano porzeczki]])</f>
        <v>573</v>
      </c>
      <c r="I30">
        <f>LARGE(owoce6[[#This Row],[rano maliny]:[rano porzeczki]],2)</f>
        <v>329</v>
      </c>
      <c r="J30" t="str">
        <f>IF(owoce6[[#This Row],[pierwszy składnik]]=owoce6[[#This Row],[rano maliny]], "maliny", IF(owoce6[[#This Row],[pierwszy składnik]]=owoce6[[#This Row],[rano truskawki]], "truskawki", "porzeczki"))</f>
        <v>truskawki</v>
      </c>
      <c r="K30" t="str">
        <f>IF(owoce6[[#This Row],[drugi składnik]]=owoce6[[#This Row],[rano maliny]], "maliny", IF(owoce6[[#This Row],[drugi składnik]]=owoce6[[#This Row],[rano truskawki]], "truskawki", "porzeczki"))</f>
        <v>maliny</v>
      </c>
      <c r="L3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30">
        <f>IF(OR(owoce6[[#This Row],[nazwa składnika]]="maliny",owoce6[[#This Row],[nazwa składnika 2]]="maliny"),(owoce6[[#This Row],[rano maliny]]-owoce6[[#This Row],[drugi składnik]])*1,owoce6[[#This Row],[rano maliny]]*1)</f>
        <v>0</v>
      </c>
      <c r="N30">
        <f>IF(OR(owoce6[[#This Row],[nazwa składnika]]="truskawki",owoce6[[#This Row],[nazwa składnika 2]]="truskawki"),(owoce6[[#This Row],[rano truskawki]]-owoce6[[#This Row],[drugi składnik]])*1,owoce6[[#This Row],[rano truskawki]]*1)</f>
        <v>244</v>
      </c>
      <c r="O30">
        <f>IF(OR(owoce6[[#This Row],[nazwa składnika]]="porzeczki",owoce6[[#This Row],[nazwa składnika 2]]="porzeczki"),(owoce6[[#This Row],[rano porzeczki]]-owoce6[[#This Row],[drugi składnik]])*1,owoce6[[#This Row],[rano porzeczki]]*1)</f>
        <v>290</v>
      </c>
    </row>
    <row r="31" spans="1:15" x14ac:dyDescent="0.25">
      <c r="A31" s="1">
        <v>43981</v>
      </c>
      <c r="B31">
        <v>213</v>
      </c>
      <c r="C31">
        <v>221</v>
      </c>
      <c r="D31">
        <v>119</v>
      </c>
      <c r="E31">
        <f>M30+owoce6[[#This Row],[dostawa_malin]]</f>
        <v>213</v>
      </c>
      <c r="F31">
        <f>N30+owoce6[[#This Row],[dostawa_truskawek]]</f>
        <v>465</v>
      </c>
      <c r="G31">
        <f>O30+owoce6[[#This Row],[dostawa_porzeczek]]</f>
        <v>409</v>
      </c>
      <c r="H31">
        <f>MAX(owoce6[[#This Row],[rano maliny]:[rano porzeczki]])</f>
        <v>465</v>
      </c>
      <c r="I31">
        <f>LARGE(owoce6[[#This Row],[rano maliny]:[rano porzeczki]],2)</f>
        <v>409</v>
      </c>
      <c r="J31" t="str">
        <f>IF(owoce6[[#This Row],[pierwszy składnik]]=owoce6[[#This Row],[rano maliny]], "maliny", IF(owoce6[[#This Row],[pierwszy składnik]]=owoce6[[#This Row],[rano truskawki]], "truskawki", "porzeczki"))</f>
        <v>truskawki</v>
      </c>
      <c r="K31" t="str">
        <f>IF(owoce6[[#This Row],[drugi składnik]]=owoce6[[#This Row],[rano maliny]], "maliny", IF(owoce6[[#This Row],[drugi składnik]]=owoce6[[#This Row],[rano truskawki]], "truskawki", "porzeczki"))</f>
        <v>porzeczki</v>
      </c>
      <c r="L3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31">
        <f>IF(OR(owoce6[[#This Row],[nazwa składnika]]="maliny",owoce6[[#This Row],[nazwa składnika 2]]="maliny"),(owoce6[[#This Row],[rano maliny]]-owoce6[[#This Row],[drugi składnik]])*1,owoce6[[#This Row],[rano maliny]]*1)</f>
        <v>213</v>
      </c>
      <c r="N31">
        <f>IF(OR(owoce6[[#This Row],[nazwa składnika]]="truskawki",owoce6[[#This Row],[nazwa składnika 2]]="truskawki"),(owoce6[[#This Row],[rano truskawki]]-owoce6[[#This Row],[drugi składnik]])*1,owoce6[[#This Row],[rano truskawki]]*1)</f>
        <v>56</v>
      </c>
      <c r="O31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32" spans="1:15" x14ac:dyDescent="0.25">
      <c r="A32" s="1">
        <v>43982</v>
      </c>
      <c r="B32">
        <v>294</v>
      </c>
      <c r="C32">
        <v>326</v>
      </c>
      <c r="D32">
        <v>145</v>
      </c>
      <c r="E32">
        <f>M31+owoce6[[#This Row],[dostawa_malin]]</f>
        <v>507</v>
      </c>
      <c r="F32">
        <f>N31+owoce6[[#This Row],[dostawa_truskawek]]</f>
        <v>382</v>
      </c>
      <c r="G32">
        <f>O31+owoce6[[#This Row],[dostawa_porzeczek]]</f>
        <v>145</v>
      </c>
      <c r="H32">
        <f>MAX(owoce6[[#This Row],[rano maliny]:[rano porzeczki]])</f>
        <v>507</v>
      </c>
      <c r="I32">
        <f>LARGE(owoce6[[#This Row],[rano maliny]:[rano porzeczki]],2)</f>
        <v>382</v>
      </c>
      <c r="J32" t="str">
        <f>IF(owoce6[[#This Row],[pierwszy składnik]]=owoce6[[#This Row],[rano maliny]], "maliny", IF(owoce6[[#This Row],[pierwszy składnik]]=owoce6[[#This Row],[rano truskawki]], "truskawki", "porzeczki"))</f>
        <v>maliny</v>
      </c>
      <c r="K32" t="str">
        <f>IF(owoce6[[#This Row],[drugi składnik]]=owoce6[[#This Row],[rano maliny]], "maliny", IF(owoce6[[#This Row],[drugi składnik]]=owoce6[[#This Row],[rano truskawki]], "truskawki", "porzeczki"))</f>
        <v>truskawki</v>
      </c>
      <c r="L3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32">
        <f>IF(OR(owoce6[[#This Row],[nazwa składnika]]="maliny",owoce6[[#This Row],[nazwa składnika 2]]="maliny"),(owoce6[[#This Row],[rano maliny]]-owoce6[[#This Row],[drugi składnik]])*1,owoce6[[#This Row],[rano maliny]]*1)</f>
        <v>125</v>
      </c>
      <c r="N32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32">
        <f>IF(OR(owoce6[[#This Row],[nazwa składnika]]="porzeczki",owoce6[[#This Row],[nazwa składnika 2]]="porzeczki"),(owoce6[[#This Row],[rano porzeczki]]-owoce6[[#This Row],[drugi składnik]])*1,owoce6[[#This Row],[rano porzeczki]]*1)</f>
        <v>145</v>
      </c>
    </row>
    <row r="33" spans="1:15" x14ac:dyDescent="0.25">
      <c r="A33" s="1">
        <v>43983</v>
      </c>
      <c r="B33">
        <v>225</v>
      </c>
      <c r="C33">
        <v>206</v>
      </c>
      <c r="D33">
        <v>122</v>
      </c>
      <c r="E33">
        <f>M32+owoce6[[#This Row],[dostawa_malin]]</f>
        <v>350</v>
      </c>
      <c r="F33">
        <f>N32+owoce6[[#This Row],[dostawa_truskawek]]</f>
        <v>206</v>
      </c>
      <c r="G33">
        <f>O32+owoce6[[#This Row],[dostawa_porzeczek]]</f>
        <v>267</v>
      </c>
      <c r="H33">
        <f>MAX(owoce6[[#This Row],[rano maliny]:[rano porzeczki]])</f>
        <v>350</v>
      </c>
      <c r="I33">
        <f>LARGE(owoce6[[#This Row],[rano maliny]:[rano porzeczki]],2)</f>
        <v>267</v>
      </c>
      <c r="J33" t="str">
        <f>IF(owoce6[[#This Row],[pierwszy składnik]]=owoce6[[#This Row],[rano maliny]], "maliny", IF(owoce6[[#This Row],[pierwszy składnik]]=owoce6[[#This Row],[rano truskawki]], "truskawki", "porzeczki"))</f>
        <v>maliny</v>
      </c>
      <c r="K33" t="str">
        <f>IF(owoce6[[#This Row],[drugi składnik]]=owoce6[[#This Row],[rano maliny]], "maliny", IF(owoce6[[#This Row],[drugi składnik]]=owoce6[[#This Row],[rano truskawki]], "truskawki", "porzeczki"))</f>
        <v>porzeczki</v>
      </c>
      <c r="L3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33">
        <f>IF(OR(owoce6[[#This Row],[nazwa składnika]]="maliny",owoce6[[#This Row],[nazwa składnika 2]]="maliny"),(owoce6[[#This Row],[rano maliny]]-owoce6[[#This Row],[drugi składnik]])*1,owoce6[[#This Row],[rano maliny]]*1)</f>
        <v>83</v>
      </c>
      <c r="N33">
        <f>IF(OR(owoce6[[#This Row],[nazwa składnika]]="truskawki",owoce6[[#This Row],[nazwa składnika 2]]="truskawki"),(owoce6[[#This Row],[rano truskawki]]-owoce6[[#This Row],[drugi składnik]])*1,owoce6[[#This Row],[rano truskawki]]*1)</f>
        <v>206</v>
      </c>
      <c r="O33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34" spans="1:15" x14ac:dyDescent="0.25">
      <c r="A34" s="1">
        <v>43984</v>
      </c>
      <c r="B34">
        <v>264</v>
      </c>
      <c r="C34">
        <v>355</v>
      </c>
      <c r="D34">
        <v>134</v>
      </c>
      <c r="E34">
        <f>M33+owoce6[[#This Row],[dostawa_malin]]</f>
        <v>347</v>
      </c>
      <c r="F34">
        <f>N33+owoce6[[#This Row],[dostawa_truskawek]]</f>
        <v>561</v>
      </c>
      <c r="G34">
        <f>O33+owoce6[[#This Row],[dostawa_porzeczek]]</f>
        <v>134</v>
      </c>
      <c r="H34">
        <f>MAX(owoce6[[#This Row],[rano maliny]:[rano porzeczki]])</f>
        <v>561</v>
      </c>
      <c r="I34">
        <f>LARGE(owoce6[[#This Row],[rano maliny]:[rano porzeczki]],2)</f>
        <v>347</v>
      </c>
      <c r="J34" t="str">
        <f>IF(owoce6[[#This Row],[pierwszy składnik]]=owoce6[[#This Row],[rano maliny]], "maliny", IF(owoce6[[#This Row],[pierwszy składnik]]=owoce6[[#This Row],[rano truskawki]], "truskawki", "porzeczki"))</f>
        <v>truskawki</v>
      </c>
      <c r="K34" t="str">
        <f>IF(owoce6[[#This Row],[drugi składnik]]=owoce6[[#This Row],[rano maliny]], "maliny", IF(owoce6[[#This Row],[drugi składnik]]=owoce6[[#This Row],[rano truskawki]], "truskawki", "porzeczki"))</f>
        <v>maliny</v>
      </c>
      <c r="L3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34">
        <f>IF(OR(owoce6[[#This Row],[nazwa składnika]]="maliny",owoce6[[#This Row],[nazwa składnika 2]]="maliny"),(owoce6[[#This Row],[rano maliny]]-owoce6[[#This Row],[drugi składnik]])*1,owoce6[[#This Row],[rano maliny]]*1)</f>
        <v>0</v>
      </c>
      <c r="N34">
        <f>IF(OR(owoce6[[#This Row],[nazwa składnika]]="truskawki",owoce6[[#This Row],[nazwa składnika 2]]="truskawki"),(owoce6[[#This Row],[rano truskawki]]-owoce6[[#This Row],[drugi składnik]])*1,owoce6[[#This Row],[rano truskawki]]*1)</f>
        <v>214</v>
      </c>
      <c r="O34">
        <f>IF(OR(owoce6[[#This Row],[nazwa składnika]]="porzeczki",owoce6[[#This Row],[nazwa składnika 2]]="porzeczki"),(owoce6[[#This Row],[rano porzeczki]]-owoce6[[#This Row],[drugi składnik]])*1,owoce6[[#This Row],[rano porzeczki]]*1)</f>
        <v>134</v>
      </c>
    </row>
    <row r="35" spans="1:15" x14ac:dyDescent="0.25">
      <c r="A35" s="1">
        <v>43985</v>
      </c>
      <c r="B35">
        <v>253</v>
      </c>
      <c r="C35">
        <v>271</v>
      </c>
      <c r="D35">
        <v>142</v>
      </c>
      <c r="E35">
        <f>M34+owoce6[[#This Row],[dostawa_malin]]</f>
        <v>253</v>
      </c>
      <c r="F35">
        <f>N34+owoce6[[#This Row],[dostawa_truskawek]]</f>
        <v>485</v>
      </c>
      <c r="G35">
        <f>O34+owoce6[[#This Row],[dostawa_porzeczek]]</f>
        <v>276</v>
      </c>
      <c r="H35">
        <f>MAX(owoce6[[#This Row],[rano maliny]:[rano porzeczki]])</f>
        <v>485</v>
      </c>
      <c r="I35">
        <f>LARGE(owoce6[[#This Row],[rano maliny]:[rano porzeczki]],2)</f>
        <v>276</v>
      </c>
      <c r="J35" t="str">
        <f>IF(owoce6[[#This Row],[pierwszy składnik]]=owoce6[[#This Row],[rano maliny]], "maliny", IF(owoce6[[#This Row],[pierwszy składnik]]=owoce6[[#This Row],[rano truskawki]], "truskawki", "porzeczki"))</f>
        <v>truskawki</v>
      </c>
      <c r="K35" t="str">
        <f>IF(owoce6[[#This Row],[drugi składnik]]=owoce6[[#This Row],[rano maliny]], "maliny", IF(owoce6[[#This Row],[drugi składnik]]=owoce6[[#This Row],[rano truskawki]], "truskawki", "porzeczki"))</f>
        <v>porzeczki</v>
      </c>
      <c r="L3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35">
        <f>IF(OR(owoce6[[#This Row],[nazwa składnika]]="maliny",owoce6[[#This Row],[nazwa składnika 2]]="maliny"),(owoce6[[#This Row],[rano maliny]]-owoce6[[#This Row],[drugi składnik]])*1,owoce6[[#This Row],[rano maliny]]*1)</f>
        <v>253</v>
      </c>
      <c r="N35">
        <f>IF(OR(owoce6[[#This Row],[nazwa składnika]]="truskawki",owoce6[[#This Row],[nazwa składnika 2]]="truskawki"),(owoce6[[#This Row],[rano truskawki]]-owoce6[[#This Row],[drugi składnik]])*1,owoce6[[#This Row],[rano truskawki]]*1)</f>
        <v>209</v>
      </c>
      <c r="O35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36" spans="1:15" x14ac:dyDescent="0.25">
      <c r="A36" s="1">
        <v>43986</v>
      </c>
      <c r="B36">
        <v>352</v>
      </c>
      <c r="C36">
        <v>207</v>
      </c>
      <c r="D36">
        <v>125</v>
      </c>
      <c r="E36">
        <f>M35+owoce6[[#This Row],[dostawa_malin]]</f>
        <v>605</v>
      </c>
      <c r="F36">
        <f>N35+owoce6[[#This Row],[dostawa_truskawek]]</f>
        <v>416</v>
      </c>
      <c r="G36">
        <f>O35+owoce6[[#This Row],[dostawa_porzeczek]]</f>
        <v>125</v>
      </c>
      <c r="H36">
        <f>MAX(owoce6[[#This Row],[rano maliny]:[rano porzeczki]])</f>
        <v>605</v>
      </c>
      <c r="I36">
        <f>LARGE(owoce6[[#This Row],[rano maliny]:[rano porzeczki]],2)</f>
        <v>416</v>
      </c>
      <c r="J36" t="str">
        <f>IF(owoce6[[#This Row],[pierwszy składnik]]=owoce6[[#This Row],[rano maliny]], "maliny", IF(owoce6[[#This Row],[pierwszy składnik]]=owoce6[[#This Row],[rano truskawki]], "truskawki", "porzeczki"))</f>
        <v>maliny</v>
      </c>
      <c r="K36" t="str">
        <f>IF(owoce6[[#This Row],[drugi składnik]]=owoce6[[#This Row],[rano maliny]], "maliny", IF(owoce6[[#This Row],[drugi składnik]]=owoce6[[#This Row],[rano truskawki]], "truskawki", "porzeczki"))</f>
        <v>truskawki</v>
      </c>
      <c r="L3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36">
        <f>IF(OR(owoce6[[#This Row],[nazwa składnika]]="maliny",owoce6[[#This Row],[nazwa składnika 2]]="maliny"),(owoce6[[#This Row],[rano maliny]]-owoce6[[#This Row],[drugi składnik]])*1,owoce6[[#This Row],[rano maliny]]*1)</f>
        <v>189</v>
      </c>
      <c r="N36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36">
        <f>IF(OR(owoce6[[#This Row],[nazwa składnika]]="porzeczki",owoce6[[#This Row],[nazwa składnika 2]]="porzeczki"),(owoce6[[#This Row],[rano porzeczki]]-owoce6[[#This Row],[drugi składnik]])*1,owoce6[[#This Row],[rano porzeczki]]*1)</f>
        <v>125</v>
      </c>
    </row>
    <row r="37" spans="1:15" x14ac:dyDescent="0.25">
      <c r="A37" s="1">
        <v>43987</v>
      </c>
      <c r="B37">
        <v>269</v>
      </c>
      <c r="C37">
        <v>248</v>
      </c>
      <c r="D37">
        <v>137</v>
      </c>
      <c r="E37">
        <f>M36+owoce6[[#This Row],[dostawa_malin]]</f>
        <v>458</v>
      </c>
      <c r="F37">
        <f>N36+owoce6[[#This Row],[dostawa_truskawek]]</f>
        <v>248</v>
      </c>
      <c r="G37">
        <f>O36+owoce6[[#This Row],[dostawa_porzeczek]]</f>
        <v>262</v>
      </c>
      <c r="H37">
        <f>MAX(owoce6[[#This Row],[rano maliny]:[rano porzeczki]])</f>
        <v>458</v>
      </c>
      <c r="I37">
        <f>LARGE(owoce6[[#This Row],[rano maliny]:[rano porzeczki]],2)</f>
        <v>262</v>
      </c>
      <c r="J37" t="str">
        <f>IF(owoce6[[#This Row],[pierwszy składnik]]=owoce6[[#This Row],[rano maliny]], "maliny", IF(owoce6[[#This Row],[pierwszy składnik]]=owoce6[[#This Row],[rano truskawki]], "truskawki", "porzeczki"))</f>
        <v>maliny</v>
      </c>
      <c r="K37" t="str">
        <f>IF(owoce6[[#This Row],[drugi składnik]]=owoce6[[#This Row],[rano maliny]], "maliny", IF(owoce6[[#This Row],[drugi składnik]]=owoce6[[#This Row],[rano truskawki]], "truskawki", "porzeczki"))</f>
        <v>porzeczki</v>
      </c>
      <c r="L3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37">
        <f>IF(OR(owoce6[[#This Row],[nazwa składnika]]="maliny",owoce6[[#This Row],[nazwa składnika 2]]="maliny"),(owoce6[[#This Row],[rano maliny]]-owoce6[[#This Row],[drugi składnik]])*1,owoce6[[#This Row],[rano maliny]]*1)</f>
        <v>196</v>
      </c>
      <c r="N37">
        <f>IF(OR(owoce6[[#This Row],[nazwa składnika]]="truskawki",owoce6[[#This Row],[nazwa składnika 2]]="truskawki"),(owoce6[[#This Row],[rano truskawki]]-owoce6[[#This Row],[drugi składnik]])*1,owoce6[[#This Row],[rano truskawki]]*1)</f>
        <v>248</v>
      </c>
      <c r="O37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38" spans="1:15" x14ac:dyDescent="0.25">
      <c r="A38" s="1">
        <v>43988</v>
      </c>
      <c r="B38">
        <v>242</v>
      </c>
      <c r="C38">
        <v>247</v>
      </c>
      <c r="D38">
        <v>125</v>
      </c>
      <c r="E38">
        <f>M37+owoce6[[#This Row],[dostawa_malin]]</f>
        <v>438</v>
      </c>
      <c r="F38">
        <f>N37+owoce6[[#This Row],[dostawa_truskawek]]</f>
        <v>495</v>
      </c>
      <c r="G38">
        <f>O37+owoce6[[#This Row],[dostawa_porzeczek]]</f>
        <v>125</v>
      </c>
      <c r="H38">
        <f>MAX(owoce6[[#This Row],[rano maliny]:[rano porzeczki]])</f>
        <v>495</v>
      </c>
      <c r="I38">
        <f>LARGE(owoce6[[#This Row],[rano maliny]:[rano porzeczki]],2)</f>
        <v>438</v>
      </c>
      <c r="J38" t="str">
        <f>IF(owoce6[[#This Row],[pierwszy składnik]]=owoce6[[#This Row],[rano maliny]], "maliny", IF(owoce6[[#This Row],[pierwszy składnik]]=owoce6[[#This Row],[rano truskawki]], "truskawki", "porzeczki"))</f>
        <v>truskawki</v>
      </c>
      <c r="K38" t="str">
        <f>IF(owoce6[[#This Row],[drugi składnik]]=owoce6[[#This Row],[rano maliny]], "maliny", IF(owoce6[[#This Row],[drugi składnik]]=owoce6[[#This Row],[rano truskawki]], "truskawki", "porzeczki"))</f>
        <v>maliny</v>
      </c>
      <c r="L3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38">
        <f>IF(OR(owoce6[[#This Row],[nazwa składnika]]="maliny",owoce6[[#This Row],[nazwa składnika 2]]="maliny"),(owoce6[[#This Row],[rano maliny]]-owoce6[[#This Row],[drugi składnik]])*1,owoce6[[#This Row],[rano maliny]]*1)</f>
        <v>0</v>
      </c>
      <c r="N38">
        <f>IF(OR(owoce6[[#This Row],[nazwa składnika]]="truskawki",owoce6[[#This Row],[nazwa składnika 2]]="truskawki"),(owoce6[[#This Row],[rano truskawki]]-owoce6[[#This Row],[drugi składnik]])*1,owoce6[[#This Row],[rano truskawki]]*1)</f>
        <v>57</v>
      </c>
      <c r="O38">
        <f>IF(OR(owoce6[[#This Row],[nazwa składnika]]="porzeczki",owoce6[[#This Row],[nazwa składnika 2]]="porzeczki"),(owoce6[[#This Row],[rano porzeczki]]-owoce6[[#This Row],[drugi składnik]])*1,owoce6[[#This Row],[rano porzeczki]]*1)</f>
        <v>125</v>
      </c>
    </row>
    <row r="39" spans="1:15" x14ac:dyDescent="0.25">
      <c r="A39" s="1">
        <v>43989</v>
      </c>
      <c r="B39">
        <v>327</v>
      </c>
      <c r="C39">
        <v>262</v>
      </c>
      <c r="D39">
        <v>103</v>
      </c>
      <c r="E39">
        <f>M38+owoce6[[#This Row],[dostawa_malin]]</f>
        <v>327</v>
      </c>
      <c r="F39">
        <f>N38+owoce6[[#This Row],[dostawa_truskawek]]</f>
        <v>319</v>
      </c>
      <c r="G39">
        <f>O38+owoce6[[#This Row],[dostawa_porzeczek]]</f>
        <v>228</v>
      </c>
      <c r="H39">
        <f>MAX(owoce6[[#This Row],[rano maliny]:[rano porzeczki]])</f>
        <v>327</v>
      </c>
      <c r="I39">
        <f>LARGE(owoce6[[#This Row],[rano maliny]:[rano porzeczki]],2)</f>
        <v>319</v>
      </c>
      <c r="J39" t="str">
        <f>IF(owoce6[[#This Row],[pierwszy składnik]]=owoce6[[#This Row],[rano maliny]], "maliny", IF(owoce6[[#This Row],[pierwszy składnik]]=owoce6[[#This Row],[rano truskawki]], "truskawki", "porzeczki"))</f>
        <v>maliny</v>
      </c>
      <c r="K39" t="str">
        <f>IF(owoce6[[#This Row],[drugi składnik]]=owoce6[[#This Row],[rano maliny]], "maliny", IF(owoce6[[#This Row],[drugi składnik]]=owoce6[[#This Row],[rano truskawki]], "truskawki", "porzeczki"))</f>
        <v>truskawki</v>
      </c>
      <c r="L3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39">
        <f>IF(OR(owoce6[[#This Row],[nazwa składnika]]="maliny",owoce6[[#This Row],[nazwa składnika 2]]="maliny"),(owoce6[[#This Row],[rano maliny]]-owoce6[[#This Row],[drugi składnik]])*1,owoce6[[#This Row],[rano maliny]]*1)</f>
        <v>8</v>
      </c>
      <c r="N39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39">
        <f>IF(OR(owoce6[[#This Row],[nazwa składnika]]="porzeczki",owoce6[[#This Row],[nazwa składnika 2]]="porzeczki"),(owoce6[[#This Row],[rano porzeczki]]-owoce6[[#This Row],[drugi składnik]])*1,owoce6[[#This Row],[rano porzeczki]]*1)</f>
        <v>228</v>
      </c>
    </row>
    <row r="40" spans="1:15" x14ac:dyDescent="0.25">
      <c r="A40" s="1">
        <v>43990</v>
      </c>
      <c r="B40">
        <v>316</v>
      </c>
      <c r="C40">
        <v>253</v>
      </c>
      <c r="D40">
        <v>134</v>
      </c>
      <c r="E40">
        <f>M39+owoce6[[#This Row],[dostawa_malin]]</f>
        <v>324</v>
      </c>
      <c r="F40">
        <f>N39+owoce6[[#This Row],[dostawa_truskawek]]</f>
        <v>253</v>
      </c>
      <c r="G40">
        <f>O39+owoce6[[#This Row],[dostawa_porzeczek]]</f>
        <v>362</v>
      </c>
      <c r="H40">
        <f>MAX(owoce6[[#This Row],[rano maliny]:[rano porzeczki]])</f>
        <v>362</v>
      </c>
      <c r="I40">
        <f>LARGE(owoce6[[#This Row],[rano maliny]:[rano porzeczki]],2)</f>
        <v>324</v>
      </c>
      <c r="J40" t="str">
        <f>IF(owoce6[[#This Row],[pierwszy składnik]]=owoce6[[#This Row],[rano maliny]], "maliny", IF(owoce6[[#This Row],[pierwszy składnik]]=owoce6[[#This Row],[rano truskawki]], "truskawki", "porzeczki"))</f>
        <v>porzeczki</v>
      </c>
      <c r="K40" t="str">
        <f>IF(owoce6[[#This Row],[drugi składnik]]=owoce6[[#This Row],[rano maliny]], "maliny", IF(owoce6[[#This Row],[drugi składnik]]=owoce6[[#This Row],[rano truskawki]], "truskawki", "porzeczki"))</f>
        <v>maliny</v>
      </c>
      <c r="L4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40">
        <f>IF(OR(owoce6[[#This Row],[nazwa składnika]]="maliny",owoce6[[#This Row],[nazwa składnika 2]]="maliny"),(owoce6[[#This Row],[rano maliny]]-owoce6[[#This Row],[drugi składnik]])*1,owoce6[[#This Row],[rano maliny]]*1)</f>
        <v>0</v>
      </c>
      <c r="N40">
        <f>IF(OR(owoce6[[#This Row],[nazwa składnika]]="truskawki",owoce6[[#This Row],[nazwa składnika 2]]="truskawki"),(owoce6[[#This Row],[rano truskawki]]-owoce6[[#This Row],[drugi składnik]])*1,owoce6[[#This Row],[rano truskawki]]*1)</f>
        <v>253</v>
      </c>
      <c r="O40">
        <f>IF(OR(owoce6[[#This Row],[nazwa składnika]]="porzeczki",owoce6[[#This Row],[nazwa składnika 2]]="porzeczki"),(owoce6[[#This Row],[rano porzeczki]]-owoce6[[#This Row],[drugi składnik]])*1,owoce6[[#This Row],[rano porzeczki]]*1)</f>
        <v>38</v>
      </c>
    </row>
    <row r="41" spans="1:15" x14ac:dyDescent="0.25">
      <c r="A41" s="1">
        <v>43991</v>
      </c>
      <c r="B41">
        <v>294</v>
      </c>
      <c r="C41">
        <v>249</v>
      </c>
      <c r="D41">
        <v>137</v>
      </c>
      <c r="E41">
        <f>M40+owoce6[[#This Row],[dostawa_malin]]</f>
        <v>294</v>
      </c>
      <c r="F41">
        <f>N40+owoce6[[#This Row],[dostawa_truskawek]]</f>
        <v>502</v>
      </c>
      <c r="G41">
        <f>O40+owoce6[[#This Row],[dostawa_porzeczek]]</f>
        <v>175</v>
      </c>
      <c r="H41">
        <f>MAX(owoce6[[#This Row],[rano maliny]:[rano porzeczki]])</f>
        <v>502</v>
      </c>
      <c r="I41">
        <f>LARGE(owoce6[[#This Row],[rano maliny]:[rano porzeczki]],2)</f>
        <v>294</v>
      </c>
      <c r="J41" t="str">
        <f>IF(owoce6[[#This Row],[pierwszy składnik]]=owoce6[[#This Row],[rano maliny]], "maliny", IF(owoce6[[#This Row],[pierwszy składnik]]=owoce6[[#This Row],[rano truskawki]], "truskawki", "porzeczki"))</f>
        <v>truskawki</v>
      </c>
      <c r="K41" t="str">
        <f>IF(owoce6[[#This Row],[drugi składnik]]=owoce6[[#This Row],[rano maliny]], "maliny", IF(owoce6[[#This Row],[drugi składnik]]=owoce6[[#This Row],[rano truskawki]], "truskawki", "porzeczki"))</f>
        <v>maliny</v>
      </c>
      <c r="L4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41">
        <f>IF(OR(owoce6[[#This Row],[nazwa składnika]]="maliny",owoce6[[#This Row],[nazwa składnika 2]]="maliny"),(owoce6[[#This Row],[rano maliny]]-owoce6[[#This Row],[drugi składnik]])*1,owoce6[[#This Row],[rano maliny]]*1)</f>
        <v>0</v>
      </c>
      <c r="N41">
        <f>IF(OR(owoce6[[#This Row],[nazwa składnika]]="truskawki",owoce6[[#This Row],[nazwa składnika 2]]="truskawki"),(owoce6[[#This Row],[rano truskawki]]-owoce6[[#This Row],[drugi składnik]])*1,owoce6[[#This Row],[rano truskawki]]*1)</f>
        <v>208</v>
      </c>
      <c r="O41">
        <f>IF(OR(owoce6[[#This Row],[nazwa składnika]]="porzeczki",owoce6[[#This Row],[nazwa składnika 2]]="porzeczki"),(owoce6[[#This Row],[rano porzeczki]]-owoce6[[#This Row],[drugi składnik]])*1,owoce6[[#This Row],[rano porzeczki]]*1)</f>
        <v>175</v>
      </c>
    </row>
    <row r="42" spans="1:15" x14ac:dyDescent="0.25">
      <c r="A42" s="1">
        <v>43992</v>
      </c>
      <c r="B42">
        <v>270</v>
      </c>
      <c r="C42">
        <v>206</v>
      </c>
      <c r="D42">
        <v>146</v>
      </c>
      <c r="E42">
        <f>M41+owoce6[[#This Row],[dostawa_malin]]</f>
        <v>270</v>
      </c>
      <c r="F42">
        <f>N41+owoce6[[#This Row],[dostawa_truskawek]]</f>
        <v>414</v>
      </c>
      <c r="G42">
        <f>O41+owoce6[[#This Row],[dostawa_porzeczek]]</f>
        <v>321</v>
      </c>
      <c r="H42">
        <f>MAX(owoce6[[#This Row],[rano maliny]:[rano porzeczki]])</f>
        <v>414</v>
      </c>
      <c r="I42">
        <f>LARGE(owoce6[[#This Row],[rano maliny]:[rano porzeczki]],2)</f>
        <v>321</v>
      </c>
      <c r="J42" t="str">
        <f>IF(owoce6[[#This Row],[pierwszy składnik]]=owoce6[[#This Row],[rano maliny]], "maliny", IF(owoce6[[#This Row],[pierwszy składnik]]=owoce6[[#This Row],[rano truskawki]], "truskawki", "porzeczki"))</f>
        <v>truskawki</v>
      </c>
      <c r="K42" t="str">
        <f>IF(owoce6[[#This Row],[drugi składnik]]=owoce6[[#This Row],[rano maliny]], "maliny", IF(owoce6[[#This Row],[drugi składnik]]=owoce6[[#This Row],[rano truskawki]], "truskawki", "porzeczki"))</f>
        <v>porzeczki</v>
      </c>
      <c r="L4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42">
        <f>IF(OR(owoce6[[#This Row],[nazwa składnika]]="maliny",owoce6[[#This Row],[nazwa składnika 2]]="maliny"),(owoce6[[#This Row],[rano maliny]]-owoce6[[#This Row],[drugi składnik]])*1,owoce6[[#This Row],[rano maliny]]*1)</f>
        <v>270</v>
      </c>
      <c r="N42">
        <f>IF(OR(owoce6[[#This Row],[nazwa składnika]]="truskawki",owoce6[[#This Row],[nazwa składnika 2]]="truskawki"),(owoce6[[#This Row],[rano truskawki]]-owoce6[[#This Row],[drugi składnik]])*1,owoce6[[#This Row],[rano truskawki]]*1)</f>
        <v>93</v>
      </c>
      <c r="O42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43" spans="1:15" x14ac:dyDescent="0.25">
      <c r="A43" s="1">
        <v>43993</v>
      </c>
      <c r="B43">
        <v>349</v>
      </c>
      <c r="C43">
        <v>301</v>
      </c>
      <c r="D43">
        <v>138</v>
      </c>
      <c r="E43">
        <f>M42+owoce6[[#This Row],[dostawa_malin]]</f>
        <v>619</v>
      </c>
      <c r="F43">
        <f>N42+owoce6[[#This Row],[dostawa_truskawek]]</f>
        <v>394</v>
      </c>
      <c r="G43">
        <f>O42+owoce6[[#This Row],[dostawa_porzeczek]]</f>
        <v>138</v>
      </c>
      <c r="H43">
        <f>MAX(owoce6[[#This Row],[rano maliny]:[rano porzeczki]])</f>
        <v>619</v>
      </c>
      <c r="I43">
        <f>LARGE(owoce6[[#This Row],[rano maliny]:[rano porzeczki]],2)</f>
        <v>394</v>
      </c>
      <c r="J43" t="str">
        <f>IF(owoce6[[#This Row],[pierwszy składnik]]=owoce6[[#This Row],[rano maliny]], "maliny", IF(owoce6[[#This Row],[pierwszy składnik]]=owoce6[[#This Row],[rano truskawki]], "truskawki", "porzeczki"))</f>
        <v>maliny</v>
      </c>
      <c r="K43" t="str">
        <f>IF(owoce6[[#This Row],[drugi składnik]]=owoce6[[#This Row],[rano maliny]], "maliny", IF(owoce6[[#This Row],[drugi składnik]]=owoce6[[#This Row],[rano truskawki]], "truskawki", "porzeczki"))</f>
        <v>truskawki</v>
      </c>
      <c r="L4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43">
        <f>IF(OR(owoce6[[#This Row],[nazwa składnika]]="maliny",owoce6[[#This Row],[nazwa składnika 2]]="maliny"),(owoce6[[#This Row],[rano maliny]]-owoce6[[#This Row],[drugi składnik]])*1,owoce6[[#This Row],[rano maliny]]*1)</f>
        <v>225</v>
      </c>
      <c r="N43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43">
        <f>IF(OR(owoce6[[#This Row],[nazwa składnika]]="porzeczki",owoce6[[#This Row],[nazwa składnika 2]]="porzeczki"),(owoce6[[#This Row],[rano porzeczki]]-owoce6[[#This Row],[drugi składnik]])*1,owoce6[[#This Row],[rano porzeczki]]*1)</f>
        <v>138</v>
      </c>
    </row>
    <row r="44" spans="1:15" x14ac:dyDescent="0.25">
      <c r="A44" s="1">
        <v>43994</v>
      </c>
      <c r="B44">
        <v>224</v>
      </c>
      <c r="C44">
        <v>385</v>
      </c>
      <c r="D44">
        <v>138</v>
      </c>
      <c r="E44">
        <f>M43+owoce6[[#This Row],[dostawa_malin]]</f>
        <v>449</v>
      </c>
      <c r="F44">
        <f>N43+owoce6[[#This Row],[dostawa_truskawek]]</f>
        <v>385</v>
      </c>
      <c r="G44">
        <f>O43+owoce6[[#This Row],[dostawa_porzeczek]]</f>
        <v>276</v>
      </c>
      <c r="H44">
        <f>MAX(owoce6[[#This Row],[rano maliny]:[rano porzeczki]])</f>
        <v>449</v>
      </c>
      <c r="I44">
        <f>LARGE(owoce6[[#This Row],[rano maliny]:[rano porzeczki]],2)</f>
        <v>385</v>
      </c>
      <c r="J44" t="str">
        <f>IF(owoce6[[#This Row],[pierwszy składnik]]=owoce6[[#This Row],[rano maliny]], "maliny", IF(owoce6[[#This Row],[pierwszy składnik]]=owoce6[[#This Row],[rano truskawki]], "truskawki", "porzeczki"))</f>
        <v>maliny</v>
      </c>
      <c r="K44" t="str">
        <f>IF(owoce6[[#This Row],[drugi składnik]]=owoce6[[#This Row],[rano maliny]], "maliny", IF(owoce6[[#This Row],[drugi składnik]]=owoce6[[#This Row],[rano truskawki]], "truskawki", "porzeczki"))</f>
        <v>truskawki</v>
      </c>
      <c r="L4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44">
        <f>IF(OR(owoce6[[#This Row],[nazwa składnika]]="maliny",owoce6[[#This Row],[nazwa składnika 2]]="maliny"),(owoce6[[#This Row],[rano maliny]]-owoce6[[#This Row],[drugi składnik]])*1,owoce6[[#This Row],[rano maliny]]*1)</f>
        <v>64</v>
      </c>
      <c r="N44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44">
        <f>IF(OR(owoce6[[#This Row],[nazwa składnika]]="porzeczki",owoce6[[#This Row],[nazwa składnika 2]]="porzeczki"),(owoce6[[#This Row],[rano porzeczki]]-owoce6[[#This Row],[drugi składnik]])*1,owoce6[[#This Row],[rano porzeczki]]*1)</f>
        <v>276</v>
      </c>
    </row>
    <row r="45" spans="1:15" x14ac:dyDescent="0.25">
      <c r="A45" s="1">
        <v>43995</v>
      </c>
      <c r="B45">
        <v>309</v>
      </c>
      <c r="C45">
        <v>204</v>
      </c>
      <c r="D45">
        <v>140</v>
      </c>
      <c r="E45">
        <f>M44+owoce6[[#This Row],[dostawa_malin]]</f>
        <v>373</v>
      </c>
      <c r="F45">
        <f>N44+owoce6[[#This Row],[dostawa_truskawek]]</f>
        <v>204</v>
      </c>
      <c r="G45">
        <f>O44+owoce6[[#This Row],[dostawa_porzeczek]]</f>
        <v>416</v>
      </c>
      <c r="H45">
        <f>MAX(owoce6[[#This Row],[rano maliny]:[rano porzeczki]])</f>
        <v>416</v>
      </c>
      <c r="I45">
        <f>LARGE(owoce6[[#This Row],[rano maliny]:[rano porzeczki]],2)</f>
        <v>373</v>
      </c>
      <c r="J45" t="str">
        <f>IF(owoce6[[#This Row],[pierwszy składnik]]=owoce6[[#This Row],[rano maliny]], "maliny", IF(owoce6[[#This Row],[pierwszy składnik]]=owoce6[[#This Row],[rano truskawki]], "truskawki", "porzeczki"))</f>
        <v>porzeczki</v>
      </c>
      <c r="K45" t="str">
        <f>IF(owoce6[[#This Row],[drugi składnik]]=owoce6[[#This Row],[rano maliny]], "maliny", IF(owoce6[[#This Row],[drugi składnik]]=owoce6[[#This Row],[rano truskawki]], "truskawki", "porzeczki"))</f>
        <v>maliny</v>
      </c>
      <c r="L4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45">
        <f>IF(OR(owoce6[[#This Row],[nazwa składnika]]="maliny",owoce6[[#This Row],[nazwa składnika 2]]="maliny"),(owoce6[[#This Row],[rano maliny]]-owoce6[[#This Row],[drugi składnik]])*1,owoce6[[#This Row],[rano maliny]]*1)</f>
        <v>0</v>
      </c>
      <c r="N45">
        <f>IF(OR(owoce6[[#This Row],[nazwa składnika]]="truskawki",owoce6[[#This Row],[nazwa składnika 2]]="truskawki"),(owoce6[[#This Row],[rano truskawki]]-owoce6[[#This Row],[drugi składnik]])*1,owoce6[[#This Row],[rano truskawki]]*1)</f>
        <v>204</v>
      </c>
      <c r="O45">
        <f>IF(OR(owoce6[[#This Row],[nazwa składnika]]="porzeczki",owoce6[[#This Row],[nazwa składnika 2]]="porzeczki"),(owoce6[[#This Row],[rano porzeczki]]-owoce6[[#This Row],[drugi składnik]])*1,owoce6[[#This Row],[rano porzeczki]]*1)</f>
        <v>43</v>
      </c>
    </row>
    <row r="46" spans="1:15" x14ac:dyDescent="0.25">
      <c r="A46" s="1">
        <v>43996</v>
      </c>
      <c r="B46">
        <v>246</v>
      </c>
      <c r="C46">
        <v>275</v>
      </c>
      <c r="D46">
        <v>130</v>
      </c>
      <c r="E46">
        <f>M45+owoce6[[#This Row],[dostawa_malin]]</f>
        <v>246</v>
      </c>
      <c r="F46">
        <f>N45+owoce6[[#This Row],[dostawa_truskawek]]</f>
        <v>479</v>
      </c>
      <c r="G46">
        <f>O45+owoce6[[#This Row],[dostawa_porzeczek]]</f>
        <v>173</v>
      </c>
      <c r="H46">
        <f>MAX(owoce6[[#This Row],[rano maliny]:[rano porzeczki]])</f>
        <v>479</v>
      </c>
      <c r="I46">
        <f>LARGE(owoce6[[#This Row],[rano maliny]:[rano porzeczki]],2)</f>
        <v>246</v>
      </c>
      <c r="J46" t="str">
        <f>IF(owoce6[[#This Row],[pierwszy składnik]]=owoce6[[#This Row],[rano maliny]], "maliny", IF(owoce6[[#This Row],[pierwszy składnik]]=owoce6[[#This Row],[rano truskawki]], "truskawki", "porzeczki"))</f>
        <v>truskawki</v>
      </c>
      <c r="K46" t="str">
        <f>IF(owoce6[[#This Row],[drugi składnik]]=owoce6[[#This Row],[rano maliny]], "maliny", IF(owoce6[[#This Row],[drugi składnik]]=owoce6[[#This Row],[rano truskawki]], "truskawki", "porzeczki"))</f>
        <v>maliny</v>
      </c>
      <c r="L4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46">
        <f>IF(OR(owoce6[[#This Row],[nazwa składnika]]="maliny",owoce6[[#This Row],[nazwa składnika 2]]="maliny"),(owoce6[[#This Row],[rano maliny]]-owoce6[[#This Row],[drugi składnik]])*1,owoce6[[#This Row],[rano maliny]]*1)</f>
        <v>0</v>
      </c>
      <c r="N46">
        <f>IF(OR(owoce6[[#This Row],[nazwa składnika]]="truskawki",owoce6[[#This Row],[nazwa składnika 2]]="truskawki"),(owoce6[[#This Row],[rano truskawki]]-owoce6[[#This Row],[drugi składnik]])*1,owoce6[[#This Row],[rano truskawki]]*1)</f>
        <v>233</v>
      </c>
      <c r="O46">
        <f>IF(OR(owoce6[[#This Row],[nazwa składnika]]="porzeczki",owoce6[[#This Row],[nazwa składnika 2]]="porzeczki"),(owoce6[[#This Row],[rano porzeczki]]-owoce6[[#This Row],[drugi składnik]])*1,owoce6[[#This Row],[rano porzeczki]]*1)</f>
        <v>173</v>
      </c>
    </row>
    <row r="47" spans="1:15" x14ac:dyDescent="0.25">
      <c r="A47" s="1">
        <v>43997</v>
      </c>
      <c r="B47">
        <v>241</v>
      </c>
      <c r="C47">
        <v>247</v>
      </c>
      <c r="D47">
        <v>166</v>
      </c>
      <c r="E47">
        <f>M46+owoce6[[#This Row],[dostawa_malin]]</f>
        <v>241</v>
      </c>
      <c r="F47">
        <f>N46+owoce6[[#This Row],[dostawa_truskawek]]</f>
        <v>480</v>
      </c>
      <c r="G47">
        <f>O46+owoce6[[#This Row],[dostawa_porzeczek]]</f>
        <v>339</v>
      </c>
      <c r="H47">
        <f>MAX(owoce6[[#This Row],[rano maliny]:[rano porzeczki]])</f>
        <v>480</v>
      </c>
      <c r="I47">
        <f>LARGE(owoce6[[#This Row],[rano maliny]:[rano porzeczki]],2)</f>
        <v>339</v>
      </c>
      <c r="J47" t="str">
        <f>IF(owoce6[[#This Row],[pierwszy składnik]]=owoce6[[#This Row],[rano maliny]], "maliny", IF(owoce6[[#This Row],[pierwszy składnik]]=owoce6[[#This Row],[rano truskawki]], "truskawki", "porzeczki"))</f>
        <v>truskawki</v>
      </c>
      <c r="K47" t="str">
        <f>IF(owoce6[[#This Row],[drugi składnik]]=owoce6[[#This Row],[rano maliny]], "maliny", IF(owoce6[[#This Row],[drugi składnik]]=owoce6[[#This Row],[rano truskawki]], "truskawki", "porzeczki"))</f>
        <v>porzeczki</v>
      </c>
      <c r="L4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47">
        <f>IF(OR(owoce6[[#This Row],[nazwa składnika]]="maliny",owoce6[[#This Row],[nazwa składnika 2]]="maliny"),(owoce6[[#This Row],[rano maliny]]-owoce6[[#This Row],[drugi składnik]])*1,owoce6[[#This Row],[rano maliny]]*1)</f>
        <v>241</v>
      </c>
      <c r="N47">
        <f>IF(OR(owoce6[[#This Row],[nazwa składnika]]="truskawki",owoce6[[#This Row],[nazwa składnika 2]]="truskawki"),(owoce6[[#This Row],[rano truskawki]]-owoce6[[#This Row],[drugi składnik]])*1,owoce6[[#This Row],[rano truskawki]]*1)</f>
        <v>141</v>
      </c>
      <c r="O47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48" spans="1:15" x14ac:dyDescent="0.25">
      <c r="A48" s="1">
        <v>43998</v>
      </c>
      <c r="B48">
        <v>365</v>
      </c>
      <c r="C48">
        <v>256</v>
      </c>
      <c r="D48">
        <v>132</v>
      </c>
      <c r="E48">
        <f>M47+owoce6[[#This Row],[dostawa_malin]]</f>
        <v>606</v>
      </c>
      <c r="F48">
        <f>N47+owoce6[[#This Row],[dostawa_truskawek]]</f>
        <v>397</v>
      </c>
      <c r="G48">
        <f>O47+owoce6[[#This Row],[dostawa_porzeczek]]</f>
        <v>132</v>
      </c>
      <c r="H48">
        <f>MAX(owoce6[[#This Row],[rano maliny]:[rano porzeczki]])</f>
        <v>606</v>
      </c>
      <c r="I48">
        <f>LARGE(owoce6[[#This Row],[rano maliny]:[rano porzeczki]],2)</f>
        <v>397</v>
      </c>
      <c r="J48" t="str">
        <f>IF(owoce6[[#This Row],[pierwszy składnik]]=owoce6[[#This Row],[rano maliny]], "maliny", IF(owoce6[[#This Row],[pierwszy składnik]]=owoce6[[#This Row],[rano truskawki]], "truskawki", "porzeczki"))</f>
        <v>maliny</v>
      </c>
      <c r="K48" t="str">
        <f>IF(owoce6[[#This Row],[drugi składnik]]=owoce6[[#This Row],[rano maliny]], "maliny", IF(owoce6[[#This Row],[drugi składnik]]=owoce6[[#This Row],[rano truskawki]], "truskawki", "porzeczki"))</f>
        <v>truskawki</v>
      </c>
      <c r="L4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48">
        <f>IF(OR(owoce6[[#This Row],[nazwa składnika]]="maliny",owoce6[[#This Row],[nazwa składnika 2]]="maliny"),(owoce6[[#This Row],[rano maliny]]-owoce6[[#This Row],[drugi składnik]])*1,owoce6[[#This Row],[rano maliny]]*1)</f>
        <v>209</v>
      </c>
      <c r="N48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48">
        <f>IF(OR(owoce6[[#This Row],[nazwa składnika]]="porzeczki",owoce6[[#This Row],[nazwa składnika 2]]="porzeczki"),(owoce6[[#This Row],[rano porzeczki]]-owoce6[[#This Row],[drugi składnik]])*1,owoce6[[#This Row],[rano porzeczki]]*1)</f>
        <v>132</v>
      </c>
    </row>
    <row r="49" spans="1:15" x14ac:dyDescent="0.25">
      <c r="A49" s="1">
        <v>43999</v>
      </c>
      <c r="B49">
        <v>225</v>
      </c>
      <c r="C49">
        <v>392</v>
      </c>
      <c r="D49">
        <v>158</v>
      </c>
      <c r="E49">
        <f>M48+owoce6[[#This Row],[dostawa_malin]]</f>
        <v>434</v>
      </c>
      <c r="F49">
        <f>N48+owoce6[[#This Row],[dostawa_truskawek]]</f>
        <v>392</v>
      </c>
      <c r="G49">
        <f>O48+owoce6[[#This Row],[dostawa_porzeczek]]</f>
        <v>290</v>
      </c>
      <c r="H49">
        <f>MAX(owoce6[[#This Row],[rano maliny]:[rano porzeczki]])</f>
        <v>434</v>
      </c>
      <c r="I49">
        <f>LARGE(owoce6[[#This Row],[rano maliny]:[rano porzeczki]],2)</f>
        <v>392</v>
      </c>
      <c r="J49" t="str">
        <f>IF(owoce6[[#This Row],[pierwszy składnik]]=owoce6[[#This Row],[rano maliny]], "maliny", IF(owoce6[[#This Row],[pierwszy składnik]]=owoce6[[#This Row],[rano truskawki]], "truskawki", "porzeczki"))</f>
        <v>maliny</v>
      </c>
      <c r="K49" t="str">
        <f>IF(owoce6[[#This Row],[drugi składnik]]=owoce6[[#This Row],[rano maliny]], "maliny", IF(owoce6[[#This Row],[drugi składnik]]=owoce6[[#This Row],[rano truskawki]], "truskawki", "porzeczki"))</f>
        <v>truskawki</v>
      </c>
      <c r="L4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49">
        <f>IF(OR(owoce6[[#This Row],[nazwa składnika]]="maliny",owoce6[[#This Row],[nazwa składnika 2]]="maliny"),(owoce6[[#This Row],[rano maliny]]-owoce6[[#This Row],[drugi składnik]])*1,owoce6[[#This Row],[rano maliny]]*1)</f>
        <v>42</v>
      </c>
      <c r="N49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49">
        <f>IF(OR(owoce6[[#This Row],[nazwa składnika]]="porzeczki",owoce6[[#This Row],[nazwa składnika 2]]="porzeczki"),(owoce6[[#This Row],[rano porzeczki]]-owoce6[[#This Row],[drugi składnik]])*1,owoce6[[#This Row],[rano porzeczki]]*1)</f>
        <v>290</v>
      </c>
    </row>
    <row r="50" spans="1:15" x14ac:dyDescent="0.25">
      <c r="A50" s="1">
        <v>44000</v>
      </c>
      <c r="B50">
        <v>335</v>
      </c>
      <c r="C50">
        <v>254</v>
      </c>
      <c r="D50">
        <v>173</v>
      </c>
      <c r="E50">
        <f>M49+owoce6[[#This Row],[dostawa_malin]]</f>
        <v>377</v>
      </c>
      <c r="F50">
        <f>N49+owoce6[[#This Row],[dostawa_truskawek]]</f>
        <v>254</v>
      </c>
      <c r="G50">
        <f>O49+owoce6[[#This Row],[dostawa_porzeczek]]</f>
        <v>463</v>
      </c>
      <c r="H50">
        <f>MAX(owoce6[[#This Row],[rano maliny]:[rano porzeczki]])</f>
        <v>463</v>
      </c>
      <c r="I50">
        <f>LARGE(owoce6[[#This Row],[rano maliny]:[rano porzeczki]],2)</f>
        <v>377</v>
      </c>
      <c r="J50" t="str">
        <f>IF(owoce6[[#This Row],[pierwszy składnik]]=owoce6[[#This Row],[rano maliny]], "maliny", IF(owoce6[[#This Row],[pierwszy składnik]]=owoce6[[#This Row],[rano truskawki]], "truskawki", "porzeczki"))</f>
        <v>porzeczki</v>
      </c>
      <c r="K50" t="str">
        <f>IF(owoce6[[#This Row],[drugi składnik]]=owoce6[[#This Row],[rano maliny]], "maliny", IF(owoce6[[#This Row],[drugi składnik]]=owoce6[[#This Row],[rano truskawki]], "truskawki", "porzeczki"))</f>
        <v>maliny</v>
      </c>
      <c r="L5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50">
        <f>IF(OR(owoce6[[#This Row],[nazwa składnika]]="maliny",owoce6[[#This Row],[nazwa składnika 2]]="maliny"),(owoce6[[#This Row],[rano maliny]]-owoce6[[#This Row],[drugi składnik]])*1,owoce6[[#This Row],[rano maliny]]*1)</f>
        <v>0</v>
      </c>
      <c r="N50">
        <f>IF(OR(owoce6[[#This Row],[nazwa składnika]]="truskawki",owoce6[[#This Row],[nazwa składnika 2]]="truskawki"),(owoce6[[#This Row],[rano truskawki]]-owoce6[[#This Row],[drugi składnik]])*1,owoce6[[#This Row],[rano truskawki]]*1)</f>
        <v>254</v>
      </c>
      <c r="O50">
        <f>IF(OR(owoce6[[#This Row],[nazwa składnika]]="porzeczki",owoce6[[#This Row],[nazwa składnika 2]]="porzeczki"),(owoce6[[#This Row],[rano porzeczki]]-owoce6[[#This Row],[drugi składnik]])*1,owoce6[[#This Row],[rano porzeczki]]*1)</f>
        <v>86</v>
      </c>
    </row>
    <row r="51" spans="1:15" x14ac:dyDescent="0.25">
      <c r="A51" s="1">
        <v>44001</v>
      </c>
      <c r="B51">
        <v>376</v>
      </c>
      <c r="C51">
        <v>258</v>
      </c>
      <c r="D51">
        <v>151</v>
      </c>
      <c r="E51">
        <f>M50+owoce6[[#This Row],[dostawa_malin]]</f>
        <v>376</v>
      </c>
      <c r="F51">
        <f>N50+owoce6[[#This Row],[dostawa_truskawek]]</f>
        <v>512</v>
      </c>
      <c r="G51">
        <f>O50+owoce6[[#This Row],[dostawa_porzeczek]]</f>
        <v>237</v>
      </c>
      <c r="H51">
        <f>MAX(owoce6[[#This Row],[rano maliny]:[rano porzeczki]])</f>
        <v>512</v>
      </c>
      <c r="I51">
        <f>LARGE(owoce6[[#This Row],[rano maliny]:[rano porzeczki]],2)</f>
        <v>376</v>
      </c>
      <c r="J51" t="str">
        <f>IF(owoce6[[#This Row],[pierwszy składnik]]=owoce6[[#This Row],[rano maliny]], "maliny", IF(owoce6[[#This Row],[pierwszy składnik]]=owoce6[[#This Row],[rano truskawki]], "truskawki", "porzeczki"))</f>
        <v>truskawki</v>
      </c>
      <c r="K51" t="str">
        <f>IF(owoce6[[#This Row],[drugi składnik]]=owoce6[[#This Row],[rano maliny]], "maliny", IF(owoce6[[#This Row],[drugi składnik]]=owoce6[[#This Row],[rano truskawki]], "truskawki", "porzeczki"))</f>
        <v>maliny</v>
      </c>
      <c r="L5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51">
        <f>IF(OR(owoce6[[#This Row],[nazwa składnika]]="maliny",owoce6[[#This Row],[nazwa składnika 2]]="maliny"),(owoce6[[#This Row],[rano maliny]]-owoce6[[#This Row],[drugi składnik]])*1,owoce6[[#This Row],[rano maliny]]*1)</f>
        <v>0</v>
      </c>
      <c r="N51">
        <f>IF(OR(owoce6[[#This Row],[nazwa składnika]]="truskawki",owoce6[[#This Row],[nazwa składnika 2]]="truskawki"),(owoce6[[#This Row],[rano truskawki]]-owoce6[[#This Row],[drugi składnik]])*1,owoce6[[#This Row],[rano truskawki]]*1)</f>
        <v>136</v>
      </c>
      <c r="O51">
        <f>IF(OR(owoce6[[#This Row],[nazwa składnika]]="porzeczki",owoce6[[#This Row],[nazwa składnika 2]]="porzeczki"),(owoce6[[#This Row],[rano porzeczki]]-owoce6[[#This Row],[drugi składnik]])*1,owoce6[[#This Row],[rano porzeczki]]*1)</f>
        <v>237</v>
      </c>
    </row>
    <row r="52" spans="1:15" x14ac:dyDescent="0.25">
      <c r="A52" s="1">
        <v>44002</v>
      </c>
      <c r="B52">
        <v>310</v>
      </c>
      <c r="C52">
        <v>248</v>
      </c>
      <c r="D52">
        <v>173</v>
      </c>
      <c r="E52">
        <f>M51+owoce6[[#This Row],[dostawa_malin]]</f>
        <v>310</v>
      </c>
      <c r="F52">
        <f>N51+owoce6[[#This Row],[dostawa_truskawek]]</f>
        <v>384</v>
      </c>
      <c r="G52">
        <f>O51+owoce6[[#This Row],[dostawa_porzeczek]]</f>
        <v>410</v>
      </c>
      <c r="H52">
        <f>MAX(owoce6[[#This Row],[rano maliny]:[rano porzeczki]])</f>
        <v>410</v>
      </c>
      <c r="I52">
        <f>LARGE(owoce6[[#This Row],[rano maliny]:[rano porzeczki]],2)</f>
        <v>384</v>
      </c>
      <c r="J52" t="str">
        <f>IF(owoce6[[#This Row],[pierwszy składnik]]=owoce6[[#This Row],[rano maliny]], "maliny", IF(owoce6[[#This Row],[pierwszy składnik]]=owoce6[[#This Row],[rano truskawki]], "truskawki", "porzeczki"))</f>
        <v>porzeczki</v>
      </c>
      <c r="K52" t="str">
        <f>IF(owoce6[[#This Row],[drugi składnik]]=owoce6[[#This Row],[rano maliny]], "maliny", IF(owoce6[[#This Row],[drugi składnik]]=owoce6[[#This Row],[rano truskawki]], "truskawki", "porzeczki"))</f>
        <v>truskawki</v>
      </c>
      <c r="L5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52">
        <f>IF(OR(owoce6[[#This Row],[nazwa składnika]]="maliny",owoce6[[#This Row],[nazwa składnika 2]]="maliny"),(owoce6[[#This Row],[rano maliny]]-owoce6[[#This Row],[drugi składnik]])*1,owoce6[[#This Row],[rano maliny]]*1)</f>
        <v>310</v>
      </c>
      <c r="N52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52">
        <f>IF(OR(owoce6[[#This Row],[nazwa składnika]]="porzeczki",owoce6[[#This Row],[nazwa składnika 2]]="porzeczki"),(owoce6[[#This Row],[rano porzeczki]]-owoce6[[#This Row],[drugi składnik]])*1,owoce6[[#This Row],[rano porzeczki]]*1)</f>
        <v>26</v>
      </c>
    </row>
    <row r="53" spans="1:15" x14ac:dyDescent="0.25">
      <c r="A53" s="1">
        <v>44003</v>
      </c>
      <c r="B53">
        <v>408</v>
      </c>
      <c r="C53">
        <v>250</v>
      </c>
      <c r="D53">
        <v>242</v>
      </c>
      <c r="E53">
        <f>M52+owoce6[[#This Row],[dostawa_malin]]</f>
        <v>718</v>
      </c>
      <c r="F53">
        <f>N52+owoce6[[#This Row],[dostawa_truskawek]]</f>
        <v>250</v>
      </c>
      <c r="G53">
        <f>O52+owoce6[[#This Row],[dostawa_porzeczek]]</f>
        <v>268</v>
      </c>
      <c r="H53">
        <f>MAX(owoce6[[#This Row],[rano maliny]:[rano porzeczki]])</f>
        <v>718</v>
      </c>
      <c r="I53">
        <f>LARGE(owoce6[[#This Row],[rano maliny]:[rano porzeczki]],2)</f>
        <v>268</v>
      </c>
      <c r="J53" t="str">
        <f>IF(owoce6[[#This Row],[pierwszy składnik]]=owoce6[[#This Row],[rano maliny]], "maliny", IF(owoce6[[#This Row],[pierwszy składnik]]=owoce6[[#This Row],[rano truskawki]], "truskawki", "porzeczki"))</f>
        <v>maliny</v>
      </c>
      <c r="K53" t="str">
        <f>IF(owoce6[[#This Row],[drugi składnik]]=owoce6[[#This Row],[rano maliny]], "maliny", IF(owoce6[[#This Row],[drugi składnik]]=owoce6[[#This Row],[rano truskawki]], "truskawki", "porzeczki"))</f>
        <v>porzeczki</v>
      </c>
      <c r="L5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53">
        <f>IF(OR(owoce6[[#This Row],[nazwa składnika]]="maliny",owoce6[[#This Row],[nazwa składnika 2]]="maliny"),(owoce6[[#This Row],[rano maliny]]-owoce6[[#This Row],[drugi składnik]])*1,owoce6[[#This Row],[rano maliny]]*1)</f>
        <v>450</v>
      </c>
      <c r="N53">
        <f>IF(OR(owoce6[[#This Row],[nazwa składnika]]="truskawki",owoce6[[#This Row],[nazwa składnika 2]]="truskawki"),(owoce6[[#This Row],[rano truskawki]]-owoce6[[#This Row],[drugi składnik]])*1,owoce6[[#This Row],[rano truskawki]]*1)</f>
        <v>250</v>
      </c>
      <c r="O53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54" spans="1:15" x14ac:dyDescent="0.25">
      <c r="A54" s="1">
        <v>44004</v>
      </c>
      <c r="B54">
        <v>256</v>
      </c>
      <c r="C54">
        <v>393</v>
      </c>
      <c r="D54">
        <v>219</v>
      </c>
      <c r="E54">
        <f>M53+owoce6[[#This Row],[dostawa_malin]]</f>
        <v>706</v>
      </c>
      <c r="F54">
        <f>N53+owoce6[[#This Row],[dostawa_truskawek]]</f>
        <v>643</v>
      </c>
      <c r="G54">
        <f>O53+owoce6[[#This Row],[dostawa_porzeczek]]</f>
        <v>219</v>
      </c>
      <c r="H54">
        <f>MAX(owoce6[[#This Row],[rano maliny]:[rano porzeczki]])</f>
        <v>706</v>
      </c>
      <c r="I54">
        <f>LARGE(owoce6[[#This Row],[rano maliny]:[rano porzeczki]],2)</f>
        <v>643</v>
      </c>
      <c r="J54" t="str">
        <f>IF(owoce6[[#This Row],[pierwszy składnik]]=owoce6[[#This Row],[rano maliny]], "maliny", IF(owoce6[[#This Row],[pierwszy składnik]]=owoce6[[#This Row],[rano truskawki]], "truskawki", "porzeczki"))</f>
        <v>maliny</v>
      </c>
      <c r="K54" t="str">
        <f>IF(owoce6[[#This Row],[drugi składnik]]=owoce6[[#This Row],[rano maliny]], "maliny", IF(owoce6[[#This Row],[drugi składnik]]=owoce6[[#This Row],[rano truskawki]], "truskawki", "porzeczki"))</f>
        <v>truskawki</v>
      </c>
      <c r="L5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54">
        <f>IF(OR(owoce6[[#This Row],[nazwa składnika]]="maliny",owoce6[[#This Row],[nazwa składnika 2]]="maliny"),(owoce6[[#This Row],[rano maliny]]-owoce6[[#This Row],[drugi składnik]])*1,owoce6[[#This Row],[rano maliny]]*1)</f>
        <v>63</v>
      </c>
      <c r="N54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54">
        <f>IF(OR(owoce6[[#This Row],[nazwa składnika]]="porzeczki",owoce6[[#This Row],[nazwa składnika 2]]="porzeczki"),(owoce6[[#This Row],[rano porzeczki]]-owoce6[[#This Row],[drugi składnik]])*1,owoce6[[#This Row],[rano porzeczki]]*1)</f>
        <v>219</v>
      </c>
    </row>
    <row r="55" spans="1:15" x14ac:dyDescent="0.25">
      <c r="A55" s="1">
        <v>44005</v>
      </c>
      <c r="B55">
        <v>322</v>
      </c>
      <c r="C55">
        <v>425</v>
      </c>
      <c r="D55">
        <v>215</v>
      </c>
      <c r="E55">
        <f>M54+owoce6[[#This Row],[dostawa_malin]]</f>
        <v>385</v>
      </c>
      <c r="F55">
        <f>N54+owoce6[[#This Row],[dostawa_truskawek]]</f>
        <v>425</v>
      </c>
      <c r="G55">
        <f>O54+owoce6[[#This Row],[dostawa_porzeczek]]</f>
        <v>434</v>
      </c>
      <c r="H55">
        <f>MAX(owoce6[[#This Row],[rano maliny]:[rano porzeczki]])</f>
        <v>434</v>
      </c>
      <c r="I55">
        <f>LARGE(owoce6[[#This Row],[rano maliny]:[rano porzeczki]],2)</f>
        <v>425</v>
      </c>
      <c r="J55" t="str">
        <f>IF(owoce6[[#This Row],[pierwszy składnik]]=owoce6[[#This Row],[rano maliny]], "maliny", IF(owoce6[[#This Row],[pierwszy składnik]]=owoce6[[#This Row],[rano truskawki]], "truskawki", "porzeczki"))</f>
        <v>porzeczki</v>
      </c>
      <c r="K55" t="str">
        <f>IF(owoce6[[#This Row],[drugi składnik]]=owoce6[[#This Row],[rano maliny]], "maliny", IF(owoce6[[#This Row],[drugi składnik]]=owoce6[[#This Row],[rano truskawki]], "truskawki", "porzeczki"))</f>
        <v>truskawki</v>
      </c>
      <c r="L5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55">
        <f>IF(OR(owoce6[[#This Row],[nazwa składnika]]="maliny",owoce6[[#This Row],[nazwa składnika 2]]="maliny"),(owoce6[[#This Row],[rano maliny]]-owoce6[[#This Row],[drugi składnik]])*1,owoce6[[#This Row],[rano maliny]]*1)</f>
        <v>385</v>
      </c>
      <c r="N55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55">
        <f>IF(OR(owoce6[[#This Row],[nazwa składnika]]="porzeczki",owoce6[[#This Row],[nazwa składnika 2]]="porzeczki"),(owoce6[[#This Row],[rano porzeczki]]-owoce6[[#This Row],[drugi składnik]])*1,owoce6[[#This Row],[rano porzeczki]]*1)</f>
        <v>9</v>
      </c>
    </row>
    <row r="56" spans="1:15" x14ac:dyDescent="0.25">
      <c r="A56" s="1">
        <v>44006</v>
      </c>
      <c r="B56">
        <v>447</v>
      </c>
      <c r="C56">
        <v>385</v>
      </c>
      <c r="D56">
        <v>212</v>
      </c>
      <c r="E56">
        <f>M55+owoce6[[#This Row],[dostawa_malin]]</f>
        <v>832</v>
      </c>
      <c r="F56">
        <f>N55+owoce6[[#This Row],[dostawa_truskawek]]</f>
        <v>385</v>
      </c>
      <c r="G56">
        <f>O55+owoce6[[#This Row],[dostawa_porzeczek]]</f>
        <v>221</v>
      </c>
      <c r="H56">
        <f>MAX(owoce6[[#This Row],[rano maliny]:[rano porzeczki]])</f>
        <v>832</v>
      </c>
      <c r="I56">
        <f>LARGE(owoce6[[#This Row],[rano maliny]:[rano porzeczki]],2)</f>
        <v>385</v>
      </c>
      <c r="J56" t="str">
        <f>IF(owoce6[[#This Row],[pierwszy składnik]]=owoce6[[#This Row],[rano maliny]], "maliny", IF(owoce6[[#This Row],[pierwszy składnik]]=owoce6[[#This Row],[rano truskawki]], "truskawki", "porzeczki"))</f>
        <v>maliny</v>
      </c>
      <c r="K56" t="str">
        <f>IF(owoce6[[#This Row],[drugi składnik]]=owoce6[[#This Row],[rano maliny]], "maliny", IF(owoce6[[#This Row],[drugi składnik]]=owoce6[[#This Row],[rano truskawki]], "truskawki", "porzeczki"))</f>
        <v>truskawki</v>
      </c>
      <c r="L5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56">
        <f>IF(OR(owoce6[[#This Row],[nazwa składnika]]="maliny",owoce6[[#This Row],[nazwa składnika 2]]="maliny"),(owoce6[[#This Row],[rano maliny]]-owoce6[[#This Row],[drugi składnik]])*1,owoce6[[#This Row],[rano maliny]]*1)</f>
        <v>447</v>
      </c>
      <c r="N56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56">
        <f>IF(OR(owoce6[[#This Row],[nazwa składnika]]="porzeczki",owoce6[[#This Row],[nazwa składnika 2]]="porzeczki"),(owoce6[[#This Row],[rano porzeczki]]-owoce6[[#This Row],[drugi składnik]])*1,owoce6[[#This Row],[rano porzeczki]]*1)</f>
        <v>221</v>
      </c>
    </row>
    <row r="57" spans="1:15" x14ac:dyDescent="0.25">
      <c r="A57" s="1">
        <v>44007</v>
      </c>
      <c r="B57">
        <v>408</v>
      </c>
      <c r="C57">
        <v>260</v>
      </c>
      <c r="D57">
        <v>225</v>
      </c>
      <c r="E57">
        <f>M56+owoce6[[#This Row],[dostawa_malin]]</f>
        <v>855</v>
      </c>
      <c r="F57">
        <f>N56+owoce6[[#This Row],[dostawa_truskawek]]</f>
        <v>260</v>
      </c>
      <c r="G57">
        <f>O56+owoce6[[#This Row],[dostawa_porzeczek]]</f>
        <v>446</v>
      </c>
      <c r="H57">
        <f>MAX(owoce6[[#This Row],[rano maliny]:[rano porzeczki]])</f>
        <v>855</v>
      </c>
      <c r="I57">
        <f>LARGE(owoce6[[#This Row],[rano maliny]:[rano porzeczki]],2)</f>
        <v>446</v>
      </c>
      <c r="J57" t="str">
        <f>IF(owoce6[[#This Row],[pierwszy składnik]]=owoce6[[#This Row],[rano maliny]], "maliny", IF(owoce6[[#This Row],[pierwszy składnik]]=owoce6[[#This Row],[rano truskawki]], "truskawki", "porzeczki"))</f>
        <v>maliny</v>
      </c>
      <c r="K57" t="str">
        <f>IF(owoce6[[#This Row],[drugi składnik]]=owoce6[[#This Row],[rano maliny]], "maliny", IF(owoce6[[#This Row],[drugi składnik]]=owoce6[[#This Row],[rano truskawki]], "truskawki", "porzeczki"))</f>
        <v>porzeczki</v>
      </c>
      <c r="L5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57">
        <f>IF(OR(owoce6[[#This Row],[nazwa składnika]]="maliny",owoce6[[#This Row],[nazwa składnika 2]]="maliny"),(owoce6[[#This Row],[rano maliny]]-owoce6[[#This Row],[drugi składnik]])*1,owoce6[[#This Row],[rano maliny]]*1)</f>
        <v>409</v>
      </c>
      <c r="N57">
        <f>IF(OR(owoce6[[#This Row],[nazwa składnika]]="truskawki",owoce6[[#This Row],[nazwa składnika 2]]="truskawki"),(owoce6[[#This Row],[rano truskawki]]-owoce6[[#This Row],[drugi składnik]])*1,owoce6[[#This Row],[rano truskawki]]*1)</f>
        <v>260</v>
      </c>
      <c r="O57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58" spans="1:15" x14ac:dyDescent="0.25">
      <c r="A58" s="1">
        <v>44008</v>
      </c>
      <c r="B58">
        <v>283</v>
      </c>
      <c r="C58">
        <v>396</v>
      </c>
      <c r="D58">
        <v>221</v>
      </c>
      <c r="E58">
        <f>M57+owoce6[[#This Row],[dostawa_malin]]</f>
        <v>692</v>
      </c>
      <c r="F58">
        <f>N57+owoce6[[#This Row],[dostawa_truskawek]]</f>
        <v>656</v>
      </c>
      <c r="G58">
        <f>O57+owoce6[[#This Row],[dostawa_porzeczek]]</f>
        <v>221</v>
      </c>
      <c r="H58">
        <f>MAX(owoce6[[#This Row],[rano maliny]:[rano porzeczki]])</f>
        <v>692</v>
      </c>
      <c r="I58">
        <f>LARGE(owoce6[[#This Row],[rano maliny]:[rano porzeczki]],2)</f>
        <v>656</v>
      </c>
      <c r="J58" t="str">
        <f>IF(owoce6[[#This Row],[pierwszy składnik]]=owoce6[[#This Row],[rano maliny]], "maliny", IF(owoce6[[#This Row],[pierwszy składnik]]=owoce6[[#This Row],[rano truskawki]], "truskawki", "porzeczki"))</f>
        <v>maliny</v>
      </c>
      <c r="K58" t="str">
        <f>IF(owoce6[[#This Row],[drugi składnik]]=owoce6[[#This Row],[rano maliny]], "maliny", IF(owoce6[[#This Row],[drugi składnik]]=owoce6[[#This Row],[rano truskawki]], "truskawki", "porzeczki"))</f>
        <v>truskawki</v>
      </c>
      <c r="L5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58">
        <f>IF(OR(owoce6[[#This Row],[nazwa składnika]]="maliny",owoce6[[#This Row],[nazwa składnika 2]]="maliny"),(owoce6[[#This Row],[rano maliny]]-owoce6[[#This Row],[drugi składnik]])*1,owoce6[[#This Row],[rano maliny]]*1)</f>
        <v>36</v>
      </c>
      <c r="N58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58">
        <f>IF(OR(owoce6[[#This Row],[nazwa składnika]]="porzeczki",owoce6[[#This Row],[nazwa składnika 2]]="porzeczki"),(owoce6[[#This Row],[rano porzeczki]]-owoce6[[#This Row],[drugi składnik]])*1,owoce6[[#This Row],[rano porzeczki]]*1)</f>
        <v>221</v>
      </c>
    </row>
    <row r="59" spans="1:15" x14ac:dyDescent="0.25">
      <c r="A59" s="1">
        <v>44009</v>
      </c>
      <c r="B59">
        <v>414</v>
      </c>
      <c r="C59">
        <v>314</v>
      </c>
      <c r="D59">
        <v>220</v>
      </c>
      <c r="E59">
        <f>M58+owoce6[[#This Row],[dostawa_malin]]</f>
        <v>450</v>
      </c>
      <c r="F59">
        <f>N58+owoce6[[#This Row],[dostawa_truskawek]]</f>
        <v>314</v>
      </c>
      <c r="G59">
        <f>O58+owoce6[[#This Row],[dostawa_porzeczek]]</f>
        <v>441</v>
      </c>
      <c r="H59">
        <f>MAX(owoce6[[#This Row],[rano maliny]:[rano porzeczki]])</f>
        <v>450</v>
      </c>
      <c r="I59">
        <f>LARGE(owoce6[[#This Row],[rano maliny]:[rano porzeczki]],2)</f>
        <v>441</v>
      </c>
      <c r="J59" t="str">
        <f>IF(owoce6[[#This Row],[pierwszy składnik]]=owoce6[[#This Row],[rano maliny]], "maliny", IF(owoce6[[#This Row],[pierwszy składnik]]=owoce6[[#This Row],[rano truskawki]], "truskawki", "porzeczki"))</f>
        <v>maliny</v>
      </c>
      <c r="K59" t="str">
        <f>IF(owoce6[[#This Row],[drugi składnik]]=owoce6[[#This Row],[rano maliny]], "maliny", IF(owoce6[[#This Row],[drugi składnik]]=owoce6[[#This Row],[rano truskawki]], "truskawki", "porzeczki"))</f>
        <v>porzeczki</v>
      </c>
      <c r="L5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59">
        <f>IF(OR(owoce6[[#This Row],[nazwa składnika]]="maliny",owoce6[[#This Row],[nazwa składnika 2]]="maliny"),(owoce6[[#This Row],[rano maliny]]-owoce6[[#This Row],[drugi składnik]])*1,owoce6[[#This Row],[rano maliny]]*1)</f>
        <v>9</v>
      </c>
      <c r="N59">
        <f>IF(OR(owoce6[[#This Row],[nazwa składnika]]="truskawki",owoce6[[#This Row],[nazwa składnika 2]]="truskawki"),(owoce6[[#This Row],[rano truskawki]]-owoce6[[#This Row],[drugi składnik]])*1,owoce6[[#This Row],[rano truskawki]]*1)</f>
        <v>314</v>
      </c>
      <c r="O59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60" spans="1:15" x14ac:dyDescent="0.25">
      <c r="A60" s="1">
        <v>44010</v>
      </c>
      <c r="B60">
        <v>442</v>
      </c>
      <c r="C60">
        <v>449</v>
      </c>
      <c r="D60">
        <v>245</v>
      </c>
      <c r="E60">
        <f>M59+owoce6[[#This Row],[dostawa_malin]]</f>
        <v>451</v>
      </c>
      <c r="F60">
        <f>N59+owoce6[[#This Row],[dostawa_truskawek]]</f>
        <v>763</v>
      </c>
      <c r="G60">
        <f>O59+owoce6[[#This Row],[dostawa_porzeczek]]</f>
        <v>245</v>
      </c>
      <c r="H60">
        <f>MAX(owoce6[[#This Row],[rano maliny]:[rano porzeczki]])</f>
        <v>763</v>
      </c>
      <c r="I60">
        <f>LARGE(owoce6[[#This Row],[rano maliny]:[rano porzeczki]],2)</f>
        <v>451</v>
      </c>
      <c r="J60" t="str">
        <f>IF(owoce6[[#This Row],[pierwszy składnik]]=owoce6[[#This Row],[rano maliny]], "maliny", IF(owoce6[[#This Row],[pierwszy składnik]]=owoce6[[#This Row],[rano truskawki]], "truskawki", "porzeczki"))</f>
        <v>truskawki</v>
      </c>
      <c r="K60" t="str">
        <f>IF(owoce6[[#This Row],[drugi składnik]]=owoce6[[#This Row],[rano maliny]], "maliny", IF(owoce6[[#This Row],[drugi składnik]]=owoce6[[#This Row],[rano truskawki]], "truskawki", "porzeczki"))</f>
        <v>maliny</v>
      </c>
      <c r="L6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60">
        <f>IF(OR(owoce6[[#This Row],[nazwa składnika]]="maliny",owoce6[[#This Row],[nazwa składnika 2]]="maliny"),(owoce6[[#This Row],[rano maliny]]-owoce6[[#This Row],[drugi składnik]])*1,owoce6[[#This Row],[rano maliny]]*1)</f>
        <v>0</v>
      </c>
      <c r="N60">
        <f>IF(OR(owoce6[[#This Row],[nazwa składnika]]="truskawki",owoce6[[#This Row],[nazwa składnika 2]]="truskawki"),(owoce6[[#This Row],[rano truskawki]]-owoce6[[#This Row],[drugi składnik]])*1,owoce6[[#This Row],[rano truskawki]]*1)</f>
        <v>312</v>
      </c>
      <c r="O60">
        <f>IF(OR(owoce6[[#This Row],[nazwa składnika]]="porzeczki",owoce6[[#This Row],[nazwa składnika 2]]="porzeczki"),(owoce6[[#This Row],[rano porzeczki]]-owoce6[[#This Row],[drugi składnik]])*1,owoce6[[#This Row],[rano porzeczki]]*1)</f>
        <v>245</v>
      </c>
    </row>
    <row r="61" spans="1:15" x14ac:dyDescent="0.25">
      <c r="A61" s="1">
        <v>44011</v>
      </c>
      <c r="B61">
        <v>269</v>
      </c>
      <c r="C61">
        <v>370</v>
      </c>
      <c r="D61">
        <v>242</v>
      </c>
      <c r="E61">
        <f>M60+owoce6[[#This Row],[dostawa_malin]]</f>
        <v>269</v>
      </c>
      <c r="F61">
        <f>N60+owoce6[[#This Row],[dostawa_truskawek]]</f>
        <v>682</v>
      </c>
      <c r="G61">
        <f>O60+owoce6[[#This Row],[dostawa_porzeczek]]</f>
        <v>487</v>
      </c>
      <c r="H61">
        <f>MAX(owoce6[[#This Row],[rano maliny]:[rano porzeczki]])</f>
        <v>682</v>
      </c>
      <c r="I61">
        <f>LARGE(owoce6[[#This Row],[rano maliny]:[rano porzeczki]],2)</f>
        <v>487</v>
      </c>
      <c r="J61" t="str">
        <f>IF(owoce6[[#This Row],[pierwszy składnik]]=owoce6[[#This Row],[rano maliny]], "maliny", IF(owoce6[[#This Row],[pierwszy składnik]]=owoce6[[#This Row],[rano truskawki]], "truskawki", "porzeczki"))</f>
        <v>truskawki</v>
      </c>
      <c r="K61" t="str">
        <f>IF(owoce6[[#This Row],[drugi składnik]]=owoce6[[#This Row],[rano maliny]], "maliny", IF(owoce6[[#This Row],[drugi składnik]]=owoce6[[#This Row],[rano truskawki]], "truskawki", "porzeczki"))</f>
        <v>porzeczki</v>
      </c>
      <c r="L6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61">
        <f>IF(OR(owoce6[[#This Row],[nazwa składnika]]="maliny",owoce6[[#This Row],[nazwa składnika 2]]="maliny"),(owoce6[[#This Row],[rano maliny]]-owoce6[[#This Row],[drugi składnik]])*1,owoce6[[#This Row],[rano maliny]]*1)</f>
        <v>269</v>
      </c>
      <c r="N61">
        <f>IF(OR(owoce6[[#This Row],[nazwa składnika]]="truskawki",owoce6[[#This Row],[nazwa składnika 2]]="truskawki"),(owoce6[[#This Row],[rano truskawki]]-owoce6[[#This Row],[drugi składnik]])*1,owoce6[[#This Row],[rano truskawki]]*1)</f>
        <v>195</v>
      </c>
      <c r="O61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62" spans="1:15" x14ac:dyDescent="0.25">
      <c r="A62" s="1">
        <v>44012</v>
      </c>
      <c r="B62">
        <v>444</v>
      </c>
      <c r="C62">
        <v>350</v>
      </c>
      <c r="D62">
        <v>236</v>
      </c>
      <c r="E62">
        <f>M61+owoce6[[#This Row],[dostawa_malin]]</f>
        <v>713</v>
      </c>
      <c r="F62">
        <f>N61+owoce6[[#This Row],[dostawa_truskawek]]</f>
        <v>545</v>
      </c>
      <c r="G62">
        <f>O61+owoce6[[#This Row],[dostawa_porzeczek]]</f>
        <v>236</v>
      </c>
      <c r="H62">
        <f>MAX(owoce6[[#This Row],[rano maliny]:[rano porzeczki]])</f>
        <v>713</v>
      </c>
      <c r="I62">
        <f>LARGE(owoce6[[#This Row],[rano maliny]:[rano porzeczki]],2)</f>
        <v>545</v>
      </c>
      <c r="J62" t="str">
        <f>IF(owoce6[[#This Row],[pierwszy składnik]]=owoce6[[#This Row],[rano maliny]], "maliny", IF(owoce6[[#This Row],[pierwszy składnik]]=owoce6[[#This Row],[rano truskawki]], "truskawki", "porzeczki"))</f>
        <v>maliny</v>
      </c>
      <c r="K62" t="str">
        <f>IF(owoce6[[#This Row],[drugi składnik]]=owoce6[[#This Row],[rano maliny]], "maliny", IF(owoce6[[#This Row],[drugi składnik]]=owoce6[[#This Row],[rano truskawki]], "truskawki", "porzeczki"))</f>
        <v>truskawki</v>
      </c>
      <c r="L6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62">
        <f>IF(OR(owoce6[[#This Row],[nazwa składnika]]="maliny",owoce6[[#This Row],[nazwa składnika 2]]="maliny"),(owoce6[[#This Row],[rano maliny]]-owoce6[[#This Row],[drugi składnik]])*1,owoce6[[#This Row],[rano maliny]]*1)</f>
        <v>168</v>
      </c>
      <c r="N62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62">
        <f>IF(OR(owoce6[[#This Row],[nazwa składnika]]="porzeczki",owoce6[[#This Row],[nazwa składnika 2]]="porzeczki"),(owoce6[[#This Row],[rano porzeczki]]-owoce6[[#This Row],[drugi składnik]])*1,owoce6[[#This Row],[rano porzeczki]]*1)</f>
        <v>236</v>
      </c>
    </row>
    <row r="63" spans="1:15" x14ac:dyDescent="0.25">
      <c r="A63" s="1">
        <v>44013</v>
      </c>
      <c r="B63">
        <v>425</v>
      </c>
      <c r="C63">
        <v>342</v>
      </c>
      <c r="D63">
        <v>237</v>
      </c>
      <c r="E63">
        <f>M62+owoce6[[#This Row],[dostawa_malin]]</f>
        <v>593</v>
      </c>
      <c r="F63">
        <f>N62+owoce6[[#This Row],[dostawa_truskawek]]</f>
        <v>342</v>
      </c>
      <c r="G63">
        <f>O62+owoce6[[#This Row],[dostawa_porzeczek]]</f>
        <v>473</v>
      </c>
      <c r="H63">
        <f>MAX(owoce6[[#This Row],[rano maliny]:[rano porzeczki]])</f>
        <v>593</v>
      </c>
      <c r="I63">
        <f>LARGE(owoce6[[#This Row],[rano maliny]:[rano porzeczki]],2)</f>
        <v>473</v>
      </c>
      <c r="J63" t="str">
        <f>IF(owoce6[[#This Row],[pierwszy składnik]]=owoce6[[#This Row],[rano maliny]], "maliny", IF(owoce6[[#This Row],[pierwszy składnik]]=owoce6[[#This Row],[rano truskawki]], "truskawki", "porzeczki"))</f>
        <v>maliny</v>
      </c>
      <c r="K63" t="str">
        <f>IF(owoce6[[#This Row],[drugi składnik]]=owoce6[[#This Row],[rano maliny]], "maliny", IF(owoce6[[#This Row],[drugi składnik]]=owoce6[[#This Row],[rano truskawki]], "truskawki", "porzeczki"))</f>
        <v>porzeczki</v>
      </c>
      <c r="L6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63">
        <f>IF(OR(owoce6[[#This Row],[nazwa składnika]]="maliny",owoce6[[#This Row],[nazwa składnika 2]]="maliny"),(owoce6[[#This Row],[rano maliny]]-owoce6[[#This Row],[drugi składnik]])*1,owoce6[[#This Row],[rano maliny]]*1)</f>
        <v>120</v>
      </c>
      <c r="N63">
        <f>IF(OR(owoce6[[#This Row],[nazwa składnika]]="truskawki",owoce6[[#This Row],[nazwa składnika 2]]="truskawki"),(owoce6[[#This Row],[rano truskawki]]-owoce6[[#This Row],[drugi składnik]])*1,owoce6[[#This Row],[rano truskawki]]*1)</f>
        <v>342</v>
      </c>
      <c r="O63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64" spans="1:15" x14ac:dyDescent="0.25">
      <c r="A64" s="1">
        <v>44014</v>
      </c>
      <c r="B64">
        <v>377</v>
      </c>
      <c r="C64">
        <v>290</v>
      </c>
      <c r="D64">
        <v>240</v>
      </c>
      <c r="E64">
        <f>M63+owoce6[[#This Row],[dostawa_malin]]</f>
        <v>497</v>
      </c>
      <c r="F64">
        <f>N63+owoce6[[#This Row],[dostawa_truskawek]]</f>
        <v>632</v>
      </c>
      <c r="G64">
        <f>O63+owoce6[[#This Row],[dostawa_porzeczek]]</f>
        <v>240</v>
      </c>
      <c r="H64">
        <f>MAX(owoce6[[#This Row],[rano maliny]:[rano porzeczki]])</f>
        <v>632</v>
      </c>
      <c r="I64">
        <f>LARGE(owoce6[[#This Row],[rano maliny]:[rano porzeczki]],2)</f>
        <v>497</v>
      </c>
      <c r="J64" t="str">
        <f>IF(owoce6[[#This Row],[pierwszy składnik]]=owoce6[[#This Row],[rano maliny]], "maliny", IF(owoce6[[#This Row],[pierwszy składnik]]=owoce6[[#This Row],[rano truskawki]], "truskawki", "porzeczki"))</f>
        <v>truskawki</v>
      </c>
      <c r="K64" t="str">
        <f>IF(owoce6[[#This Row],[drugi składnik]]=owoce6[[#This Row],[rano maliny]], "maliny", IF(owoce6[[#This Row],[drugi składnik]]=owoce6[[#This Row],[rano truskawki]], "truskawki", "porzeczki"))</f>
        <v>maliny</v>
      </c>
      <c r="L6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64">
        <f>IF(OR(owoce6[[#This Row],[nazwa składnika]]="maliny",owoce6[[#This Row],[nazwa składnika 2]]="maliny"),(owoce6[[#This Row],[rano maliny]]-owoce6[[#This Row],[drugi składnik]])*1,owoce6[[#This Row],[rano maliny]]*1)</f>
        <v>0</v>
      </c>
      <c r="N64">
        <f>IF(OR(owoce6[[#This Row],[nazwa składnika]]="truskawki",owoce6[[#This Row],[nazwa składnika 2]]="truskawki"),(owoce6[[#This Row],[rano truskawki]]-owoce6[[#This Row],[drugi składnik]])*1,owoce6[[#This Row],[rano truskawki]]*1)</f>
        <v>135</v>
      </c>
      <c r="O64">
        <f>IF(OR(owoce6[[#This Row],[nazwa składnika]]="porzeczki",owoce6[[#This Row],[nazwa składnika 2]]="porzeczki"),(owoce6[[#This Row],[rano porzeczki]]-owoce6[[#This Row],[drugi składnik]])*1,owoce6[[#This Row],[rano porzeczki]]*1)</f>
        <v>240</v>
      </c>
    </row>
    <row r="65" spans="1:15" x14ac:dyDescent="0.25">
      <c r="A65" s="1">
        <v>44015</v>
      </c>
      <c r="B65">
        <v>382</v>
      </c>
      <c r="C65">
        <v>360</v>
      </c>
      <c r="D65">
        <v>203</v>
      </c>
      <c r="E65">
        <f>M64+owoce6[[#This Row],[dostawa_malin]]</f>
        <v>382</v>
      </c>
      <c r="F65">
        <f>N64+owoce6[[#This Row],[dostawa_truskawek]]</f>
        <v>495</v>
      </c>
      <c r="G65">
        <f>O64+owoce6[[#This Row],[dostawa_porzeczek]]</f>
        <v>443</v>
      </c>
      <c r="H65">
        <f>MAX(owoce6[[#This Row],[rano maliny]:[rano porzeczki]])</f>
        <v>495</v>
      </c>
      <c r="I65">
        <f>LARGE(owoce6[[#This Row],[rano maliny]:[rano porzeczki]],2)</f>
        <v>443</v>
      </c>
      <c r="J65" t="str">
        <f>IF(owoce6[[#This Row],[pierwszy składnik]]=owoce6[[#This Row],[rano maliny]], "maliny", IF(owoce6[[#This Row],[pierwszy składnik]]=owoce6[[#This Row],[rano truskawki]], "truskawki", "porzeczki"))</f>
        <v>truskawki</v>
      </c>
      <c r="K65" t="str">
        <f>IF(owoce6[[#This Row],[drugi składnik]]=owoce6[[#This Row],[rano maliny]], "maliny", IF(owoce6[[#This Row],[drugi składnik]]=owoce6[[#This Row],[rano truskawki]], "truskawki", "porzeczki"))</f>
        <v>porzeczki</v>
      </c>
      <c r="L6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65">
        <f>IF(OR(owoce6[[#This Row],[nazwa składnika]]="maliny",owoce6[[#This Row],[nazwa składnika 2]]="maliny"),(owoce6[[#This Row],[rano maliny]]-owoce6[[#This Row],[drugi składnik]])*1,owoce6[[#This Row],[rano maliny]]*1)</f>
        <v>382</v>
      </c>
      <c r="N65">
        <f>IF(OR(owoce6[[#This Row],[nazwa składnika]]="truskawki",owoce6[[#This Row],[nazwa składnika 2]]="truskawki"),(owoce6[[#This Row],[rano truskawki]]-owoce6[[#This Row],[drugi składnik]])*1,owoce6[[#This Row],[rano truskawki]]*1)</f>
        <v>52</v>
      </c>
      <c r="O65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66" spans="1:15" x14ac:dyDescent="0.25">
      <c r="A66" s="1">
        <v>44016</v>
      </c>
      <c r="B66">
        <v>287</v>
      </c>
      <c r="C66">
        <v>428</v>
      </c>
      <c r="D66">
        <v>204</v>
      </c>
      <c r="E66">
        <f>M65+owoce6[[#This Row],[dostawa_malin]]</f>
        <v>669</v>
      </c>
      <c r="F66">
        <f>N65+owoce6[[#This Row],[dostawa_truskawek]]</f>
        <v>480</v>
      </c>
      <c r="G66">
        <f>O65+owoce6[[#This Row],[dostawa_porzeczek]]</f>
        <v>204</v>
      </c>
      <c r="H66">
        <f>MAX(owoce6[[#This Row],[rano maliny]:[rano porzeczki]])</f>
        <v>669</v>
      </c>
      <c r="I66">
        <f>LARGE(owoce6[[#This Row],[rano maliny]:[rano porzeczki]],2)</f>
        <v>480</v>
      </c>
      <c r="J66" t="str">
        <f>IF(owoce6[[#This Row],[pierwszy składnik]]=owoce6[[#This Row],[rano maliny]], "maliny", IF(owoce6[[#This Row],[pierwszy składnik]]=owoce6[[#This Row],[rano truskawki]], "truskawki", "porzeczki"))</f>
        <v>maliny</v>
      </c>
      <c r="K66" t="str">
        <f>IF(owoce6[[#This Row],[drugi składnik]]=owoce6[[#This Row],[rano maliny]], "maliny", IF(owoce6[[#This Row],[drugi składnik]]=owoce6[[#This Row],[rano truskawki]], "truskawki", "porzeczki"))</f>
        <v>truskawki</v>
      </c>
      <c r="L6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66">
        <f>IF(OR(owoce6[[#This Row],[nazwa składnika]]="maliny",owoce6[[#This Row],[nazwa składnika 2]]="maliny"),(owoce6[[#This Row],[rano maliny]]-owoce6[[#This Row],[drugi składnik]])*1,owoce6[[#This Row],[rano maliny]]*1)</f>
        <v>189</v>
      </c>
      <c r="N66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66">
        <f>IF(OR(owoce6[[#This Row],[nazwa składnika]]="porzeczki",owoce6[[#This Row],[nazwa składnika 2]]="porzeczki"),(owoce6[[#This Row],[rano porzeczki]]-owoce6[[#This Row],[drugi składnik]])*1,owoce6[[#This Row],[rano porzeczki]]*1)</f>
        <v>204</v>
      </c>
    </row>
    <row r="67" spans="1:15" x14ac:dyDescent="0.25">
      <c r="A67" s="1">
        <v>44017</v>
      </c>
      <c r="B67">
        <v>429</v>
      </c>
      <c r="C67">
        <v>394</v>
      </c>
      <c r="D67">
        <v>246</v>
      </c>
      <c r="E67">
        <f>M66+owoce6[[#This Row],[dostawa_malin]]</f>
        <v>618</v>
      </c>
      <c r="F67">
        <f>N66+owoce6[[#This Row],[dostawa_truskawek]]</f>
        <v>394</v>
      </c>
      <c r="G67">
        <f>O66+owoce6[[#This Row],[dostawa_porzeczek]]</f>
        <v>450</v>
      </c>
      <c r="H67">
        <f>MAX(owoce6[[#This Row],[rano maliny]:[rano porzeczki]])</f>
        <v>618</v>
      </c>
      <c r="I67">
        <f>LARGE(owoce6[[#This Row],[rano maliny]:[rano porzeczki]],2)</f>
        <v>450</v>
      </c>
      <c r="J67" t="str">
        <f>IF(owoce6[[#This Row],[pierwszy składnik]]=owoce6[[#This Row],[rano maliny]], "maliny", IF(owoce6[[#This Row],[pierwszy składnik]]=owoce6[[#This Row],[rano truskawki]], "truskawki", "porzeczki"))</f>
        <v>maliny</v>
      </c>
      <c r="K67" t="str">
        <f>IF(owoce6[[#This Row],[drugi składnik]]=owoce6[[#This Row],[rano maliny]], "maliny", IF(owoce6[[#This Row],[drugi składnik]]=owoce6[[#This Row],[rano truskawki]], "truskawki", "porzeczki"))</f>
        <v>porzeczki</v>
      </c>
      <c r="L6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67">
        <f>IF(OR(owoce6[[#This Row],[nazwa składnika]]="maliny",owoce6[[#This Row],[nazwa składnika 2]]="maliny"),(owoce6[[#This Row],[rano maliny]]-owoce6[[#This Row],[drugi składnik]])*1,owoce6[[#This Row],[rano maliny]]*1)</f>
        <v>168</v>
      </c>
      <c r="N67">
        <f>IF(OR(owoce6[[#This Row],[nazwa składnika]]="truskawki",owoce6[[#This Row],[nazwa składnika 2]]="truskawki"),(owoce6[[#This Row],[rano truskawki]]-owoce6[[#This Row],[drugi składnik]])*1,owoce6[[#This Row],[rano truskawki]]*1)</f>
        <v>394</v>
      </c>
      <c r="O67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68" spans="1:15" x14ac:dyDescent="0.25">
      <c r="A68" s="1">
        <v>44018</v>
      </c>
      <c r="B68">
        <v>287</v>
      </c>
      <c r="C68">
        <v>356</v>
      </c>
      <c r="D68">
        <v>233</v>
      </c>
      <c r="E68">
        <f>M67+owoce6[[#This Row],[dostawa_malin]]</f>
        <v>455</v>
      </c>
      <c r="F68">
        <f>N67+owoce6[[#This Row],[dostawa_truskawek]]</f>
        <v>750</v>
      </c>
      <c r="G68">
        <f>O67+owoce6[[#This Row],[dostawa_porzeczek]]</f>
        <v>233</v>
      </c>
      <c r="H68">
        <f>MAX(owoce6[[#This Row],[rano maliny]:[rano porzeczki]])</f>
        <v>750</v>
      </c>
      <c r="I68">
        <f>LARGE(owoce6[[#This Row],[rano maliny]:[rano porzeczki]],2)</f>
        <v>455</v>
      </c>
      <c r="J68" t="str">
        <f>IF(owoce6[[#This Row],[pierwszy składnik]]=owoce6[[#This Row],[rano maliny]], "maliny", IF(owoce6[[#This Row],[pierwszy składnik]]=owoce6[[#This Row],[rano truskawki]], "truskawki", "porzeczki"))</f>
        <v>truskawki</v>
      </c>
      <c r="K68" t="str">
        <f>IF(owoce6[[#This Row],[drugi składnik]]=owoce6[[#This Row],[rano maliny]], "maliny", IF(owoce6[[#This Row],[drugi składnik]]=owoce6[[#This Row],[rano truskawki]], "truskawki", "porzeczki"))</f>
        <v>maliny</v>
      </c>
      <c r="L6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68">
        <f>IF(OR(owoce6[[#This Row],[nazwa składnika]]="maliny",owoce6[[#This Row],[nazwa składnika 2]]="maliny"),(owoce6[[#This Row],[rano maliny]]-owoce6[[#This Row],[drugi składnik]])*1,owoce6[[#This Row],[rano maliny]]*1)</f>
        <v>0</v>
      </c>
      <c r="N68">
        <f>IF(OR(owoce6[[#This Row],[nazwa składnika]]="truskawki",owoce6[[#This Row],[nazwa składnika 2]]="truskawki"),(owoce6[[#This Row],[rano truskawki]]-owoce6[[#This Row],[drugi składnik]])*1,owoce6[[#This Row],[rano truskawki]]*1)</f>
        <v>295</v>
      </c>
      <c r="O68">
        <f>IF(OR(owoce6[[#This Row],[nazwa składnika]]="porzeczki",owoce6[[#This Row],[nazwa składnika 2]]="porzeczki"),(owoce6[[#This Row],[rano porzeczki]]-owoce6[[#This Row],[drugi składnik]])*1,owoce6[[#This Row],[rano porzeczki]]*1)</f>
        <v>233</v>
      </c>
    </row>
    <row r="69" spans="1:15" x14ac:dyDescent="0.25">
      <c r="A69" s="1">
        <v>44019</v>
      </c>
      <c r="B69">
        <v>421</v>
      </c>
      <c r="C69">
        <v>292</v>
      </c>
      <c r="D69">
        <v>226</v>
      </c>
      <c r="E69">
        <f>M68+owoce6[[#This Row],[dostawa_malin]]</f>
        <v>421</v>
      </c>
      <c r="F69">
        <f>N68+owoce6[[#This Row],[dostawa_truskawek]]</f>
        <v>587</v>
      </c>
      <c r="G69">
        <f>O68+owoce6[[#This Row],[dostawa_porzeczek]]</f>
        <v>459</v>
      </c>
      <c r="H69">
        <f>MAX(owoce6[[#This Row],[rano maliny]:[rano porzeczki]])</f>
        <v>587</v>
      </c>
      <c r="I69">
        <f>LARGE(owoce6[[#This Row],[rano maliny]:[rano porzeczki]],2)</f>
        <v>459</v>
      </c>
      <c r="J69" t="str">
        <f>IF(owoce6[[#This Row],[pierwszy składnik]]=owoce6[[#This Row],[rano maliny]], "maliny", IF(owoce6[[#This Row],[pierwszy składnik]]=owoce6[[#This Row],[rano truskawki]], "truskawki", "porzeczki"))</f>
        <v>truskawki</v>
      </c>
      <c r="K69" t="str">
        <f>IF(owoce6[[#This Row],[drugi składnik]]=owoce6[[#This Row],[rano maliny]], "maliny", IF(owoce6[[#This Row],[drugi składnik]]=owoce6[[#This Row],[rano truskawki]], "truskawki", "porzeczki"))</f>
        <v>porzeczki</v>
      </c>
      <c r="L6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69">
        <f>IF(OR(owoce6[[#This Row],[nazwa składnika]]="maliny",owoce6[[#This Row],[nazwa składnika 2]]="maliny"),(owoce6[[#This Row],[rano maliny]]-owoce6[[#This Row],[drugi składnik]])*1,owoce6[[#This Row],[rano maliny]]*1)</f>
        <v>421</v>
      </c>
      <c r="N69">
        <f>IF(OR(owoce6[[#This Row],[nazwa składnika]]="truskawki",owoce6[[#This Row],[nazwa składnika 2]]="truskawki"),(owoce6[[#This Row],[rano truskawki]]-owoce6[[#This Row],[drugi składnik]])*1,owoce6[[#This Row],[rano truskawki]]*1)</f>
        <v>128</v>
      </c>
      <c r="O69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70" spans="1:15" x14ac:dyDescent="0.25">
      <c r="A70" s="1">
        <v>44020</v>
      </c>
      <c r="B70">
        <v>334</v>
      </c>
      <c r="C70">
        <v>353</v>
      </c>
      <c r="D70">
        <v>282</v>
      </c>
      <c r="E70">
        <f>M69+owoce6[[#This Row],[dostawa_malin]]</f>
        <v>755</v>
      </c>
      <c r="F70">
        <f>N69+owoce6[[#This Row],[dostawa_truskawek]]</f>
        <v>481</v>
      </c>
      <c r="G70">
        <f>O69+owoce6[[#This Row],[dostawa_porzeczek]]</f>
        <v>282</v>
      </c>
      <c r="H70">
        <f>MAX(owoce6[[#This Row],[rano maliny]:[rano porzeczki]])</f>
        <v>755</v>
      </c>
      <c r="I70">
        <f>LARGE(owoce6[[#This Row],[rano maliny]:[rano porzeczki]],2)</f>
        <v>481</v>
      </c>
      <c r="J70" t="str">
        <f>IF(owoce6[[#This Row],[pierwszy składnik]]=owoce6[[#This Row],[rano maliny]], "maliny", IF(owoce6[[#This Row],[pierwszy składnik]]=owoce6[[#This Row],[rano truskawki]], "truskawki", "porzeczki"))</f>
        <v>maliny</v>
      </c>
      <c r="K70" t="str">
        <f>IF(owoce6[[#This Row],[drugi składnik]]=owoce6[[#This Row],[rano maliny]], "maliny", IF(owoce6[[#This Row],[drugi składnik]]=owoce6[[#This Row],[rano truskawki]], "truskawki", "porzeczki"))</f>
        <v>truskawki</v>
      </c>
      <c r="L7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70">
        <f>IF(OR(owoce6[[#This Row],[nazwa składnika]]="maliny",owoce6[[#This Row],[nazwa składnika 2]]="maliny"),(owoce6[[#This Row],[rano maliny]]-owoce6[[#This Row],[drugi składnik]])*1,owoce6[[#This Row],[rano maliny]]*1)</f>
        <v>274</v>
      </c>
      <c r="N70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70">
        <f>IF(OR(owoce6[[#This Row],[nazwa składnika]]="porzeczki",owoce6[[#This Row],[nazwa składnika 2]]="porzeczki"),(owoce6[[#This Row],[rano porzeczki]]-owoce6[[#This Row],[drugi składnik]])*1,owoce6[[#This Row],[rano porzeczki]]*1)</f>
        <v>282</v>
      </c>
    </row>
    <row r="71" spans="1:15" x14ac:dyDescent="0.25">
      <c r="A71" s="1">
        <v>44021</v>
      </c>
      <c r="B71">
        <v>282</v>
      </c>
      <c r="C71">
        <v>329</v>
      </c>
      <c r="D71">
        <v>262</v>
      </c>
      <c r="E71">
        <f>M70+owoce6[[#This Row],[dostawa_malin]]</f>
        <v>556</v>
      </c>
      <c r="F71">
        <f>N70+owoce6[[#This Row],[dostawa_truskawek]]</f>
        <v>329</v>
      </c>
      <c r="G71">
        <f>O70+owoce6[[#This Row],[dostawa_porzeczek]]</f>
        <v>544</v>
      </c>
      <c r="H71">
        <f>MAX(owoce6[[#This Row],[rano maliny]:[rano porzeczki]])</f>
        <v>556</v>
      </c>
      <c r="I71">
        <f>LARGE(owoce6[[#This Row],[rano maliny]:[rano porzeczki]],2)</f>
        <v>544</v>
      </c>
      <c r="J71" t="str">
        <f>IF(owoce6[[#This Row],[pierwszy składnik]]=owoce6[[#This Row],[rano maliny]], "maliny", IF(owoce6[[#This Row],[pierwszy składnik]]=owoce6[[#This Row],[rano truskawki]], "truskawki", "porzeczki"))</f>
        <v>maliny</v>
      </c>
      <c r="K71" t="str">
        <f>IF(owoce6[[#This Row],[drugi składnik]]=owoce6[[#This Row],[rano maliny]], "maliny", IF(owoce6[[#This Row],[drugi składnik]]=owoce6[[#This Row],[rano truskawki]], "truskawki", "porzeczki"))</f>
        <v>porzeczki</v>
      </c>
      <c r="L7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71">
        <f>IF(OR(owoce6[[#This Row],[nazwa składnika]]="maliny",owoce6[[#This Row],[nazwa składnika 2]]="maliny"),(owoce6[[#This Row],[rano maliny]]-owoce6[[#This Row],[drugi składnik]])*1,owoce6[[#This Row],[rano maliny]]*1)</f>
        <v>12</v>
      </c>
      <c r="N71">
        <f>IF(OR(owoce6[[#This Row],[nazwa składnika]]="truskawki",owoce6[[#This Row],[nazwa składnika 2]]="truskawki"),(owoce6[[#This Row],[rano truskawki]]-owoce6[[#This Row],[drugi składnik]])*1,owoce6[[#This Row],[rano truskawki]]*1)</f>
        <v>329</v>
      </c>
      <c r="O71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72" spans="1:15" x14ac:dyDescent="0.25">
      <c r="A72" s="1">
        <v>44022</v>
      </c>
      <c r="B72">
        <v>356</v>
      </c>
      <c r="C72">
        <v>331</v>
      </c>
      <c r="D72">
        <v>290</v>
      </c>
      <c r="E72">
        <f>M71+owoce6[[#This Row],[dostawa_malin]]</f>
        <v>368</v>
      </c>
      <c r="F72">
        <f>N71+owoce6[[#This Row],[dostawa_truskawek]]</f>
        <v>660</v>
      </c>
      <c r="G72">
        <f>O71+owoce6[[#This Row],[dostawa_porzeczek]]</f>
        <v>290</v>
      </c>
      <c r="H72">
        <f>MAX(owoce6[[#This Row],[rano maliny]:[rano porzeczki]])</f>
        <v>660</v>
      </c>
      <c r="I72">
        <f>LARGE(owoce6[[#This Row],[rano maliny]:[rano porzeczki]],2)</f>
        <v>368</v>
      </c>
      <c r="J72" t="str">
        <f>IF(owoce6[[#This Row],[pierwszy składnik]]=owoce6[[#This Row],[rano maliny]], "maliny", IF(owoce6[[#This Row],[pierwszy składnik]]=owoce6[[#This Row],[rano truskawki]], "truskawki", "porzeczki"))</f>
        <v>truskawki</v>
      </c>
      <c r="K72" t="str">
        <f>IF(owoce6[[#This Row],[drugi składnik]]=owoce6[[#This Row],[rano maliny]], "maliny", IF(owoce6[[#This Row],[drugi składnik]]=owoce6[[#This Row],[rano truskawki]], "truskawki", "porzeczki"))</f>
        <v>maliny</v>
      </c>
      <c r="L7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72">
        <f>IF(OR(owoce6[[#This Row],[nazwa składnika]]="maliny",owoce6[[#This Row],[nazwa składnika 2]]="maliny"),(owoce6[[#This Row],[rano maliny]]-owoce6[[#This Row],[drugi składnik]])*1,owoce6[[#This Row],[rano maliny]]*1)</f>
        <v>0</v>
      </c>
      <c r="N72">
        <f>IF(OR(owoce6[[#This Row],[nazwa składnika]]="truskawki",owoce6[[#This Row],[nazwa składnika 2]]="truskawki"),(owoce6[[#This Row],[rano truskawki]]-owoce6[[#This Row],[drugi składnik]])*1,owoce6[[#This Row],[rano truskawki]]*1)</f>
        <v>292</v>
      </c>
      <c r="O72">
        <f>IF(OR(owoce6[[#This Row],[nazwa składnika]]="porzeczki",owoce6[[#This Row],[nazwa składnika 2]]="porzeczki"),(owoce6[[#This Row],[rano porzeczki]]-owoce6[[#This Row],[drugi składnik]])*1,owoce6[[#This Row],[rano porzeczki]]*1)</f>
        <v>290</v>
      </c>
    </row>
    <row r="73" spans="1:15" x14ac:dyDescent="0.25">
      <c r="A73" s="1">
        <v>44023</v>
      </c>
      <c r="B73">
        <v>307</v>
      </c>
      <c r="C73">
        <v>394</v>
      </c>
      <c r="D73">
        <v>256</v>
      </c>
      <c r="E73">
        <f>M72+owoce6[[#This Row],[dostawa_malin]]</f>
        <v>307</v>
      </c>
      <c r="F73">
        <f>N72+owoce6[[#This Row],[dostawa_truskawek]]</f>
        <v>686</v>
      </c>
      <c r="G73">
        <f>O72+owoce6[[#This Row],[dostawa_porzeczek]]</f>
        <v>546</v>
      </c>
      <c r="H73">
        <f>MAX(owoce6[[#This Row],[rano maliny]:[rano porzeczki]])</f>
        <v>686</v>
      </c>
      <c r="I73">
        <f>LARGE(owoce6[[#This Row],[rano maliny]:[rano porzeczki]],2)</f>
        <v>546</v>
      </c>
      <c r="J73" t="str">
        <f>IF(owoce6[[#This Row],[pierwszy składnik]]=owoce6[[#This Row],[rano maliny]], "maliny", IF(owoce6[[#This Row],[pierwszy składnik]]=owoce6[[#This Row],[rano truskawki]], "truskawki", "porzeczki"))</f>
        <v>truskawki</v>
      </c>
      <c r="K73" t="str">
        <f>IF(owoce6[[#This Row],[drugi składnik]]=owoce6[[#This Row],[rano maliny]], "maliny", IF(owoce6[[#This Row],[drugi składnik]]=owoce6[[#This Row],[rano truskawki]], "truskawki", "porzeczki"))</f>
        <v>porzeczki</v>
      </c>
      <c r="L7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73">
        <f>IF(OR(owoce6[[#This Row],[nazwa składnika]]="maliny",owoce6[[#This Row],[nazwa składnika 2]]="maliny"),(owoce6[[#This Row],[rano maliny]]-owoce6[[#This Row],[drugi składnik]])*1,owoce6[[#This Row],[rano maliny]]*1)</f>
        <v>307</v>
      </c>
      <c r="N73">
        <f>IF(OR(owoce6[[#This Row],[nazwa składnika]]="truskawki",owoce6[[#This Row],[nazwa składnika 2]]="truskawki"),(owoce6[[#This Row],[rano truskawki]]-owoce6[[#This Row],[drugi składnik]])*1,owoce6[[#This Row],[rano truskawki]]*1)</f>
        <v>140</v>
      </c>
      <c r="O73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74" spans="1:15" x14ac:dyDescent="0.25">
      <c r="A74" s="1">
        <v>44024</v>
      </c>
      <c r="B74">
        <v>441</v>
      </c>
      <c r="C74">
        <v>271</v>
      </c>
      <c r="D74">
        <v>292</v>
      </c>
      <c r="E74">
        <f>M73+owoce6[[#This Row],[dostawa_malin]]</f>
        <v>748</v>
      </c>
      <c r="F74">
        <f>N73+owoce6[[#This Row],[dostawa_truskawek]]</f>
        <v>411</v>
      </c>
      <c r="G74">
        <f>O73+owoce6[[#This Row],[dostawa_porzeczek]]</f>
        <v>292</v>
      </c>
      <c r="H74">
        <f>MAX(owoce6[[#This Row],[rano maliny]:[rano porzeczki]])</f>
        <v>748</v>
      </c>
      <c r="I74">
        <f>LARGE(owoce6[[#This Row],[rano maliny]:[rano porzeczki]],2)</f>
        <v>411</v>
      </c>
      <c r="J74" t="str">
        <f>IF(owoce6[[#This Row],[pierwszy składnik]]=owoce6[[#This Row],[rano maliny]], "maliny", IF(owoce6[[#This Row],[pierwszy składnik]]=owoce6[[#This Row],[rano truskawki]], "truskawki", "porzeczki"))</f>
        <v>maliny</v>
      </c>
      <c r="K74" t="str">
        <f>IF(owoce6[[#This Row],[drugi składnik]]=owoce6[[#This Row],[rano maliny]], "maliny", IF(owoce6[[#This Row],[drugi składnik]]=owoce6[[#This Row],[rano truskawki]], "truskawki", "porzeczki"))</f>
        <v>truskawki</v>
      </c>
      <c r="L7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74">
        <f>IF(OR(owoce6[[#This Row],[nazwa składnika]]="maliny",owoce6[[#This Row],[nazwa składnika 2]]="maliny"),(owoce6[[#This Row],[rano maliny]]-owoce6[[#This Row],[drugi składnik]])*1,owoce6[[#This Row],[rano maliny]]*1)</f>
        <v>337</v>
      </c>
      <c r="N74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74">
        <f>IF(OR(owoce6[[#This Row],[nazwa składnika]]="porzeczki",owoce6[[#This Row],[nazwa składnika 2]]="porzeczki"),(owoce6[[#This Row],[rano porzeczki]]-owoce6[[#This Row],[drugi składnik]])*1,owoce6[[#This Row],[rano porzeczki]]*1)</f>
        <v>292</v>
      </c>
    </row>
    <row r="75" spans="1:15" x14ac:dyDescent="0.25">
      <c r="A75" s="1">
        <v>44025</v>
      </c>
      <c r="B75">
        <v>407</v>
      </c>
      <c r="C75">
        <v>311</v>
      </c>
      <c r="D75">
        <v>280</v>
      </c>
      <c r="E75">
        <f>M74+owoce6[[#This Row],[dostawa_malin]]</f>
        <v>744</v>
      </c>
      <c r="F75">
        <f>N74+owoce6[[#This Row],[dostawa_truskawek]]</f>
        <v>311</v>
      </c>
      <c r="G75">
        <f>O74+owoce6[[#This Row],[dostawa_porzeczek]]</f>
        <v>572</v>
      </c>
      <c r="H75">
        <f>MAX(owoce6[[#This Row],[rano maliny]:[rano porzeczki]])</f>
        <v>744</v>
      </c>
      <c r="I75">
        <f>LARGE(owoce6[[#This Row],[rano maliny]:[rano porzeczki]],2)</f>
        <v>572</v>
      </c>
      <c r="J75" t="str">
        <f>IF(owoce6[[#This Row],[pierwszy składnik]]=owoce6[[#This Row],[rano maliny]], "maliny", IF(owoce6[[#This Row],[pierwszy składnik]]=owoce6[[#This Row],[rano truskawki]], "truskawki", "porzeczki"))</f>
        <v>maliny</v>
      </c>
      <c r="K75" t="str">
        <f>IF(owoce6[[#This Row],[drugi składnik]]=owoce6[[#This Row],[rano maliny]], "maliny", IF(owoce6[[#This Row],[drugi składnik]]=owoce6[[#This Row],[rano truskawki]], "truskawki", "porzeczki"))</f>
        <v>porzeczki</v>
      </c>
      <c r="L7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75">
        <f>IF(OR(owoce6[[#This Row],[nazwa składnika]]="maliny",owoce6[[#This Row],[nazwa składnika 2]]="maliny"),(owoce6[[#This Row],[rano maliny]]-owoce6[[#This Row],[drugi składnik]])*1,owoce6[[#This Row],[rano maliny]]*1)</f>
        <v>172</v>
      </c>
      <c r="N75">
        <f>IF(OR(owoce6[[#This Row],[nazwa składnika]]="truskawki",owoce6[[#This Row],[nazwa składnika 2]]="truskawki"),(owoce6[[#This Row],[rano truskawki]]-owoce6[[#This Row],[drugi składnik]])*1,owoce6[[#This Row],[rano truskawki]]*1)</f>
        <v>311</v>
      </c>
      <c r="O75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76" spans="1:15" x14ac:dyDescent="0.25">
      <c r="A76" s="1">
        <v>44026</v>
      </c>
      <c r="B76">
        <v>480</v>
      </c>
      <c r="C76">
        <v>342</v>
      </c>
      <c r="D76">
        <v>292</v>
      </c>
      <c r="E76">
        <f>M75+owoce6[[#This Row],[dostawa_malin]]</f>
        <v>652</v>
      </c>
      <c r="F76">
        <f>N75+owoce6[[#This Row],[dostawa_truskawek]]</f>
        <v>653</v>
      </c>
      <c r="G76">
        <f>O75+owoce6[[#This Row],[dostawa_porzeczek]]</f>
        <v>292</v>
      </c>
      <c r="H76">
        <f>MAX(owoce6[[#This Row],[rano maliny]:[rano porzeczki]])</f>
        <v>653</v>
      </c>
      <c r="I76">
        <f>LARGE(owoce6[[#This Row],[rano maliny]:[rano porzeczki]],2)</f>
        <v>652</v>
      </c>
      <c r="J76" t="str">
        <f>IF(owoce6[[#This Row],[pierwszy składnik]]=owoce6[[#This Row],[rano maliny]], "maliny", IF(owoce6[[#This Row],[pierwszy składnik]]=owoce6[[#This Row],[rano truskawki]], "truskawki", "porzeczki"))</f>
        <v>truskawki</v>
      </c>
      <c r="K76" t="str">
        <f>IF(owoce6[[#This Row],[drugi składnik]]=owoce6[[#This Row],[rano maliny]], "maliny", IF(owoce6[[#This Row],[drugi składnik]]=owoce6[[#This Row],[rano truskawki]], "truskawki", "porzeczki"))</f>
        <v>maliny</v>
      </c>
      <c r="L7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76">
        <f>IF(OR(owoce6[[#This Row],[nazwa składnika]]="maliny",owoce6[[#This Row],[nazwa składnika 2]]="maliny"),(owoce6[[#This Row],[rano maliny]]-owoce6[[#This Row],[drugi składnik]])*1,owoce6[[#This Row],[rano maliny]]*1)</f>
        <v>0</v>
      </c>
      <c r="N76">
        <f>IF(OR(owoce6[[#This Row],[nazwa składnika]]="truskawki",owoce6[[#This Row],[nazwa składnika 2]]="truskawki"),(owoce6[[#This Row],[rano truskawki]]-owoce6[[#This Row],[drugi składnik]])*1,owoce6[[#This Row],[rano truskawki]]*1)</f>
        <v>1</v>
      </c>
      <c r="O76">
        <f>IF(OR(owoce6[[#This Row],[nazwa składnika]]="porzeczki",owoce6[[#This Row],[nazwa składnika 2]]="porzeczki"),(owoce6[[#This Row],[rano porzeczki]]-owoce6[[#This Row],[drugi składnik]])*1,owoce6[[#This Row],[rano porzeczki]]*1)</f>
        <v>292</v>
      </c>
    </row>
    <row r="77" spans="1:15" x14ac:dyDescent="0.25">
      <c r="A77" s="1">
        <v>44027</v>
      </c>
      <c r="B77">
        <v>494</v>
      </c>
      <c r="C77">
        <v>310</v>
      </c>
      <c r="D77">
        <v>275</v>
      </c>
      <c r="E77">
        <f>M76+owoce6[[#This Row],[dostawa_malin]]</f>
        <v>494</v>
      </c>
      <c r="F77">
        <f>N76+owoce6[[#This Row],[dostawa_truskawek]]</f>
        <v>311</v>
      </c>
      <c r="G77">
        <f>O76+owoce6[[#This Row],[dostawa_porzeczek]]</f>
        <v>567</v>
      </c>
      <c r="H77">
        <f>MAX(owoce6[[#This Row],[rano maliny]:[rano porzeczki]])</f>
        <v>567</v>
      </c>
      <c r="I77">
        <f>LARGE(owoce6[[#This Row],[rano maliny]:[rano porzeczki]],2)</f>
        <v>494</v>
      </c>
      <c r="J77" t="str">
        <f>IF(owoce6[[#This Row],[pierwszy składnik]]=owoce6[[#This Row],[rano maliny]], "maliny", IF(owoce6[[#This Row],[pierwszy składnik]]=owoce6[[#This Row],[rano truskawki]], "truskawki", "porzeczki"))</f>
        <v>porzeczki</v>
      </c>
      <c r="K77" t="str">
        <f>IF(owoce6[[#This Row],[drugi składnik]]=owoce6[[#This Row],[rano maliny]], "maliny", IF(owoce6[[#This Row],[drugi składnik]]=owoce6[[#This Row],[rano truskawki]], "truskawki", "porzeczki"))</f>
        <v>maliny</v>
      </c>
      <c r="L7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77">
        <f>IF(OR(owoce6[[#This Row],[nazwa składnika]]="maliny",owoce6[[#This Row],[nazwa składnika 2]]="maliny"),(owoce6[[#This Row],[rano maliny]]-owoce6[[#This Row],[drugi składnik]])*1,owoce6[[#This Row],[rano maliny]]*1)</f>
        <v>0</v>
      </c>
      <c r="N77">
        <f>IF(OR(owoce6[[#This Row],[nazwa składnika]]="truskawki",owoce6[[#This Row],[nazwa składnika 2]]="truskawki"),(owoce6[[#This Row],[rano truskawki]]-owoce6[[#This Row],[drugi składnik]])*1,owoce6[[#This Row],[rano truskawki]]*1)</f>
        <v>311</v>
      </c>
      <c r="O77">
        <f>IF(OR(owoce6[[#This Row],[nazwa składnika]]="porzeczki",owoce6[[#This Row],[nazwa składnika 2]]="porzeczki"),(owoce6[[#This Row],[rano porzeczki]]-owoce6[[#This Row],[drugi składnik]])*1,owoce6[[#This Row],[rano porzeczki]]*1)</f>
        <v>73</v>
      </c>
    </row>
    <row r="78" spans="1:15" x14ac:dyDescent="0.25">
      <c r="A78" s="1">
        <v>44028</v>
      </c>
      <c r="B78">
        <v>493</v>
      </c>
      <c r="C78">
        <v>431</v>
      </c>
      <c r="D78">
        <v>283</v>
      </c>
      <c r="E78">
        <f>M77+owoce6[[#This Row],[dostawa_malin]]</f>
        <v>493</v>
      </c>
      <c r="F78">
        <f>N77+owoce6[[#This Row],[dostawa_truskawek]]</f>
        <v>742</v>
      </c>
      <c r="G78">
        <f>O77+owoce6[[#This Row],[dostawa_porzeczek]]</f>
        <v>356</v>
      </c>
      <c r="H78">
        <f>MAX(owoce6[[#This Row],[rano maliny]:[rano porzeczki]])</f>
        <v>742</v>
      </c>
      <c r="I78">
        <f>LARGE(owoce6[[#This Row],[rano maliny]:[rano porzeczki]],2)</f>
        <v>493</v>
      </c>
      <c r="J78" t="str">
        <f>IF(owoce6[[#This Row],[pierwszy składnik]]=owoce6[[#This Row],[rano maliny]], "maliny", IF(owoce6[[#This Row],[pierwszy składnik]]=owoce6[[#This Row],[rano truskawki]], "truskawki", "porzeczki"))</f>
        <v>truskawki</v>
      </c>
      <c r="K78" t="str">
        <f>IF(owoce6[[#This Row],[drugi składnik]]=owoce6[[#This Row],[rano maliny]], "maliny", IF(owoce6[[#This Row],[drugi składnik]]=owoce6[[#This Row],[rano truskawki]], "truskawki", "porzeczki"))</f>
        <v>maliny</v>
      </c>
      <c r="L7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78">
        <f>IF(OR(owoce6[[#This Row],[nazwa składnika]]="maliny",owoce6[[#This Row],[nazwa składnika 2]]="maliny"),(owoce6[[#This Row],[rano maliny]]-owoce6[[#This Row],[drugi składnik]])*1,owoce6[[#This Row],[rano maliny]]*1)</f>
        <v>0</v>
      </c>
      <c r="N78">
        <f>IF(OR(owoce6[[#This Row],[nazwa składnika]]="truskawki",owoce6[[#This Row],[nazwa składnika 2]]="truskawki"),(owoce6[[#This Row],[rano truskawki]]-owoce6[[#This Row],[drugi składnik]])*1,owoce6[[#This Row],[rano truskawki]]*1)</f>
        <v>249</v>
      </c>
      <c r="O78">
        <f>IF(OR(owoce6[[#This Row],[nazwa składnika]]="porzeczki",owoce6[[#This Row],[nazwa składnika 2]]="porzeczki"),(owoce6[[#This Row],[rano porzeczki]]-owoce6[[#This Row],[drugi składnik]])*1,owoce6[[#This Row],[rano porzeczki]]*1)</f>
        <v>356</v>
      </c>
    </row>
    <row r="79" spans="1:15" x14ac:dyDescent="0.25">
      <c r="A79" s="1">
        <v>44029</v>
      </c>
      <c r="B79">
        <v>302</v>
      </c>
      <c r="C79">
        <v>415</v>
      </c>
      <c r="D79">
        <v>297</v>
      </c>
      <c r="E79">
        <f>M78+owoce6[[#This Row],[dostawa_malin]]</f>
        <v>302</v>
      </c>
      <c r="F79">
        <f>N78+owoce6[[#This Row],[dostawa_truskawek]]</f>
        <v>664</v>
      </c>
      <c r="G79">
        <f>O78+owoce6[[#This Row],[dostawa_porzeczek]]</f>
        <v>653</v>
      </c>
      <c r="H79">
        <f>MAX(owoce6[[#This Row],[rano maliny]:[rano porzeczki]])</f>
        <v>664</v>
      </c>
      <c r="I79">
        <f>LARGE(owoce6[[#This Row],[rano maliny]:[rano porzeczki]],2)</f>
        <v>653</v>
      </c>
      <c r="J79" t="str">
        <f>IF(owoce6[[#This Row],[pierwszy składnik]]=owoce6[[#This Row],[rano maliny]], "maliny", IF(owoce6[[#This Row],[pierwszy składnik]]=owoce6[[#This Row],[rano truskawki]], "truskawki", "porzeczki"))</f>
        <v>truskawki</v>
      </c>
      <c r="K79" t="str">
        <f>IF(owoce6[[#This Row],[drugi składnik]]=owoce6[[#This Row],[rano maliny]], "maliny", IF(owoce6[[#This Row],[drugi składnik]]=owoce6[[#This Row],[rano truskawki]], "truskawki", "porzeczki"))</f>
        <v>porzeczki</v>
      </c>
      <c r="L7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79">
        <f>IF(OR(owoce6[[#This Row],[nazwa składnika]]="maliny",owoce6[[#This Row],[nazwa składnika 2]]="maliny"),(owoce6[[#This Row],[rano maliny]]-owoce6[[#This Row],[drugi składnik]])*1,owoce6[[#This Row],[rano maliny]]*1)</f>
        <v>302</v>
      </c>
      <c r="N79">
        <f>IF(OR(owoce6[[#This Row],[nazwa składnika]]="truskawki",owoce6[[#This Row],[nazwa składnika 2]]="truskawki"),(owoce6[[#This Row],[rano truskawki]]-owoce6[[#This Row],[drugi składnik]])*1,owoce6[[#This Row],[rano truskawki]]*1)</f>
        <v>11</v>
      </c>
      <c r="O79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80" spans="1:15" x14ac:dyDescent="0.25">
      <c r="A80" s="1">
        <v>44030</v>
      </c>
      <c r="B80">
        <v>331</v>
      </c>
      <c r="C80">
        <v>353</v>
      </c>
      <c r="D80">
        <v>373</v>
      </c>
      <c r="E80">
        <f>M79+owoce6[[#This Row],[dostawa_malin]]</f>
        <v>633</v>
      </c>
      <c r="F80">
        <f>N79+owoce6[[#This Row],[dostawa_truskawek]]</f>
        <v>364</v>
      </c>
      <c r="G80">
        <f>O79+owoce6[[#This Row],[dostawa_porzeczek]]</f>
        <v>373</v>
      </c>
      <c r="H80">
        <f>MAX(owoce6[[#This Row],[rano maliny]:[rano porzeczki]])</f>
        <v>633</v>
      </c>
      <c r="I80">
        <f>LARGE(owoce6[[#This Row],[rano maliny]:[rano porzeczki]],2)</f>
        <v>373</v>
      </c>
      <c r="J80" t="str">
        <f>IF(owoce6[[#This Row],[pierwszy składnik]]=owoce6[[#This Row],[rano maliny]], "maliny", IF(owoce6[[#This Row],[pierwszy składnik]]=owoce6[[#This Row],[rano truskawki]], "truskawki", "porzeczki"))</f>
        <v>maliny</v>
      </c>
      <c r="K80" t="str">
        <f>IF(owoce6[[#This Row],[drugi składnik]]=owoce6[[#This Row],[rano maliny]], "maliny", IF(owoce6[[#This Row],[drugi składnik]]=owoce6[[#This Row],[rano truskawki]], "truskawki", "porzeczki"))</f>
        <v>porzeczki</v>
      </c>
      <c r="L8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80">
        <f>IF(OR(owoce6[[#This Row],[nazwa składnika]]="maliny",owoce6[[#This Row],[nazwa składnika 2]]="maliny"),(owoce6[[#This Row],[rano maliny]]-owoce6[[#This Row],[drugi składnik]])*1,owoce6[[#This Row],[rano maliny]]*1)</f>
        <v>260</v>
      </c>
      <c r="N80">
        <f>IF(OR(owoce6[[#This Row],[nazwa składnika]]="truskawki",owoce6[[#This Row],[nazwa składnika 2]]="truskawki"),(owoce6[[#This Row],[rano truskawki]]-owoce6[[#This Row],[drugi składnik]])*1,owoce6[[#This Row],[rano truskawki]]*1)</f>
        <v>364</v>
      </c>
      <c r="O80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81" spans="1:15" x14ac:dyDescent="0.25">
      <c r="A81" s="1">
        <v>44031</v>
      </c>
      <c r="B81">
        <v>486</v>
      </c>
      <c r="C81">
        <v>323</v>
      </c>
      <c r="D81">
        <v>359</v>
      </c>
      <c r="E81">
        <f>M80+owoce6[[#This Row],[dostawa_malin]]</f>
        <v>746</v>
      </c>
      <c r="F81">
        <f>N80+owoce6[[#This Row],[dostawa_truskawek]]</f>
        <v>687</v>
      </c>
      <c r="G81">
        <f>O80+owoce6[[#This Row],[dostawa_porzeczek]]</f>
        <v>359</v>
      </c>
      <c r="H81">
        <f>MAX(owoce6[[#This Row],[rano maliny]:[rano porzeczki]])</f>
        <v>746</v>
      </c>
      <c r="I81">
        <f>LARGE(owoce6[[#This Row],[rano maliny]:[rano porzeczki]],2)</f>
        <v>687</v>
      </c>
      <c r="J81" t="str">
        <f>IF(owoce6[[#This Row],[pierwszy składnik]]=owoce6[[#This Row],[rano maliny]], "maliny", IF(owoce6[[#This Row],[pierwszy składnik]]=owoce6[[#This Row],[rano truskawki]], "truskawki", "porzeczki"))</f>
        <v>maliny</v>
      </c>
      <c r="K81" t="str">
        <f>IF(owoce6[[#This Row],[drugi składnik]]=owoce6[[#This Row],[rano maliny]], "maliny", IF(owoce6[[#This Row],[drugi składnik]]=owoce6[[#This Row],[rano truskawki]], "truskawki", "porzeczki"))</f>
        <v>truskawki</v>
      </c>
      <c r="L8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81">
        <f>IF(OR(owoce6[[#This Row],[nazwa składnika]]="maliny",owoce6[[#This Row],[nazwa składnika 2]]="maliny"),(owoce6[[#This Row],[rano maliny]]-owoce6[[#This Row],[drugi składnik]])*1,owoce6[[#This Row],[rano maliny]]*1)</f>
        <v>59</v>
      </c>
      <c r="N81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81">
        <f>IF(OR(owoce6[[#This Row],[nazwa składnika]]="porzeczki",owoce6[[#This Row],[nazwa składnika 2]]="porzeczki"),(owoce6[[#This Row],[rano porzeczki]]-owoce6[[#This Row],[drugi składnik]])*1,owoce6[[#This Row],[rano porzeczki]]*1)</f>
        <v>359</v>
      </c>
    </row>
    <row r="82" spans="1:15" x14ac:dyDescent="0.25">
      <c r="A82" s="1">
        <v>44032</v>
      </c>
      <c r="B82">
        <v>360</v>
      </c>
      <c r="C82">
        <v>331</v>
      </c>
      <c r="D82">
        <v>445</v>
      </c>
      <c r="E82">
        <f>M81+owoce6[[#This Row],[dostawa_malin]]</f>
        <v>419</v>
      </c>
      <c r="F82">
        <f>N81+owoce6[[#This Row],[dostawa_truskawek]]</f>
        <v>331</v>
      </c>
      <c r="G82">
        <f>O81+owoce6[[#This Row],[dostawa_porzeczek]]</f>
        <v>804</v>
      </c>
      <c r="H82">
        <f>MAX(owoce6[[#This Row],[rano maliny]:[rano porzeczki]])</f>
        <v>804</v>
      </c>
      <c r="I82">
        <f>LARGE(owoce6[[#This Row],[rano maliny]:[rano porzeczki]],2)</f>
        <v>419</v>
      </c>
      <c r="J82" t="str">
        <f>IF(owoce6[[#This Row],[pierwszy składnik]]=owoce6[[#This Row],[rano maliny]], "maliny", IF(owoce6[[#This Row],[pierwszy składnik]]=owoce6[[#This Row],[rano truskawki]], "truskawki", "porzeczki"))</f>
        <v>porzeczki</v>
      </c>
      <c r="K82" t="str">
        <f>IF(owoce6[[#This Row],[drugi składnik]]=owoce6[[#This Row],[rano maliny]], "maliny", IF(owoce6[[#This Row],[drugi składnik]]=owoce6[[#This Row],[rano truskawki]], "truskawki", "porzeczki"))</f>
        <v>maliny</v>
      </c>
      <c r="L8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82">
        <f>IF(OR(owoce6[[#This Row],[nazwa składnika]]="maliny",owoce6[[#This Row],[nazwa składnika 2]]="maliny"),(owoce6[[#This Row],[rano maliny]]-owoce6[[#This Row],[drugi składnik]])*1,owoce6[[#This Row],[rano maliny]]*1)</f>
        <v>0</v>
      </c>
      <c r="N82">
        <f>IF(OR(owoce6[[#This Row],[nazwa składnika]]="truskawki",owoce6[[#This Row],[nazwa składnika 2]]="truskawki"),(owoce6[[#This Row],[rano truskawki]]-owoce6[[#This Row],[drugi składnik]])*1,owoce6[[#This Row],[rano truskawki]]*1)</f>
        <v>331</v>
      </c>
      <c r="O82">
        <f>IF(OR(owoce6[[#This Row],[nazwa składnika]]="porzeczki",owoce6[[#This Row],[nazwa składnika 2]]="porzeczki"),(owoce6[[#This Row],[rano porzeczki]]-owoce6[[#This Row],[drugi składnik]])*1,owoce6[[#This Row],[rano porzeczki]]*1)</f>
        <v>385</v>
      </c>
    </row>
    <row r="83" spans="1:15" x14ac:dyDescent="0.25">
      <c r="A83" s="1">
        <v>44033</v>
      </c>
      <c r="B83">
        <v>391</v>
      </c>
      <c r="C83">
        <v>455</v>
      </c>
      <c r="D83">
        <v>427</v>
      </c>
      <c r="E83">
        <f>M82+owoce6[[#This Row],[dostawa_malin]]</f>
        <v>391</v>
      </c>
      <c r="F83">
        <f>N82+owoce6[[#This Row],[dostawa_truskawek]]</f>
        <v>786</v>
      </c>
      <c r="G83">
        <f>O82+owoce6[[#This Row],[dostawa_porzeczek]]</f>
        <v>812</v>
      </c>
      <c r="H83">
        <f>MAX(owoce6[[#This Row],[rano maliny]:[rano porzeczki]])</f>
        <v>812</v>
      </c>
      <c r="I83">
        <f>LARGE(owoce6[[#This Row],[rano maliny]:[rano porzeczki]],2)</f>
        <v>786</v>
      </c>
      <c r="J83" t="str">
        <f>IF(owoce6[[#This Row],[pierwszy składnik]]=owoce6[[#This Row],[rano maliny]], "maliny", IF(owoce6[[#This Row],[pierwszy składnik]]=owoce6[[#This Row],[rano truskawki]], "truskawki", "porzeczki"))</f>
        <v>porzeczki</v>
      </c>
      <c r="K83" t="str">
        <f>IF(owoce6[[#This Row],[drugi składnik]]=owoce6[[#This Row],[rano maliny]], "maliny", IF(owoce6[[#This Row],[drugi składnik]]=owoce6[[#This Row],[rano truskawki]], "truskawki", "porzeczki"))</f>
        <v>truskawki</v>
      </c>
      <c r="L8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83">
        <f>IF(OR(owoce6[[#This Row],[nazwa składnika]]="maliny",owoce6[[#This Row],[nazwa składnika 2]]="maliny"),(owoce6[[#This Row],[rano maliny]]-owoce6[[#This Row],[drugi składnik]])*1,owoce6[[#This Row],[rano maliny]]*1)</f>
        <v>391</v>
      </c>
      <c r="N83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83">
        <f>IF(OR(owoce6[[#This Row],[nazwa składnika]]="porzeczki",owoce6[[#This Row],[nazwa składnika 2]]="porzeczki"),(owoce6[[#This Row],[rano porzeczki]]-owoce6[[#This Row],[drugi składnik]])*1,owoce6[[#This Row],[rano porzeczki]]*1)</f>
        <v>26</v>
      </c>
    </row>
    <row r="84" spans="1:15" x14ac:dyDescent="0.25">
      <c r="A84" s="1">
        <v>44034</v>
      </c>
      <c r="B84">
        <v>327</v>
      </c>
      <c r="C84">
        <v>471</v>
      </c>
      <c r="D84">
        <v>423</v>
      </c>
      <c r="E84">
        <f>M83+owoce6[[#This Row],[dostawa_malin]]</f>
        <v>718</v>
      </c>
      <c r="F84">
        <f>N83+owoce6[[#This Row],[dostawa_truskawek]]</f>
        <v>471</v>
      </c>
      <c r="G84">
        <f>O83+owoce6[[#This Row],[dostawa_porzeczek]]</f>
        <v>449</v>
      </c>
      <c r="H84">
        <f>MAX(owoce6[[#This Row],[rano maliny]:[rano porzeczki]])</f>
        <v>718</v>
      </c>
      <c r="I84">
        <f>LARGE(owoce6[[#This Row],[rano maliny]:[rano porzeczki]],2)</f>
        <v>471</v>
      </c>
      <c r="J84" t="str">
        <f>IF(owoce6[[#This Row],[pierwszy składnik]]=owoce6[[#This Row],[rano maliny]], "maliny", IF(owoce6[[#This Row],[pierwszy składnik]]=owoce6[[#This Row],[rano truskawki]], "truskawki", "porzeczki"))</f>
        <v>maliny</v>
      </c>
      <c r="K84" t="str">
        <f>IF(owoce6[[#This Row],[drugi składnik]]=owoce6[[#This Row],[rano maliny]], "maliny", IF(owoce6[[#This Row],[drugi składnik]]=owoce6[[#This Row],[rano truskawki]], "truskawki", "porzeczki"))</f>
        <v>truskawki</v>
      </c>
      <c r="L8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84">
        <f>IF(OR(owoce6[[#This Row],[nazwa składnika]]="maliny",owoce6[[#This Row],[nazwa składnika 2]]="maliny"),(owoce6[[#This Row],[rano maliny]]-owoce6[[#This Row],[drugi składnik]])*1,owoce6[[#This Row],[rano maliny]]*1)</f>
        <v>247</v>
      </c>
      <c r="N84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84">
        <f>IF(OR(owoce6[[#This Row],[nazwa składnika]]="porzeczki",owoce6[[#This Row],[nazwa składnika 2]]="porzeczki"),(owoce6[[#This Row],[rano porzeczki]]-owoce6[[#This Row],[drugi składnik]])*1,owoce6[[#This Row],[rano porzeczki]]*1)</f>
        <v>449</v>
      </c>
    </row>
    <row r="85" spans="1:15" x14ac:dyDescent="0.25">
      <c r="A85" s="1">
        <v>44035</v>
      </c>
      <c r="B85">
        <v>355</v>
      </c>
      <c r="C85">
        <v>490</v>
      </c>
      <c r="D85">
        <v>449</v>
      </c>
      <c r="E85">
        <f>M84+owoce6[[#This Row],[dostawa_malin]]</f>
        <v>602</v>
      </c>
      <c r="F85">
        <f>N84+owoce6[[#This Row],[dostawa_truskawek]]</f>
        <v>490</v>
      </c>
      <c r="G85">
        <f>O84+owoce6[[#This Row],[dostawa_porzeczek]]</f>
        <v>898</v>
      </c>
      <c r="H85">
        <f>MAX(owoce6[[#This Row],[rano maliny]:[rano porzeczki]])</f>
        <v>898</v>
      </c>
      <c r="I85">
        <f>LARGE(owoce6[[#This Row],[rano maliny]:[rano porzeczki]],2)</f>
        <v>602</v>
      </c>
      <c r="J85" t="str">
        <f>IF(owoce6[[#This Row],[pierwszy składnik]]=owoce6[[#This Row],[rano maliny]], "maliny", IF(owoce6[[#This Row],[pierwszy składnik]]=owoce6[[#This Row],[rano truskawki]], "truskawki", "porzeczki"))</f>
        <v>porzeczki</v>
      </c>
      <c r="K85" t="str">
        <f>IF(owoce6[[#This Row],[drugi składnik]]=owoce6[[#This Row],[rano maliny]], "maliny", IF(owoce6[[#This Row],[drugi składnik]]=owoce6[[#This Row],[rano truskawki]], "truskawki", "porzeczki"))</f>
        <v>maliny</v>
      </c>
      <c r="L8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85">
        <f>IF(OR(owoce6[[#This Row],[nazwa składnika]]="maliny",owoce6[[#This Row],[nazwa składnika 2]]="maliny"),(owoce6[[#This Row],[rano maliny]]-owoce6[[#This Row],[drugi składnik]])*1,owoce6[[#This Row],[rano maliny]]*1)</f>
        <v>0</v>
      </c>
      <c r="N85">
        <f>IF(OR(owoce6[[#This Row],[nazwa składnika]]="truskawki",owoce6[[#This Row],[nazwa składnika 2]]="truskawki"),(owoce6[[#This Row],[rano truskawki]]-owoce6[[#This Row],[drugi składnik]])*1,owoce6[[#This Row],[rano truskawki]]*1)</f>
        <v>490</v>
      </c>
      <c r="O85">
        <f>IF(OR(owoce6[[#This Row],[nazwa składnika]]="porzeczki",owoce6[[#This Row],[nazwa składnika 2]]="porzeczki"),(owoce6[[#This Row],[rano porzeczki]]-owoce6[[#This Row],[drugi składnik]])*1,owoce6[[#This Row],[rano porzeczki]]*1)</f>
        <v>296</v>
      </c>
    </row>
    <row r="86" spans="1:15" x14ac:dyDescent="0.25">
      <c r="A86" s="1">
        <v>44036</v>
      </c>
      <c r="B86">
        <v>360</v>
      </c>
      <c r="C86">
        <v>339</v>
      </c>
      <c r="D86">
        <v>470</v>
      </c>
      <c r="E86">
        <f>M85+owoce6[[#This Row],[dostawa_malin]]</f>
        <v>360</v>
      </c>
      <c r="F86">
        <f>N85+owoce6[[#This Row],[dostawa_truskawek]]</f>
        <v>829</v>
      </c>
      <c r="G86">
        <f>O85+owoce6[[#This Row],[dostawa_porzeczek]]</f>
        <v>766</v>
      </c>
      <c r="H86">
        <f>MAX(owoce6[[#This Row],[rano maliny]:[rano porzeczki]])</f>
        <v>829</v>
      </c>
      <c r="I86">
        <f>LARGE(owoce6[[#This Row],[rano maliny]:[rano porzeczki]],2)</f>
        <v>766</v>
      </c>
      <c r="J86" t="str">
        <f>IF(owoce6[[#This Row],[pierwszy składnik]]=owoce6[[#This Row],[rano maliny]], "maliny", IF(owoce6[[#This Row],[pierwszy składnik]]=owoce6[[#This Row],[rano truskawki]], "truskawki", "porzeczki"))</f>
        <v>truskawki</v>
      </c>
      <c r="K86" t="str">
        <f>IF(owoce6[[#This Row],[drugi składnik]]=owoce6[[#This Row],[rano maliny]], "maliny", IF(owoce6[[#This Row],[drugi składnik]]=owoce6[[#This Row],[rano truskawki]], "truskawki", "porzeczki"))</f>
        <v>porzeczki</v>
      </c>
      <c r="L8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86">
        <f>IF(OR(owoce6[[#This Row],[nazwa składnika]]="maliny",owoce6[[#This Row],[nazwa składnika 2]]="maliny"),(owoce6[[#This Row],[rano maliny]]-owoce6[[#This Row],[drugi składnik]])*1,owoce6[[#This Row],[rano maliny]]*1)</f>
        <v>360</v>
      </c>
      <c r="N86">
        <f>IF(OR(owoce6[[#This Row],[nazwa składnika]]="truskawki",owoce6[[#This Row],[nazwa składnika 2]]="truskawki"),(owoce6[[#This Row],[rano truskawki]]-owoce6[[#This Row],[drugi składnik]])*1,owoce6[[#This Row],[rano truskawki]]*1)</f>
        <v>63</v>
      </c>
      <c r="O86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87" spans="1:15" x14ac:dyDescent="0.25">
      <c r="A87" s="1">
        <v>44037</v>
      </c>
      <c r="B87">
        <v>303</v>
      </c>
      <c r="C87">
        <v>404</v>
      </c>
      <c r="D87">
        <v>434</v>
      </c>
      <c r="E87">
        <f>M86+owoce6[[#This Row],[dostawa_malin]]</f>
        <v>663</v>
      </c>
      <c r="F87">
        <f>N86+owoce6[[#This Row],[dostawa_truskawek]]</f>
        <v>467</v>
      </c>
      <c r="G87">
        <f>O86+owoce6[[#This Row],[dostawa_porzeczek]]</f>
        <v>434</v>
      </c>
      <c r="H87">
        <f>MAX(owoce6[[#This Row],[rano maliny]:[rano porzeczki]])</f>
        <v>663</v>
      </c>
      <c r="I87">
        <f>LARGE(owoce6[[#This Row],[rano maliny]:[rano porzeczki]],2)</f>
        <v>467</v>
      </c>
      <c r="J87" t="str">
        <f>IF(owoce6[[#This Row],[pierwszy składnik]]=owoce6[[#This Row],[rano maliny]], "maliny", IF(owoce6[[#This Row],[pierwszy składnik]]=owoce6[[#This Row],[rano truskawki]], "truskawki", "porzeczki"))</f>
        <v>maliny</v>
      </c>
      <c r="K87" t="str">
        <f>IF(owoce6[[#This Row],[drugi składnik]]=owoce6[[#This Row],[rano maliny]], "maliny", IF(owoce6[[#This Row],[drugi składnik]]=owoce6[[#This Row],[rano truskawki]], "truskawki", "porzeczki"))</f>
        <v>truskawki</v>
      </c>
      <c r="L8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87">
        <f>IF(OR(owoce6[[#This Row],[nazwa składnika]]="maliny",owoce6[[#This Row],[nazwa składnika 2]]="maliny"),(owoce6[[#This Row],[rano maliny]]-owoce6[[#This Row],[drugi składnik]])*1,owoce6[[#This Row],[rano maliny]]*1)</f>
        <v>196</v>
      </c>
      <c r="N87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87">
        <f>IF(OR(owoce6[[#This Row],[nazwa składnika]]="porzeczki",owoce6[[#This Row],[nazwa składnika 2]]="porzeczki"),(owoce6[[#This Row],[rano porzeczki]]-owoce6[[#This Row],[drugi składnik]])*1,owoce6[[#This Row],[rano porzeczki]]*1)</f>
        <v>434</v>
      </c>
    </row>
    <row r="88" spans="1:15" x14ac:dyDescent="0.25">
      <c r="A88" s="1">
        <v>44038</v>
      </c>
      <c r="B88">
        <v>310</v>
      </c>
      <c r="C88">
        <v>332</v>
      </c>
      <c r="D88">
        <v>536</v>
      </c>
      <c r="E88">
        <f>M87+owoce6[[#This Row],[dostawa_malin]]</f>
        <v>506</v>
      </c>
      <c r="F88">
        <f>N87+owoce6[[#This Row],[dostawa_truskawek]]</f>
        <v>332</v>
      </c>
      <c r="G88">
        <f>O87+owoce6[[#This Row],[dostawa_porzeczek]]</f>
        <v>970</v>
      </c>
      <c r="H88">
        <f>MAX(owoce6[[#This Row],[rano maliny]:[rano porzeczki]])</f>
        <v>970</v>
      </c>
      <c r="I88">
        <f>LARGE(owoce6[[#This Row],[rano maliny]:[rano porzeczki]],2)</f>
        <v>506</v>
      </c>
      <c r="J88" t="str">
        <f>IF(owoce6[[#This Row],[pierwszy składnik]]=owoce6[[#This Row],[rano maliny]], "maliny", IF(owoce6[[#This Row],[pierwszy składnik]]=owoce6[[#This Row],[rano truskawki]], "truskawki", "porzeczki"))</f>
        <v>porzeczki</v>
      </c>
      <c r="K88" t="str">
        <f>IF(owoce6[[#This Row],[drugi składnik]]=owoce6[[#This Row],[rano maliny]], "maliny", IF(owoce6[[#This Row],[drugi składnik]]=owoce6[[#This Row],[rano truskawki]], "truskawki", "porzeczki"))</f>
        <v>maliny</v>
      </c>
      <c r="L8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88">
        <f>IF(OR(owoce6[[#This Row],[nazwa składnika]]="maliny",owoce6[[#This Row],[nazwa składnika 2]]="maliny"),(owoce6[[#This Row],[rano maliny]]-owoce6[[#This Row],[drugi składnik]])*1,owoce6[[#This Row],[rano maliny]]*1)</f>
        <v>0</v>
      </c>
      <c r="N88">
        <f>IF(OR(owoce6[[#This Row],[nazwa składnika]]="truskawki",owoce6[[#This Row],[nazwa składnika 2]]="truskawki"),(owoce6[[#This Row],[rano truskawki]]-owoce6[[#This Row],[drugi składnik]])*1,owoce6[[#This Row],[rano truskawki]]*1)</f>
        <v>332</v>
      </c>
      <c r="O88">
        <f>IF(OR(owoce6[[#This Row],[nazwa składnika]]="porzeczki",owoce6[[#This Row],[nazwa składnika 2]]="porzeczki"),(owoce6[[#This Row],[rano porzeczki]]-owoce6[[#This Row],[drugi składnik]])*1,owoce6[[#This Row],[rano porzeczki]]*1)</f>
        <v>464</v>
      </c>
    </row>
    <row r="89" spans="1:15" x14ac:dyDescent="0.25">
      <c r="A89" s="1">
        <v>44039</v>
      </c>
      <c r="B89">
        <v>435</v>
      </c>
      <c r="C89">
        <v>406</v>
      </c>
      <c r="D89">
        <v>421</v>
      </c>
      <c r="E89">
        <f>M88+owoce6[[#This Row],[dostawa_malin]]</f>
        <v>435</v>
      </c>
      <c r="F89">
        <f>N88+owoce6[[#This Row],[dostawa_truskawek]]</f>
        <v>738</v>
      </c>
      <c r="G89">
        <f>O88+owoce6[[#This Row],[dostawa_porzeczek]]</f>
        <v>885</v>
      </c>
      <c r="H89">
        <f>MAX(owoce6[[#This Row],[rano maliny]:[rano porzeczki]])</f>
        <v>885</v>
      </c>
      <c r="I89">
        <f>LARGE(owoce6[[#This Row],[rano maliny]:[rano porzeczki]],2)</f>
        <v>738</v>
      </c>
      <c r="J89" t="str">
        <f>IF(owoce6[[#This Row],[pierwszy składnik]]=owoce6[[#This Row],[rano maliny]], "maliny", IF(owoce6[[#This Row],[pierwszy składnik]]=owoce6[[#This Row],[rano truskawki]], "truskawki", "porzeczki"))</f>
        <v>porzeczki</v>
      </c>
      <c r="K89" t="str">
        <f>IF(owoce6[[#This Row],[drugi składnik]]=owoce6[[#This Row],[rano maliny]], "maliny", IF(owoce6[[#This Row],[drugi składnik]]=owoce6[[#This Row],[rano truskawki]], "truskawki", "porzeczki"))</f>
        <v>truskawki</v>
      </c>
      <c r="L8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89">
        <f>IF(OR(owoce6[[#This Row],[nazwa składnika]]="maliny",owoce6[[#This Row],[nazwa składnika 2]]="maliny"),(owoce6[[#This Row],[rano maliny]]-owoce6[[#This Row],[drugi składnik]])*1,owoce6[[#This Row],[rano maliny]]*1)</f>
        <v>435</v>
      </c>
      <c r="N89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89">
        <f>IF(OR(owoce6[[#This Row],[nazwa składnika]]="porzeczki",owoce6[[#This Row],[nazwa składnika 2]]="porzeczki"),(owoce6[[#This Row],[rano porzeczki]]-owoce6[[#This Row],[drugi składnik]])*1,owoce6[[#This Row],[rano porzeczki]]*1)</f>
        <v>147</v>
      </c>
    </row>
    <row r="90" spans="1:15" x14ac:dyDescent="0.25">
      <c r="A90" s="1">
        <v>44040</v>
      </c>
      <c r="B90">
        <v>344</v>
      </c>
      <c r="C90">
        <v>348</v>
      </c>
      <c r="D90">
        <v>555</v>
      </c>
      <c r="E90">
        <f>M89+owoce6[[#This Row],[dostawa_malin]]</f>
        <v>779</v>
      </c>
      <c r="F90">
        <f>N89+owoce6[[#This Row],[dostawa_truskawek]]</f>
        <v>348</v>
      </c>
      <c r="G90">
        <f>O89+owoce6[[#This Row],[dostawa_porzeczek]]</f>
        <v>702</v>
      </c>
      <c r="H90">
        <f>MAX(owoce6[[#This Row],[rano maliny]:[rano porzeczki]])</f>
        <v>779</v>
      </c>
      <c r="I90">
        <f>LARGE(owoce6[[#This Row],[rano maliny]:[rano porzeczki]],2)</f>
        <v>702</v>
      </c>
      <c r="J90" t="str">
        <f>IF(owoce6[[#This Row],[pierwszy składnik]]=owoce6[[#This Row],[rano maliny]], "maliny", IF(owoce6[[#This Row],[pierwszy składnik]]=owoce6[[#This Row],[rano truskawki]], "truskawki", "porzeczki"))</f>
        <v>maliny</v>
      </c>
      <c r="K90" t="str">
        <f>IF(owoce6[[#This Row],[drugi składnik]]=owoce6[[#This Row],[rano maliny]], "maliny", IF(owoce6[[#This Row],[drugi składnik]]=owoce6[[#This Row],[rano truskawki]], "truskawki", "porzeczki"))</f>
        <v>porzeczki</v>
      </c>
      <c r="L9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90">
        <f>IF(OR(owoce6[[#This Row],[nazwa składnika]]="maliny",owoce6[[#This Row],[nazwa składnika 2]]="maliny"),(owoce6[[#This Row],[rano maliny]]-owoce6[[#This Row],[drugi składnik]])*1,owoce6[[#This Row],[rano maliny]]*1)</f>
        <v>77</v>
      </c>
      <c r="N90">
        <f>IF(OR(owoce6[[#This Row],[nazwa składnika]]="truskawki",owoce6[[#This Row],[nazwa składnika 2]]="truskawki"),(owoce6[[#This Row],[rano truskawki]]-owoce6[[#This Row],[drugi składnik]])*1,owoce6[[#This Row],[rano truskawki]]*1)</f>
        <v>348</v>
      </c>
      <c r="O90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91" spans="1:15" x14ac:dyDescent="0.25">
      <c r="A91" s="1">
        <v>44041</v>
      </c>
      <c r="B91">
        <v>303</v>
      </c>
      <c r="C91">
        <v>335</v>
      </c>
      <c r="D91">
        <v>436</v>
      </c>
      <c r="E91">
        <f>M90+owoce6[[#This Row],[dostawa_malin]]</f>
        <v>380</v>
      </c>
      <c r="F91">
        <f>N90+owoce6[[#This Row],[dostawa_truskawek]]</f>
        <v>683</v>
      </c>
      <c r="G91">
        <f>O90+owoce6[[#This Row],[dostawa_porzeczek]]</f>
        <v>436</v>
      </c>
      <c r="H91">
        <f>MAX(owoce6[[#This Row],[rano maliny]:[rano porzeczki]])</f>
        <v>683</v>
      </c>
      <c r="I91">
        <f>LARGE(owoce6[[#This Row],[rano maliny]:[rano porzeczki]],2)</f>
        <v>436</v>
      </c>
      <c r="J91" t="str">
        <f>IF(owoce6[[#This Row],[pierwszy składnik]]=owoce6[[#This Row],[rano maliny]], "maliny", IF(owoce6[[#This Row],[pierwszy składnik]]=owoce6[[#This Row],[rano truskawki]], "truskawki", "porzeczki"))</f>
        <v>truskawki</v>
      </c>
      <c r="K91" t="str">
        <f>IF(owoce6[[#This Row],[drugi składnik]]=owoce6[[#This Row],[rano maliny]], "maliny", IF(owoce6[[#This Row],[drugi składnik]]=owoce6[[#This Row],[rano truskawki]], "truskawki", "porzeczki"))</f>
        <v>porzeczki</v>
      </c>
      <c r="L9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91">
        <f>IF(OR(owoce6[[#This Row],[nazwa składnika]]="maliny",owoce6[[#This Row],[nazwa składnika 2]]="maliny"),(owoce6[[#This Row],[rano maliny]]-owoce6[[#This Row],[drugi składnik]])*1,owoce6[[#This Row],[rano maliny]]*1)</f>
        <v>380</v>
      </c>
      <c r="N91">
        <f>IF(OR(owoce6[[#This Row],[nazwa składnika]]="truskawki",owoce6[[#This Row],[nazwa składnika 2]]="truskawki"),(owoce6[[#This Row],[rano truskawki]]-owoce6[[#This Row],[drugi składnik]])*1,owoce6[[#This Row],[rano truskawki]]*1)</f>
        <v>247</v>
      </c>
      <c r="O91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92" spans="1:15" x14ac:dyDescent="0.25">
      <c r="A92" s="1">
        <v>44042</v>
      </c>
      <c r="B92">
        <v>433</v>
      </c>
      <c r="C92">
        <v>425</v>
      </c>
      <c r="D92">
        <v>422</v>
      </c>
      <c r="E92">
        <f>M91+owoce6[[#This Row],[dostawa_malin]]</f>
        <v>813</v>
      </c>
      <c r="F92">
        <f>N91+owoce6[[#This Row],[dostawa_truskawek]]</f>
        <v>672</v>
      </c>
      <c r="G92">
        <f>O91+owoce6[[#This Row],[dostawa_porzeczek]]</f>
        <v>422</v>
      </c>
      <c r="H92">
        <f>MAX(owoce6[[#This Row],[rano maliny]:[rano porzeczki]])</f>
        <v>813</v>
      </c>
      <c r="I92">
        <f>LARGE(owoce6[[#This Row],[rano maliny]:[rano porzeczki]],2)</f>
        <v>672</v>
      </c>
      <c r="J92" t="str">
        <f>IF(owoce6[[#This Row],[pierwszy składnik]]=owoce6[[#This Row],[rano maliny]], "maliny", IF(owoce6[[#This Row],[pierwszy składnik]]=owoce6[[#This Row],[rano truskawki]], "truskawki", "porzeczki"))</f>
        <v>maliny</v>
      </c>
      <c r="K92" t="str">
        <f>IF(owoce6[[#This Row],[drugi składnik]]=owoce6[[#This Row],[rano maliny]], "maliny", IF(owoce6[[#This Row],[drugi składnik]]=owoce6[[#This Row],[rano truskawki]], "truskawki", "porzeczki"))</f>
        <v>truskawki</v>
      </c>
      <c r="L9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92">
        <f>IF(OR(owoce6[[#This Row],[nazwa składnika]]="maliny",owoce6[[#This Row],[nazwa składnika 2]]="maliny"),(owoce6[[#This Row],[rano maliny]]-owoce6[[#This Row],[drugi składnik]])*1,owoce6[[#This Row],[rano maliny]]*1)</f>
        <v>141</v>
      </c>
      <c r="N92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92">
        <f>IF(OR(owoce6[[#This Row],[nazwa składnika]]="porzeczki",owoce6[[#This Row],[nazwa składnika 2]]="porzeczki"),(owoce6[[#This Row],[rano porzeczki]]-owoce6[[#This Row],[drugi składnik]])*1,owoce6[[#This Row],[rano porzeczki]]*1)</f>
        <v>422</v>
      </c>
    </row>
    <row r="93" spans="1:15" x14ac:dyDescent="0.25">
      <c r="A93" s="1">
        <v>44043</v>
      </c>
      <c r="B93">
        <v>350</v>
      </c>
      <c r="C93">
        <v>378</v>
      </c>
      <c r="D93">
        <v>419</v>
      </c>
      <c r="E93">
        <f>M92+owoce6[[#This Row],[dostawa_malin]]</f>
        <v>491</v>
      </c>
      <c r="F93">
        <f>N92+owoce6[[#This Row],[dostawa_truskawek]]</f>
        <v>378</v>
      </c>
      <c r="G93">
        <f>O92+owoce6[[#This Row],[dostawa_porzeczek]]</f>
        <v>841</v>
      </c>
      <c r="H93">
        <f>MAX(owoce6[[#This Row],[rano maliny]:[rano porzeczki]])</f>
        <v>841</v>
      </c>
      <c r="I93">
        <f>LARGE(owoce6[[#This Row],[rano maliny]:[rano porzeczki]],2)</f>
        <v>491</v>
      </c>
      <c r="J93" t="str">
        <f>IF(owoce6[[#This Row],[pierwszy składnik]]=owoce6[[#This Row],[rano maliny]], "maliny", IF(owoce6[[#This Row],[pierwszy składnik]]=owoce6[[#This Row],[rano truskawki]], "truskawki", "porzeczki"))</f>
        <v>porzeczki</v>
      </c>
      <c r="K93" t="str">
        <f>IF(owoce6[[#This Row],[drugi składnik]]=owoce6[[#This Row],[rano maliny]], "maliny", IF(owoce6[[#This Row],[drugi składnik]]=owoce6[[#This Row],[rano truskawki]], "truskawki", "porzeczki"))</f>
        <v>maliny</v>
      </c>
      <c r="L9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93">
        <f>IF(OR(owoce6[[#This Row],[nazwa składnika]]="maliny",owoce6[[#This Row],[nazwa składnika 2]]="maliny"),(owoce6[[#This Row],[rano maliny]]-owoce6[[#This Row],[drugi składnik]])*1,owoce6[[#This Row],[rano maliny]]*1)</f>
        <v>0</v>
      </c>
      <c r="N93">
        <f>IF(OR(owoce6[[#This Row],[nazwa składnika]]="truskawki",owoce6[[#This Row],[nazwa składnika 2]]="truskawki"),(owoce6[[#This Row],[rano truskawki]]-owoce6[[#This Row],[drugi składnik]])*1,owoce6[[#This Row],[rano truskawki]]*1)</f>
        <v>378</v>
      </c>
      <c r="O93">
        <f>IF(OR(owoce6[[#This Row],[nazwa składnika]]="porzeczki",owoce6[[#This Row],[nazwa składnika 2]]="porzeczki"),(owoce6[[#This Row],[rano porzeczki]]-owoce6[[#This Row],[drugi składnik]])*1,owoce6[[#This Row],[rano porzeczki]]*1)</f>
        <v>350</v>
      </c>
    </row>
    <row r="94" spans="1:15" x14ac:dyDescent="0.25">
      <c r="A94" s="1">
        <v>44044</v>
      </c>
      <c r="B94">
        <v>396</v>
      </c>
      <c r="C94">
        <v>466</v>
      </c>
      <c r="D94">
        <v>434</v>
      </c>
      <c r="E94">
        <f>M93+owoce6[[#This Row],[dostawa_malin]]</f>
        <v>396</v>
      </c>
      <c r="F94">
        <f>N93+owoce6[[#This Row],[dostawa_truskawek]]</f>
        <v>844</v>
      </c>
      <c r="G94">
        <f>O93+owoce6[[#This Row],[dostawa_porzeczek]]</f>
        <v>784</v>
      </c>
      <c r="H94">
        <f>MAX(owoce6[[#This Row],[rano maliny]:[rano porzeczki]])</f>
        <v>844</v>
      </c>
      <c r="I94">
        <f>LARGE(owoce6[[#This Row],[rano maliny]:[rano porzeczki]],2)</f>
        <v>784</v>
      </c>
      <c r="J94" t="str">
        <f>IF(owoce6[[#This Row],[pierwszy składnik]]=owoce6[[#This Row],[rano maliny]], "maliny", IF(owoce6[[#This Row],[pierwszy składnik]]=owoce6[[#This Row],[rano truskawki]], "truskawki", "porzeczki"))</f>
        <v>truskawki</v>
      </c>
      <c r="K94" t="str">
        <f>IF(owoce6[[#This Row],[drugi składnik]]=owoce6[[#This Row],[rano maliny]], "maliny", IF(owoce6[[#This Row],[drugi składnik]]=owoce6[[#This Row],[rano truskawki]], "truskawki", "porzeczki"))</f>
        <v>porzeczki</v>
      </c>
      <c r="L9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94">
        <f>IF(OR(owoce6[[#This Row],[nazwa składnika]]="maliny",owoce6[[#This Row],[nazwa składnika 2]]="maliny"),(owoce6[[#This Row],[rano maliny]]-owoce6[[#This Row],[drugi składnik]])*1,owoce6[[#This Row],[rano maliny]]*1)</f>
        <v>396</v>
      </c>
      <c r="N94">
        <f>IF(OR(owoce6[[#This Row],[nazwa składnika]]="truskawki",owoce6[[#This Row],[nazwa składnika 2]]="truskawki"),(owoce6[[#This Row],[rano truskawki]]-owoce6[[#This Row],[drugi składnik]])*1,owoce6[[#This Row],[rano truskawki]]*1)</f>
        <v>60</v>
      </c>
      <c r="O94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95" spans="1:15" x14ac:dyDescent="0.25">
      <c r="A95" s="1">
        <v>44045</v>
      </c>
      <c r="B95">
        <v>495</v>
      </c>
      <c r="C95">
        <v>410</v>
      </c>
      <c r="D95">
        <v>418</v>
      </c>
      <c r="E95">
        <f>M94+owoce6[[#This Row],[dostawa_malin]]</f>
        <v>891</v>
      </c>
      <c r="F95">
        <f>N94+owoce6[[#This Row],[dostawa_truskawek]]</f>
        <v>470</v>
      </c>
      <c r="G95">
        <f>O94+owoce6[[#This Row],[dostawa_porzeczek]]</f>
        <v>418</v>
      </c>
      <c r="H95">
        <f>MAX(owoce6[[#This Row],[rano maliny]:[rano porzeczki]])</f>
        <v>891</v>
      </c>
      <c r="I95">
        <f>LARGE(owoce6[[#This Row],[rano maliny]:[rano porzeczki]],2)</f>
        <v>470</v>
      </c>
      <c r="J95" t="str">
        <f>IF(owoce6[[#This Row],[pierwszy składnik]]=owoce6[[#This Row],[rano maliny]], "maliny", IF(owoce6[[#This Row],[pierwszy składnik]]=owoce6[[#This Row],[rano truskawki]], "truskawki", "porzeczki"))</f>
        <v>maliny</v>
      </c>
      <c r="K95" t="str">
        <f>IF(owoce6[[#This Row],[drugi składnik]]=owoce6[[#This Row],[rano maliny]], "maliny", IF(owoce6[[#This Row],[drugi składnik]]=owoce6[[#This Row],[rano truskawki]], "truskawki", "porzeczki"))</f>
        <v>truskawki</v>
      </c>
      <c r="L9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95">
        <f>IF(OR(owoce6[[#This Row],[nazwa składnika]]="maliny",owoce6[[#This Row],[nazwa składnika 2]]="maliny"),(owoce6[[#This Row],[rano maliny]]-owoce6[[#This Row],[drugi składnik]])*1,owoce6[[#This Row],[rano maliny]]*1)</f>
        <v>421</v>
      </c>
      <c r="N95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95">
        <f>IF(OR(owoce6[[#This Row],[nazwa składnika]]="porzeczki",owoce6[[#This Row],[nazwa składnika 2]]="porzeczki"),(owoce6[[#This Row],[rano porzeczki]]-owoce6[[#This Row],[drugi składnik]])*1,owoce6[[#This Row],[rano porzeczki]]*1)</f>
        <v>418</v>
      </c>
    </row>
    <row r="96" spans="1:15" x14ac:dyDescent="0.25">
      <c r="A96" s="1">
        <v>44046</v>
      </c>
      <c r="B96">
        <v>420</v>
      </c>
      <c r="C96">
        <v>328</v>
      </c>
      <c r="D96">
        <v>422</v>
      </c>
      <c r="E96">
        <f>M95+owoce6[[#This Row],[dostawa_malin]]</f>
        <v>841</v>
      </c>
      <c r="F96">
        <f>N95+owoce6[[#This Row],[dostawa_truskawek]]</f>
        <v>328</v>
      </c>
      <c r="G96">
        <f>O95+owoce6[[#This Row],[dostawa_porzeczek]]</f>
        <v>840</v>
      </c>
      <c r="H96">
        <f>MAX(owoce6[[#This Row],[rano maliny]:[rano porzeczki]])</f>
        <v>841</v>
      </c>
      <c r="I96">
        <f>LARGE(owoce6[[#This Row],[rano maliny]:[rano porzeczki]],2)</f>
        <v>840</v>
      </c>
      <c r="J96" t="str">
        <f>IF(owoce6[[#This Row],[pierwszy składnik]]=owoce6[[#This Row],[rano maliny]], "maliny", IF(owoce6[[#This Row],[pierwszy składnik]]=owoce6[[#This Row],[rano truskawki]], "truskawki", "porzeczki"))</f>
        <v>maliny</v>
      </c>
      <c r="K96" t="str">
        <f>IF(owoce6[[#This Row],[drugi składnik]]=owoce6[[#This Row],[rano maliny]], "maliny", IF(owoce6[[#This Row],[drugi składnik]]=owoce6[[#This Row],[rano truskawki]], "truskawki", "porzeczki"))</f>
        <v>porzeczki</v>
      </c>
      <c r="L9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96">
        <f>IF(OR(owoce6[[#This Row],[nazwa składnika]]="maliny",owoce6[[#This Row],[nazwa składnika 2]]="maliny"),(owoce6[[#This Row],[rano maliny]]-owoce6[[#This Row],[drugi składnik]])*1,owoce6[[#This Row],[rano maliny]]*1)</f>
        <v>1</v>
      </c>
      <c r="N96">
        <f>IF(OR(owoce6[[#This Row],[nazwa składnika]]="truskawki",owoce6[[#This Row],[nazwa składnika 2]]="truskawki"),(owoce6[[#This Row],[rano truskawki]]-owoce6[[#This Row],[drugi składnik]])*1,owoce6[[#This Row],[rano truskawki]]*1)</f>
        <v>328</v>
      </c>
      <c r="O96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97" spans="1:15" x14ac:dyDescent="0.25">
      <c r="A97" s="1">
        <v>44047</v>
      </c>
      <c r="B97">
        <v>411</v>
      </c>
      <c r="C97">
        <v>481</v>
      </c>
      <c r="D97">
        <v>445</v>
      </c>
      <c r="E97">
        <f>M96+owoce6[[#This Row],[dostawa_malin]]</f>
        <v>412</v>
      </c>
      <c r="F97">
        <f>N96+owoce6[[#This Row],[dostawa_truskawek]]</f>
        <v>809</v>
      </c>
      <c r="G97">
        <f>O96+owoce6[[#This Row],[dostawa_porzeczek]]</f>
        <v>445</v>
      </c>
      <c r="H97">
        <f>MAX(owoce6[[#This Row],[rano maliny]:[rano porzeczki]])</f>
        <v>809</v>
      </c>
      <c r="I97">
        <f>LARGE(owoce6[[#This Row],[rano maliny]:[rano porzeczki]],2)</f>
        <v>445</v>
      </c>
      <c r="J97" t="str">
        <f>IF(owoce6[[#This Row],[pierwszy składnik]]=owoce6[[#This Row],[rano maliny]], "maliny", IF(owoce6[[#This Row],[pierwszy składnik]]=owoce6[[#This Row],[rano truskawki]], "truskawki", "porzeczki"))</f>
        <v>truskawki</v>
      </c>
      <c r="K97" t="str">
        <f>IF(owoce6[[#This Row],[drugi składnik]]=owoce6[[#This Row],[rano maliny]], "maliny", IF(owoce6[[#This Row],[drugi składnik]]=owoce6[[#This Row],[rano truskawki]], "truskawki", "porzeczki"))</f>
        <v>porzeczki</v>
      </c>
      <c r="L9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97">
        <f>IF(OR(owoce6[[#This Row],[nazwa składnika]]="maliny",owoce6[[#This Row],[nazwa składnika 2]]="maliny"),(owoce6[[#This Row],[rano maliny]]-owoce6[[#This Row],[drugi składnik]])*1,owoce6[[#This Row],[rano maliny]]*1)</f>
        <v>412</v>
      </c>
      <c r="N97">
        <f>IF(OR(owoce6[[#This Row],[nazwa składnika]]="truskawki",owoce6[[#This Row],[nazwa składnika 2]]="truskawki"),(owoce6[[#This Row],[rano truskawki]]-owoce6[[#This Row],[drugi składnik]])*1,owoce6[[#This Row],[rano truskawki]]*1)</f>
        <v>364</v>
      </c>
      <c r="O97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98" spans="1:15" x14ac:dyDescent="0.25">
      <c r="A98" s="1">
        <v>44048</v>
      </c>
      <c r="B98">
        <v>317</v>
      </c>
      <c r="C98">
        <v>434</v>
      </c>
      <c r="D98">
        <v>411</v>
      </c>
      <c r="E98">
        <f>M97+owoce6[[#This Row],[dostawa_malin]]</f>
        <v>729</v>
      </c>
      <c r="F98">
        <f>N97+owoce6[[#This Row],[dostawa_truskawek]]</f>
        <v>798</v>
      </c>
      <c r="G98">
        <f>O97+owoce6[[#This Row],[dostawa_porzeczek]]</f>
        <v>411</v>
      </c>
      <c r="H98">
        <f>MAX(owoce6[[#This Row],[rano maliny]:[rano porzeczki]])</f>
        <v>798</v>
      </c>
      <c r="I98">
        <f>LARGE(owoce6[[#This Row],[rano maliny]:[rano porzeczki]],2)</f>
        <v>729</v>
      </c>
      <c r="J98" t="str">
        <f>IF(owoce6[[#This Row],[pierwszy składnik]]=owoce6[[#This Row],[rano maliny]], "maliny", IF(owoce6[[#This Row],[pierwszy składnik]]=owoce6[[#This Row],[rano truskawki]], "truskawki", "porzeczki"))</f>
        <v>truskawki</v>
      </c>
      <c r="K98" t="str">
        <f>IF(owoce6[[#This Row],[drugi składnik]]=owoce6[[#This Row],[rano maliny]], "maliny", IF(owoce6[[#This Row],[drugi składnik]]=owoce6[[#This Row],[rano truskawki]], "truskawki", "porzeczki"))</f>
        <v>maliny</v>
      </c>
      <c r="L9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98">
        <f>IF(OR(owoce6[[#This Row],[nazwa składnika]]="maliny",owoce6[[#This Row],[nazwa składnika 2]]="maliny"),(owoce6[[#This Row],[rano maliny]]-owoce6[[#This Row],[drugi składnik]])*1,owoce6[[#This Row],[rano maliny]]*1)</f>
        <v>0</v>
      </c>
      <c r="N98">
        <f>IF(OR(owoce6[[#This Row],[nazwa składnika]]="truskawki",owoce6[[#This Row],[nazwa składnika 2]]="truskawki"),(owoce6[[#This Row],[rano truskawki]]-owoce6[[#This Row],[drugi składnik]])*1,owoce6[[#This Row],[rano truskawki]]*1)</f>
        <v>69</v>
      </c>
      <c r="O98">
        <f>IF(OR(owoce6[[#This Row],[nazwa składnika]]="porzeczki",owoce6[[#This Row],[nazwa składnika 2]]="porzeczki"),(owoce6[[#This Row],[rano porzeczki]]-owoce6[[#This Row],[drugi składnik]])*1,owoce6[[#This Row],[rano porzeczki]]*1)</f>
        <v>411</v>
      </c>
    </row>
    <row r="99" spans="1:15" x14ac:dyDescent="0.25">
      <c r="A99" s="1">
        <v>44049</v>
      </c>
      <c r="B99">
        <v>342</v>
      </c>
      <c r="C99">
        <v>465</v>
      </c>
      <c r="D99">
        <v>417</v>
      </c>
      <c r="E99">
        <f>M98+owoce6[[#This Row],[dostawa_malin]]</f>
        <v>342</v>
      </c>
      <c r="F99">
        <f>N98+owoce6[[#This Row],[dostawa_truskawek]]</f>
        <v>534</v>
      </c>
      <c r="G99">
        <f>O98+owoce6[[#This Row],[dostawa_porzeczek]]</f>
        <v>828</v>
      </c>
      <c r="H99">
        <f>MAX(owoce6[[#This Row],[rano maliny]:[rano porzeczki]])</f>
        <v>828</v>
      </c>
      <c r="I99">
        <f>LARGE(owoce6[[#This Row],[rano maliny]:[rano porzeczki]],2)</f>
        <v>534</v>
      </c>
      <c r="J99" t="str">
        <f>IF(owoce6[[#This Row],[pierwszy składnik]]=owoce6[[#This Row],[rano maliny]], "maliny", IF(owoce6[[#This Row],[pierwszy składnik]]=owoce6[[#This Row],[rano truskawki]], "truskawki", "porzeczki"))</f>
        <v>porzeczki</v>
      </c>
      <c r="K99" t="str">
        <f>IF(owoce6[[#This Row],[drugi składnik]]=owoce6[[#This Row],[rano maliny]], "maliny", IF(owoce6[[#This Row],[drugi składnik]]=owoce6[[#This Row],[rano truskawki]], "truskawki", "porzeczki"))</f>
        <v>truskawki</v>
      </c>
      <c r="L9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99">
        <f>IF(OR(owoce6[[#This Row],[nazwa składnika]]="maliny",owoce6[[#This Row],[nazwa składnika 2]]="maliny"),(owoce6[[#This Row],[rano maliny]]-owoce6[[#This Row],[drugi składnik]])*1,owoce6[[#This Row],[rano maliny]]*1)</f>
        <v>342</v>
      </c>
      <c r="N99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99">
        <f>IF(OR(owoce6[[#This Row],[nazwa składnika]]="porzeczki",owoce6[[#This Row],[nazwa składnika 2]]="porzeczki"),(owoce6[[#This Row],[rano porzeczki]]-owoce6[[#This Row],[drugi składnik]])*1,owoce6[[#This Row],[rano porzeczki]]*1)</f>
        <v>294</v>
      </c>
    </row>
    <row r="100" spans="1:15" x14ac:dyDescent="0.25">
      <c r="A100" s="1">
        <v>44050</v>
      </c>
      <c r="B100">
        <v>450</v>
      </c>
      <c r="C100">
        <v>318</v>
      </c>
      <c r="D100">
        <v>490</v>
      </c>
      <c r="E100">
        <f>M99+owoce6[[#This Row],[dostawa_malin]]</f>
        <v>792</v>
      </c>
      <c r="F100">
        <f>N99+owoce6[[#This Row],[dostawa_truskawek]]</f>
        <v>318</v>
      </c>
      <c r="G100">
        <f>O99+owoce6[[#This Row],[dostawa_porzeczek]]</f>
        <v>784</v>
      </c>
      <c r="H100">
        <f>MAX(owoce6[[#This Row],[rano maliny]:[rano porzeczki]])</f>
        <v>792</v>
      </c>
      <c r="I100">
        <f>LARGE(owoce6[[#This Row],[rano maliny]:[rano porzeczki]],2)</f>
        <v>784</v>
      </c>
      <c r="J100" t="str">
        <f>IF(owoce6[[#This Row],[pierwszy składnik]]=owoce6[[#This Row],[rano maliny]], "maliny", IF(owoce6[[#This Row],[pierwszy składnik]]=owoce6[[#This Row],[rano truskawki]], "truskawki", "porzeczki"))</f>
        <v>maliny</v>
      </c>
      <c r="K100" t="str">
        <f>IF(owoce6[[#This Row],[drugi składnik]]=owoce6[[#This Row],[rano maliny]], "maliny", IF(owoce6[[#This Row],[drugi składnik]]=owoce6[[#This Row],[rano truskawki]], "truskawki", "porzeczki"))</f>
        <v>porzeczki</v>
      </c>
      <c r="L10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00">
        <f>IF(OR(owoce6[[#This Row],[nazwa składnika]]="maliny",owoce6[[#This Row],[nazwa składnika 2]]="maliny"),(owoce6[[#This Row],[rano maliny]]-owoce6[[#This Row],[drugi składnik]])*1,owoce6[[#This Row],[rano maliny]]*1)</f>
        <v>8</v>
      </c>
      <c r="N100">
        <f>IF(OR(owoce6[[#This Row],[nazwa składnika]]="truskawki",owoce6[[#This Row],[nazwa składnika 2]]="truskawki"),(owoce6[[#This Row],[rano truskawki]]-owoce6[[#This Row],[drugi składnik]])*1,owoce6[[#This Row],[rano truskawki]]*1)</f>
        <v>318</v>
      </c>
      <c r="O100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01" spans="1:15" x14ac:dyDescent="0.25">
      <c r="A101" s="1">
        <v>44051</v>
      </c>
      <c r="B101">
        <v>343</v>
      </c>
      <c r="C101">
        <v>329</v>
      </c>
      <c r="D101">
        <v>345</v>
      </c>
      <c r="E101">
        <f>M100+owoce6[[#This Row],[dostawa_malin]]</f>
        <v>351</v>
      </c>
      <c r="F101">
        <f>N100+owoce6[[#This Row],[dostawa_truskawek]]</f>
        <v>647</v>
      </c>
      <c r="G101">
        <f>O100+owoce6[[#This Row],[dostawa_porzeczek]]</f>
        <v>345</v>
      </c>
      <c r="H101">
        <f>MAX(owoce6[[#This Row],[rano maliny]:[rano porzeczki]])</f>
        <v>647</v>
      </c>
      <c r="I101">
        <f>LARGE(owoce6[[#This Row],[rano maliny]:[rano porzeczki]],2)</f>
        <v>351</v>
      </c>
      <c r="J101" t="str">
        <f>IF(owoce6[[#This Row],[pierwszy składnik]]=owoce6[[#This Row],[rano maliny]], "maliny", IF(owoce6[[#This Row],[pierwszy składnik]]=owoce6[[#This Row],[rano truskawki]], "truskawki", "porzeczki"))</f>
        <v>truskawki</v>
      </c>
      <c r="K101" t="str">
        <f>IF(owoce6[[#This Row],[drugi składnik]]=owoce6[[#This Row],[rano maliny]], "maliny", IF(owoce6[[#This Row],[drugi składnik]]=owoce6[[#This Row],[rano truskawki]], "truskawki", "porzeczki"))</f>
        <v>maliny</v>
      </c>
      <c r="L10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01">
        <f>IF(OR(owoce6[[#This Row],[nazwa składnika]]="maliny",owoce6[[#This Row],[nazwa składnika 2]]="maliny"),(owoce6[[#This Row],[rano maliny]]-owoce6[[#This Row],[drugi składnik]])*1,owoce6[[#This Row],[rano maliny]]*1)</f>
        <v>0</v>
      </c>
      <c r="N101">
        <f>IF(OR(owoce6[[#This Row],[nazwa składnika]]="truskawki",owoce6[[#This Row],[nazwa składnika 2]]="truskawki"),(owoce6[[#This Row],[rano truskawki]]-owoce6[[#This Row],[drugi składnik]])*1,owoce6[[#This Row],[rano truskawki]]*1)</f>
        <v>296</v>
      </c>
      <c r="O101">
        <f>IF(OR(owoce6[[#This Row],[nazwa składnika]]="porzeczki",owoce6[[#This Row],[nazwa składnika 2]]="porzeczki"),(owoce6[[#This Row],[rano porzeczki]]-owoce6[[#This Row],[drugi składnik]])*1,owoce6[[#This Row],[rano porzeczki]]*1)</f>
        <v>345</v>
      </c>
    </row>
    <row r="102" spans="1:15" x14ac:dyDescent="0.25">
      <c r="A102" s="1">
        <v>44052</v>
      </c>
      <c r="B102">
        <v>287</v>
      </c>
      <c r="C102">
        <v>328</v>
      </c>
      <c r="D102">
        <v>377</v>
      </c>
      <c r="E102">
        <f>M101+owoce6[[#This Row],[dostawa_malin]]</f>
        <v>287</v>
      </c>
      <c r="F102">
        <f>N101+owoce6[[#This Row],[dostawa_truskawek]]</f>
        <v>624</v>
      </c>
      <c r="G102">
        <f>O101+owoce6[[#This Row],[dostawa_porzeczek]]</f>
        <v>722</v>
      </c>
      <c r="H102">
        <f>MAX(owoce6[[#This Row],[rano maliny]:[rano porzeczki]])</f>
        <v>722</v>
      </c>
      <c r="I102">
        <f>LARGE(owoce6[[#This Row],[rano maliny]:[rano porzeczki]],2)</f>
        <v>624</v>
      </c>
      <c r="J102" t="str">
        <f>IF(owoce6[[#This Row],[pierwszy składnik]]=owoce6[[#This Row],[rano maliny]], "maliny", IF(owoce6[[#This Row],[pierwszy składnik]]=owoce6[[#This Row],[rano truskawki]], "truskawki", "porzeczki"))</f>
        <v>porzeczki</v>
      </c>
      <c r="K102" t="str">
        <f>IF(owoce6[[#This Row],[drugi składnik]]=owoce6[[#This Row],[rano maliny]], "maliny", IF(owoce6[[#This Row],[drugi składnik]]=owoce6[[#This Row],[rano truskawki]], "truskawki", "porzeczki"))</f>
        <v>truskawki</v>
      </c>
      <c r="L10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02">
        <f>IF(OR(owoce6[[#This Row],[nazwa składnika]]="maliny",owoce6[[#This Row],[nazwa składnika 2]]="maliny"),(owoce6[[#This Row],[rano maliny]]-owoce6[[#This Row],[drugi składnik]])*1,owoce6[[#This Row],[rano maliny]]*1)</f>
        <v>287</v>
      </c>
      <c r="N102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02">
        <f>IF(OR(owoce6[[#This Row],[nazwa składnika]]="porzeczki",owoce6[[#This Row],[nazwa składnika 2]]="porzeczki"),(owoce6[[#This Row],[rano porzeczki]]-owoce6[[#This Row],[drugi składnik]])*1,owoce6[[#This Row],[rano porzeczki]]*1)</f>
        <v>98</v>
      </c>
    </row>
    <row r="103" spans="1:15" x14ac:dyDescent="0.25">
      <c r="A103" s="1">
        <v>44053</v>
      </c>
      <c r="B103">
        <v>298</v>
      </c>
      <c r="C103">
        <v>401</v>
      </c>
      <c r="D103">
        <v>416</v>
      </c>
      <c r="E103">
        <f>M102+owoce6[[#This Row],[dostawa_malin]]</f>
        <v>585</v>
      </c>
      <c r="F103">
        <f>N102+owoce6[[#This Row],[dostawa_truskawek]]</f>
        <v>401</v>
      </c>
      <c r="G103">
        <f>O102+owoce6[[#This Row],[dostawa_porzeczek]]</f>
        <v>514</v>
      </c>
      <c r="H103">
        <f>MAX(owoce6[[#This Row],[rano maliny]:[rano porzeczki]])</f>
        <v>585</v>
      </c>
      <c r="I103">
        <f>LARGE(owoce6[[#This Row],[rano maliny]:[rano porzeczki]],2)</f>
        <v>514</v>
      </c>
      <c r="J103" t="str">
        <f>IF(owoce6[[#This Row],[pierwszy składnik]]=owoce6[[#This Row],[rano maliny]], "maliny", IF(owoce6[[#This Row],[pierwszy składnik]]=owoce6[[#This Row],[rano truskawki]], "truskawki", "porzeczki"))</f>
        <v>maliny</v>
      </c>
      <c r="K103" t="str">
        <f>IF(owoce6[[#This Row],[drugi składnik]]=owoce6[[#This Row],[rano maliny]], "maliny", IF(owoce6[[#This Row],[drugi składnik]]=owoce6[[#This Row],[rano truskawki]], "truskawki", "porzeczki"))</f>
        <v>porzeczki</v>
      </c>
      <c r="L10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03">
        <f>IF(OR(owoce6[[#This Row],[nazwa składnika]]="maliny",owoce6[[#This Row],[nazwa składnika 2]]="maliny"),(owoce6[[#This Row],[rano maliny]]-owoce6[[#This Row],[drugi składnik]])*1,owoce6[[#This Row],[rano maliny]]*1)</f>
        <v>71</v>
      </c>
      <c r="N103">
        <f>IF(OR(owoce6[[#This Row],[nazwa składnika]]="truskawki",owoce6[[#This Row],[nazwa składnika 2]]="truskawki"),(owoce6[[#This Row],[rano truskawki]]-owoce6[[#This Row],[drugi składnik]])*1,owoce6[[#This Row],[rano truskawki]]*1)</f>
        <v>401</v>
      </c>
      <c r="O103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04" spans="1:15" x14ac:dyDescent="0.25">
      <c r="A104" s="1">
        <v>44054</v>
      </c>
      <c r="B104">
        <v>429</v>
      </c>
      <c r="C104">
        <v>348</v>
      </c>
      <c r="D104">
        <v>426</v>
      </c>
      <c r="E104">
        <f>M103+owoce6[[#This Row],[dostawa_malin]]</f>
        <v>500</v>
      </c>
      <c r="F104">
        <f>N103+owoce6[[#This Row],[dostawa_truskawek]]</f>
        <v>749</v>
      </c>
      <c r="G104">
        <f>O103+owoce6[[#This Row],[dostawa_porzeczek]]</f>
        <v>426</v>
      </c>
      <c r="H104">
        <f>MAX(owoce6[[#This Row],[rano maliny]:[rano porzeczki]])</f>
        <v>749</v>
      </c>
      <c r="I104">
        <f>LARGE(owoce6[[#This Row],[rano maliny]:[rano porzeczki]],2)</f>
        <v>500</v>
      </c>
      <c r="J104" t="str">
        <f>IF(owoce6[[#This Row],[pierwszy składnik]]=owoce6[[#This Row],[rano maliny]], "maliny", IF(owoce6[[#This Row],[pierwszy składnik]]=owoce6[[#This Row],[rano truskawki]], "truskawki", "porzeczki"))</f>
        <v>truskawki</v>
      </c>
      <c r="K104" t="str">
        <f>IF(owoce6[[#This Row],[drugi składnik]]=owoce6[[#This Row],[rano maliny]], "maliny", IF(owoce6[[#This Row],[drugi składnik]]=owoce6[[#This Row],[rano truskawki]], "truskawki", "porzeczki"))</f>
        <v>maliny</v>
      </c>
      <c r="L10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04">
        <f>IF(OR(owoce6[[#This Row],[nazwa składnika]]="maliny",owoce6[[#This Row],[nazwa składnika 2]]="maliny"),(owoce6[[#This Row],[rano maliny]]-owoce6[[#This Row],[drugi składnik]])*1,owoce6[[#This Row],[rano maliny]]*1)</f>
        <v>0</v>
      </c>
      <c r="N104">
        <f>IF(OR(owoce6[[#This Row],[nazwa składnika]]="truskawki",owoce6[[#This Row],[nazwa składnika 2]]="truskawki"),(owoce6[[#This Row],[rano truskawki]]-owoce6[[#This Row],[drugi składnik]])*1,owoce6[[#This Row],[rano truskawki]]*1)</f>
        <v>249</v>
      </c>
      <c r="O104">
        <f>IF(OR(owoce6[[#This Row],[nazwa składnika]]="porzeczki",owoce6[[#This Row],[nazwa składnika 2]]="porzeczki"),(owoce6[[#This Row],[rano porzeczki]]-owoce6[[#This Row],[drugi składnik]])*1,owoce6[[#This Row],[rano porzeczki]]*1)</f>
        <v>426</v>
      </c>
    </row>
    <row r="105" spans="1:15" x14ac:dyDescent="0.25">
      <c r="A105" s="1">
        <v>44055</v>
      </c>
      <c r="B105">
        <v>417</v>
      </c>
      <c r="C105">
        <v>457</v>
      </c>
      <c r="D105">
        <v>438</v>
      </c>
      <c r="E105">
        <f>M104+owoce6[[#This Row],[dostawa_malin]]</f>
        <v>417</v>
      </c>
      <c r="F105">
        <f>N104+owoce6[[#This Row],[dostawa_truskawek]]</f>
        <v>706</v>
      </c>
      <c r="G105">
        <f>O104+owoce6[[#This Row],[dostawa_porzeczek]]</f>
        <v>864</v>
      </c>
      <c r="H105">
        <f>MAX(owoce6[[#This Row],[rano maliny]:[rano porzeczki]])</f>
        <v>864</v>
      </c>
      <c r="I105">
        <f>LARGE(owoce6[[#This Row],[rano maliny]:[rano porzeczki]],2)</f>
        <v>706</v>
      </c>
      <c r="J105" t="str">
        <f>IF(owoce6[[#This Row],[pierwszy składnik]]=owoce6[[#This Row],[rano maliny]], "maliny", IF(owoce6[[#This Row],[pierwszy składnik]]=owoce6[[#This Row],[rano truskawki]], "truskawki", "porzeczki"))</f>
        <v>porzeczki</v>
      </c>
      <c r="K105" t="str">
        <f>IF(owoce6[[#This Row],[drugi składnik]]=owoce6[[#This Row],[rano maliny]], "maliny", IF(owoce6[[#This Row],[drugi składnik]]=owoce6[[#This Row],[rano truskawki]], "truskawki", "porzeczki"))</f>
        <v>truskawki</v>
      </c>
      <c r="L10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05">
        <f>IF(OR(owoce6[[#This Row],[nazwa składnika]]="maliny",owoce6[[#This Row],[nazwa składnika 2]]="maliny"),(owoce6[[#This Row],[rano maliny]]-owoce6[[#This Row],[drugi składnik]])*1,owoce6[[#This Row],[rano maliny]]*1)</f>
        <v>417</v>
      </c>
      <c r="N105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05">
        <f>IF(OR(owoce6[[#This Row],[nazwa składnika]]="porzeczki",owoce6[[#This Row],[nazwa składnika 2]]="porzeczki"),(owoce6[[#This Row],[rano porzeczki]]-owoce6[[#This Row],[drugi składnik]])*1,owoce6[[#This Row],[rano porzeczki]]*1)</f>
        <v>158</v>
      </c>
    </row>
    <row r="106" spans="1:15" x14ac:dyDescent="0.25">
      <c r="A106" s="1">
        <v>44056</v>
      </c>
      <c r="B106">
        <v>384</v>
      </c>
      <c r="C106">
        <v>330</v>
      </c>
      <c r="D106">
        <v>292</v>
      </c>
      <c r="E106">
        <f>M105+owoce6[[#This Row],[dostawa_malin]]</f>
        <v>801</v>
      </c>
      <c r="F106">
        <f>N105+owoce6[[#This Row],[dostawa_truskawek]]</f>
        <v>330</v>
      </c>
      <c r="G106">
        <f>O105+owoce6[[#This Row],[dostawa_porzeczek]]</f>
        <v>450</v>
      </c>
      <c r="H106">
        <f>MAX(owoce6[[#This Row],[rano maliny]:[rano porzeczki]])</f>
        <v>801</v>
      </c>
      <c r="I106">
        <f>LARGE(owoce6[[#This Row],[rano maliny]:[rano porzeczki]],2)</f>
        <v>450</v>
      </c>
      <c r="J106" t="str">
        <f>IF(owoce6[[#This Row],[pierwszy składnik]]=owoce6[[#This Row],[rano maliny]], "maliny", IF(owoce6[[#This Row],[pierwszy składnik]]=owoce6[[#This Row],[rano truskawki]], "truskawki", "porzeczki"))</f>
        <v>maliny</v>
      </c>
      <c r="K106" t="str">
        <f>IF(owoce6[[#This Row],[drugi składnik]]=owoce6[[#This Row],[rano maliny]], "maliny", IF(owoce6[[#This Row],[drugi składnik]]=owoce6[[#This Row],[rano truskawki]], "truskawki", "porzeczki"))</f>
        <v>porzeczki</v>
      </c>
      <c r="L10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06">
        <f>IF(OR(owoce6[[#This Row],[nazwa składnika]]="maliny",owoce6[[#This Row],[nazwa składnika 2]]="maliny"),(owoce6[[#This Row],[rano maliny]]-owoce6[[#This Row],[drugi składnik]])*1,owoce6[[#This Row],[rano maliny]]*1)</f>
        <v>351</v>
      </c>
      <c r="N106">
        <f>IF(OR(owoce6[[#This Row],[nazwa składnika]]="truskawki",owoce6[[#This Row],[nazwa składnika 2]]="truskawki"),(owoce6[[#This Row],[rano truskawki]]-owoce6[[#This Row],[drugi składnik]])*1,owoce6[[#This Row],[rano truskawki]]*1)</f>
        <v>330</v>
      </c>
      <c r="O106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07" spans="1:15" x14ac:dyDescent="0.25">
      <c r="A107" s="1">
        <v>44057</v>
      </c>
      <c r="B107">
        <v>370</v>
      </c>
      <c r="C107">
        <v>388</v>
      </c>
      <c r="D107">
        <v>390</v>
      </c>
      <c r="E107">
        <f>M106+owoce6[[#This Row],[dostawa_malin]]</f>
        <v>721</v>
      </c>
      <c r="F107">
        <f>N106+owoce6[[#This Row],[dostawa_truskawek]]</f>
        <v>718</v>
      </c>
      <c r="G107">
        <f>O106+owoce6[[#This Row],[dostawa_porzeczek]]</f>
        <v>390</v>
      </c>
      <c r="H107">
        <f>MAX(owoce6[[#This Row],[rano maliny]:[rano porzeczki]])</f>
        <v>721</v>
      </c>
      <c r="I107">
        <f>LARGE(owoce6[[#This Row],[rano maliny]:[rano porzeczki]],2)</f>
        <v>718</v>
      </c>
      <c r="J107" t="str">
        <f>IF(owoce6[[#This Row],[pierwszy składnik]]=owoce6[[#This Row],[rano maliny]], "maliny", IF(owoce6[[#This Row],[pierwszy składnik]]=owoce6[[#This Row],[rano truskawki]], "truskawki", "porzeczki"))</f>
        <v>maliny</v>
      </c>
      <c r="K107" t="str">
        <f>IF(owoce6[[#This Row],[drugi składnik]]=owoce6[[#This Row],[rano maliny]], "maliny", IF(owoce6[[#This Row],[drugi składnik]]=owoce6[[#This Row],[rano truskawki]], "truskawki", "porzeczki"))</f>
        <v>truskawki</v>
      </c>
      <c r="L10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07">
        <f>IF(OR(owoce6[[#This Row],[nazwa składnika]]="maliny",owoce6[[#This Row],[nazwa składnika 2]]="maliny"),(owoce6[[#This Row],[rano maliny]]-owoce6[[#This Row],[drugi składnik]])*1,owoce6[[#This Row],[rano maliny]]*1)</f>
        <v>3</v>
      </c>
      <c r="N107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07">
        <f>IF(OR(owoce6[[#This Row],[nazwa składnika]]="porzeczki",owoce6[[#This Row],[nazwa składnika 2]]="porzeczki"),(owoce6[[#This Row],[rano porzeczki]]-owoce6[[#This Row],[drugi składnik]])*1,owoce6[[#This Row],[rano porzeczki]]*1)</f>
        <v>390</v>
      </c>
    </row>
    <row r="108" spans="1:15" x14ac:dyDescent="0.25">
      <c r="A108" s="1">
        <v>44058</v>
      </c>
      <c r="B108">
        <v>436</v>
      </c>
      <c r="C108">
        <v>298</v>
      </c>
      <c r="D108">
        <v>420</v>
      </c>
      <c r="E108">
        <f>M107+owoce6[[#This Row],[dostawa_malin]]</f>
        <v>439</v>
      </c>
      <c r="F108">
        <f>N107+owoce6[[#This Row],[dostawa_truskawek]]</f>
        <v>298</v>
      </c>
      <c r="G108">
        <f>O107+owoce6[[#This Row],[dostawa_porzeczek]]</f>
        <v>810</v>
      </c>
      <c r="H108">
        <f>MAX(owoce6[[#This Row],[rano maliny]:[rano porzeczki]])</f>
        <v>810</v>
      </c>
      <c r="I108">
        <f>LARGE(owoce6[[#This Row],[rano maliny]:[rano porzeczki]],2)</f>
        <v>439</v>
      </c>
      <c r="J108" t="str">
        <f>IF(owoce6[[#This Row],[pierwszy składnik]]=owoce6[[#This Row],[rano maliny]], "maliny", IF(owoce6[[#This Row],[pierwszy składnik]]=owoce6[[#This Row],[rano truskawki]], "truskawki", "porzeczki"))</f>
        <v>porzeczki</v>
      </c>
      <c r="K108" t="str">
        <f>IF(owoce6[[#This Row],[drugi składnik]]=owoce6[[#This Row],[rano maliny]], "maliny", IF(owoce6[[#This Row],[drugi składnik]]=owoce6[[#This Row],[rano truskawki]], "truskawki", "porzeczki"))</f>
        <v>maliny</v>
      </c>
      <c r="L10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08">
        <f>IF(OR(owoce6[[#This Row],[nazwa składnika]]="maliny",owoce6[[#This Row],[nazwa składnika 2]]="maliny"),(owoce6[[#This Row],[rano maliny]]-owoce6[[#This Row],[drugi składnik]])*1,owoce6[[#This Row],[rano maliny]]*1)</f>
        <v>0</v>
      </c>
      <c r="N108">
        <f>IF(OR(owoce6[[#This Row],[nazwa składnika]]="truskawki",owoce6[[#This Row],[nazwa składnika 2]]="truskawki"),(owoce6[[#This Row],[rano truskawki]]-owoce6[[#This Row],[drugi składnik]])*1,owoce6[[#This Row],[rano truskawki]]*1)</f>
        <v>298</v>
      </c>
      <c r="O108">
        <f>IF(OR(owoce6[[#This Row],[nazwa składnika]]="porzeczki",owoce6[[#This Row],[nazwa składnika 2]]="porzeczki"),(owoce6[[#This Row],[rano porzeczki]]-owoce6[[#This Row],[drugi składnik]])*1,owoce6[[#This Row],[rano porzeczki]]*1)</f>
        <v>371</v>
      </c>
    </row>
    <row r="109" spans="1:15" x14ac:dyDescent="0.25">
      <c r="A109" s="1">
        <v>44059</v>
      </c>
      <c r="B109">
        <v>303</v>
      </c>
      <c r="C109">
        <v>429</v>
      </c>
      <c r="D109">
        <v>407</v>
      </c>
      <c r="E109">
        <f>M108+owoce6[[#This Row],[dostawa_malin]]</f>
        <v>303</v>
      </c>
      <c r="F109">
        <f>N108+owoce6[[#This Row],[dostawa_truskawek]]</f>
        <v>727</v>
      </c>
      <c r="G109">
        <f>O108+owoce6[[#This Row],[dostawa_porzeczek]]</f>
        <v>778</v>
      </c>
      <c r="H109">
        <f>MAX(owoce6[[#This Row],[rano maliny]:[rano porzeczki]])</f>
        <v>778</v>
      </c>
      <c r="I109">
        <f>LARGE(owoce6[[#This Row],[rano maliny]:[rano porzeczki]],2)</f>
        <v>727</v>
      </c>
      <c r="J109" t="str">
        <f>IF(owoce6[[#This Row],[pierwszy składnik]]=owoce6[[#This Row],[rano maliny]], "maliny", IF(owoce6[[#This Row],[pierwszy składnik]]=owoce6[[#This Row],[rano truskawki]], "truskawki", "porzeczki"))</f>
        <v>porzeczki</v>
      </c>
      <c r="K109" t="str">
        <f>IF(owoce6[[#This Row],[drugi składnik]]=owoce6[[#This Row],[rano maliny]], "maliny", IF(owoce6[[#This Row],[drugi składnik]]=owoce6[[#This Row],[rano truskawki]], "truskawki", "porzeczki"))</f>
        <v>truskawki</v>
      </c>
      <c r="L10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09">
        <f>IF(OR(owoce6[[#This Row],[nazwa składnika]]="maliny",owoce6[[#This Row],[nazwa składnika 2]]="maliny"),(owoce6[[#This Row],[rano maliny]]-owoce6[[#This Row],[drugi składnik]])*1,owoce6[[#This Row],[rano maliny]]*1)</f>
        <v>303</v>
      </c>
      <c r="N109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09">
        <f>IF(OR(owoce6[[#This Row],[nazwa składnika]]="porzeczki",owoce6[[#This Row],[nazwa składnika 2]]="porzeczki"),(owoce6[[#This Row],[rano porzeczki]]-owoce6[[#This Row],[drugi składnik]])*1,owoce6[[#This Row],[rano porzeczki]]*1)</f>
        <v>51</v>
      </c>
    </row>
    <row r="110" spans="1:15" x14ac:dyDescent="0.25">
      <c r="A110" s="1">
        <v>44060</v>
      </c>
      <c r="B110">
        <v>449</v>
      </c>
      <c r="C110">
        <v>444</v>
      </c>
      <c r="D110">
        <v>425</v>
      </c>
      <c r="E110">
        <f>M109+owoce6[[#This Row],[dostawa_malin]]</f>
        <v>752</v>
      </c>
      <c r="F110">
        <f>N109+owoce6[[#This Row],[dostawa_truskawek]]</f>
        <v>444</v>
      </c>
      <c r="G110">
        <f>O109+owoce6[[#This Row],[dostawa_porzeczek]]</f>
        <v>476</v>
      </c>
      <c r="H110">
        <f>MAX(owoce6[[#This Row],[rano maliny]:[rano porzeczki]])</f>
        <v>752</v>
      </c>
      <c r="I110">
        <f>LARGE(owoce6[[#This Row],[rano maliny]:[rano porzeczki]],2)</f>
        <v>476</v>
      </c>
      <c r="J110" t="str">
        <f>IF(owoce6[[#This Row],[pierwszy składnik]]=owoce6[[#This Row],[rano maliny]], "maliny", IF(owoce6[[#This Row],[pierwszy składnik]]=owoce6[[#This Row],[rano truskawki]], "truskawki", "porzeczki"))</f>
        <v>maliny</v>
      </c>
      <c r="K110" t="str">
        <f>IF(owoce6[[#This Row],[drugi składnik]]=owoce6[[#This Row],[rano maliny]], "maliny", IF(owoce6[[#This Row],[drugi składnik]]=owoce6[[#This Row],[rano truskawki]], "truskawki", "porzeczki"))</f>
        <v>porzeczki</v>
      </c>
      <c r="L11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10">
        <f>IF(OR(owoce6[[#This Row],[nazwa składnika]]="maliny",owoce6[[#This Row],[nazwa składnika 2]]="maliny"),(owoce6[[#This Row],[rano maliny]]-owoce6[[#This Row],[drugi składnik]])*1,owoce6[[#This Row],[rano maliny]]*1)</f>
        <v>276</v>
      </c>
      <c r="N110">
        <f>IF(OR(owoce6[[#This Row],[nazwa składnika]]="truskawki",owoce6[[#This Row],[nazwa składnika 2]]="truskawki"),(owoce6[[#This Row],[rano truskawki]]-owoce6[[#This Row],[drugi składnik]])*1,owoce6[[#This Row],[rano truskawki]]*1)</f>
        <v>444</v>
      </c>
      <c r="O110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11" spans="1:15" x14ac:dyDescent="0.25">
      <c r="A111" s="1">
        <v>44061</v>
      </c>
      <c r="B111">
        <v>300</v>
      </c>
      <c r="C111">
        <v>358</v>
      </c>
      <c r="D111">
        <v>377</v>
      </c>
      <c r="E111">
        <f>M110+owoce6[[#This Row],[dostawa_malin]]</f>
        <v>576</v>
      </c>
      <c r="F111">
        <f>N110+owoce6[[#This Row],[dostawa_truskawek]]</f>
        <v>802</v>
      </c>
      <c r="G111">
        <f>O110+owoce6[[#This Row],[dostawa_porzeczek]]</f>
        <v>377</v>
      </c>
      <c r="H111">
        <f>MAX(owoce6[[#This Row],[rano maliny]:[rano porzeczki]])</f>
        <v>802</v>
      </c>
      <c r="I111">
        <f>LARGE(owoce6[[#This Row],[rano maliny]:[rano porzeczki]],2)</f>
        <v>576</v>
      </c>
      <c r="J111" t="str">
        <f>IF(owoce6[[#This Row],[pierwszy składnik]]=owoce6[[#This Row],[rano maliny]], "maliny", IF(owoce6[[#This Row],[pierwszy składnik]]=owoce6[[#This Row],[rano truskawki]], "truskawki", "porzeczki"))</f>
        <v>truskawki</v>
      </c>
      <c r="K111" t="str">
        <f>IF(owoce6[[#This Row],[drugi składnik]]=owoce6[[#This Row],[rano maliny]], "maliny", IF(owoce6[[#This Row],[drugi składnik]]=owoce6[[#This Row],[rano truskawki]], "truskawki", "porzeczki"))</f>
        <v>maliny</v>
      </c>
      <c r="L11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11">
        <f>IF(OR(owoce6[[#This Row],[nazwa składnika]]="maliny",owoce6[[#This Row],[nazwa składnika 2]]="maliny"),(owoce6[[#This Row],[rano maliny]]-owoce6[[#This Row],[drugi składnik]])*1,owoce6[[#This Row],[rano maliny]]*1)</f>
        <v>0</v>
      </c>
      <c r="N111">
        <f>IF(OR(owoce6[[#This Row],[nazwa składnika]]="truskawki",owoce6[[#This Row],[nazwa składnika 2]]="truskawki"),(owoce6[[#This Row],[rano truskawki]]-owoce6[[#This Row],[drugi składnik]])*1,owoce6[[#This Row],[rano truskawki]]*1)</f>
        <v>226</v>
      </c>
      <c r="O111">
        <f>IF(OR(owoce6[[#This Row],[nazwa składnika]]="porzeczki",owoce6[[#This Row],[nazwa składnika 2]]="porzeczki"),(owoce6[[#This Row],[rano porzeczki]]-owoce6[[#This Row],[drugi składnik]])*1,owoce6[[#This Row],[rano porzeczki]]*1)</f>
        <v>377</v>
      </c>
    </row>
    <row r="112" spans="1:15" x14ac:dyDescent="0.25">
      <c r="A112" s="1">
        <v>44062</v>
      </c>
      <c r="B112">
        <v>307</v>
      </c>
      <c r="C112">
        <v>417</v>
      </c>
      <c r="D112">
        <v>405</v>
      </c>
      <c r="E112">
        <f>M111+owoce6[[#This Row],[dostawa_malin]]</f>
        <v>307</v>
      </c>
      <c r="F112">
        <f>N111+owoce6[[#This Row],[dostawa_truskawek]]</f>
        <v>643</v>
      </c>
      <c r="G112">
        <f>O111+owoce6[[#This Row],[dostawa_porzeczek]]</f>
        <v>782</v>
      </c>
      <c r="H112">
        <f>MAX(owoce6[[#This Row],[rano maliny]:[rano porzeczki]])</f>
        <v>782</v>
      </c>
      <c r="I112">
        <f>LARGE(owoce6[[#This Row],[rano maliny]:[rano porzeczki]],2)</f>
        <v>643</v>
      </c>
      <c r="J112" t="str">
        <f>IF(owoce6[[#This Row],[pierwszy składnik]]=owoce6[[#This Row],[rano maliny]], "maliny", IF(owoce6[[#This Row],[pierwszy składnik]]=owoce6[[#This Row],[rano truskawki]], "truskawki", "porzeczki"))</f>
        <v>porzeczki</v>
      </c>
      <c r="K112" t="str">
        <f>IF(owoce6[[#This Row],[drugi składnik]]=owoce6[[#This Row],[rano maliny]], "maliny", IF(owoce6[[#This Row],[drugi składnik]]=owoce6[[#This Row],[rano truskawki]], "truskawki", "porzeczki"))</f>
        <v>truskawki</v>
      </c>
      <c r="L11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12">
        <f>IF(OR(owoce6[[#This Row],[nazwa składnika]]="maliny",owoce6[[#This Row],[nazwa składnika 2]]="maliny"),(owoce6[[#This Row],[rano maliny]]-owoce6[[#This Row],[drugi składnik]])*1,owoce6[[#This Row],[rano maliny]]*1)</f>
        <v>307</v>
      </c>
      <c r="N112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12">
        <f>IF(OR(owoce6[[#This Row],[nazwa składnika]]="porzeczki",owoce6[[#This Row],[nazwa składnika 2]]="porzeczki"),(owoce6[[#This Row],[rano porzeczki]]-owoce6[[#This Row],[drugi składnik]])*1,owoce6[[#This Row],[rano porzeczki]]*1)</f>
        <v>139</v>
      </c>
    </row>
    <row r="113" spans="1:15" x14ac:dyDescent="0.25">
      <c r="A113" s="1">
        <v>44063</v>
      </c>
      <c r="B113">
        <v>314</v>
      </c>
      <c r="C113">
        <v>340</v>
      </c>
      <c r="D113">
        <v>345</v>
      </c>
      <c r="E113">
        <f>M112+owoce6[[#This Row],[dostawa_malin]]</f>
        <v>621</v>
      </c>
      <c r="F113">
        <f>N112+owoce6[[#This Row],[dostawa_truskawek]]</f>
        <v>340</v>
      </c>
      <c r="G113">
        <f>O112+owoce6[[#This Row],[dostawa_porzeczek]]</f>
        <v>484</v>
      </c>
      <c r="H113">
        <f>MAX(owoce6[[#This Row],[rano maliny]:[rano porzeczki]])</f>
        <v>621</v>
      </c>
      <c r="I113">
        <f>LARGE(owoce6[[#This Row],[rano maliny]:[rano porzeczki]],2)</f>
        <v>484</v>
      </c>
      <c r="J113" t="str">
        <f>IF(owoce6[[#This Row],[pierwszy składnik]]=owoce6[[#This Row],[rano maliny]], "maliny", IF(owoce6[[#This Row],[pierwszy składnik]]=owoce6[[#This Row],[rano truskawki]], "truskawki", "porzeczki"))</f>
        <v>maliny</v>
      </c>
      <c r="K113" t="str">
        <f>IF(owoce6[[#This Row],[drugi składnik]]=owoce6[[#This Row],[rano maliny]], "maliny", IF(owoce6[[#This Row],[drugi składnik]]=owoce6[[#This Row],[rano truskawki]], "truskawki", "porzeczki"))</f>
        <v>porzeczki</v>
      </c>
      <c r="L11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13">
        <f>IF(OR(owoce6[[#This Row],[nazwa składnika]]="maliny",owoce6[[#This Row],[nazwa składnika 2]]="maliny"),(owoce6[[#This Row],[rano maliny]]-owoce6[[#This Row],[drugi składnik]])*1,owoce6[[#This Row],[rano maliny]]*1)</f>
        <v>137</v>
      </c>
      <c r="N113">
        <f>IF(OR(owoce6[[#This Row],[nazwa składnika]]="truskawki",owoce6[[#This Row],[nazwa składnika 2]]="truskawki"),(owoce6[[#This Row],[rano truskawki]]-owoce6[[#This Row],[drugi składnik]])*1,owoce6[[#This Row],[rano truskawki]]*1)</f>
        <v>340</v>
      </c>
      <c r="O113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14" spans="1:15" x14ac:dyDescent="0.25">
      <c r="A114" s="1">
        <v>44064</v>
      </c>
      <c r="B114">
        <v>379</v>
      </c>
      <c r="C114">
        <v>288</v>
      </c>
      <c r="D114">
        <v>353</v>
      </c>
      <c r="E114">
        <f>M113+owoce6[[#This Row],[dostawa_malin]]</f>
        <v>516</v>
      </c>
      <c r="F114">
        <f>N113+owoce6[[#This Row],[dostawa_truskawek]]</f>
        <v>628</v>
      </c>
      <c r="G114">
        <f>O113+owoce6[[#This Row],[dostawa_porzeczek]]</f>
        <v>353</v>
      </c>
      <c r="H114">
        <f>MAX(owoce6[[#This Row],[rano maliny]:[rano porzeczki]])</f>
        <v>628</v>
      </c>
      <c r="I114">
        <f>LARGE(owoce6[[#This Row],[rano maliny]:[rano porzeczki]],2)</f>
        <v>516</v>
      </c>
      <c r="J114" t="str">
        <f>IF(owoce6[[#This Row],[pierwszy składnik]]=owoce6[[#This Row],[rano maliny]], "maliny", IF(owoce6[[#This Row],[pierwszy składnik]]=owoce6[[#This Row],[rano truskawki]], "truskawki", "porzeczki"))</f>
        <v>truskawki</v>
      </c>
      <c r="K114" t="str">
        <f>IF(owoce6[[#This Row],[drugi składnik]]=owoce6[[#This Row],[rano maliny]], "maliny", IF(owoce6[[#This Row],[drugi składnik]]=owoce6[[#This Row],[rano truskawki]], "truskawki", "porzeczki"))</f>
        <v>maliny</v>
      </c>
      <c r="L11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14">
        <f>IF(OR(owoce6[[#This Row],[nazwa składnika]]="maliny",owoce6[[#This Row],[nazwa składnika 2]]="maliny"),(owoce6[[#This Row],[rano maliny]]-owoce6[[#This Row],[drugi składnik]])*1,owoce6[[#This Row],[rano maliny]]*1)</f>
        <v>0</v>
      </c>
      <c r="N114">
        <f>IF(OR(owoce6[[#This Row],[nazwa składnika]]="truskawki",owoce6[[#This Row],[nazwa składnika 2]]="truskawki"),(owoce6[[#This Row],[rano truskawki]]-owoce6[[#This Row],[drugi składnik]])*1,owoce6[[#This Row],[rano truskawki]]*1)</f>
        <v>112</v>
      </c>
      <c r="O114">
        <f>IF(OR(owoce6[[#This Row],[nazwa składnika]]="porzeczki",owoce6[[#This Row],[nazwa składnika 2]]="porzeczki"),(owoce6[[#This Row],[rano porzeczki]]-owoce6[[#This Row],[drugi składnik]])*1,owoce6[[#This Row],[rano porzeczki]]*1)</f>
        <v>353</v>
      </c>
    </row>
    <row r="115" spans="1:15" x14ac:dyDescent="0.25">
      <c r="A115" s="1">
        <v>44065</v>
      </c>
      <c r="B115">
        <v>405</v>
      </c>
      <c r="C115">
        <v>454</v>
      </c>
      <c r="D115">
        <v>342</v>
      </c>
      <c r="E115">
        <f>M114+owoce6[[#This Row],[dostawa_malin]]</f>
        <v>405</v>
      </c>
      <c r="F115">
        <f>N114+owoce6[[#This Row],[dostawa_truskawek]]</f>
        <v>566</v>
      </c>
      <c r="G115">
        <f>O114+owoce6[[#This Row],[dostawa_porzeczek]]</f>
        <v>695</v>
      </c>
      <c r="H115">
        <f>MAX(owoce6[[#This Row],[rano maliny]:[rano porzeczki]])</f>
        <v>695</v>
      </c>
      <c r="I115">
        <f>LARGE(owoce6[[#This Row],[rano maliny]:[rano porzeczki]],2)</f>
        <v>566</v>
      </c>
      <c r="J115" t="str">
        <f>IF(owoce6[[#This Row],[pierwszy składnik]]=owoce6[[#This Row],[rano maliny]], "maliny", IF(owoce6[[#This Row],[pierwszy składnik]]=owoce6[[#This Row],[rano truskawki]], "truskawki", "porzeczki"))</f>
        <v>porzeczki</v>
      </c>
      <c r="K115" t="str">
        <f>IF(owoce6[[#This Row],[drugi składnik]]=owoce6[[#This Row],[rano maliny]], "maliny", IF(owoce6[[#This Row],[drugi składnik]]=owoce6[[#This Row],[rano truskawki]], "truskawki", "porzeczki"))</f>
        <v>truskawki</v>
      </c>
      <c r="L11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15">
        <f>IF(OR(owoce6[[#This Row],[nazwa składnika]]="maliny",owoce6[[#This Row],[nazwa składnika 2]]="maliny"),(owoce6[[#This Row],[rano maliny]]-owoce6[[#This Row],[drugi składnik]])*1,owoce6[[#This Row],[rano maliny]]*1)</f>
        <v>405</v>
      </c>
      <c r="N115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15">
        <f>IF(OR(owoce6[[#This Row],[nazwa składnika]]="porzeczki",owoce6[[#This Row],[nazwa składnika 2]]="porzeczki"),(owoce6[[#This Row],[rano porzeczki]]-owoce6[[#This Row],[drugi składnik]])*1,owoce6[[#This Row],[rano porzeczki]]*1)</f>
        <v>129</v>
      </c>
    </row>
    <row r="116" spans="1:15" x14ac:dyDescent="0.25">
      <c r="A116" s="1">
        <v>44066</v>
      </c>
      <c r="B116">
        <v>407</v>
      </c>
      <c r="C116">
        <v>300</v>
      </c>
      <c r="D116">
        <v>365</v>
      </c>
      <c r="E116">
        <f>M115+owoce6[[#This Row],[dostawa_malin]]</f>
        <v>812</v>
      </c>
      <c r="F116">
        <f>N115+owoce6[[#This Row],[dostawa_truskawek]]</f>
        <v>300</v>
      </c>
      <c r="G116">
        <f>O115+owoce6[[#This Row],[dostawa_porzeczek]]</f>
        <v>494</v>
      </c>
      <c r="H116">
        <f>MAX(owoce6[[#This Row],[rano maliny]:[rano porzeczki]])</f>
        <v>812</v>
      </c>
      <c r="I116">
        <f>LARGE(owoce6[[#This Row],[rano maliny]:[rano porzeczki]],2)</f>
        <v>494</v>
      </c>
      <c r="J116" t="str">
        <f>IF(owoce6[[#This Row],[pierwszy składnik]]=owoce6[[#This Row],[rano maliny]], "maliny", IF(owoce6[[#This Row],[pierwszy składnik]]=owoce6[[#This Row],[rano truskawki]], "truskawki", "porzeczki"))</f>
        <v>maliny</v>
      </c>
      <c r="K116" t="str">
        <f>IF(owoce6[[#This Row],[drugi składnik]]=owoce6[[#This Row],[rano maliny]], "maliny", IF(owoce6[[#This Row],[drugi składnik]]=owoce6[[#This Row],[rano truskawki]], "truskawki", "porzeczki"))</f>
        <v>porzeczki</v>
      </c>
      <c r="L11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16">
        <f>IF(OR(owoce6[[#This Row],[nazwa składnika]]="maliny",owoce6[[#This Row],[nazwa składnika 2]]="maliny"),(owoce6[[#This Row],[rano maliny]]-owoce6[[#This Row],[drugi składnik]])*1,owoce6[[#This Row],[rano maliny]]*1)</f>
        <v>318</v>
      </c>
      <c r="N116">
        <f>IF(OR(owoce6[[#This Row],[nazwa składnika]]="truskawki",owoce6[[#This Row],[nazwa składnika 2]]="truskawki"),(owoce6[[#This Row],[rano truskawki]]-owoce6[[#This Row],[drugi składnik]])*1,owoce6[[#This Row],[rano truskawki]]*1)</f>
        <v>300</v>
      </c>
      <c r="O116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17" spans="1:15" x14ac:dyDescent="0.25">
      <c r="A117" s="1">
        <v>44067</v>
      </c>
      <c r="B117">
        <v>432</v>
      </c>
      <c r="C117">
        <v>423</v>
      </c>
      <c r="D117">
        <v>221</v>
      </c>
      <c r="E117">
        <f>M116+owoce6[[#This Row],[dostawa_malin]]</f>
        <v>750</v>
      </c>
      <c r="F117">
        <f>N116+owoce6[[#This Row],[dostawa_truskawek]]</f>
        <v>723</v>
      </c>
      <c r="G117">
        <f>O116+owoce6[[#This Row],[dostawa_porzeczek]]</f>
        <v>221</v>
      </c>
      <c r="H117">
        <f>MAX(owoce6[[#This Row],[rano maliny]:[rano porzeczki]])</f>
        <v>750</v>
      </c>
      <c r="I117">
        <f>LARGE(owoce6[[#This Row],[rano maliny]:[rano porzeczki]],2)</f>
        <v>723</v>
      </c>
      <c r="J117" t="str">
        <f>IF(owoce6[[#This Row],[pierwszy składnik]]=owoce6[[#This Row],[rano maliny]], "maliny", IF(owoce6[[#This Row],[pierwszy składnik]]=owoce6[[#This Row],[rano truskawki]], "truskawki", "porzeczki"))</f>
        <v>maliny</v>
      </c>
      <c r="K117" t="str">
        <f>IF(owoce6[[#This Row],[drugi składnik]]=owoce6[[#This Row],[rano maliny]], "maliny", IF(owoce6[[#This Row],[drugi składnik]]=owoce6[[#This Row],[rano truskawki]], "truskawki", "porzeczki"))</f>
        <v>truskawki</v>
      </c>
      <c r="L11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17">
        <f>IF(OR(owoce6[[#This Row],[nazwa składnika]]="maliny",owoce6[[#This Row],[nazwa składnika 2]]="maliny"),(owoce6[[#This Row],[rano maliny]]-owoce6[[#This Row],[drugi składnik]])*1,owoce6[[#This Row],[rano maliny]]*1)</f>
        <v>27</v>
      </c>
      <c r="N117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17">
        <f>IF(OR(owoce6[[#This Row],[nazwa składnika]]="porzeczki",owoce6[[#This Row],[nazwa składnika 2]]="porzeczki"),(owoce6[[#This Row],[rano porzeczki]]-owoce6[[#This Row],[drugi składnik]])*1,owoce6[[#This Row],[rano porzeczki]]*1)</f>
        <v>221</v>
      </c>
    </row>
    <row r="118" spans="1:15" x14ac:dyDescent="0.25">
      <c r="A118" s="1">
        <v>44068</v>
      </c>
      <c r="B118">
        <v>405</v>
      </c>
      <c r="C118">
        <v>449</v>
      </c>
      <c r="D118">
        <v>231</v>
      </c>
      <c r="E118">
        <f>M117+owoce6[[#This Row],[dostawa_malin]]</f>
        <v>432</v>
      </c>
      <c r="F118">
        <f>N117+owoce6[[#This Row],[dostawa_truskawek]]</f>
        <v>449</v>
      </c>
      <c r="G118">
        <f>O117+owoce6[[#This Row],[dostawa_porzeczek]]</f>
        <v>452</v>
      </c>
      <c r="H118">
        <f>MAX(owoce6[[#This Row],[rano maliny]:[rano porzeczki]])</f>
        <v>452</v>
      </c>
      <c r="I118">
        <f>LARGE(owoce6[[#This Row],[rano maliny]:[rano porzeczki]],2)</f>
        <v>449</v>
      </c>
      <c r="J118" t="str">
        <f>IF(owoce6[[#This Row],[pierwszy składnik]]=owoce6[[#This Row],[rano maliny]], "maliny", IF(owoce6[[#This Row],[pierwszy składnik]]=owoce6[[#This Row],[rano truskawki]], "truskawki", "porzeczki"))</f>
        <v>porzeczki</v>
      </c>
      <c r="K118" t="str">
        <f>IF(owoce6[[#This Row],[drugi składnik]]=owoce6[[#This Row],[rano maliny]], "maliny", IF(owoce6[[#This Row],[drugi składnik]]=owoce6[[#This Row],[rano truskawki]], "truskawki", "porzeczki"))</f>
        <v>truskawki</v>
      </c>
      <c r="L11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18">
        <f>IF(OR(owoce6[[#This Row],[nazwa składnika]]="maliny",owoce6[[#This Row],[nazwa składnika 2]]="maliny"),(owoce6[[#This Row],[rano maliny]]-owoce6[[#This Row],[drugi składnik]])*1,owoce6[[#This Row],[rano maliny]]*1)</f>
        <v>432</v>
      </c>
      <c r="N118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18">
        <f>IF(OR(owoce6[[#This Row],[nazwa składnika]]="porzeczki",owoce6[[#This Row],[nazwa składnika 2]]="porzeczki"),(owoce6[[#This Row],[rano porzeczki]]-owoce6[[#This Row],[drugi składnik]])*1,owoce6[[#This Row],[rano porzeczki]]*1)</f>
        <v>3</v>
      </c>
    </row>
    <row r="119" spans="1:15" x14ac:dyDescent="0.25">
      <c r="A119" s="1">
        <v>44069</v>
      </c>
      <c r="B119">
        <v>162</v>
      </c>
      <c r="C119">
        <v>294</v>
      </c>
      <c r="D119">
        <v>255</v>
      </c>
      <c r="E119">
        <f>M118+owoce6[[#This Row],[dostawa_malin]]</f>
        <v>594</v>
      </c>
      <c r="F119">
        <f>N118+owoce6[[#This Row],[dostawa_truskawek]]</f>
        <v>294</v>
      </c>
      <c r="G119">
        <f>O118+owoce6[[#This Row],[dostawa_porzeczek]]</f>
        <v>258</v>
      </c>
      <c r="H119">
        <f>MAX(owoce6[[#This Row],[rano maliny]:[rano porzeczki]])</f>
        <v>594</v>
      </c>
      <c r="I119">
        <f>LARGE(owoce6[[#This Row],[rano maliny]:[rano porzeczki]],2)</f>
        <v>294</v>
      </c>
      <c r="J119" t="str">
        <f>IF(owoce6[[#This Row],[pierwszy składnik]]=owoce6[[#This Row],[rano maliny]], "maliny", IF(owoce6[[#This Row],[pierwszy składnik]]=owoce6[[#This Row],[rano truskawki]], "truskawki", "porzeczki"))</f>
        <v>maliny</v>
      </c>
      <c r="K119" t="str">
        <f>IF(owoce6[[#This Row],[drugi składnik]]=owoce6[[#This Row],[rano maliny]], "maliny", IF(owoce6[[#This Row],[drugi składnik]]=owoce6[[#This Row],[rano truskawki]], "truskawki", "porzeczki"))</f>
        <v>truskawki</v>
      </c>
      <c r="L11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19">
        <f>IF(OR(owoce6[[#This Row],[nazwa składnika]]="maliny",owoce6[[#This Row],[nazwa składnika 2]]="maliny"),(owoce6[[#This Row],[rano maliny]]-owoce6[[#This Row],[drugi składnik]])*1,owoce6[[#This Row],[rano maliny]]*1)</f>
        <v>300</v>
      </c>
      <c r="N119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19">
        <f>IF(OR(owoce6[[#This Row],[nazwa składnika]]="porzeczki",owoce6[[#This Row],[nazwa składnika 2]]="porzeczki"),(owoce6[[#This Row],[rano porzeczki]]-owoce6[[#This Row],[drugi składnik]])*1,owoce6[[#This Row],[rano porzeczki]]*1)</f>
        <v>258</v>
      </c>
    </row>
    <row r="120" spans="1:15" x14ac:dyDescent="0.25">
      <c r="A120" s="1">
        <v>44070</v>
      </c>
      <c r="B120">
        <v>297</v>
      </c>
      <c r="C120">
        <v>341</v>
      </c>
      <c r="D120">
        <v>223</v>
      </c>
      <c r="E120">
        <f>M119+owoce6[[#This Row],[dostawa_malin]]</f>
        <v>597</v>
      </c>
      <c r="F120">
        <f>N119+owoce6[[#This Row],[dostawa_truskawek]]</f>
        <v>341</v>
      </c>
      <c r="G120">
        <f>O119+owoce6[[#This Row],[dostawa_porzeczek]]</f>
        <v>481</v>
      </c>
      <c r="H120">
        <f>MAX(owoce6[[#This Row],[rano maliny]:[rano porzeczki]])</f>
        <v>597</v>
      </c>
      <c r="I120">
        <f>LARGE(owoce6[[#This Row],[rano maliny]:[rano porzeczki]],2)</f>
        <v>481</v>
      </c>
      <c r="J120" t="str">
        <f>IF(owoce6[[#This Row],[pierwszy składnik]]=owoce6[[#This Row],[rano maliny]], "maliny", IF(owoce6[[#This Row],[pierwszy składnik]]=owoce6[[#This Row],[rano truskawki]], "truskawki", "porzeczki"))</f>
        <v>maliny</v>
      </c>
      <c r="K120" t="str">
        <f>IF(owoce6[[#This Row],[drugi składnik]]=owoce6[[#This Row],[rano maliny]], "maliny", IF(owoce6[[#This Row],[drugi składnik]]=owoce6[[#This Row],[rano truskawki]], "truskawki", "porzeczki"))</f>
        <v>porzeczki</v>
      </c>
      <c r="L12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20">
        <f>IF(OR(owoce6[[#This Row],[nazwa składnika]]="maliny",owoce6[[#This Row],[nazwa składnika 2]]="maliny"),(owoce6[[#This Row],[rano maliny]]-owoce6[[#This Row],[drugi składnik]])*1,owoce6[[#This Row],[rano maliny]]*1)</f>
        <v>116</v>
      </c>
      <c r="N120">
        <f>IF(OR(owoce6[[#This Row],[nazwa składnika]]="truskawki",owoce6[[#This Row],[nazwa składnika 2]]="truskawki"),(owoce6[[#This Row],[rano truskawki]]-owoce6[[#This Row],[drugi składnik]])*1,owoce6[[#This Row],[rano truskawki]]*1)</f>
        <v>341</v>
      </c>
      <c r="O120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21" spans="1:15" x14ac:dyDescent="0.25">
      <c r="A121" s="1">
        <v>44071</v>
      </c>
      <c r="B121">
        <v>226</v>
      </c>
      <c r="C121">
        <v>329</v>
      </c>
      <c r="D121">
        <v>261</v>
      </c>
      <c r="E121">
        <f>M120+owoce6[[#This Row],[dostawa_malin]]</f>
        <v>342</v>
      </c>
      <c r="F121">
        <f>N120+owoce6[[#This Row],[dostawa_truskawek]]</f>
        <v>670</v>
      </c>
      <c r="G121">
        <f>O120+owoce6[[#This Row],[dostawa_porzeczek]]</f>
        <v>261</v>
      </c>
      <c r="H121">
        <f>MAX(owoce6[[#This Row],[rano maliny]:[rano porzeczki]])</f>
        <v>670</v>
      </c>
      <c r="I121">
        <f>LARGE(owoce6[[#This Row],[rano maliny]:[rano porzeczki]],2)</f>
        <v>342</v>
      </c>
      <c r="J121" t="str">
        <f>IF(owoce6[[#This Row],[pierwszy składnik]]=owoce6[[#This Row],[rano maliny]], "maliny", IF(owoce6[[#This Row],[pierwszy składnik]]=owoce6[[#This Row],[rano truskawki]], "truskawki", "porzeczki"))</f>
        <v>truskawki</v>
      </c>
      <c r="K121" t="str">
        <f>IF(owoce6[[#This Row],[drugi składnik]]=owoce6[[#This Row],[rano maliny]], "maliny", IF(owoce6[[#This Row],[drugi składnik]]=owoce6[[#This Row],[rano truskawki]], "truskawki", "porzeczki"))</f>
        <v>maliny</v>
      </c>
      <c r="L12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21">
        <f>IF(OR(owoce6[[#This Row],[nazwa składnika]]="maliny",owoce6[[#This Row],[nazwa składnika 2]]="maliny"),(owoce6[[#This Row],[rano maliny]]-owoce6[[#This Row],[drugi składnik]])*1,owoce6[[#This Row],[rano maliny]]*1)</f>
        <v>0</v>
      </c>
      <c r="N121">
        <f>IF(OR(owoce6[[#This Row],[nazwa składnika]]="truskawki",owoce6[[#This Row],[nazwa składnika 2]]="truskawki"),(owoce6[[#This Row],[rano truskawki]]-owoce6[[#This Row],[drugi składnik]])*1,owoce6[[#This Row],[rano truskawki]]*1)</f>
        <v>328</v>
      </c>
      <c r="O121">
        <f>IF(OR(owoce6[[#This Row],[nazwa składnika]]="porzeczki",owoce6[[#This Row],[nazwa składnika 2]]="porzeczki"),(owoce6[[#This Row],[rano porzeczki]]-owoce6[[#This Row],[drugi składnik]])*1,owoce6[[#This Row],[rano porzeczki]]*1)</f>
        <v>261</v>
      </c>
    </row>
    <row r="122" spans="1:15" x14ac:dyDescent="0.25">
      <c r="A122" s="1">
        <v>44072</v>
      </c>
      <c r="B122">
        <v>226</v>
      </c>
      <c r="C122">
        <v>256</v>
      </c>
      <c r="D122">
        <v>239</v>
      </c>
      <c r="E122">
        <f>M121+owoce6[[#This Row],[dostawa_malin]]</f>
        <v>226</v>
      </c>
      <c r="F122">
        <f>N121+owoce6[[#This Row],[dostawa_truskawek]]</f>
        <v>584</v>
      </c>
      <c r="G122">
        <f>O121+owoce6[[#This Row],[dostawa_porzeczek]]</f>
        <v>500</v>
      </c>
      <c r="H122">
        <f>MAX(owoce6[[#This Row],[rano maliny]:[rano porzeczki]])</f>
        <v>584</v>
      </c>
      <c r="I122">
        <f>LARGE(owoce6[[#This Row],[rano maliny]:[rano porzeczki]],2)</f>
        <v>500</v>
      </c>
      <c r="J122" t="str">
        <f>IF(owoce6[[#This Row],[pierwszy składnik]]=owoce6[[#This Row],[rano maliny]], "maliny", IF(owoce6[[#This Row],[pierwszy składnik]]=owoce6[[#This Row],[rano truskawki]], "truskawki", "porzeczki"))</f>
        <v>truskawki</v>
      </c>
      <c r="K122" t="str">
        <f>IF(owoce6[[#This Row],[drugi składnik]]=owoce6[[#This Row],[rano maliny]], "maliny", IF(owoce6[[#This Row],[drugi składnik]]=owoce6[[#This Row],[rano truskawki]], "truskawki", "porzeczki"))</f>
        <v>porzeczki</v>
      </c>
      <c r="L12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22">
        <f>IF(OR(owoce6[[#This Row],[nazwa składnika]]="maliny",owoce6[[#This Row],[nazwa składnika 2]]="maliny"),(owoce6[[#This Row],[rano maliny]]-owoce6[[#This Row],[drugi składnik]])*1,owoce6[[#This Row],[rano maliny]]*1)</f>
        <v>226</v>
      </c>
      <c r="N122">
        <f>IF(OR(owoce6[[#This Row],[nazwa składnika]]="truskawki",owoce6[[#This Row],[nazwa składnika 2]]="truskawki"),(owoce6[[#This Row],[rano truskawki]]-owoce6[[#This Row],[drugi składnik]])*1,owoce6[[#This Row],[rano truskawki]]*1)</f>
        <v>84</v>
      </c>
      <c r="O122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23" spans="1:15" x14ac:dyDescent="0.25">
      <c r="A123" s="1">
        <v>44073</v>
      </c>
      <c r="B123">
        <v>287</v>
      </c>
      <c r="C123">
        <v>217</v>
      </c>
      <c r="D123">
        <v>262</v>
      </c>
      <c r="E123">
        <f>M122+owoce6[[#This Row],[dostawa_malin]]</f>
        <v>513</v>
      </c>
      <c r="F123">
        <f>N122+owoce6[[#This Row],[dostawa_truskawek]]</f>
        <v>301</v>
      </c>
      <c r="G123">
        <f>O122+owoce6[[#This Row],[dostawa_porzeczek]]</f>
        <v>262</v>
      </c>
      <c r="H123">
        <f>MAX(owoce6[[#This Row],[rano maliny]:[rano porzeczki]])</f>
        <v>513</v>
      </c>
      <c r="I123">
        <f>LARGE(owoce6[[#This Row],[rano maliny]:[rano porzeczki]],2)</f>
        <v>301</v>
      </c>
      <c r="J123" t="str">
        <f>IF(owoce6[[#This Row],[pierwszy składnik]]=owoce6[[#This Row],[rano maliny]], "maliny", IF(owoce6[[#This Row],[pierwszy składnik]]=owoce6[[#This Row],[rano truskawki]], "truskawki", "porzeczki"))</f>
        <v>maliny</v>
      </c>
      <c r="K123" t="str">
        <f>IF(owoce6[[#This Row],[drugi składnik]]=owoce6[[#This Row],[rano maliny]], "maliny", IF(owoce6[[#This Row],[drugi składnik]]=owoce6[[#This Row],[rano truskawki]], "truskawki", "porzeczki"))</f>
        <v>truskawki</v>
      </c>
      <c r="L12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23">
        <f>IF(OR(owoce6[[#This Row],[nazwa składnika]]="maliny",owoce6[[#This Row],[nazwa składnika 2]]="maliny"),(owoce6[[#This Row],[rano maliny]]-owoce6[[#This Row],[drugi składnik]])*1,owoce6[[#This Row],[rano maliny]]*1)</f>
        <v>212</v>
      </c>
      <c r="N123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23">
        <f>IF(OR(owoce6[[#This Row],[nazwa składnika]]="porzeczki",owoce6[[#This Row],[nazwa składnika 2]]="porzeczki"),(owoce6[[#This Row],[rano porzeczki]]-owoce6[[#This Row],[drugi składnik]])*1,owoce6[[#This Row],[rano porzeczki]]*1)</f>
        <v>262</v>
      </c>
    </row>
    <row r="124" spans="1:15" x14ac:dyDescent="0.25">
      <c r="A124" s="1">
        <v>44074</v>
      </c>
      <c r="B124">
        <v>351</v>
      </c>
      <c r="C124">
        <v>266</v>
      </c>
      <c r="D124">
        <v>226</v>
      </c>
      <c r="E124">
        <f>M123+owoce6[[#This Row],[dostawa_malin]]</f>
        <v>563</v>
      </c>
      <c r="F124">
        <f>N123+owoce6[[#This Row],[dostawa_truskawek]]</f>
        <v>266</v>
      </c>
      <c r="G124">
        <f>O123+owoce6[[#This Row],[dostawa_porzeczek]]</f>
        <v>488</v>
      </c>
      <c r="H124">
        <f>MAX(owoce6[[#This Row],[rano maliny]:[rano porzeczki]])</f>
        <v>563</v>
      </c>
      <c r="I124">
        <f>LARGE(owoce6[[#This Row],[rano maliny]:[rano porzeczki]],2)</f>
        <v>488</v>
      </c>
      <c r="J124" t="str">
        <f>IF(owoce6[[#This Row],[pierwszy składnik]]=owoce6[[#This Row],[rano maliny]], "maliny", IF(owoce6[[#This Row],[pierwszy składnik]]=owoce6[[#This Row],[rano truskawki]], "truskawki", "porzeczki"))</f>
        <v>maliny</v>
      </c>
      <c r="K124" t="str">
        <f>IF(owoce6[[#This Row],[drugi składnik]]=owoce6[[#This Row],[rano maliny]], "maliny", IF(owoce6[[#This Row],[drugi składnik]]=owoce6[[#This Row],[rano truskawki]], "truskawki", "porzeczki"))</f>
        <v>porzeczki</v>
      </c>
      <c r="L12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24">
        <f>IF(OR(owoce6[[#This Row],[nazwa składnika]]="maliny",owoce6[[#This Row],[nazwa składnika 2]]="maliny"),(owoce6[[#This Row],[rano maliny]]-owoce6[[#This Row],[drugi składnik]])*1,owoce6[[#This Row],[rano maliny]]*1)</f>
        <v>75</v>
      </c>
      <c r="N124">
        <f>IF(OR(owoce6[[#This Row],[nazwa składnika]]="truskawki",owoce6[[#This Row],[nazwa składnika 2]]="truskawki"),(owoce6[[#This Row],[rano truskawki]]-owoce6[[#This Row],[drugi składnik]])*1,owoce6[[#This Row],[rano truskawki]]*1)</f>
        <v>266</v>
      </c>
      <c r="O124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25" spans="1:15" x14ac:dyDescent="0.25">
      <c r="A125" s="1">
        <v>44075</v>
      </c>
      <c r="B125">
        <v>214</v>
      </c>
      <c r="C125">
        <v>260</v>
      </c>
      <c r="D125">
        <v>241</v>
      </c>
      <c r="E125">
        <f>M124+owoce6[[#This Row],[dostawa_malin]]</f>
        <v>289</v>
      </c>
      <c r="F125">
        <f>N124+owoce6[[#This Row],[dostawa_truskawek]]</f>
        <v>526</v>
      </c>
      <c r="G125">
        <f>O124+owoce6[[#This Row],[dostawa_porzeczek]]</f>
        <v>241</v>
      </c>
      <c r="H125">
        <f>MAX(owoce6[[#This Row],[rano maliny]:[rano porzeczki]])</f>
        <v>526</v>
      </c>
      <c r="I125">
        <f>LARGE(owoce6[[#This Row],[rano maliny]:[rano porzeczki]],2)</f>
        <v>289</v>
      </c>
      <c r="J125" t="str">
        <f>IF(owoce6[[#This Row],[pierwszy składnik]]=owoce6[[#This Row],[rano maliny]], "maliny", IF(owoce6[[#This Row],[pierwszy składnik]]=owoce6[[#This Row],[rano truskawki]], "truskawki", "porzeczki"))</f>
        <v>truskawki</v>
      </c>
      <c r="K125" t="str">
        <f>IF(owoce6[[#This Row],[drugi składnik]]=owoce6[[#This Row],[rano maliny]], "maliny", IF(owoce6[[#This Row],[drugi składnik]]=owoce6[[#This Row],[rano truskawki]], "truskawki", "porzeczki"))</f>
        <v>maliny</v>
      </c>
      <c r="L12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25">
        <f>IF(OR(owoce6[[#This Row],[nazwa składnika]]="maliny",owoce6[[#This Row],[nazwa składnika 2]]="maliny"),(owoce6[[#This Row],[rano maliny]]-owoce6[[#This Row],[drugi składnik]])*1,owoce6[[#This Row],[rano maliny]]*1)</f>
        <v>0</v>
      </c>
      <c r="N125">
        <f>IF(OR(owoce6[[#This Row],[nazwa składnika]]="truskawki",owoce6[[#This Row],[nazwa składnika 2]]="truskawki"),(owoce6[[#This Row],[rano truskawki]]-owoce6[[#This Row],[drugi składnik]])*1,owoce6[[#This Row],[rano truskawki]]*1)</f>
        <v>237</v>
      </c>
      <c r="O125">
        <f>IF(OR(owoce6[[#This Row],[nazwa składnika]]="porzeczki",owoce6[[#This Row],[nazwa składnika 2]]="porzeczki"),(owoce6[[#This Row],[rano porzeczki]]-owoce6[[#This Row],[drugi składnik]])*1,owoce6[[#This Row],[rano porzeczki]]*1)</f>
        <v>241</v>
      </c>
    </row>
    <row r="126" spans="1:15" x14ac:dyDescent="0.25">
      <c r="A126" s="1">
        <v>44076</v>
      </c>
      <c r="B126">
        <v>282</v>
      </c>
      <c r="C126">
        <v>227</v>
      </c>
      <c r="D126">
        <v>258</v>
      </c>
      <c r="E126">
        <f>M125+owoce6[[#This Row],[dostawa_malin]]</f>
        <v>282</v>
      </c>
      <c r="F126">
        <f>N125+owoce6[[#This Row],[dostawa_truskawek]]</f>
        <v>464</v>
      </c>
      <c r="G126">
        <f>O125+owoce6[[#This Row],[dostawa_porzeczek]]</f>
        <v>499</v>
      </c>
      <c r="H126">
        <f>MAX(owoce6[[#This Row],[rano maliny]:[rano porzeczki]])</f>
        <v>499</v>
      </c>
      <c r="I126">
        <f>LARGE(owoce6[[#This Row],[rano maliny]:[rano porzeczki]],2)</f>
        <v>464</v>
      </c>
      <c r="J126" t="str">
        <f>IF(owoce6[[#This Row],[pierwszy składnik]]=owoce6[[#This Row],[rano maliny]], "maliny", IF(owoce6[[#This Row],[pierwszy składnik]]=owoce6[[#This Row],[rano truskawki]], "truskawki", "porzeczki"))</f>
        <v>porzeczki</v>
      </c>
      <c r="K126" t="str">
        <f>IF(owoce6[[#This Row],[drugi składnik]]=owoce6[[#This Row],[rano maliny]], "maliny", IF(owoce6[[#This Row],[drugi składnik]]=owoce6[[#This Row],[rano truskawki]], "truskawki", "porzeczki"))</f>
        <v>truskawki</v>
      </c>
      <c r="L12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26">
        <f>IF(OR(owoce6[[#This Row],[nazwa składnika]]="maliny",owoce6[[#This Row],[nazwa składnika 2]]="maliny"),(owoce6[[#This Row],[rano maliny]]-owoce6[[#This Row],[drugi składnik]])*1,owoce6[[#This Row],[rano maliny]]*1)</f>
        <v>282</v>
      </c>
      <c r="N126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26">
        <f>IF(OR(owoce6[[#This Row],[nazwa składnika]]="porzeczki",owoce6[[#This Row],[nazwa składnika 2]]="porzeczki"),(owoce6[[#This Row],[rano porzeczki]]-owoce6[[#This Row],[drugi składnik]])*1,owoce6[[#This Row],[rano porzeczki]]*1)</f>
        <v>35</v>
      </c>
    </row>
    <row r="127" spans="1:15" x14ac:dyDescent="0.25">
      <c r="A127" s="1">
        <v>44077</v>
      </c>
      <c r="B127">
        <v>257</v>
      </c>
      <c r="C127">
        <v>251</v>
      </c>
      <c r="D127">
        <v>252</v>
      </c>
      <c r="E127">
        <f>M126+owoce6[[#This Row],[dostawa_malin]]</f>
        <v>539</v>
      </c>
      <c r="F127">
        <f>N126+owoce6[[#This Row],[dostawa_truskawek]]</f>
        <v>251</v>
      </c>
      <c r="G127">
        <f>O126+owoce6[[#This Row],[dostawa_porzeczek]]</f>
        <v>287</v>
      </c>
      <c r="H127">
        <f>MAX(owoce6[[#This Row],[rano maliny]:[rano porzeczki]])</f>
        <v>539</v>
      </c>
      <c r="I127">
        <f>LARGE(owoce6[[#This Row],[rano maliny]:[rano porzeczki]],2)</f>
        <v>287</v>
      </c>
      <c r="J127" t="str">
        <f>IF(owoce6[[#This Row],[pierwszy składnik]]=owoce6[[#This Row],[rano maliny]], "maliny", IF(owoce6[[#This Row],[pierwszy składnik]]=owoce6[[#This Row],[rano truskawki]], "truskawki", "porzeczki"))</f>
        <v>maliny</v>
      </c>
      <c r="K127" t="str">
        <f>IF(owoce6[[#This Row],[drugi składnik]]=owoce6[[#This Row],[rano maliny]], "maliny", IF(owoce6[[#This Row],[drugi składnik]]=owoce6[[#This Row],[rano truskawki]], "truskawki", "porzeczki"))</f>
        <v>porzeczki</v>
      </c>
      <c r="L12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27">
        <f>IF(OR(owoce6[[#This Row],[nazwa składnika]]="maliny",owoce6[[#This Row],[nazwa składnika 2]]="maliny"),(owoce6[[#This Row],[rano maliny]]-owoce6[[#This Row],[drugi składnik]])*1,owoce6[[#This Row],[rano maliny]]*1)</f>
        <v>252</v>
      </c>
      <c r="N127">
        <f>IF(OR(owoce6[[#This Row],[nazwa składnika]]="truskawki",owoce6[[#This Row],[nazwa składnika 2]]="truskawki"),(owoce6[[#This Row],[rano truskawki]]-owoce6[[#This Row],[drugi składnik]])*1,owoce6[[#This Row],[rano truskawki]]*1)</f>
        <v>251</v>
      </c>
      <c r="O127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28" spans="1:15" x14ac:dyDescent="0.25">
      <c r="A128" s="1">
        <v>44078</v>
      </c>
      <c r="B128">
        <v>172</v>
      </c>
      <c r="C128">
        <v>171</v>
      </c>
      <c r="D128">
        <v>268</v>
      </c>
      <c r="E128">
        <f>M127+owoce6[[#This Row],[dostawa_malin]]</f>
        <v>424</v>
      </c>
      <c r="F128">
        <f>N127+owoce6[[#This Row],[dostawa_truskawek]]</f>
        <v>422</v>
      </c>
      <c r="G128">
        <f>O127+owoce6[[#This Row],[dostawa_porzeczek]]</f>
        <v>268</v>
      </c>
      <c r="H128">
        <f>MAX(owoce6[[#This Row],[rano maliny]:[rano porzeczki]])</f>
        <v>424</v>
      </c>
      <c r="I128">
        <f>LARGE(owoce6[[#This Row],[rano maliny]:[rano porzeczki]],2)</f>
        <v>422</v>
      </c>
      <c r="J128" t="str">
        <f>IF(owoce6[[#This Row],[pierwszy składnik]]=owoce6[[#This Row],[rano maliny]], "maliny", IF(owoce6[[#This Row],[pierwszy składnik]]=owoce6[[#This Row],[rano truskawki]], "truskawki", "porzeczki"))</f>
        <v>maliny</v>
      </c>
      <c r="K128" t="str">
        <f>IF(owoce6[[#This Row],[drugi składnik]]=owoce6[[#This Row],[rano maliny]], "maliny", IF(owoce6[[#This Row],[drugi składnik]]=owoce6[[#This Row],[rano truskawki]], "truskawki", "porzeczki"))</f>
        <v>truskawki</v>
      </c>
      <c r="L12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28">
        <f>IF(OR(owoce6[[#This Row],[nazwa składnika]]="maliny",owoce6[[#This Row],[nazwa składnika 2]]="maliny"),(owoce6[[#This Row],[rano maliny]]-owoce6[[#This Row],[drugi składnik]])*1,owoce6[[#This Row],[rano maliny]]*1)</f>
        <v>2</v>
      </c>
      <c r="N128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28">
        <f>IF(OR(owoce6[[#This Row],[nazwa składnika]]="porzeczki",owoce6[[#This Row],[nazwa składnika 2]]="porzeczki"),(owoce6[[#This Row],[rano porzeczki]]-owoce6[[#This Row],[drugi składnik]])*1,owoce6[[#This Row],[rano porzeczki]]*1)</f>
        <v>268</v>
      </c>
    </row>
    <row r="129" spans="1:15" x14ac:dyDescent="0.25">
      <c r="A129" s="1">
        <v>44079</v>
      </c>
      <c r="B129">
        <v>197</v>
      </c>
      <c r="C129">
        <v>326</v>
      </c>
      <c r="D129">
        <v>224</v>
      </c>
      <c r="E129">
        <f>M128+owoce6[[#This Row],[dostawa_malin]]</f>
        <v>199</v>
      </c>
      <c r="F129">
        <f>N128+owoce6[[#This Row],[dostawa_truskawek]]</f>
        <v>326</v>
      </c>
      <c r="G129">
        <f>O128+owoce6[[#This Row],[dostawa_porzeczek]]</f>
        <v>492</v>
      </c>
      <c r="H129">
        <f>MAX(owoce6[[#This Row],[rano maliny]:[rano porzeczki]])</f>
        <v>492</v>
      </c>
      <c r="I129">
        <f>LARGE(owoce6[[#This Row],[rano maliny]:[rano porzeczki]],2)</f>
        <v>326</v>
      </c>
      <c r="J129" t="str">
        <f>IF(owoce6[[#This Row],[pierwszy składnik]]=owoce6[[#This Row],[rano maliny]], "maliny", IF(owoce6[[#This Row],[pierwszy składnik]]=owoce6[[#This Row],[rano truskawki]], "truskawki", "porzeczki"))</f>
        <v>porzeczki</v>
      </c>
      <c r="K129" t="str">
        <f>IF(owoce6[[#This Row],[drugi składnik]]=owoce6[[#This Row],[rano maliny]], "maliny", IF(owoce6[[#This Row],[drugi składnik]]=owoce6[[#This Row],[rano truskawki]], "truskawki", "porzeczki"))</f>
        <v>truskawki</v>
      </c>
      <c r="L12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29">
        <f>IF(OR(owoce6[[#This Row],[nazwa składnika]]="maliny",owoce6[[#This Row],[nazwa składnika 2]]="maliny"),(owoce6[[#This Row],[rano maliny]]-owoce6[[#This Row],[drugi składnik]])*1,owoce6[[#This Row],[rano maliny]]*1)</f>
        <v>199</v>
      </c>
      <c r="N129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29">
        <f>IF(OR(owoce6[[#This Row],[nazwa składnika]]="porzeczki",owoce6[[#This Row],[nazwa składnika 2]]="porzeczki"),(owoce6[[#This Row],[rano porzeczki]]-owoce6[[#This Row],[drugi składnik]])*1,owoce6[[#This Row],[rano porzeczki]]*1)</f>
        <v>166</v>
      </c>
    </row>
    <row r="130" spans="1:15" x14ac:dyDescent="0.25">
      <c r="A130" s="1">
        <v>44080</v>
      </c>
      <c r="B130">
        <v>292</v>
      </c>
      <c r="C130">
        <v>329</v>
      </c>
      <c r="D130">
        <v>255</v>
      </c>
      <c r="E130">
        <f>M129+owoce6[[#This Row],[dostawa_malin]]</f>
        <v>491</v>
      </c>
      <c r="F130">
        <f>N129+owoce6[[#This Row],[dostawa_truskawek]]</f>
        <v>329</v>
      </c>
      <c r="G130">
        <f>O129+owoce6[[#This Row],[dostawa_porzeczek]]</f>
        <v>421</v>
      </c>
      <c r="H130">
        <f>MAX(owoce6[[#This Row],[rano maliny]:[rano porzeczki]])</f>
        <v>491</v>
      </c>
      <c r="I130">
        <f>LARGE(owoce6[[#This Row],[rano maliny]:[rano porzeczki]],2)</f>
        <v>421</v>
      </c>
      <c r="J130" t="str">
        <f>IF(owoce6[[#This Row],[pierwszy składnik]]=owoce6[[#This Row],[rano maliny]], "maliny", IF(owoce6[[#This Row],[pierwszy składnik]]=owoce6[[#This Row],[rano truskawki]], "truskawki", "porzeczki"))</f>
        <v>maliny</v>
      </c>
      <c r="K130" t="str">
        <f>IF(owoce6[[#This Row],[drugi składnik]]=owoce6[[#This Row],[rano maliny]], "maliny", IF(owoce6[[#This Row],[drugi składnik]]=owoce6[[#This Row],[rano truskawki]], "truskawki", "porzeczki"))</f>
        <v>porzeczki</v>
      </c>
      <c r="L13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30">
        <f>IF(OR(owoce6[[#This Row],[nazwa składnika]]="maliny",owoce6[[#This Row],[nazwa składnika 2]]="maliny"),(owoce6[[#This Row],[rano maliny]]-owoce6[[#This Row],[drugi składnik]])*1,owoce6[[#This Row],[rano maliny]]*1)</f>
        <v>70</v>
      </c>
      <c r="N130">
        <f>IF(OR(owoce6[[#This Row],[nazwa składnika]]="truskawki",owoce6[[#This Row],[nazwa składnika 2]]="truskawki"),(owoce6[[#This Row],[rano truskawki]]-owoce6[[#This Row],[drugi składnik]])*1,owoce6[[#This Row],[rano truskawki]]*1)</f>
        <v>329</v>
      </c>
      <c r="O130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31" spans="1:15" x14ac:dyDescent="0.25">
      <c r="A131" s="1">
        <v>44081</v>
      </c>
      <c r="B131">
        <v>172</v>
      </c>
      <c r="C131">
        <v>216</v>
      </c>
      <c r="D131">
        <v>199</v>
      </c>
      <c r="E131">
        <f>M130+owoce6[[#This Row],[dostawa_malin]]</f>
        <v>242</v>
      </c>
      <c r="F131">
        <f>N130+owoce6[[#This Row],[dostawa_truskawek]]</f>
        <v>545</v>
      </c>
      <c r="G131">
        <f>O130+owoce6[[#This Row],[dostawa_porzeczek]]</f>
        <v>199</v>
      </c>
      <c r="H131">
        <f>MAX(owoce6[[#This Row],[rano maliny]:[rano porzeczki]])</f>
        <v>545</v>
      </c>
      <c r="I131">
        <f>LARGE(owoce6[[#This Row],[rano maliny]:[rano porzeczki]],2)</f>
        <v>242</v>
      </c>
      <c r="J131" t="str">
        <f>IF(owoce6[[#This Row],[pierwszy składnik]]=owoce6[[#This Row],[rano maliny]], "maliny", IF(owoce6[[#This Row],[pierwszy składnik]]=owoce6[[#This Row],[rano truskawki]], "truskawki", "porzeczki"))</f>
        <v>truskawki</v>
      </c>
      <c r="K131" t="str">
        <f>IF(owoce6[[#This Row],[drugi składnik]]=owoce6[[#This Row],[rano maliny]], "maliny", IF(owoce6[[#This Row],[drugi składnik]]=owoce6[[#This Row],[rano truskawki]], "truskawki", "porzeczki"))</f>
        <v>maliny</v>
      </c>
      <c r="L13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31">
        <f>IF(OR(owoce6[[#This Row],[nazwa składnika]]="maliny",owoce6[[#This Row],[nazwa składnika 2]]="maliny"),(owoce6[[#This Row],[rano maliny]]-owoce6[[#This Row],[drugi składnik]])*1,owoce6[[#This Row],[rano maliny]]*1)</f>
        <v>0</v>
      </c>
      <c r="N131">
        <f>IF(OR(owoce6[[#This Row],[nazwa składnika]]="truskawki",owoce6[[#This Row],[nazwa składnika 2]]="truskawki"),(owoce6[[#This Row],[rano truskawki]]-owoce6[[#This Row],[drugi składnik]])*1,owoce6[[#This Row],[rano truskawki]]*1)</f>
        <v>303</v>
      </c>
      <c r="O131">
        <f>IF(OR(owoce6[[#This Row],[nazwa składnika]]="porzeczki",owoce6[[#This Row],[nazwa składnika 2]]="porzeczki"),(owoce6[[#This Row],[rano porzeczki]]-owoce6[[#This Row],[drugi składnik]])*1,owoce6[[#This Row],[rano porzeczki]]*1)</f>
        <v>199</v>
      </c>
    </row>
    <row r="132" spans="1:15" x14ac:dyDescent="0.25">
      <c r="A132" s="1">
        <v>44082</v>
      </c>
      <c r="B132">
        <v>258</v>
      </c>
      <c r="C132">
        <v>291</v>
      </c>
      <c r="D132">
        <v>220</v>
      </c>
      <c r="E132">
        <f>M131+owoce6[[#This Row],[dostawa_malin]]</f>
        <v>258</v>
      </c>
      <c r="F132">
        <f>N131+owoce6[[#This Row],[dostawa_truskawek]]</f>
        <v>594</v>
      </c>
      <c r="G132">
        <f>O131+owoce6[[#This Row],[dostawa_porzeczek]]</f>
        <v>419</v>
      </c>
      <c r="H132">
        <f>MAX(owoce6[[#This Row],[rano maliny]:[rano porzeczki]])</f>
        <v>594</v>
      </c>
      <c r="I132">
        <f>LARGE(owoce6[[#This Row],[rano maliny]:[rano porzeczki]],2)</f>
        <v>419</v>
      </c>
      <c r="J132" t="str">
        <f>IF(owoce6[[#This Row],[pierwszy składnik]]=owoce6[[#This Row],[rano maliny]], "maliny", IF(owoce6[[#This Row],[pierwszy składnik]]=owoce6[[#This Row],[rano truskawki]], "truskawki", "porzeczki"))</f>
        <v>truskawki</v>
      </c>
      <c r="K132" t="str">
        <f>IF(owoce6[[#This Row],[drugi składnik]]=owoce6[[#This Row],[rano maliny]], "maliny", IF(owoce6[[#This Row],[drugi składnik]]=owoce6[[#This Row],[rano truskawki]], "truskawki", "porzeczki"))</f>
        <v>porzeczki</v>
      </c>
      <c r="L13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32">
        <f>IF(OR(owoce6[[#This Row],[nazwa składnika]]="maliny",owoce6[[#This Row],[nazwa składnika 2]]="maliny"),(owoce6[[#This Row],[rano maliny]]-owoce6[[#This Row],[drugi składnik]])*1,owoce6[[#This Row],[rano maliny]]*1)</f>
        <v>258</v>
      </c>
      <c r="N132">
        <f>IF(OR(owoce6[[#This Row],[nazwa składnika]]="truskawki",owoce6[[#This Row],[nazwa składnika 2]]="truskawki"),(owoce6[[#This Row],[rano truskawki]]-owoce6[[#This Row],[drugi składnik]])*1,owoce6[[#This Row],[rano truskawki]]*1)</f>
        <v>175</v>
      </c>
      <c r="O132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33" spans="1:15" x14ac:dyDescent="0.25">
      <c r="A133" s="1">
        <v>44083</v>
      </c>
      <c r="B133">
        <v>276</v>
      </c>
      <c r="C133">
        <v>347</v>
      </c>
      <c r="D133">
        <v>197</v>
      </c>
      <c r="E133">
        <f>M132+owoce6[[#This Row],[dostawa_malin]]</f>
        <v>534</v>
      </c>
      <c r="F133">
        <f>N132+owoce6[[#This Row],[dostawa_truskawek]]</f>
        <v>522</v>
      </c>
      <c r="G133">
        <f>O132+owoce6[[#This Row],[dostawa_porzeczek]]</f>
        <v>197</v>
      </c>
      <c r="H133">
        <f>MAX(owoce6[[#This Row],[rano maliny]:[rano porzeczki]])</f>
        <v>534</v>
      </c>
      <c r="I133">
        <f>LARGE(owoce6[[#This Row],[rano maliny]:[rano porzeczki]],2)</f>
        <v>522</v>
      </c>
      <c r="J133" t="str">
        <f>IF(owoce6[[#This Row],[pierwszy składnik]]=owoce6[[#This Row],[rano maliny]], "maliny", IF(owoce6[[#This Row],[pierwszy składnik]]=owoce6[[#This Row],[rano truskawki]], "truskawki", "porzeczki"))</f>
        <v>maliny</v>
      </c>
      <c r="K133" t="str">
        <f>IF(owoce6[[#This Row],[drugi składnik]]=owoce6[[#This Row],[rano maliny]], "maliny", IF(owoce6[[#This Row],[drugi składnik]]=owoce6[[#This Row],[rano truskawki]], "truskawki", "porzeczki"))</f>
        <v>truskawki</v>
      </c>
      <c r="L13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33">
        <f>IF(OR(owoce6[[#This Row],[nazwa składnika]]="maliny",owoce6[[#This Row],[nazwa składnika 2]]="maliny"),(owoce6[[#This Row],[rano maliny]]-owoce6[[#This Row],[drugi składnik]])*1,owoce6[[#This Row],[rano maliny]]*1)</f>
        <v>12</v>
      </c>
      <c r="N133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33">
        <f>IF(OR(owoce6[[#This Row],[nazwa składnika]]="porzeczki",owoce6[[#This Row],[nazwa składnika 2]]="porzeczki"),(owoce6[[#This Row],[rano porzeczki]]-owoce6[[#This Row],[drugi składnik]])*1,owoce6[[#This Row],[rano porzeczki]]*1)</f>
        <v>197</v>
      </c>
    </row>
    <row r="134" spans="1:15" x14ac:dyDescent="0.25">
      <c r="A134" s="1">
        <v>44084</v>
      </c>
      <c r="B134">
        <v>210</v>
      </c>
      <c r="C134">
        <v>333</v>
      </c>
      <c r="D134">
        <v>218</v>
      </c>
      <c r="E134">
        <f>M133+owoce6[[#This Row],[dostawa_malin]]</f>
        <v>222</v>
      </c>
      <c r="F134">
        <f>N133+owoce6[[#This Row],[dostawa_truskawek]]</f>
        <v>333</v>
      </c>
      <c r="G134">
        <f>O133+owoce6[[#This Row],[dostawa_porzeczek]]</f>
        <v>415</v>
      </c>
      <c r="H134">
        <f>MAX(owoce6[[#This Row],[rano maliny]:[rano porzeczki]])</f>
        <v>415</v>
      </c>
      <c r="I134">
        <f>LARGE(owoce6[[#This Row],[rano maliny]:[rano porzeczki]],2)</f>
        <v>333</v>
      </c>
      <c r="J134" t="str">
        <f>IF(owoce6[[#This Row],[pierwszy składnik]]=owoce6[[#This Row],[rano maliny]], "maliny", IF(owoce6[[#This Row],[pierwszy składnik]]=owoce6[[#This Row],[rano truskawki]], "truskawki", "porzeczki"))</f>
        <v>porzeczki</v>
      </c>
      <c r="K134" t="str">
        <f>IF(owoce6[[#This Row],[drugi składnik]]=owoce6[[#This Row],[rano maliny]], "maliny", IF(owoce6[[#This Row],[drugi składnik]]=owoce6[[#This Row],[rano truskawki]], "truskawki", "porzeczki"))</f>
        <v>truskawki</v>
      </c>
      <c r="L13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34">
        <f>IF(OR(owoce6[[#This Row],[nazwa składnika]]="maliny",owoce6[[#This Row],[nazwa składnika 2]]="maliny"),(owoce6[[#This Row],[rano maliny]]-owoce6[[#This Row],[drugi składnik]])*1,owoce6[[#This Row],[rano maliny]]*1)</f>
        <v>222</v>
      </c>
      <c r="N134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34">
        <f>IF(OR(owoce6[[#This Row],[nazwa składnika]]="porzeczki",owoce6[[#This Row],[nazwa składnika 2]]="porzeczki"),(owoce6[[#This Row],[rano porzeczki]]-owoce6[[#This Row],[drugi składnik]])*1,owoce6[[#This Row],[rano porzeczki]]*1)</f>
        <v>82</v>
      </c>
    </row>
    <row r="135" spans="1:15" x14ac:dyDescent="0.25">
      <c r="A135" s="1">
        <v>44085</v>
      </c>
      <c r="B135">
        <v>168</v>
      </c>
      <c r="C135">
        <v>211</v>
      </c>
      <c r="D135">
        <v>180</v>
      </c>
      <c r="E135">
        <f>M134+owoce6[[#This Row],[dostawa_malin]]</f>
        <v>390</v>
      </c>
      <c r="F135">
        <f>N134+owoce6[[#This Row],[dostawa_truskawek]]</f>
        <v>211</v>
      </c>
      <c r="G135">
        <f>O134+owoce6[[#This Row],[dostawa_porzeczek]]</f>
        <v>262</v>
      </c>
      <c r="H135">
        <f>MAX(owoce6[[#This Row],[rano maliny]:[rano porzeczki]])</f>
        <v>390</v>
      </c>
      <c r="I135">
        <f>LARGE(owoce6[[#This Row],[rano maliny]:[rano porzeczki]],2)</f>
        <v>262</v>
      </c>
      <c r="J135" t="str">
        <f>IF(owoce6[[#This Row],[pierwszy składnik]]=owoce6[[#This Row],[rano maliny]], "maliny", IF(owoce6[[#This Row],[pierwszy składnik]]=owoce6[[#This Row],[rano truskawki]], "truskawki", "porzeczki"))</f>
        <v>maliny</v>
      </c>
      <c r="K135" t="str">
        <f>IF(owoce6[[#This Row],[drugi składnik]]=owoce6[[#This Row],[rano maliny]], "maliny", IF(owoce6[[#This Row],[drugi składnik]]=owoce6[[#This Row],[rano truskawki]], "truskawki", "porzeczki"))</f>
        <v>porzeczki</v>
      </c>
      <c r="L13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35">
        <f>IF(OR(owoce6[[#This Row],[nazwa składnika]]="maliny",owoce6[[#This Row],[nazwa składnika 2]]="maliny"),(owoce6[[#This Row],[rano maliny]]-owoce6[[#This Row],[drugi składnik]])*1,owoce6[[#This Row],[rano maliny]]*1)</f>
        <v>128</v>
      </c>
      <c r="N135">
        <f>IF(OR(owoce6[[#This Row],[nazwa składnika]]="truskawki",owoce6[[#This Row],[nazwa składnika 2]]="truskawki"),(owoce6[[#This Row],[rano truskawki]]-owoce6[[#This Row],[drugi składnik]])*1,owoce6[[#This Row],[rano truskawki]]*1)</f>
        <v>211</v>
      </c>
      <c r="O135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36" spans="1:15" x14ac:dyDescent="0.25">
      <c r="A136" s="1">
        <v>44086</v>
      </c>
      <c r="B136">
        <v>196</v>
      </c>
      <c r="C136">
        <v>348</v>
      </c>
      <c r="D136">
        <v>225</v>
      </c>
      <c r="E136">
        <f>M135+owoce6[[#This Row],[dostawa_malin]]</f>
        <v>324</v>
      </c>
      <c r="F136">
        <f>N135+owoce6[[#This Row],[dostawa_truskawek]]</f>
        <v>559</v>
      </c>
      <c r="G136">
        <f>O135+owoce6[[#This Row],[dostawa_porzeczek]]</f>
        <v>225</v>
      </c>
      <c r="H136">
        <f>MAX(owoce6[[#This Row],[rano maliny]:[rano porzeczki]])</f>
        <v>559</v>
      </c>
      <c r="I136">
        <f>LARGE(owoce6[[#This Row],[rano maliny]:[rano porzeczki]],2)</f>
        <v>324</v>
      </c>
      <c r="J136" t="str">
        <f>IF(owoce6[[#This Row],[pierwszy składnik]]=owoce6[[#This Row],[rano maliny]], "maliny", IF(owoce6[[#This Row],[pierwszy składnik]]=owoce6[[#This Row],[rano truskawki]], "truskawki", "porzeczki"))</f>
        <v>truskawki</v>
      </c>
      <c r="K136" t="str">
        <f>IF(owoce6[[#This Row],[drugi składnik]]=owoce6[[#This Row],[rano maliny]], "maliny", IF(owoce6[[#This Row],[drugi składnik]]=owoce6[[#This Row],[rano truskawki]], "truskawki", "porzeczki"))</f>
        <v>maliny</v>
      </c>
      <c r="L13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36">
        <f>IF(OR(owoce6[[#This Row],[nazwa składnika]]="maliny",owoce6[[#This Row],[nazwa składnika 2]]="maliny"),(owoce6[[#This Row],[rano maliny]]-owoce6[[#This Row],[drugi składnik]])*1,owoce6[[#This Row],[rano maliny]]*1)</f>
        <v>0</v>
      </c>
      <c r="N136">
        <f>IF(OR(owoce6[[#This Row],[nazwa składnika]]="truskawki",owoce6[[#This Row],[nazwa składnika 2]]="truskawki"),(owoce6[[#This Row],[rano truskawki]]-owoce6[[#This Row],[drugi składnik]])*1,owoce6[[#This Row],[rano truskawki]]*1)</f>
        <v>235</v>
      </c>
      <c r="O136">
        <f>IF(OR(owoce6[[#This Row],[nazwa składnika]]="porzeczki",owoce6[[#This Row],[nazwa składnika 2]]="porzeczki"),(owoce6[[#This Row],[rano porzeczki]]-owoce6[[#This Row],[drugi składnik]])*1,owoce6[[#This Row],[rano porzeczki]]*1)</f>
        <v>225</v>
      </c>
    </row>
    <row r="137" spans="1:15" x14ac:dyDescent="0.25">
      <c r="A137" s="1">
        <v>44087</v>
      </c>
      <c r="B137">
        <v>284</v>
      </c>
      <c r="C137">
        <v>226</v>
      </c>
      <c r="D137">
        <v>197</v>
      </c>
      <c r="E137">
        <f>M136+owoce6[[#This Row],[dostawa_malin]]</f>
        <v>284</v>
      </c>
      <c r="F137">
        <f>N136+owoce6[[#This Row],[dostawa_truskawek]]</f>
        <v>461</v>
      </c>
      <c r="G137">
        <f>O136+owoce6[[#This Row],[dostawa_porzeczek]]</f>
        <v>422</v>
      </c>
      <c r="H137">
        <f>MAX(owoce6[[#This Row],[rano maliny]:[rano porzeczki]])</f>
        <v>461</v>
      </c>
      <c r="I137">
        <f>LARGE(owoce6[[#This Row],[rano maliny]:[rano porzeczki]],2)</f>
        <v>422</v>
      </c>
      <c r="J137" t="str">
        <f>IF(owoce6[[#This Row],[pierwszy składnik]]=owoce6[[#This Row],[rano maliny]], "maliny", IF(owoce6[[#This Row],[pierwszy składnik]]=owoce6[[#This Row],[rano truskawki]], "truskawki", "porzeczki"))</f>
        <v>truskawki</v>
      </c>
      <c r="K137" t="str">
        <f>IF(owoce6[[#This Row],[drugi składnik]]=owoce6[[#This Row],[rano maliny]], "maliny", IF(owoce6[[#This Row],[drugi składnik]]=owoce6[[#This Row],[rano truskawki]], "truskawki", "porzeczki"))</f>
        <v>porzeczki</v>
      </c>
      <c r="L13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37">
        <f>IF(OR(owoce6[[#This Row],[nazwa składnika]]="maliny",owoce6[[#This Row],[nazwa składnika 2]]="maliny"),(owoce6[[#This Row],[rano maliny]]-owoce6[[#This Row],[drugi składnik]])*1,owoce6[[#This Row],[rano maliny]]*1)</f>
        <v>284</v>
      </c>
      <c r="N137">
        <f>IF(OR(owoce6[[#This Row],[nazwa składnika]]="truskawki",owoce6[[#This Row],[nazwa składnika 2]]="truskawki"),(owoce6[[#This Row],[rano truskawki]]-owoce6[[#This Row],[drugi składnik]])*1,owoce6[[#This Row],[rano truskawki]]*1)</f>
        <v>39</v>
      </c>
      <c r="O137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38" spans="1:15" x14ac:dyDescent="0.25">
      <c r="A138" s="1">
        <v>44088</v>
      </c>
      <c r="B138">
        <v>162</v>
      </c>
      <c r="C138">
        <v>345</v>
      </c>
      <c r="D138">
        <v>194</v>
      </c>
      <c r="E138">
        <f>M137+owoce6[[#This Row],[dostawa_malin]]</f>
        <v>446</v>
      </c>
      <c r="F138">
        <f>N137+owoce6[[#This Row],[dostawa_truskawek]]</f>
        <v>384</v>
      </c>
      <c r="G138">
        <f>O137+owoce6[[#This Row],[dostawa_porzeczek]]</f>
        <v>194</v>
      </c>
      <c r="H138">
        <f>MAX(owoce6[[#This Row],[rano maliny]:[rano porzeczki]])</f>
        <v>446</v>
      </c>
      <c r="I138">
        <f>LARGE(owoce6[[#This Row],[rano maliny]:[rano porzeczki]],2)</f>
        <v>384</v>
      </c>
      <c r="J138" t="str">
        <f>IF(owoce6[[#This Row],[pierwszy składnik]]=owoce6[[#This Row],[rano maliny]], "maliny", IF(owoce6[[#This Row],[pierwszy składnik]]=owoce6[[#This Row],[rano truskawki]], "truskawki", "porzeczki"))</f>
        <v>maliny</v>
      </c>
      <c r="K138" t="str">
        <f>IF(owoce6[[#This Row],[drugi składnik]]=owoce6[[#This Row],[rano maliny]], "maliny", IF(owoce6[[#This Row],[drugi składnik]]=owoce6[[#This Row],[rano truskawki]], "truskawki", "porzeczki"))</f>
        <v>truskawki</v>
      </c>
      <c r="L13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38">
        <f>IF(OR(owoce6[[#This Row],[nazwa składnika]]="maliny",owoce6[[#This Row],[nazwa składnika 2]]="maliny"),(owoce6[[#This Row],[rano maliny]]-owoce6[[#This Row],[drugi składnik]])*1,owoce6[[#This Row],[rano maliny]]*1)</f>
        <v>62</v>
      </c>
      <c r="N138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38">
        <f>IF(OR(owoce6[[#This Row],[nazwa składnika]]="porzeczki",owoce6[[#This Row],[nazwa składnika 2]]="porzeczki"),(owoce6[[#This Row],[rano porzeczki]]-owoce6[[#This Row],[drugi składnik]])*1,owoce6[[#This Row],[rano porzeczki]]*1)</f>
        <v>194</v>
      </c>
    </row>
    <row r="139" spans="1:15" x14ac:dyDescent="0.25">
      <c r="A139" s="1">
        <v>44089</v>
      </c>
      <c r="B139">
        <v>212</v>
      </c>
      <c r="C139">
        <v>184</v>
      </c>
      <c r="D139">
        <v>183</v>
      </c>
      <c r="E139">
        <f>M138+owoce6[[#This Row],[dostawa_malin]]</f>
        <v>274</v>
      </c>
      <c r="F139">
        <f>N138+owoce6[[#This Row],[dostawa_truskawek]]</f>
        <v>184</v>
      </c>
      <c r="G139">
        <f>O138+owoce6[[#This Row],[dostawa_porzeczek]]</f>
        <v>377</v>
      </c>
      <c r="H139">
        <f>MAX(owoce6[[#This Row],[rano maliny]:[rano porzeczki]])</f>
        <v>377</v>
      </c>
      <c r="I139">
        <f>LARGE(owoce6[[#This Row],[rano maliny]:[rano porzeczki]],2)</f>
        <v>274</v>
      </c>
      <c r="J139" t="str">
        <f>IF(owoce6[[#This Row],[pierwszy składnik]]=owoce6[[#This Row],[rano maliny]], "maliny", IF(owoce6[[#This Row],[pierwszy składnik]]=owoce6[[#This Row],[rano truskawki]], "truskawki", "porzeczki"))</f>
        <v>porzeczki</v>
      </c>
      <c r="K139" t="str">
        <f>IF(owoce6[[#This Row],[drugi składnik]]=owoce6[[#This Row],[rano maliny]], "maliny", IF(owoce6[[#This Row],[drugi składnik]]=owoce6[[#This Row],[rano truskawki]], "truskawki", "porzeczki"))</f>
        <v>maliny</v>
      </c>
      <c r="L13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39">
        <f>IF(OR(owoce6[[#This Row],[nazwa składnika]]="maliny",owoce6[[#This Row],[nazwa składnika 2]]="maliny"),(owoce6[[#This Row],[rano maliny]]-owoce6[[#This Row],[drugi składnik]])*1,owoce6[[#This Row],[rano maliny]]*1)</f>
        <v>0</v>
      </c>
      <c r="N139">
        <f>IF(OR(owoce6[[#This Row],[nazwa składnika]]="truskawki",owoce6[[#This Row],[nazwa składnika 2]]="truskawki"),(owoce6[[#This Row],[rano truskawki]]-owoce6[[#This Row],[drugi składnik]])*1,owoce6[[#This Row],[rano truskawki]]*1)</f>
        <v>184</v>
      </c>
      <c r="O139">
        <f>IF(OR(owoce6[[#This Row],[nazwa składnika]]="porzeczki",owoce6[[#This Row],[nazwa składnika 2]]="porzeczki"),(owoce6[[#This Row],[rano porzeczki]]-owoce6[[#This Row],[drugi składnik]])*1,owoce6[[#This Row],[rano porzeczki]]*1)</f>
        <v>103</v>
      </c>
    </row>
    <row r="140" spans="1:15" x14ac:dyDescent="0.25">
      <c r="A140" s="1">
        <v>44090</v>
      </c>
      <c r="B140">
        <v>165</v>
      </c>
      <c r="C140">
        <v>232</v>
      </c>
      <c r="D140">
        <v>202</v>
      </c>
      <c r="E140">
        <f>M139+owoce6[[#This Row],[dostawa_malin]]</f>
        <v>165</v>
      </c>
      <c r="F140">
        <f>N139+owoce6[[#This Row],[dostawa_truskawek]]</f>
        <v>416</v>
      </c>
      <c r="G140">
        <f>O139+owoce6[[#This Row],[dostawa_porzeczek]]</f>
        <v>305</v>
      </c>
      <c r="H140">
        <f>MAX(owoce6[[#This Row],[rano maliny]:[rano porzeczki]])</f>
        <v>416</v>
      </c>
      <c r="I140">
        <f>LARGE(owoce6[[#This Row],[rano maliny]:[rano porzeczki]],2)</f>
        <v>305</v>
      </c>
      <c r="J140" t="str">
        <f>IF(owoce6[[#This Row],[pierwszy składnik]]=owoce6[[#This Row],[rano maliny]], "maliny", IF(owoce6[[#This Row],[pierwszy składnik]]=owoce6[[#This Row],[rano truskawki]], "truskawki", "porzeczki"))</f>
        <v>truskawki</v>
      </c>
      <c r="K140" t="str">
        <f>IF(owoce6[[#This Row],[drugi składnik]]=owoce6[[#This Row],[rano maliny]], "maliny", IF(owoce6[[#This Row],[drugi składnik]]=owoce6[[#This Row],[rano truskawki]], "truskawki", "porzeczki"))</f>
        <v>porzeczki</v>
      </c>
      <c r="L14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40">
        <f>IF(OR(owoce6[[#This Row],[nazwa składnika]]="maliny",owoce6[[#This Row],[nazwa składnika 2]]="maliny"),(owoce6[[#This Row],[rano maliny]]-owoce6[[#This Row],[drugi składnik]])*1,owoce6[[#This Row],[rano maliny]]*1)</f>
        <v>165</v>
      </c>
      <c r="N140">
        <f>IF(OR(owoce6[[#This Row],[nazwa składnika]]="truskawki",owoce6[[#This Row],[nazwa składnika 2]]="truskawki"),(owoce6[[#This Row],[rano truskawki]]-owoce6[[#This Row],[drugi składnik]])*1,owoce6[[#This Row],[rano truskawki]]*1)</f>
        <v>111</v>
      </c>
      <c r="O140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41" spans="1:15" x14ac:dyDescent="0.25">
      <c r="A141" s="1">
        <v>44091</v>
      </c>
      <c r="B141">
        <v>163</v>
      </c>
      <c r="C141">
        <v>314</v>
      </c>
      <c r="D141">
        <v>213</v>
      </c>
      <c r="E141">
        <f>M140+owoce6[[#This Row],[dostawa_malin]]</f>
        <v>328</v>
      </c>
      <c r="F141">
        <f>N140+owoce6[[#This Row],[dostawa_truskawek]]</f>
        <v>425</v>
      </c>
      <c r="G141">
        <f>O140+owoce6[[#This Row],[dostawa_porzeczek]]</f>
        <v>213</v>
      </c>
      <c r="H141">
        <f>MAX(owoce6[[#This Row],[rano maliny]:[rano porzeczki]])</f>
        <v>425</v>
      </c>
      <c r="I141">
        <f>LARGE(owoce6[[#This Row],[rano maliny]:[rano porzeczki]],2)</f>
        <v>328</v>
      </c>
      <c r="J141" t="str">
        <f>IF(owoce6[[#This Row],[pierwszy składnik]]=owoce6[[#This Row],[rano maliny]], "maliny", IF(owoce6[[#This Row],[pierwszy składnik]]=owoce6[[#This Row],[rano truskawki]], "truskawki", "porzeczki"))</f>
        <v>truskawki</v>
      </c>
      <c r="K141" t="str">
        <f>IF(owoce6[[#This Row],[drugi składnik]]=owoce6[[#This Row],[rano maliny]], "maliny", IF(owoce6[[#This Row],[drugi składnik]]=owoce6[[#This Row],[rano truskawki]], "truskawki", "porzeczki"))</f>
        <v>maliny</v>
      </c>
      <c r="L14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41">
        <f>IF(OR(owoce6[[#This Row],[nazwa składnika]]="maliny",owoce6[[#This Row],[nazwa składnika 2]]="maliny"),(owoce6[[#This Row],[rano maliny]]-owoce6[[#This Row],[drugi składnik]])*1,owoce6[[#This Row],[rano maliny]]*1)</f>
        <v>0</v>
      </c>
      <c r="N141">
        <f>IF(OR(owoce6[[#This Row],[nazwa składnika]]="truskawki",owoce6[[#This Row],[nazwa składnika 2]]="truskawki"),(owoce6[[#This Row],[rano truskawki]]-owoce6[[#This Row],[drugi składnik]])*1,owoce6[[#This Row],[rano truskawki]]*1)</f>
        <v>97</v>
      </c>
      <c r="O141">
        <f>IF(OR(owoce6[[#This Row],[nazwa składnika]]="porzeczki",owoce6[[#This Row],[nazwa składnika 2]]="porzeczki"),(owoce6[[#This Row],[rano porzeczki]]-owoce6[[#This Row],[drugi składnik]])*1,owoce6[[#This Row],[rano porzeczki]]*1)</f>
        <v>213</v>
      </c>
    </row>
    <row r="142" spans="1:15" x14ac:dyDescent="0.25">
      <c r="A142" s="1">
        <v>44092</v>
      </c>
      <c r="B142">
        <v>200</v>
      </c>
      <c r="C142">
        <v>307</v>
      </c>
      <c r="D142">
        <v>206</v>
      </c>
      <c r="E142">
        <f>M141+owoce6[[#This Row],[dostawa_malin]]</f>
        <v>200</v>
      </c>
      <c r="F142">
        <f>N141+owoce6[[#This Row],[dostawa_truskawek]]</f>
        <v>404</v>
      </c>
      <c r="G142">
        <f>O141+owoce6[[#This Row],[dostawa_porzeczek]]</f>
        <v>419</v>
      </c>
      <c r="H142">
        <f>MAX(owoce6[[#This Row],[rano maliny]:[rano porzeczki]])</f>
        <v>419</v>
      </c>
      <c r="I142">
        <f>LARGE(owoce6[[#This Row],[rano maliny]:[rano porzeczki]],2)</f>
        <v>404</v>
      </c>
      <c r="J142" t="str">
        <f>IF(owoce6[[#This Row],[pierwszy składnik]]=owoce6[[#This Row],[rano maliny]], "maliny", IF(owoce6[[#This Row],[pierwszy składnik]]=owoce6[[#This Row],[rano truskawki]], "truskawki", "porzeczki"))</f>
        <v>porzeczki</v>
      </c>
      <c r="K142" t="str">
        <f>IF(owoce6[[#This Row],[drugi składnik]]=owoce6[[#This Row],[rano maliny]], "maliny", IF(owoce6[[#This Row],[drugi składnik]]=owoce6[[#This Row],[rano truskawki]], "truskawki", "porzeczki"))</f>
        <v>truskawki</v>
      </c>
      <c r="L14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42">
        <f>IF(OR(owoce6[[#This Row],[nazwa składnika]]="maliny",owoce6[[#This Row],[nazwa składnika 2]]="maliny"),(owoce6[[#This Row],[rano maliny]]-owoce6[[#This Row],[drugi składnik]])*1,owoce6[[#This Row],[rano maliny]]*1)</f>
        <v>200</v>
      </c>
      <c r="N142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42">
        <f>IF(OR(owoce6[[#This Row],[nazwa składnika]]="porzeczki",owoce6[[#This Row],[nazwa składnika 2]]="porzeczki"),(owoce6[[#This Row],[rano porzeczki]]-owoce6[[#This Row],[drugi składnik]])*1,owoce6[[#This Row],[rano porzeczki]]*1)</f>
        <v>15</v>
      </c>
    </row>
    <row r="143" spans="1:15" x14ac:dyDescent="0.25">
      <c r="A143" s="1">
        <v>44093</v>
      </c>
      <c r="B143">
        <v>201</v>
      </c>
      <c r="C143">
        <v>274</v>
      </c>
      <c r="D143">
        <v>210</v>
      </c>
      <c r="E143">
        <f>M142+owoce6[[#This Row],[dostawa_malin]]</f>
        <v>401</v>
      </c>
      <c r="F143">
        <f>N142+owoce6[[#This Row],[dostawa_truskawek]]</f>
        <v>274</v>
      </c>
      <c r="G143">
        <f>O142+owoce6[[#This Row],[dostawa_porzeczek]]</f>
        <v>225</v>
      </c>
      <c r="H143">
        <f>MAX(owoce6[[#This Row],[rano maliny]:[rano porzeczki]])</f>
        <v>401</v>
      </c>
      <c r="I143">
        <f>LARGE(owoce6[[#This Row],[rano maliny]:[rano porzeczki]],2)</f>
        <v>274</v>
      </c>
      <c r="J143" t="str">
        <f>IF(owoce6[[#This Row],[pierwszy składnik]]=owoce6[[#This Row],[rano maliny]], "maliny", IF(owoce6[[#This Row],[pierwszy składnik]]=owoce6[[#This Row],[rano truskawki]], "truskawki", "porzeczki"))</f>
        <v>maliny</v>
      </c>
      <c r="K143" t="str">
        <f>IF(owoce6[[#This Row],[drugi składnik]]=owoce6[[#This Row],[rano maliny]], "maliny", IF(owoce6[[#This Row],[drugi składnik]]=owoce6[[#This Row],[rano truskawki]], "truskawki", "porzeczki"))</f>
        <v>truskawki</v>
      </c>
      <c r="L14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43">
        <f>IF(OR(owoce6[[#This Row],[nazwa składnika]]="maliny",owoce6[[#This Row],[nazwa składnika 2]]="maliny"),(owoce6[[#This Row],[rano maliny]]-owoce6[[#This Row],[drugi składnik]])*1,owoce6[[#This Row],[rano maliny]]*1)</f>
        <v>127</v>
      </c>
      <c r="N143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43">
        <f>IF(OR(owoce6[[#This Row],[nazwa składnika]]="porzeczki",owoce6[[#This Row],[nazwa składnika 2]]="porzeczki"),(owoce6[[#This Row],[rano porzeczki]]-owoce6[[#This Row],[drugi składnik]])*1,owoce6[[#This Row],[rano porzeczki]]*1)</f>
        <v>225</v>
      </c>
    </row>
    <row r="144" spans="1:15" x14ac:dyDescent="0.25">
      <c r="A144" s="1">
        <v>44094</v>
      </c>
      <c r="B144">
        <v>269</v>
      </c>
      <c r="C144">
        <v>278</v>
      </c>
      <c r="D144">
        <v>228</v>
      </c>
      <c r="E144">
        <f>M143+owoce6[[#This Row],[dostawa_malin]]</f>
        <v>396</v>
      </c>
      <c r="F144">
        <f>N143+owoce6[[#This Row],[dostawa_truskawek]]</f>
        <v>278</v>
      </c>
      <c r="G144">
        <f>O143+owoce6[[#This Row],[dostawa_porzeczek]]</f>
        <v>453</v>
      </c>
      <c r="H144">
        <f>MAX(owoce6[[#This Row],[rano maliny]:[rano porzeczki]])</f>
        <v>453</v>
      </c>
      <c r="I144">
        <f>LARGE(owoce6[[#This Row],[rano maliny]:[rano porzeczki]],2)</f>
        <v>396</v>
      </c>
      <c r="J144" t="str">
        <f>IF(owoce6[[#This Row],[pierwszy składnik]]=owoce6[[#This Row],[rano maliny]], "maliny", IF(owoce6[[#This Row],[pierwszy składnik]]=owoce6[[#This Row],[rano truskawki]], "truskawki", "porzeczki"))</f>
        <v>porzeczki</v>
      </c>
      <c r="K144" t="str">
        <f>IF(owoce6[[#This Row],[drugi składnik]]=owoce6[[#This Row],[rano maliny]], "maliny", IF(owoce6[[#This Row],[drugi składnik]]=owoce6[[#This Row],[rano truskawki]], "truskawki", "porzeczki"))</f>
        <v>maliny</v>
      </c>
      <c r="L14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44">
        <f>IF(OR(owoce6[[#This Row],[nazwa składnika]]="maliny",owoce6[[#This Row],[nazwa składnika 2]]="maliny"),(owoce6[[#This Row],[rano maliny]]-owoce6[[#This Row],[drugi składnik]])*1,owoce6[[#This Row],[rano maliny]]*1)</f>
        <v>0</v>
      </c>
      <c r="N144">
        <f>IF(OR(owoce6[[#This Row],[nazwa składnika]]="truskawki",owoce6[[#This Row],[nazwa składnika 2]]="truskawki"),(owoce6[[#This Row],[rano truskawki]]-owoce6[[#This Row],[drugi składnik]])*1,owoce6[[#This Row],[rano truskawki]]*1)</f>
        <v>278</v>
      </c>
      <c r="O144">
        <f>IF(OR(owoce6[[#This Row],[nazwa składnika]]="porzeczki",owoce6[[#This Row],[nazwa składnika 2]]="porzeczki"),(owoce6[[#This Row],[rano porzeczki]]-owoce6[[#This Row],[drugi składnik]])*1,owoce6[[#This Row],[rano porzeczki]]*1)</f>
        <v>57</v>
      </c>
    </row>
    <row r="145" spans="1:15" x14ac:dyDescent="0.25">
      <c r="A145" s="1">
        <v>44095</v>
      </c>
      <c r="B145">
        <v>188</v>
      </c>
      <c r="C145">
        <v>195</v>
      </c>
      <c r="D145">
        <v>207</v>
      </c>
      <c r="E145">
        <f>M144+owoce6[[#This Row],[dostawa_malin]]</f>
        <v>188</v>
      </c>
      <c r="F145">
        <f>N144+owoce6[[#This Row],[dostawa_truskawek]]</f>
        <v>473</v>
      </c>
      <c r="G145">
        <f>O144+owoce6[[#This Row],[dostawa_porzeczek]]</f>
        <v>264</v>
      </c>
      <c r="H145">
        <f>MAX(owoce6[[#This Row],[rano maliny]:[rano porzeczki]])</f>
        <v>473</v>
      </c>
      <c r="I145">
        <f>LARGE(owoce6[[#This Row],[rano maliny]:[rano porzeczki]],2)</f>
        <v>264</v>
      </c>
      <c r="J145" t="str">
        <f>IF(owoce6[[#This Row],[pierwszy składnik]]=owoce6[[#This Row],[rano maliny]], "maliny", IF(owoce6[[#This Row],[pierwszy składnik]]=owoce6[[#This Row],[rano truskawki]], "truskawki", "porzeczki"))</f>
        <v>truskawki</v>
      </c>
      <c r="K145" t="str">
        <f>IF(owoce6[[#This Row],[drugi składnik]]=owoce6[[#This Row],[rano maliny]], "maliny", IF(owoce6[[#This Row],[drugi składnik]]=owoce6[[#This Row],[rano truskawki]], "truskawki", "porzeczki"))</f>
        <v>porzeczki</v>
      </c>
      <c r="L145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45">
        <f>IF(OR(owoce6[[#This Row],[nazwa składnika]]="maliny",owoce6[[#This Row],[nazwa składnika 2]]="maliny"),(owoce6[[#This Row],[rano maliny]]-owoce6[[#This Row],[drugi składnik]])*1,owoce6[[#This Row],[rano maliny]]*1)</f>
        <v>188</v>
      </c>
      <c r="N145">
        <f>IF(OR(owoce6[[#This Row],[nazwa składnika]]="truskawki",owoce6[[#This Row],[nazwa składnika 2]]="truskawki"),(owoce6[[#This Row],[rano truskawki]]-owoce6[[#This Row],[drugi składnik]])*1,owoce6[[#This Row],[rano truskawki]]*1)</f>
        <v>209</v>
      </c>
      <c r="O145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46" spans="1:15" x14ac:dyDescent="0.25">
      <c r="A146" s="1">
        <v>44096</v>
      </c>
      <c r="B146">
        <v>142</v>
      </c>
      <c r="C146">
        <v>249</v>
      </c>
      <c r="D146">
        <v>202</v>
      </c>
      <c r="E146">
        <f>M145+owoce6[[#This Row],[dostawa_malin]]</f>
        <v>330</v>
      </c>
      <c r="F146">
        <f>N145+owoce6[[#This Row],[dostawa_truskawek]]</f>
        <v>458</v>
      </c>
      <c r="G146">
        <f>O145+owoce6[[#This Row],[dostawa_porzeczek]]</f>
        <v>202</v>
      </c>
      <c r="H146">
        <f>MAX(owoce6[[#This Row],[rano maliny]:[rano porzeczki]])</f>
        <v>458</v>
      </c>
      <c r="I146">
        <f>LARGE(owoce6[[#This Row],[rano maliny]:[rano porzeczki]],2)</f>
        <v>330</v>
      </c>
      <c r="J146" t="str">
        <f>IF(owoce6[[#This Row],[pierwszy składnik]]=owoce6[[#This Row],[rano maliny]], "maliny", IF(owoce6[[#This Row],[pierwszy składnik]]=owoce6[[#This Row],[rano truskawki]], "truskawki", "porzeczki"))</f>
        <v>truskawki</v>
      </c>
      <c r="K146" t="str">
        <f>IF(owoce6[[#This Row],[drugi składnik]]=owoce6[[#This Row],[rano maliny]], "maliny", IF(owoce6[[#This Row],[drugi składnik]]=owoce6[[#This Row],[rano truskawki]], "truskawki", "porzeczki"))</f>
        <v>maliny</v>
      </c>
      <c r="L146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46">
        <f>IF(OR(owoce6[[#This Row],[nazwa składnika]]="maliny",owoce6[[#This Row],[nazwa składnika 2]]="maliny"),(owoce6[[#This Row],[rano maliny]]-owoce6[[#This Row],[drugi składnik]])*1,owoce6[[#This Row],[rano maliny]]*1)</f>
        <v>0</v>
      </c>
      <c r="N146">
        <f>IF(OR(owoce6[[#This Row],[nazwa składnika]]="truskawki",owoce6[[#This Row],[nazwa składnika 2]]="truskawki"),(owoce6[[#This Row],[rano truskawki]]-owoce6[[#This Row],[drugi składnik]])*1,owoce6[[#This Row],[rano truskawki]]*1)</f>
        <v>128</v>
      </c>
      <c r="O146">
        <f>IF(OR(owoce6[[#This Row],[nazwa składnika]]="porzeczki",owoce6[[#This Row],[nazwa składnika 2]]="porzeczki"),(owoce6[[#This Row],[rano porzeczki]]-owoce6[[#This Row],[drugi składnik]])*1,owoce6[[#This Row],[rano porzeczki]]*1)</f>
        <v>202</v>
      </c>
    </row>
    <row r="147" spans="1:15" x14ac:dyDescent="0.25">
      <c r="A147" s="1">
        <v>44097</v>
      </c>
      <c r="B147">
        <v>232</v>
      </c>
      <c r="C147">
        <v>116</v>
      </c>
      <c r="D147">
        <v>195</v>
      </c>
      <c r="E147">
        <f>M146+owoce6[[#This Row],[dostawa_malin]]</f>
        <v>232</v>
      </c>
      <c r="F147">
        <f>N146+owoce6[[#This Row],[dostawa_truskawek]]</f>
        <v>244</v>
      </c>
      <c r="G147">
        <f>O146+owoce6[[#This Row],[dostawa_porzeczek]]</f>
        <v>397</v>
      </c>
      <c r="H147">
        <f>MAX(owoce6[[#This Row],[rano maliny]:[rano porzeczki]])</f>
        <v>397</v>
      </c>
      <c r="I147">
        <f>LARGE(owoce6[[#This Row],[rano maliny]:[rano porzeczki]],2)</f>
        <v>244</v>
      </c>
      <c r="J147" t="str">
        <f>IF(owoce6[[#This Row],[pierwszy składnik]]=owoce6[[#This Row],[rano maliny]], "maliny", IF(owoce6[[#This Row],[pierwszy składnik]]=owoce6[[#This Row],[rano truskawki]], "truskawki", "porzeczki"))</f>
        <v>porzeczki</v>
      </c>
      <c r="K147" t="str">
        <f>IF(owoce6[[#This Row],[drugi składnik]]=owoce6[[#This Row],[rano maliny]], "maliny", IF(owoce6[[#This Row],[drugi składnik]]=owoce6[[#This Row],[rano truskawki]], "truskawki", "porzeczki"))</f>
        <v>truskawki</v>
      </c>
      <c r="L147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47">
        <f>IF(OR(owoce6[[#This Row],[nazwa składnika]]="maliny",owoce6[[#This Row],[nazwa składnika 2]]="maliny"),(owoce6[[#This Row],[rano maliny]]-owoce6[[#This Row],[drugi składnik]])*1,owoce6[[#This Row],[rano maliny]]*1)</f>
        <v>232</v>
      </c>
      <c r="N147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47">
        <f>IF(OR(owoce6[[#This Row],[nazwa składnika]]="porzeczki",owoce6[[#This Row],[nazwa składnika 2]]="porzeczki"),(owoce6[[#This Row],[rano porzeczki]]-owoce6[[#This Row],[drugi składnik]])*1,owoce6[[#This Row],[rano porzeczki]]*1)</f>
        <v>153</v>
      </c>
    </row>
    <row r="148" spans="1:15" x14ac:dyDescent="0.25">
      <c r="A148" s="1">
        <v>44098</v>
      </c>
      <c r="B148">
        <v>296</v>
      </c>
      <c r="C148">
        <v>102</v>
      </c>
      <c r="D148">
        <v>192</v>
      </c>
      <c r="E148">
        <f>M147+owoce6[[#This Row],[dostawa_malin]]</f>
        <v>528</v>
      </c>
      <c r="F148">
        <f>N147+owoce6[[#This Row],[dostawa_truskawek]]</f>
        <v>102</v>
      </c>
      <c r="G148">
        <f>O147+owoce6[[#This Row],[dostawa_porzeczek]]</f>
        <v>345</v>
      </c>
      <c r="H148">
        <f>MAX(owoce6[[#This Row],[rano maliny]:[rano porzeczki]])</f>
        <v>528</v>
      </c>
      <c r="I148">
        <f>LARGE(owoce6[[#This Row],[rano maliny]:[rano porzeczki]],2)</f>
        <v>345</v>
      </c>
      <c r="J148" t="str">
        <f>IF(owoce6[[#This Row],[pierwszy składnik]]=owoce6[[#This Row],[rano maliny]], "maliny", IF(owoce6[[#This Row],[pierwszy składnik]]=owoce6[[#This Row],[rano truskawki]], "truskawki", "porzeczki"))</f>
        <v>maliny</v>
      </c>
      <c r="K148" t="str">
        <f>IF(owoce6[[#This Row],[drugi składnik]]=owoce6[[#This Row],[rano maliny]], "maliny", IF(owoce6[[#This Row],[drugi składnik]]=owoce6[[#This Row],[rano truskawki]], "truskawki", "porzeczki"))</f>
        <v>porzeczki</v>
      </c>
      <c r="L148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48">
        <f>IF(OR(owoce6[[#This Row],[nazwa składnika]]="maliny",owoce6[[#This Row],[nazwa składnika 2]]="maliny"),(owoce6[[#This Row],[rano maliny]]-owoce6[[#This Row],[drugi składnik]])*1,owoce6[[#This Row],[rano maliny]]*1)</f>
        <v>183</v>
      </c>
      <c r="N148">
        <f>IF(OR(owoce6[[#This Row],[nazwa składnika]]="truskawki",owoce6[[#This Row],[nazwa składnika 2]]="truskawki"),(owoce6[[#This Row],[rano truskawki]]-owoce6[[#This Row],[drugi składnik]])*1,owoce6[[#This Row],[rano truskawki]]*1)</f>
        <v>102</v>
      </c>
      <c r="O148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49" spans="1:15" x14ac:dyDescent="0.25">
      <c r="A149" s="1">
        <v>44099</v>
      </c>
      <c r="B149">
        <v>161</v>
      </c>
      <c r="C149">
        <v>151</v>
      </c>
      <c r="D149">
        <v>216</v>
      </c>
      <c r="E149">
        <f>M148+owoce6[[#This Row],[dostawa_malin]]</f>
        <v>344</v>
      </c>
      <c r="F149">
        <f>N148+owoce6[[#This Row],[dostawa_truskawek]]</f>
        <v>253</v>
      </c>
      <c r="G149">
        <f>O148+owoce6[[#This Row],[dostawa_porzeczek]]</f>
        <v>216</v>
      </c>
      <c r="H149">
        <f>MAX(owoce6[[#This Row],[rano maliny]:[rano porzeczki]])</f>
        <v>344</v>
      </c>
      <c r="I149">
        <f>LARGE(owoce6[[#This Row],[rano maliny]:[rano porzeczki]],2)</f>
        <v>253</v>
      </c>
      <c r="J149" t="str">
        <f>IF(owoce6[[#This Row],[pierwszy składnik]]=owoce6[[#This Row],[rano maliny]], "maliny", IF(owoce6[[#This Row],[pierwszy składnik]]=owoce6[[#This Row],[rano truskawki]], "truskawki", "porzeczki"))</f>
        <v>maliny</v>
      </c>
      <c r="K149" t="str">
        <f>IF(owoce6[[#This Row],[drugi składnik]]=owoce6[[#This Row],[rano maliny]], "maliny", IF(owoce6[[#This Row],[drugi składnik]]=owoce6[[#This Row],[rano truskawki]], "truskawki", "porzeczki"))</f>
        <v>truskawki</v>
      </c>
      <c r="L149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49">
        <f>IF(OR(owoce6[[#This Row],[nazwa składnika]]="maliny",owoce6[[#This Row],[nazwa składnika 2]]="maliny"),(owoce6[[#This Row],[rano maliny]]-owoce6[[#This Row],[drugi składnik]])*1,owoce6[[#This Row],[rano maliny]]*1)</f>
        <v>91</v>
      </c>
      <c r="N149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49">
        <f>IF(OR(owoce6[[#This Row],[nazwa składnika]]="porzeczki",owoce6[[#This Row],[nazwa składnika 2]]="porzeczki"),(owoce6[[#This Row],[rano porzeczki]]-owoce6[[#This Row],[drugi składnik]])*1,owoce6[[#This Row],[rano porzeczki]]*1)</f>
        <v>216</v>
      </c>
    </row>
    <row r="150" spans="1:15" x14ac:dyDescent="0.25">
      <c r="A150" s="1">
        <v>44100</v>
      </c>
      <c r="B150">
        <v>162</v>
      </c>
      <c r="C150">
        <v>261</v>
      </c>
      <c r="D150">
        <v>184</v>
      </c>
      <c r="E150">
        <f>M149+owoce6[[#This Row],[dostawa_malin]]</f>
        <v>253</v>
      </c>
      <c r="F150">
        <f>N149+owoce6[[#This Row],[dostawa_truskawek]]</f>
        <v>261</v>
      </c>
      <c r="G150">
        <f>O149+owoce6[[#This Row],[dostawa_porzeczek]]</f>
        <v>400</v>
      </c>
      <c r="H150">
        <f>MAX(owoce6[[#This Row],[rano maliny]:[rano porzeczki]])</f>
        <v>400</v>
      </c>
      <c r="I150">
        <f>LARGE(owoce6[[#This Row],[rano maliny]:[rano porzeczki]],2)</f>
        <v>261</v>
      </c>
      <c r="J150" t="str">
        <f>IF(owoce6[[#This Row],[pierwszy składnik]]=owoce6[[#This Row],[rano maliny]], "maliny", IF(owoce6[[#This Row],[pierwszy składnik]]=owoce6[[#This Row],[rano truskawki]], "truskawki", "porzeczki"))</f>
        <v>porzeczki</v>
      </c>
      <c r="K150" t="str">
        <f>IF(owoce6[[#This Row],[drugi składnik]]=owoce6[[#This Row],[rano maliny]], "maliny", IF(owoce6[[#This Row],[drugi składnik]]=owoce6[[#This Row],[rano truskawki]], "truskawki", "porzeczki"))</f>
        <v>truskawki</v>
      </c>
      <c r="L150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50">
        <f>IF(OR(owoce6[[#This Row],[nazwa składnika]]="maliny",owoce6[[#This Row],[nazwa składnika 2]]="maliny"),(owoce6[[#This Row],[rano maliny]]-owoce6[[#This Row],[drugi składnik]])*1,owoce6[[#This Row],[rano maliny]]*1)</f>
        <v>253</v>
      </c>
      <c r="N150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50">
        <f>IF(OR(owoce6[[#This Row],[nazwa składnika]]="porzeczki",owoce6[[#This Row],[nazwa składnika 2]]="porzeczki"),(owoce6[[#This Row],[rano porzeczki]]-owoce6[[#This Row],[drugi składnik]])*1,owoce6[[#This Row],[rano porzeczki]]*1)</f>
        <v>139</v>
      </c>
    </row>
    <row r="151" spans="1:15" x14ac:dyDescent="0.25">
      <c r="A151" s="1">
        <v>44101</v>
      </c>
      <c r="B151">
        <v>216</v>
      </c>
      <c r="C151">
        <v>147</v>
      </c>
      <c r="D151">
        <v>204</v>
      </c>
      <c r="E151">
        <f>M150+owoce6[[#This Row],[dostawa_malin]]</f>
        <v>469</v>
      </c>
      <c r="F151">
        <f>N150+owoce6[[#This Row],[dostawa_truskawek]]</f>
        <v>147</v>
      </c>
      <c r="G151">
        <f>O150+owoce6[[#This Row],[dostawa_porzeczek]]</f>
        <v>343</v>
      </c>
      <c r="H151">
        <f>MAX(owoce6[[#This Row],[rano maliny]:[rano porzeczki]])</f>
        <v>469</v>
      </c>
      <c r="I151">
        <f>LARGE(owoce6[[#This Row],[rano maliny]:[rano porzeczki]],2)</f>
        <v>343</v>
      </c>
      <c r="J151" t="str">
        <f>IF(owoce6[[#This Row],[pierwszy składnik]]=owoce6[[#This Row],[rano maliny]], "maliny", IF(owoce6[[#This Row],[pierwszy składnik]]=owoce6[[#This Row],[rano truskawki]], "truskawki", "porzeczki"))</f>
        <v>maliny</v>
      </c>
      <c r="K151" t="str">
        <f>IF(owoce6[[#This Row],[drugi składnik]]=owoce6[[#This Row],[rano maliny]], "maliny", IF(owoce6[[#This Row],[drugi składnik]]=owoce6[[#This Row],[rano truskawki]], "truskawki", "porzeczki"))</f>
        <v>porzeczki</v>
      </c>
      <c r="L151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51">
        <f>IF(OR(owoce6[[#This Row],[nazwa składnika]]="maliny",owoce6[[#This Row],[nazwa składnika 2]]="maliny"),(owoce6[[#This Row],[rano maliny]]-owoce6[[#This Row],[drugi składnik]])*1,owoce6[[#This Row],[rano maliny]]*1)</f>
        <v>126</v>
      </c>
      <c r="N151">
        <f>IF(OR(owoce6[[#This Row],[nazwa składnika]]="truskawki",owoce6[[#This Row],[nazwa składnika 2]]="truskawki"),(owoce6[[#This Row],[rano truskawki]]-owoce6[[#This Row],[drugi składnik]])*1,owoce6[[#This Row],[rano truskawki]]*1)</f>
        <v>147</v>
      </c>
      <c r="O151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  <row r="152" spans="1:15" x14ac:dyDescent="0.25">
      <c r="A152" s="1">
        <v>44102</v>
      </c>
      <c r="B152">
        <v>282</v>
      </c>
      <c r="C152">
        <v>297</v>
      </c>
      <c r="D152">
        <v>195</v>
      </c>
      <c r="E152">
        <f>M151+owoce6[[#This Row],[dostawa_malin]]</f>
        <v>408</v>
      </c>
      <c r="F152">
        <f>N151+owoce6[[#This Row],[dostawa_truskawek]]</f>
        <v>444</v>
      </c>
      <c r="G152">
        <f>O151+owoce6[[#This Row],[dostawa_porzeczek]]</f>
        <v>195</v>
      </c>
      <c r="H152">
        <f>MAX(owoce6[[#This Row],[rano maliny]:[rano porzeczki]])</f>
        <v>444</v>
      </c>
      <c r="I152">
        <f>LARGE(owoce6[[#This Row],[rano maliny]:[rano porzeczki]],2)</f>
        <v>408</v>
      </c>
      <c r="J152" t="str">
        <f>IF(owoce6[[#This Row],[pierwszy składnik]]=owoce6[[#This Row],[rano maliny]], "maliny", IF(owoce6[[#This Row],[pierwszy składnik]]=owoce6[[#This Row],[rano truskawki]], "truskawki", "porzeczki"))</f>
        <v>truskawki</v>
      </c>
      <c r="K152" t="str">
        <f>IF(owoce6[[#This Row],[drugi składnik]]=owoce6[[#This Row],[rano maliny]], "maliny", IF(owoce6[[#This Row],[drugi składnik]]=owoce6[[#This Row],[rano truskawki]], "truskawki", "porzeczki"))</f>
        <v>maliny</v>
      </c>
      <c r="L152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malinowo-truskawkowa</v>
      </c>
      <c r="M152">
        <f>IF(OR(owoce6[[#This Row],[nazwa składnika]]="maliny",owoce6[[#This Row],[nazwa składnika 2]]="maliny"),(owoce6[[#This Row],[rano maliny]]-owoce6[[#This Row],[drugi składnik]])*1,owoce6[[#This Row],[rano maliny]]*1)</f>
        <v>0</v>
      </c>
      <c r="N152">
        <f>IF(OR(owoce6[[#This Row],[nazwa składnika]]="truskawki",owoce6[[#This Row],[nazwa składnika 2]]="truskawki"),(owoce6[[#This Row],[rano truskawki]]-owoce6[[#This Row],[drugi składnik]])*1,owoce6[[#This Row],[rano truskawki]]*1)</f>
        <v>36</v>
      </c>
      <c r="O152">
        <f>IF(OR(owoce6[[#This Row],[nazwa składnika]]="porzeczki",owoce6[[#This Row],[nazwa składnika 2]]="porzeczki"),(owoce6[[#This Row],[rano porzeczki]]-owoce6[[#This Row],[drugi składnik]])*1,owoce6[[#This Row],[rano porzeczki]]*1)</f>
        <v>195</v>
      </c>
    </row>
    <row r="153" spans="1:15" x14ac:dyDescent="0.25">
      <c r="A153" s="1">
        <v>44103</v>
      </c>
      <c r="B153">
        <v>214</v>
      </c>
      <c r="C153">
        <v>198</v>
      </c>
      <c r="D153">
        <v>200</v>
      </c>
      <c r="E153">
        <f>M152+owoce6[[#This Row],[dostawa_malin]]</f>
        <v>214</v>
      </c>
      <c r="F153">
        <f>N152+owoce6[[#This Row],[dostawa_truskawek]]</f>
        <v>234</v>
      </c>
      <c r="G153">
        <f>O152+owoce6[[#This Row],[dostawa_porzeczek]]</f>
        <v>395</v>
      </c>
      <c r="H153">
        <f>MAX(owoce6[[#This Row],[rano maliny]:[rano porzeczki]])</f>
        <v>395</v>
      </c>
      <c r="I153">
        <f>LARGE(owoce6[[#This Row],[rano maliny]:[rano porzeczki]],2)</f>
        <v>234</v>
      </c>
      <c r="J153" t="str">
        <f>IF(owoce6[[#This Row],[pierwszy składnik]]=owoce6[[#This Row],[rano maliny]], "maliny", IF(owoce6[[#This Row],[pierwszy składnik]]=owoce6[[#This Row],[rano truskawki]], "truskawki", "porzeczki"))</f>
        <v>porzeczki</v>
      </c>
      <c r="K153" t="str">
        <f>IF(owoce6[[#This Row],[drugi składnik]]=owoce6[[#This Row],[rano maliny]], "maliny", IF(owoce6[[#This Row],[drugi składnik]]=owoce6[[#This Row],[rano truskawki]], "truskawki", "porzeczki"))</f>
        <v>truskawki</v>
      </c>
      <c r="L153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porzeczkowo truskawkowa</v>
      </c>
      <c r="M153">
        <f>IF(OR(owoce6[[#This Row],[nazwa składnika]]="maliny",owoce6[[#This Row],[nazwa składnika 2]]="maliny"),(owoce6[[#This Row],[rano maliny]]-owoce6[[#This Row],[drugi składnik]])*1,owoce6[[#This Row],[rano maliny]]*1)</f>
        <v>214</v>
      </c>
      <c r="N153">
        <f>IF(OR(owoce6[[#This Row],[nazwa składnika]]="truskawki",owoce6[[#This Row],[nazwa składnika 2]]="truskawki"),(owoce6[[#This Row],[rano truskawki]]-owoce6[[#This Row],[drugi składnik]])*1,owoce6[[#This Row],[rano truskawki]]*1)</f>
        <v>0</v>
      </c>
      <c r="O153">
        <f>IF(OR(owoce6[[#This Row],[nazwa składnika]]="porzeczki",owoce6[[#This Row],[nazwa składnika 2]]="porzeczki"),(owoce6[[#This Row],[rano porzeczki]]-owoce6[[#This Row],[drugi składnik]])*1,owoce6[[#This Row],[rano porzeczki]]*1)</f>
        <v>161</v>
      </c>
    </row>
    <row r="154" spans="1:15" x14ac:dyDescent="0.25">
      <c r="A154" s="1">
        <v>44104</v>
      </c>
      <c r="B154">
        <v>289</v>
      </c>
      <c r="C154">
        <v>290</v>
      </c>
      <c r="D154">
        <v>190</v>
      </c>
      <c r="E154">
        <f>M153+owoce6[[#This Row],[dostawa_malin]]</f>
        <v>503</v>
      </c>
      <c r="F154">
        <f>N153+owoce6[[#This Row],[dostawa_truskawek]]</f>
        <v>290</v>
      </c>
      <c r="G154">
        <f>O153+owoce6[[#This Row],[dostawa_porzeczek]]</f>
        <v>351</v>
      </c>
      <c r="H154">
        <f>MAX(owoce6[[#This Row],[rano maliny]:[rano porzeczki]])</f>
        <v>503</v>
      </c>
      <c r="I154">
        <f>LARGE(owoce6[[#This Row],[rano maliny]:[rano porzeczki]],2)</f>
        <v>351</v>
      </c>
      <c r="J154" t="str">
        <f>IF(owoce6[[#This Row],[pierwszy składnik]]=owoce6[[#This Row],[rano maliny]], "maliny", IF(owoce6[[#This Row],[pierwszy składnik]]=owoce6[[#This Row],[rano truskawki]], "truskawki", "porzeczki"))</f>
        <v>maliny</v>
      </c>
      <c r="K154" t="str">
        <f>IF(owoce6[[#This Row],[drugi składnik]]=owoce6[[#This Row],[rano maliny]], "maliny", IF(owoce6[[#This Row],[drugi składnik]]=owoce6[[#This Row],[rano truskawki]], "truskawki", "porzeczki"))</f>
        <v>porzeczki</v>
      </c>
      <c r="L154" t="str">
        <f>IF(AND(OR(owoce6[[#This Row],[nazwa składnika]]="maliny",owoce6[[#This Row],[nazwa składnika 2]]="maliny"),OR(owoce6[[#This Row],[nazwa składnika]]="truskawki",owoce6[[#This Row],[nazwa składnika 2]]="truskawki")),"malinowo-truskawkowa",IF(AND(OR(owoce6[[#This Row],[nazwa składnika]]="maliny",owoce6[[#This Row],[nazwa składnika 2]]="maliny"),OR(owoce6[[#This Row],[nazwa składnika]]="porzeczki",owoce6[[#This Row],[nazwa składnika 2]]="porzeczki")),"malinowo porzeczkowa","porzeczkowo truskawkowa"))</f>
        <v>malinowo porzeczkowa</v>
      </c>
      <c r="M154">
        <f>IF(OR(owoce6[[#This Row],[nazwa składnika]]="maliny",owoce6[[#This Row],[nazwa składnika 2]]="maliny"),(owoce6[[#This Row],[rano maliny]]-owoce6[[#This Row],[drugi składnik]])*1,owoce6[[#This Row],[rano maliny]]*1)</f>
        <v>152</v>
      </c>
      <c r="N154">
        <f>IF(OR(owoce6[[#This Row],[nazwa składnika]]="truskawki",owoce6[[#This Row],[nazwa składnika 2]]="truskawki"),(owoce6[[#This Row],[rano truskawki]]-owoce6[[#This Row],[drugi składnik]])*1,owoce6[[#This Row],[rano truskawki]]*1)</f>
        <v>290</v>
      </c>
      <c r="O154">
        <f>IF(OR(owoce6[[#This Row],[nazwa składnika]]="porzeczki",owoce6[[#This Row],[nazwa składnika 2]]="porzeczki"),(owoce6[[#This Row],[rano porzeczki]]-owoce6[[#This Row],[drugi składnik]])*1,owoce6[[#This Row],[rano porzeczki]]*1)</f>
        <v>0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D92A-7E28-4802-A93B-71836CED7744}">
  <dimension ref="A1:U154"/>
  <sheetViews>
    <sheetView tabSelected="1" topLeftCell="I1" zoomScale="85" zoomScaleNormal="85" workbookViewId="0">
      <selection activeCell="S20" sqref="S20"/>
    </sheetView>
  </sheetViews>
  <sheetFormatPr defaultRowHeight="15" x14ac:dyDescent="0.25"/>
  <cols>
    <col min="1" max="1" width="18.140625" customWidth="1"/>
    <col min="2" max="2" width="16.85546875" bestFit="1" customWidth="1"/>
    <col min="3" max="3" width="21.140625" bestFit="1" customWidth="1"/>
    <col min="4" max="4" width="20.85546875" bestFit="1" customWidth="1"/>
    <col min="5" max="5" width="19.85546875" customWidth="1"/>
    <col min="6" max="6" width="21.7109375" customWidth="1"/>
    <col min="7" max="7" width="21.5703125" customWidth="1"/>
    <col min="8" max="8" width="20.5703125" customWidth="1"/>
    <col min="9" max="9" width="17.42578125" customWidth="1"/>
    <col min="10" max="10" width="18.42578125" customWidth="1"/>
    <col min="11" max="11" width="16.5703125" customWidth="1"/>
    <col min="12" max="12" width="24.85546875" customWidth="1"/>
    <col min="13" max="13" width="18.42578125" customWidth="1"/>
    <col min="14" max="14" width="22.140625" customWidth="1"/>
    <col min="15" max="15" width="21.42578125" customWidth="1"/>
    <col min="17" max="17" width="20.42578125" bestFit="1" customWidth="1"/>
    <col min="18" max="18" width="22.140625" bestFit="1" customWidth="1"/>
    <col min="19" max="19" width="22.7109375" bestFit="1" customWidth="1"/>
    <col min="20" max="20" width="25.140625" bestFit="1" customWidth="1"/>
    <col min="21" max="21" width="14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15</v>
      </c>
      <c r="H1" t="s">
        <v>16</v>
      </c>
      <c r="I1" t="s">
        <v>26</v>
      </c>
      <c r="J1" t="s">
        <v>18</v>
      </c>
      <c r="K1" t="s">
        <v>19</v>
      </c>
      <c r="L1" t="s">
        <v>23</v>
      </c>
      <c r="M1" t="s">
        <v>20</v>
      </c>
      <c r="N1" t="s">
        <v>24</v>
      </c>
      <c r="O1" t="s">
        <v>25</v>
      </c>
    </row>
    <row r="2" spans="1:21" x14ac:dyDescent="0.25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f>MAX(owoce67[[#This Row],[rano maliny]:[magazyn_porzeczek]])</f>
        <v>281</v>
      </c>
      <c r="I2">
        <f>LARGE(owoce67[[#This Row],[rano maliny]:[magazyn_porzeczek]],2)</f>
        <v>211</v>
      </c>
      <c r="J2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2" t="str">
        <f>IF(owoce67[[#This Row],[Ilość konfitury]]=owoce67[[#This Row],[rano maliny]], "maliny", IF(owoce67[[#This Row],[Ilość konfitury]]=owoce67[[#This Row],[magazyn truskawek]], "truskawki", "porzeczki"))</f>
        <v>maliny</v>
      </c>
      <c r="L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2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2">
        <f>IF(OR(owoce67[[#This Row],[nazwa składnika]]="truskawki",owoce67[[#This Row],[nazwa składnika 2]]="truskawki"),(owoce67[[#This Row],[magazyn truskawek]]-owoce67[[#This Row],[Ilość konfitury]])*1,owoce67[[#This Row],[magazyn truskawek]]*1)</f>
        <v>70</v>
      </c>
      <c r="O2">
        <f>IF(OR(owoce67[[#This Row],[nazwa składnika]]="porzeczki",owoce67[[#This Row],[nazwa składnika 2]]="porzeczki"),(owoce67[[#This Row],[magazyn_porzeczek]]-owoce67[[#This Row],[Ilość konfitury]])*1,owoce67[[#This Row],[magazyn_porzeczek]]*1)</f>
        <v>88</v>
      </c>
    </row>
    <row r="3" spans="1:21" x14ac:dyDescent="0.25">
      <c r="A3" s="1">
        <v>43953</v>
      </c>
      <c r="B3">
        <v>393</v>
      </c>
      <c r="C3">
        <v>313</v>
      </c>
      <c r="D3">
        <v>83</v>
      </c>
      <c r="E3">
        <f>M2+owoce67[[#This Row],[dostawa_malin]]</f>
        <v>393</v>
      </c>
      <c r="F3">
        <f>N2+owoce67[[#This Row],[dostawa_truskawek]]</f>
        <v>383</v>
      </c>
      <c r="G3">
        <f>O2+owoce67[[#This Row],[dostawa_porzeczek]]</f>
        <v>171</v>
      </c>
      <c r="H3">
        <f>MAX(owoce67[[#This Row],[rano maliny]:[magazyn_porzeczek]])</f>
        <v>393</v>
      </c>
      <c r="I3">
        <f>LARGE(owoce67[[#This Row],[rano maliny]:[magazyn_porzeczek]],2)</f>
        <v>383</v>
      </c>
      <c r="J3" t="str">
        <f>IF(owoce67[[#This Row],[pierwszy składnik]]=owoce67[[#This Row],[rano maliny]], "maliny", IF(owoce67[[#This Row],[pierwszy składnik]]=owoce67[[#This Row],[magazyn truskawek]], "truskawki", "porzeczki"))</f>
        <v>maliny</v>
      </c>
      <c r="K3" t="str">
        <f>IF(owoce67[[#This Row],[Ilość konfitury]]=owoce67[[#This Row],[rano maliny]], "maliny", IF(owoce67[[#This Row],[Ilość konfitury]]=owoce67[[#This Row],[magazyn truskawek]], "truskawki", "porzeczki"))</f>
        <v>truskawki</v>
      </c>
      <c r="L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3">
        <f>IF(OR(owoce67[[#This Row],[nazwa składnika]]="maliny",owoce67[[#This Row],[nazwa składnika 2]]="maliny"),(owoce67[[#This Row],[rano maliny]]-owoce67[[#This Row],[Ilość konfitury]])*1,owoce67[[#This Row],[rano maliny]]*1)</f>
        <v>10</v>
      </c>
      <c r="N3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3">
        <f>IF(OR(owoce67[[#This Row],[nazwa składnika]]="porzeczki",owoce67[[#This Row],[nazwa składnika 2]]="porzeczki"),(owoce67[[#This Row],[magazyn_porzeczek]]-owoce67[[#This Row],[Ilość konfitury]])*1,owoce67[[#This Row],[magazyn_porzeczek]]*1)</f>
        <v>171</v>
      </c>
    </row>
    <row r="4" spans="1:21" x14ac:dyDescent="0.25">
      <c r="A4" s="1">
        <v>43954</v>
      </c>
      <c r="B4">
        <v>389</v>
      </c>
      <c r="C4">
        <v>315</v>
      </c>
      <c r="D4">
        <v>104</v>
      </c>
      <c r="E4">
        <f>M3+owoce67[[#This Row],[dostawa_malin]]</f>
        <v>399</v>
      </c>
      <c r="F4">
        <f>N3+owoce67[[#This Row],[dostawa_truskawek]]</f>
        <v>315</v>
      </c>
      <c r="G4">
        <f>O3+owoce67[[#This Row],[dostawa_porzeczek]]</f>
        <v>275</v>
      </c>
      <c r="H4">
        <f>MAX(owoce67[[#This Row],[rano maliny]:[magazyn_porzeczek]])</f>
        <v>399</v>
      </c>
      <c r="I4">
        <f>LARGE(owoce67[[#This Row],[rano maliny]:[magazyn_porzeczek]],2)</f>
        <v>315</v>
      </c>
      <c r="J4" t="str">
        <f>IF(owoce67[[#This Row],[pierwszy składnik]]=owoce67[[#This Row],[rano maliny]], "maliny", IF(owoce67[[#This Row],[pierwszy składnik]]=owoce67[[#This Row],[magazyn truskawek]], "truskawki", "porzeczki"))</f>
        <v>maliny</v>
      </c>
      <c r="K4" t="str">
        <f>IF(owoce67[[#This Row],[Ilość konfitury]]=owoce67[[#This Row],[rano maliny]], "maliny", IF(owoce67[[#This Row],[Ilość konfitury]]=owoce67[[#This Row],[magazyn truskawek]], "truskawki", "porzeczki"))</f>
        <v>truskawki</v>
      </c>
      <c r="L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4">
        <f>IF(OR(owoce67[[#This Row],[nazwa składnika]]="maliny",owoce67[[#This Row],[nazwa składnika 2]]="maliny"),(owoce67[[#This Row],[rano maliny]]-owoce67[[#This Row],[Ilość konfitury]])*1,owoce67[[#This Row],[rano maliny]]*1)</f>
        <v>84</v>
      </c>
      <c r="N4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4">
        <f>IF(OR(owoce67[[#This Row],[nazwa składnika]]="porzeczki",owoce67[[#This Row],[nazwa składnika 2]]="porzeczki"),(owoce67[[#This Row],[magazyn_porzeczek]]-owoce67[[#This Row],[Ilość konfitury]])*1,owoce67[[#This Row],[magazyn_porzeczek]]*1)</f>
        <v>275</v>
      </c>
    </row>
    <row r="5" spans="1:21" x14ac:dyDescent="0.25">
      <c r="A5" s="1">
        <v>43955</v>
      </c>
      <c r="B5">
        <v>308</v>
      </c>
      <c r="C5">
        <v>221</v>
      </c>
      <c r="D5">
        <v>119</v>
      </c>
      <c r="E5">
        <f>M4+owoce67[[#This Row],[dostawa_malin]]</f>
        <v>392</v>
      </c>
      <c r="F5">
        <f>N4+owoce67[[#This Row],[dostawa_truskawek]]</f>
        <v>221</v>
      </c>
      <c r="G5">
        <f>O4+owoce67[[#This Row],[dostawa_porzeczek]]</f>
        <v>394</v>
      </c>
      <c r="H5">
        <f>MAX(owoce67[[#This Row],[rano maliny]:[magazyn_porzeczek]])</f>
        <v>394</v>
      </c>
      <c r="I5">
        <f>LARGE(owoce67[[#This Row],[rano maliny]:[magazyn_porzeczek]],2)</f>
        <v>392</v>
      </c>
      <c r="J5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5" t="str">
        <f>IF(owoce67[[#This Row],[Ilość konfitury]]=owoce67[[#This Row],[rano maliny]], "maliny", IF(owoce67[[#This Row],[Ilość konfitury]]=owoce67[[#This Row],[magazyn truskawek]], "truskawki", "porzeczki"))</f>
        <v>maliny</v>
      </c>
      <c r="L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5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5">
        <f>IF(OR(owoce67[[#This Row],[nazwa składnika]]="truskawki",owoce67[[#This Row],[nazwa składnika 2]]="truskawki"),(owoce67[[#This Row],[magazyn truskawek]]-owoce67[[#This Row],[Ilość konfitury]])*1,owoce67[[#This Row],[magazyn truskawek]]*1)</f>
        <v>221</v>
      </c>
      <c r="O5">
        <f>IF(OR(owoce67[[#This Row],[nazwa składnika]]="porzeczki",owoce67[[#This Row],[nazwa składnika 2]]="porzeczki"),(owoce67[[#This Row],[magazyn_porzeczek]]-owoce67[[#This Row],[Ilość konfitury]])*1,owoce67[[#This Row],[magazyn_porzeczek]]*1)</f>
        <v>2</v>
      </c>
    </row>
    <row r="6" spans="1:21" x14ac:dyDescent="0.25">
      <c r="A6" s="1">
        <v>43956</v>
      </c>
      <c r="B6">
        <v>387</v>
      </c>
      <c r="C6">
        <v>275</v>
      </c>
      <c r="D6">
        <v>72</v>
      </c>
      <c r="E6">
        <f>M5+owoce67[[#This Row],[dostawa_malin]]</f>
        <v>387</v>
      </c>
      <c r="F6">
        <f>N5+owoce67[[#This Row],[dostawa_truskawek]]</f>
        <v>496</v>
      </c>
      <c r="G6">
        <f>O5+owoce67[[#This Row],[dostawa_porzeczek]]</f>
        <v>74</v>
      </c>
      <c r="H6">
        <f>MAX(owoce67[[#This Row],[rano maliny]:[magazyn_porzeczek]])</f>
        <v>496</v>
      </c>
      <c r="I6">
        <f>LARGE(owoce67[[#This Row],[rano maliny]:[magazyn_porzeczek]],2)</f>
        <v>387</v>
      </c>
      <c r="J6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6" t="str">
        <f>IF(owoce67[[#This Row],[Ilość konfitury]]=owoce67[[#This Row],[rano maliny]], "maliny", IF(owoce67[[#This Row],[Ilość konfitury]]=owoce67[[#This Row],[magazyn truskawek]], "truskawki", "porzeczki"))</f>
        <v>maliny</v>
      </c>
      <c r="L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6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6">
        <f>IF(OR(owoce67[[#This Row],[nazwa składnika]]="truskawki",owoce67[[#This Row],[nazwa składnika 2]]="truskawki"),(owoce67[[#This Row],[magazyn truskawek]]-owoce67[[#This Row],[Ilość konfitury]])*1,owoce67[[#This Row],[magazyn truskawek]]*1)</f>
        <v>109</v>
      </c>
      <c r="O6">
        <f>IF(OR(owoce67[[#This Row],[nazwa składnika]]="porzeczki",owoce67[[#This Row],[nazwa składnika 2]]="porzeczki"),(owoce67[[#This Row],[magazyn_porzeczek]]-owoce67[[#This Row],[Ilość konfitury]])*1,owoce67[[#This Row],[magazyn_porzeczek]]*1)</f>
        <v>74</v>
      </c>
    </row>
    <row r="7" spans="1:21" x14ac:dyDescent="0.25">
      <c r="A7" s="1">
        <v>43957</v>
      </c>
      <c r="B7">
        <v>294</v>
      </c>
      <c r="C7">
        <v>366</v>
      </c>
      <c r="D7">
        <v>99</v>
      </c>
      <c r="E7">
        <f>M6+owoce67[[#This Row],[dostawa_malin]]</f>
        <v>294</v>
      </c>
      <c r="F7">
        <f>N6+owoce67[[#This Row],[dostawa_truskawek]]</f>
        <v>475</v>
      </c>
      <c r="G7">
        <f>O6+owoce67[[#This Row],[dostawa_porzeczek]]</f>
        <v>173</v>
      </c>
      <c r="H7">
        <f>MAX(owoce67[[#This Row],[rano maliny]:[magazyn_porzeczek]])</f>
        <v>475</v>
      </c>
      <c r="I7">
        <f>LARGE(owoce67[[#This Row],[rano maliny]:[magazyn_porzeczek]],2)</f>
        <v>294</v>
      </c>
      <c r="J7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7" t="str">
        <f>IF(owoce67[[#This Row],[Ilość konfitury]]=owoce67[[#This Row],[rano maliny]], "maliny", IF(owoce67[[#This Row],[Ilość konfitury]]=owoce67[[#This Row],[magazyn truskawek]], "truskawki", "porzeczki"))</f>
        <v>maliny</v>
      </c>
      <c r="L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7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7">
        <f>IF(OR(owoce67[[#This Row],[nazwa składnika]]="truskawki",owoce67[[#This Row],[nazwa składnika 2]]="truskawki"),(owoce67[[#This Row],[magazyn truskawek]]-owoce67[[#This Row],[Ilość konfitury]])*1,owoce67[[#This Row],[magazyn truskawek]]*1)</f>
        <v>181</v>
      </c>
      <c r="O7">
        <f>IF(OR(owoce67[[#This Row],[nazwa składnika]]="porzeczki",owoce67[[#This Row],[nazwa składnika 2]]="porzeczki"),(owoce67[[#This Row],[magazyn_porzeczek]]-owoce67[[#This Row],[Ilość konfitury]])*1,owoce67[[#This Row],[magazyn_porzeczek]]*1)</f>
        <v>173</v>
      </c>
    </row>
    <row r="8" spans="1:21" x14ac:dyDescent="0.25">
      <c r="A8" s="1">
        <v>43958</v>
      </c>
      <c r="B8">
        <v>389</v>
      </c>
      <c r="C8">
        <v>288</v>
      </c>
      <c r="D8">
        <v>87</v>
      </c>
      <c r="E8">
        <f>M7+owoce67[[#This Row],[dostawa_malin]]</f>
        <v>389</v>
      </c>
      <c r="F8">
        <f>N7+owoce67[[#This Row],[dostawa_truskawek]]</f>
        <v>469</v>
      </c>
      <c r="G8">
        <f>O7+owoce67[[#This Row],[dostawa_porzeczek]]</f>
        <v>260</v>
      </c>
      <c r="H8">
        <f>MAX(owoce67[[#This Row],[rano maliny]:[magazyn_porzeczek]])</f>
        <v>469</v>
      </c>
      <c r="I8">
        <f>LARGE(owoce67[[#This Row],[rano maliny]:[magazyn_porzeczek]],2)</f>
        <v>389</v>
      </c>
      <c r="J8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8" t="str">
        <f>IF(owoce67[[#This Row],[Ilość konfitury]]=owoce67[[#This Row],[rano maliny]], "maliny", IF(owoce67[[#This Row],[Ilość konfitury]]=owoce67[[#This Row],[magazyn truskawek]], "truskawki", "porzeczki"))</f>
        <v>maliny</v>
      </c>
      <c r="L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8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8">
        <f>IF(OR(owoce67[[#This Row],[nazwa składnika]]="truskawki",owoce67[[#This Row],[nazwa składnika 2]]="truskawki"),(owoce67[[#This Row],[magazyn truskawek]]-owoce67[[#This Row],[Ilość konfitury]])*1,owoce67[[#This Row],[magazyn truskawek]]*1)</f>
        <v>80</v>
      </c>
      <c r="O8">
        <f>IF(OR(owoce67[[#This Row],[nazwa składnika]]="porzeczki",owoce67[[#This Row],[nazwa składnika 2]]="porzeczki"),(owoce67[[#This Row],[magazyn_porzeczek]]-owoce67[[#This Row],[Ilość konfitury]])*1,owoce67[[#This Row],[magazyn_porzeczek]]*1)</f>
        <v>260</v>
      </c>
      <c r="Q8" s="2" t="s">
        <v>27</v>
      </c>
      <c r="R8" s="2" t="s">
        <v>31</v>
      </c>
    </row>
    <row r="9" spans="1:21" x14ac:dyDescent="0.25">
      <c r="A9" s="1">
        <v>43959</v>
      </c>
      <c r="B9">
        <v>259</v>
      </c>
      <c r="C9">
        <v>361</v>
      </c>
      <c r="D9">
        <v>112</v>
      </c>
      <c r="E9">
        <f>M8+owoce67[[#This Row],[dostawa_malin]]</f>
        <v>259</v>
      </c>
      <c r="F9">
        <f>N8+owoce67[[#This Row],[dostawa_truskawek]]</f>
        <v>441</v>
      </c>
      <c r="G9">
        <f>O8+owoce67[[#This Row],[dostawa_porzeczek]]</f>
        <v>372</v>
      </c>
      <c r="H9">
        <f>MAX(owoce67[[#This Row],[rano maliny]:[magazyn_porzeczek]])</f>
        <v>441</v>
      </c>
      <c r="I9">
        <f>LARGE(owoce67[[#This Row],[rano maliny]:[magazyn_porzeczek]],2)</f>
        <v>372</v>
      </c>
      <c r="J9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9" t="str">
        <f>IF(owoce67[[#This Row],[Ilość konfitury]]=owoce67[[#This Row],[rano maliny]], "maliny", IF(owoce67[[#This Row],[Ilość konfitury]]=owoce67[[#This Row],[magazyn truskawek]], "truskawki", "porzeczki"))</f>
        <v>porzeczki</v>
      </c>
      <c r="L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9">
        <f>IF(OR(owoce67[[#This Row],[nazwa składnika]]="maliny",owoce67[[#This Row],[nazwa składnika 2]]="maliny"),(owoce67[[#This Row],[rano maliny]]-owoce67[[#This Row],[Ilość konfitury]])*1,owoce67[[#This Row],[rano maliny]]*1)</f>
        <v>259</v>
      </c>
      <c r="N9">
        <f>IF(OR(owoce67[[#This Row],[nazwa składnika]]="truskawki",owoce67[[#This Row],[nazwa składnika 2]]="truskawki"),(owoce67[[#This Row],[magazyn truskawek]]-owoce67[[#This Row],[Ilość konfitury]])*1,owoce67[[#This Row],[magazyn truskawek]]*1)</f>
        <v>69</v>
      </c>
      <c r="O9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  <c r="Q9" s="2" t="s">
        <v>5</v>
      </c>
      <c r="R9" t="s">
        <v>28</v>
      </c>
      <c r="S9" t="s">
        <v>29</v>
      </c>
      <c r="T9" t="s">
        <v>30</v>
      </c>
      <c r="U9" t="s">
        <v>6</v>
      </c>
    </row>
    <row r="10" spans="1:21" x14ac:dyDescent="0.25">
      <c r="A10" s="1">
        <v>43960</v>
      </c>
      <c r="B10">
        <v>369</v>
      </c>
      <c r="C10">
        <v>233</v>
      </c>
      <c r="D10">
        <v>110</v>
      </c>
      <c r="E10">
        <f>M9+owoce67[[#This Row],[dostawa_malin]]</f>
        <v>628</v>
      </c>
      <c r="F10">
        <f>N9+owoce67[[#This Row],[dostawa_truskawek]]</f>
        <v>302</v>
      </c>
      <c r="G10">
        <f>O9+owoce67[[#This Row],[dostawa_porzeczek]]</f>
        <v>110</v>
      </c>
      <c r="H10">
        <f>MAX(owoce67[[#This Row],[rano maliny]:[magazyn_porzeczek]])</f>
        <v>628</v>
      </c>
      <c r="I10">
        <f>LARGE(owoce67[[#This Row],[rano maliny]:[magazyn_porzeczek]],2)</f>
        <v>302</v>
      </c>
      <c r="J10" t="str">
        <f>IF(owoce67[[#This Row],[pierwszy składnik]]=owoce67[[#This Row],[rano maliny]], "maliny", IF(owoce67[[#This Row],[pierwszy składnik]]=owoce67[[#This Row],[magazyn truskawek]], "truskawki", "porzeczki"))</f>
        <v>maliny</v>
      </c>
      <c r="K10" t="str">
        <f>IF(owoce67[[#This Row],[Ilość konfitury]]=owoce67[[#This Row],[rano maliny]], "maliny", IF(owoce67[[#This Row],[Ilość konfitury]]=owoce67[[#This Row],[magazyn truskawek]], "truskawki", "porzeczki"))</f>
        <v>truskawki</v>
      </c>
      <c r="L1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0">
        <f>IF(OR(owoce67[[#This Row],[nazwa składnika]]="maliny",owoce67[[#This Row],[nazwa składnika 2]]="maliny"),(owoce67[[#This Row],[rano maliny]]-owoce67[[#This Row],[Ilość konfitury]])*1,owoce67[[#This Row],[rano maliny]]*1)</f>
        <v>326</v>
      </c>
      <c r="N10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0">
        <f>IF(OR(owoce67[[#This Row],[nazwa składnika]]="porzeczki",owoce67[[#This Row],[nazwa składnika 2]]="porzeczki"),(owoce67[[#This Row],[magazyn_porzeczek]]-owoce67[[#This Row],[Ilość konfitury]])*1,owoce67[[#This Row],[magazyn_porzeczek]]*1)</f>
        <v>110</v>
      </c>
      <c r="Q10" s="3" t="s">
        <v>4</v>
      </c>
      <c r="R10" s="4">
        <v>1495</v>
      </c>
      <c r="S10" s="4">
        <v>7618</v>
      </c>
      <c r="T10" s="4">
        <v>1669</v>
      </c>
      <c r="U10" s="4">
        <v>10782</v>
      </c>
    </row>
    <row r="11" spans="1:21" x14ac:dyDescent="0.25">
      <c r="A11" s="1">
        <v>43961</v>
      </c>
      <c r="B11">
        <v>263</v>
      </c>
      <c r="C11">
        <v>393</v>
      </c>
      <c r="D11">
        <v>75</v>
      </c>
      <c r="E11">
        <f>M10+owoce67[[#This Row],[dostawa_malin]]</f>
        <v>589</v>
      </c>
      <c r="F11">
        <f>N10+owoce67[[#This Row],[dostawa_truskawek]]</f>
        <v>393</v>
      </c>
      <c r="G11">
        <f>O10+owoce67[[#This Row],[dostawa_porzeczek]]</f>
        <v>185</v>
      </c>
      <c r="H11">
        <f>MAX(owoce67[[#This Row],[rano maliny]:[magazyn_porzeczek]])</f>
        <v>589</v>
      </c>
      <c r="I11">
        <f>LARGE(owoce67[[#This Row],[rano maliny]:[magazyn_porzeczek]],2)</f>
        <v>393</v>
      </c>
      <c r="J11" t="str">
        <f>IF(owoce67[[#This Row],[pierwszy składnik]]=owoce67[[#This Row],[rano maliny]], "maliny", IF(owoce67[[#This Row],[pierwszy składnik]]=owoce67[[#This Row],[magazyn truskawek]], "truskawki", "porzeczki"))</f>
        <v>maliny</v>
      </c>
      <c r="K11" t="str">
        <f>IF(owoce67[[#This Row],[Ilość konfitury]]=owoce67[[#This Row],[rano maliny]], "maliny", IF(owoce67[[#This Row],[Ilość konfitury]]=owoce67[[#This Row],[magazyn truskawek]], "truskawki", "porzeczki"))</f>
        <v>truskawki</v>
      </c>
      <c r="L1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1">
        <f>IF(OR(owoce67[[#This Row],[nazwa składnika]]="maliny",owoce67[[#This Row],[nazwa składnika 2]]="maliny"),(owoce67[[#This Row],[rano maliny]]-owoce67[[#This Row],[Ilość konfitury]])*1,owoce67[[#This Row],[rano maliny]]*1)</f>
        <v>196</v>
      </c>
      <c r="N11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1">
        <f>IF(OR(owoce67[[#This Row],[nazwa składnika]]="porzeczki",owoce67[[#This Row],[nazwa składnika 2]]="porzeczki"),(owoce67[[#This Row],[magazyn_porzeczek]]-owoce67[[#This Row],[Ilość konfitury]])*1,owoce67[[#This Row],[magazyn_porzeczek]]*1)</f>
        <v>185</v>
      </c>
      <c r="Q11" s="3" t="s">
        <v>7</v>
      </c>
      <c r="R11" s="4">
        <v>2758</v>
      </c>
      <c r="S11" s="4">
        <v>6684</v>
      </c>
      <c r="T11" s="4">
        <v>2232</v>
      </c>
      <c r="U11" s="4">
        <v>11674</v>
      </c>
    </row>
    <row r="12" spans="1:21" x14ac:dyDescent="0.25">
      <c r="A12" s="1">
        <v>43962</v>
      </c>
      <c r="B12">
        <v>239</v>
      </c>
      <c r="C12">
        <v>347</v>
      </c>
      <c r="D12">
        <v>94</v>
      </c>
      <c r="E12">
        <f>M11+owoce67[[#This Row],[dostawa_malin]]</f>
        <v>435</v>
      </c>
      <c r="F12">
        <f>N11+owoce67[[#This Row],[dostawa_truskawek]]</f>
        <v>347</v>
      </c>
      <c r="G12">
        <f>O11+owoce67[[#This Row],[dostawa_porzeczek]]</f>
        <v>279</v>
      </c>
      <c r="H12">
        <f>MAX(owoce67[[#This Row],[rano maliny]:[magazyn_porzeczek]])</f>
        <v>435</v>
      </c>
      <c r="I12">
        <f>LARGE(owoce67[[#This Row],[rano maliny]:[magazyn_porzeczek]],2)</f>
        <v>347</v>
      </c>
      <c r="J12" t="str">
        <f>IF(owoce67[[#This Row],[pierwszy składnik]]=owoce67[[#This Row],[rano maliny]], "maliny", IF(owoce67[[#This Row],[pierwszy składnik]]=owoce67[[#This Row],[magazyn truskawek]], "truskawki", "porzeczki"))</f>
        <v>maliny</v>
      </c>
      <c r="K12" t="str">
        <f>IF(owoce67[[#This Row],[Ilość konfitury]]=owoce67[[#This Row],[rano maliny]], "maliny", IF(owoce67[[#This Row],[Ilość konfitury]]=owoce67[[#This Row],[magazyn truskawek]], "truskawki", "porzeczki"))</f>
        <v>truskawki</v>
      </c>
      <c r="L1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2">
        <f>IF(OR(owoce67[[#This Row],[nazwa składnika]]="maliny",owoce67[[#This Row],[nazwa składnika 2]]="maliny"),(owoce67[[#This Row],[rano maliny]]-owoce67[[#This Row],[Ilość konfitury]])*1,owoce67[[#This Row],[rano maliny]]*1)</f>
        <v>88</v>
      </c>
      <c r="N12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2">
        <f>IF(OR(owoce67[[#This Row],[nazwa składnika]]="porzeczki",owoce67[[#This Row],[nazwa składnika 2]]="porzeczki"),(owoce67[[#This Row],[magazyn_porzeczek]]-owoce67[[#This Row],[Ilość konfitury]])*1,owoce67[[#This Row],[magazyn_porzeczek]]*1)</f>
        <v>279</v>
      </c>
      <c r="Q12" s="3" t="s">
        <v>8</v>
      </c>
      <c r="R12" s="4">
        <v>5626</v>
      </c>
      <c r="S12" s="4">
        <v>6134</v>
      </c>
      <c r="T12" s="4">
        <v>4827</v>
      </c>
      <c r="U12" s="4">
        <v>16587</v>
      </c>
    </row>
    <row r="13" spans="1:21" x14ac:dyDescent="0.25">
      <c r="A13" s="1">
        <v>43963</v>
      </c>
      <c r="B13">
        <v>282</v>
      </c>
      <c r="C13">
        <v>338</v>
      </c>
      <c r="D13">
        <v>86</v>
      </c>
      <c r="E13">
        <f>M12+owoce67[[#This Row],[dostawa_malin]]</f>
        <v>370</v>
      </c>
      <c r="F13">
        <f>N12+owoce67[[#This Row],[dostawa_truskawek]]</f>
        <v>338</v>
      </c>
      <c r="G13">
        <f>O12+owoce67[[#This Row],[dostawa_porzeczek]]</f>
        <v>365</v>
      </c>
      <c r="H13">
        <f>MAX(owoce67[[#This Row],[rano maliny]:[magazyn_porzeczek]])</f>
        <v>370</v>
      </c>
      <c r="I13">
        <f>LARGE(owoce67[[#This Row],[rano maliny]:[magazyn_porzeczek]],2)</f>
        <v>365</v>
      </c>
      <c r="J13" t="str">
        <f>IF(owoce67[[#This Row],[pierwszy składnik]]=owoce67[[#This Row],[rano maliny]], "maliny", IF(owoce67[[#This Row],[pierwszy składnik]]=owoce67[[#This Row],[magazyn truskawek]], "truskawki", "porzeczki"))</f>
        <v>maliny</v>
      </c>
      <c r="K13" t="str">
        <f>IF(owoce67[[#This Row],[Ilość konfitury]]=owoce67[[#This Row],[rano maliny]], "maliny", IF(owoce67[[#This Row],[Ilość konfitury]]=owoce67[[#This Row],[magazyn truskawek]], "truskawki", "porzeczki"))</f>
        <v>porzeczki</v>
      </c>
      <c r="L1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3">
        <f>IF(OR(owoce67[[#This Row],[nazwa składnika]]="maliny",owoce67[[#This Row],[nazwa składnika 2]]="maliny"),(owoce67[[#This Row],[rano maliny]]-owoce67[[#This Row],[Ilość konfitury]])*1,owoce67[[#This Row],[rano maliny]]*1)</f>
        <v>5</v>
      </c>
      <c r="N13">
        <f>IF(OR(owoce67[[#This Row],[nazwa składnika]]="truskawki",owoce67[[#This Row],[nazwa składnika 2]]="truskawki"),(owoce67[[#This Row],[magazyn truskawek]]-owoce67[[#This Row],[Ilość konfitury]])*1,owoce67[[#This Row],[magazyn truskawek]]*1)</f>
        <v>338</v>
      </c>
      <c r="O13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  <c r="Q13" s="3" t="s">
        <v>9</v>
      </c>
      <c r="R13" s="4">
        <v>5450</v>
      </c>
      <c r="S13" s="4">
        <v>5520</v>
      </c>
      <c r="T13" s="4">
        <v>5978</v>
      </c>
      <c r="U13" s="4">
        <v>16948</v>
      </c>
    </row>
    <row r="14" spans="1:21" x14ac:dyDescent="0.25">
      <c r="A14" s="1">
        <v>43964</v>
      </c>
      <c r="B14">
        <v>306</v>
      </c>
      <c r="C14">
        <v>273</v>
      </c>
      <c r="D14">
        <v>75</v>
      </c>
      <c r="E14">
        <f>M13+owoce67[[#This Row],[dostawa_malin]]</f>
        <v>311</v>
      </c>
      <c r="F14">
        <f>N13+owoce67[[#This Row],[dostawa_truskawek]]</f>
        <v>611</v>
      </c>
      <c r="G14">
        <f>O13+owoce67[[#This Row],[dostawa_porzeczek]]</f>
        <v>75</v>
      </c>
      <c r="H14">
        <f>MAX(owoce67[[#This Row],[rano maliny]:[magazyn_porzeczek]])</f>
        <v>611</v>
      </c>
      <c r="I14">
        <f>LARGE(owoce67[[#This Row],[rano maliny]:[magazyn_porzeczek]],2)</f>
        <v>311</v>
      </c>
      <c r="J14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4" t="str">
        <f>IF(owoce67[[#This Row],[Ilość konfitury]]=owoce67[[#This Row],[rano maliny]], "maliny", IF(owoce67[[#This Row],[Ilość konfitury]]=owoce67[[#This Row],[magazyn truskawek]], "truskawki", "porzeczki"))</f>
        <v>maliny</v>
      </c>
      <c r="L1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4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4">
        <f>IF(OR(owoce67[[#This Row],[nazwa składnika]]="truskawki",owoce67[[#This Row],[nazwa składnika 2]]="truskawki"),(owoce67[[#This Row],[magazyn truskawek]]-owoce67[[#This Row],[Ilość konfitury]])*1,owoce67[[#This Row],[magazyn truskawek]]*1)</f>
        <v>300</v>
      </c>
      <c r="O14">
        <f>IF(OR(owoce67[[#This Row],[nazwa składnika]]="porzeczki",owoce67[[#This Row],[nazwa składnika 2]]="porzeczki"),(owoce67[[#This Row],[magazyn_porzeczek]]-owoce67[[#This Row],[Ilość konfitury]])*1,owoce67[[#This Row],[magazyn_porzeczek]]*1)</f>
        <v>75</v>
      </c>
      <c r="Q14" s="3" t="s">
        <v>10</v>
      </c>
      <c r="R14" s="4">
        <v>2679</v>
      </c>
      <c r="S14" s="4">
        <v>3776</v>
      </c>
      <c r="T14" s="4">
        <v>3676</v>
      </c>
      <c r="U14" s="4">
        <v>10131</v>
      </c>
    </row>
    <row r="15" spans="1:21" x14ac:dyDescent="0.25">
      <c r="A15" s="1">
        <v>43965</v>
      </c>
      <c r="B15">
        <v>251</v>
      </c>
      <c r="C15">
        <v>325</v>
      </c>
      <c r="D15">
        <v>89</v>
      </c>
      <c r="E15">
        <f>M14+owoce67[[#This Row],[dostawa_malin]]</f>
        <v>251</v>
      </c>
      <c r="F15">
        <f>N14+owoce67[[#This Row],[dostawa_truskawek]]</f>
        <v>625</v>
      </c>
      <c r="G15">
        <f>O14+owoce67[[#This Row],[dostawa_porzeczek]]</f>
        <v>164</v>
      </c>
      <c r="H15">
        <f>MAX(owoce67[[#This Row],[rano maliny]:[magazyn_porzeczek]])</f>
        <v>625</v>
      </c>
      <c r="I15">
        <f>LARGE(owoce67[[#This Row],[rano maliny]:[magazyn_porzeczek]],2)</f>
        <v>251</v>
      </c>
      <c r="J15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5" t="str">
        <f>IF(owoce67[[#This Row],[Ilość konfitury]]=owoce67[[#This Row],[rano maliny]], "maliny", IF(owoce67[[#This Row],[Ilość konfitury]]=owoce67[[#This Row],[magazyn truskawek]], "truskawki", "porzeczki"))</f>
        <v>maliny</v>
      </c>
      <c r="L1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5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5">
        <f>IF(OR(owoce67[[#This Row],[nazwa składnika]]="truskawki",owoce67[[#This Row],[nazwa składnika 2]]="truskawki"),(owoce67[[#This Row],[magazyn truskawek]]-owoce67[[#This Row],[Ilość konfitury]])*1,owoce67[[#This Row],[magazyn truskawek]]*1)</f>
        <v>374</v>
      </c>
      <c r="O15">
        <f>IF(OR(owoce67[[#This Row],[nazwa składnika]]="porzeczki",owoce67[[#This Row],[nazwa składnika 2]]="porzeczki"),(owoce67[[#This Row],[magazyn_porzeczek]]-owoce67[[#This Row],[Ilość konfitury]])*1,owoce67[[#This Row],[magazyn_porzeczek]]*1)</f>
        <v>164</v>
      </c>
      <c r="Q15" s="3" t="s">
        <v>6</v>
      </c>
      <c r="R15" s="4">
        <v>18008</v>
      </c>
      <c r="S15" s="4">
        <v>29732</v>
      </c>
      <c r="T15" s="4">
        <v>18382</v>
      </c>
      <c r="U15" s="4">
        <v>66122</v>
      </c>
    </row>
    <row r="16" spans="1:21" x14ac:dyDescent="0.25">
      <c r="A16" s="1">
        <v>43966</v>
      </c>
      <c r="B16">
        <v>224</v>
      </c>
      <c r="C16">
        <v>352</v>
      </c>
      <c r="D16">
        <v>97</v>
      </c>
      <c r="E16">
        <f>M15+owoce67[[#This Row],[dostawa_malin]]</f>
        <v>224</v>
      </c>
      <c r="F16">
        <f>N15+owoce67[[#This Row],[dostawa_truskawek]]</f>
        <v>726</v>
      </c>
      <c r="G16">
        <f>O15+owoce67[[#This Row],[dostawa_porzeczek]]</f>
        <v>261</v>
      </c>
      <c r="H16">
        <f>MAX(owoce67[[#This Row],[rano maliny]:[magazyn_porzeczek]])</f>
        <v>726</v>
      </c>
      <c r="I16">
        <f>LARGE(owoce67[[#This Row],[rano maliny]:[magazyn_porzeczek]],2)</f>
        <v>261</v>
      </c>
      <c r="J16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6" t="str">
        <f>IF(owoce67[[#This Row],[Ilość konfitury]]=owoce67[[#This Row],[rano maliny]], "maliny", IF(owoce67[[#This Row],[Ilość konfitury]]=owoce67[[#This Row],[magazyn truskawek]], "truskawki", "porzeczki"))</f>
        <v>porzeczki</v>
      </c>
      <c r="L1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6">
        <f>IF(OR(owoce67[[#This Row],[nazwa składnika]]="maliny",owoce67[[#This Row],[nazwa składnika 2]]="maliny"),(owoce67[[#This Row],[rano maliny]]-owoce67[[#This Row],[Ilość konfitury]])*1,owoce67[[#This Row],[rano maliny]]*1)</f>
        <v>224</v>
      </c>
      <c r="N16">
        <f>IF(OR(owoce67[[#This Row],[nazwa składnika]]="truskawki",owoce67[[#This Row],[nazwa składnika 2]]="truskawki"),(owoce67[[#This Row],[magazyn truskawek]]-owoce67[[#This Row],[Ilość konfitury]])*1,owoce67[[#This Row],[magazyn truskawek]]*1)</f>
        <v>465</v>
      </c>
      <c r="O16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7" spans="1:15" x14ac:dyDescent="0.25">
      <c r="A17" s="1">
        <v>43967</v>
      </c>
      <c r="B17">
        <v>233</v>
      </c>
      <c r="C17">
        <v>270</v>
      </c>
      <c r="D17">
        <v>94</v>
      </c>
      <c r="E17">
        <f>M16+owoce67[[#This Row],[dostawa_malin]]</f>
        <v>457</v>
      </c>
      <c r="F17">
        <f>N16+owoce67[[#This Row],[dostawa_truskawek]]</f>
        <v>735</v>
      </c>
      <c r="G17">
        <f>O16+owoce67[[#This Row],[dostawa_porzeczek]]</f>
        <v>94</v>
      </c>
      <c r="H17">
        <f>MAX(owoce67[[#This Row],[rano maliny]:[magazyn_porzeczek]])</f>
        <v>735</v>
      </c>
      <c r="I17">
        <f>LARGE(owoce67[[#This Row],[rano maliny]:[magazyn_porzeczek]],2)</f>
        <v>457</v>
      </c>
      <c r="J17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7" t="str">
        <f>IF(owoce67[[#This Row],[Ilość konfitury]]=owoce67[[#This Row],[rano maliny]], "maliny", IF(owoce67[[#This Row],[Ilość konfitury]]=owoce67[[#This Row],[magazyn truskawek]], "truskawki", "porzeczki"))</f>
        <v>maliny</v>
      </c>
      <c r="L1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7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7">
        <f>IF(OR(owoce67[[#This Row],[nazwa składnika]]="truskawki",owoce67[[#This Row],[nazwa składnika 2]]="truskawki"),(owoce67[[#This Row],[magazyn truskawek]]-owoce67[[#This Row],[Ilość konfitury]])*1,owoce67[[#This Row],[magazyn truskawek]]*1)</f>
        <v>278</v>
      </c>
      <c r="O17">
        <f>IF(OR(owoce67[[#This Row],[nazwa składnika]]="porzeczki",owoce67[[#This Row],[nazwa składnika 2]]="porzeczki"),(owoce67[[#This Row],[magazyn_porzeczek]]-owoce67[[#This Row],[Ilość konfitury]])*1,owoce67[[#This Row],[magazyn_porzeczek]]*1)</f>
        <v>94</v>
      </c>
    </row>
    <row r="18" spans="1:15" x14ac:dyDescent="0.25">
      <c r="A18" s="1">
        <v>43968</v>
      </c>
      <c r="B18">
        <v>345</v>
      </c>
      <c r="C18">
        <v>275</v>
      </c>
      <c r="D18">
        <v>90</v>
      </c>
      <c r="E18">
        <f>M17+owoce67[[#This Row],[dostawa_malin]]</f>
        <v>345</v>
      </c>
      <c r="F18">
        <f>N17+owoce67[[#This Row],[dostawa_truskawek]]</f>
        <v>553</v>
      </c>
      <c r="G18">
        <f>O17+owoce67[[#This Row],[dostawa_porzeczek]]</f>
        <v>184</v>
      </c>
      <c r="H18">
        <f>MAX(owoce67[[#This Row],[rano maliny]:[magazyn_porzeczek]])</f>
        <v>553</v>
      </c>
      <c r="I18">
        <f>LARGE(owoce67[[#This Row],[rano maliny]:[magazyn_porzeczek]],2)</f>
        <v>345</v>
      </c>
      <c r="J18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8" t="str">
        <f>IF(owoce67[[#This Row],[Ilość konfitury]]=owoce67[[#This Row],[rano maliny]], "maliny", IF(owoce67[[#This Row],[Ilość konfitury]]=owoce67[[#This Row],[magazyn truskawek]], "truskawki", "porzeczki"))</f>
        <v>maliny</v>
      </c>
      <c r="L1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8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8">
        <f>IF(OR(owoce67[[#This Row],[nazwa składnika]]="truskawki",owoce67[[#This Row],[nazwa składnika 2]]="truskawki"),(owoce67[[#This Row],[magazyn truskawek]]-owoce67[[#This Row],[Ilość konfitury]])*1,owoce67[[#This Row],[magazyn truskawek]]*1)</f>
        <v>208</v>
      </c>
      <c r="O18">
        <f>IF(OR(owoce67[[#This Row],[nazwa składnika]]="porzeczki",owoce67[[#This Row],[nazwa składnika 2]]="porzeczki"),(owoce67[[#This Row],[magazyn_porzeczek]]-owoce67[[#This Row],[Ilość konfitury]])*1,owoce67[[#This Row],[magazyn_porzeczek]]*1)</f>
        <v>184</v>
      </c>
    </row>
    <row r="19" spans="1:15" x14ac:dyDescent="0.25">
      <c r="A19" s="1">
        <v>43969</v>
      </c>
      <c r="B19">
        <v>232</v>
      </c>
      <c r="C19">
        <v>228</v>
      </c>
      <c r="D19">
        <v>107</v>
      </c>
      <c r="E19">
        <f>M18+owoce67[[#This Row],[dostawa_malin]]</f>
        <v>232</v>
      </c>
      <c r="F19">
        <f>N18+owoce67[[#This Row],[dostawa_truskawek]]</f>
        <v>436</v>
      </c>
      <c r="G19">
        <f>O18+owoce67[[#This Row],[dostawa_porzeczek]]</f>
        <v>291</v>
      </c>
      <c r="H19">
        <f>MAX(owoce67[[#This Row],[rano maliny]:[magazyn_porzeczek]])</f>
        <v>436</v>
      </c>
      <c r="I19">
        <f>LARGE(owoce67[[#This Row],[rano maliny]:[magazyn_porzeczek]],2)</f>
        <v>291</v>
      </c>
      <c r="J19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9" t="str">
        <f>IF(owoce67[[#This Row],[Ilość konfitury]]=owoce67[[#This Row],[rano maliny]], "maliny", IF(owoce67[[#This Row],[Ilość konfitury]]=owoce67[[#This Row],[magazyn truskawek]], "truskawki", "porzeczki"))</f>
        <v>porzeczki</v>
      </c>
      <c r="L1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9">
        <f>IF(OR(owoce67[[#This Row],[nazwa składnika]]="maliny",owoce67[[#This Row],[nazwa składnika 2]]="maliny"),(owoce67[[#This Row],[rano maliny]]-owoce67[[#This Row],[Ilość konfitury]])*1,owoce67[[#This Row],[rano maliny]]*1)</f>
        <v>232</v>
      </c>
      <c r="N19">
        <f>IF(OR(owoce67[[#This Row],[nazwa składnika]]="truskawki",owoce67[[#This Row],[nazwa składnika 2]]="truskawki"),(owoce67[[#This Row],[magazyn truskawek]]-owoce67[[#This Row],[Ilość konfitury]])*1,owoce67[[#This Row],[magazyn truskawek]]*1)</f>
        <v>145</v>
      </c>
      <c r="O19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20" spans="1:15" x14ac:dyDescent="0.25">
      <c r="A20" s="1">
        <v>43970</v>
      </c>
      <c r="B20">
        <v>238</v>
      </c>
      <c r="C20">
        <v>394</v>
      </c>
      <c r="D20">
        <v>105</v>
      </c>
      <c r="E20">
        <f>M19+owoce67[[#This Row],[dostawa_malin]]</f>
        <v>470</v>
      </c>
      <c r="F20">
        <f>N19+owoce67[[#This Row],[dostawa_truskawek]]</f>
        <v>539</v>
      </c>
      <c r="G20">
        <f>O19+owoce67[[#This Row],[dostawa_porzeczek]]</f>
        <v>105</v>
      </c>
      <c r="H20">
        <f>MAX(owoce67[[#This Row],[rano maliny]:[magazyn_porzeczek]])</f>
        <v>539</v>
      </c>
      <c r="I20">
        <f>LARGE(owoce67[[#This Row],[rano maliny]:[magazyn_porzeczek]],2)</f>
        <v>470</v>
      </c>
      <c r="J20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20" t="str">
        <f>IF(owoce67[[#This Row],[Ilość konfitury]]=owoce67[[#This Row],[rano maliny]], "maliny", IF(owoce67[[#This Row],[Ilość konfitury]]=owoce67[[#This Row],[magazyn truskawek]], "truskawki", "porzeczki"))</f>
        <v>maliny</v>
      </c>
      <c r="L2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20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20">
        <f>IF(OR(owoce67[[#This Row],[nazwa składnika]]="truskawki",owoce67[[#This Row],[nazwa składnika 2]]="truskawki"),(owoce67[[#This Row],[magazyn truskawek]]-owoce67[[#This Row],[Ilość konfitury]])*1,owoce67[[#This Row],[magazyn truskawek]]*1)</f>
        <v>69</v>
      </c>
      <c r="O20">
        <f>IF(OR(owoce67[[#This Row],[nazwa składnika]]="porzeczki",owoce67[[#This Row],[nazwa składnika 2]]="porzeczki"),(owoce67[[#This Row],[magazyn_porzeczek]]-owoce67[[#This Row],[Ilość konfitury]])*1,owoce67[[#This Row],[magazyn_porzeczek]]*1)</f>
        <v>105</v>
      </c>
    </row>
    <row r="21" spans="1:15" x14ac:dyDescent="0.25">
      <c r="A21" s="1">
        <v>43971</v>
      </c>
      <c r="B21">
        <v>378</v>
      </c>
      <c r="C21">
        <v>311</v>
      </c>
      <c r="D21">
        <v>110</v>
      </c>
      <c r="E21">
        <f>M20+owoce67[[#This Row],[dostawa_malin]]</f>
        <v>378</v>
      </c>
      <c r="F21">
        <f>N20+owoce67[[#This Row],[dostawa_truskawek]]</f>
        <v>380</v>
      </c>
      <c r="G21">
        <f>O20+owoce67[[#This Row],[dostawa_porzeczek]]</f>
        <v>215</v>
      </c>
      <c r="H21">
        <f>MAX(owoce67[[#This Row],[rano maliny]:[magazyn_porzeczek]])</f>
        <v>380</v>
      </c>
      <c r="I21">
        <f>LARGE(owoce67[[#This Row],[rano maliny]:[magazyn_porzeczek]],2)</f>
        <v>378</v>
      </c>
      <c r="J2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21" t="str">
        <f>IF(owoce67[[#This Row],[Ilość konfitury]]=owoce67[[#This Row],[rano maliny]], "maliny", IF(owoce67[[#This Row],[Ilość konfitury]]=owoce67[[#This Row],[magazyn truskawek]], "truskawki", "porzeczki"))</f>
        <v>maliny</v>
      </c>
      <c r="L2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21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21">
        <f>IF(OR(owoce67[[#This Row],[nazwa składnika]]="truskawki",owoce67[[#This Row],[nazwa składnika 2]]="truskawki"),(owoce67[[#This Row],[magazyn truskawek]]-owoce67[[#This Row],[Ilość konfitury]])*1,owoce67[[#This Row],[magazyn truskawek]]*1)</f>
        <v>2</v>
      </c>
      <c r="O21">
        <f>IF(OR(owoce67[[#This Row],[nazwa składnika]]="porzeczki",owoce67[[#This Row],[nazwa składnika 2]]="porzeczki"),(owoce67[[#This Row],[magazyn_porzeczek]]-owoce67[[#This Row],[Ilość konfitury]])*1,owoce67[[#This Row],[magazyn_porzeczek]]*1)</f>
        <v>215</v>
      </c>
    </row>
    <row r="22" spans="1:15" x14ac:dyDescent="0.25">
      <c r="A22" s="1">
        <v>43972</v>
      </c>
      <c r="B22">
        <v>281</v>
      </c>
      <c r="C22">
        <v>354</v>
      </c>
      <c r="D22">
        <v>121</v>
      </c>
      <c r="E22">
        <f>M21+owoce67[[#This Row],[dostawa_malin]]</f>
        <v>281</v>
      </c>
      <c r="F22">
        <f>N21+owoce67[[#This Row],[dostawa_truskawek]]</f>
        <v>356</v>
      </c>
      <c r="G22">
        <f>O21+owoce67[[#This Row],[dostawa_porzeczek]]</f>
        <v>336</v>
      </c>
      <c r="H22">
        <f>MAX(owoce67[[#This Row],[rano maliny]:[magazyn_porzeczek]])</f>
        <v>356</v>
      </c>
      <c r="I22">
        <f>LARGE(owoce67[[#This Row],[rano maliny]:[magazyn_porzeczek]],2)</f>
        <v>336</v>
      </c>
      <c r="J22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22" t="str">
        <f>IF(owoce67[[#This Row],[Ilość konfitury]]=owoce67[[#This Row],[rano maliny]], "maliny", IF(owoce67[[#This Row],[Ilość konfitury]]=owoce67[[#This Row],[magazyn truskawek]], "truskawki", "porzeczki"))</f>
        <v>porzeczki</v>
      </c>
      <c r="L2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22">
        <f>IF(OR(owoce67[[#This Row],[nazwa składnika]]="maliny",owoce67[[#This Row],[nazwa składnika 2]]="maliny"),(owoce67[[#This Row],[rano maliny]]-owoce67[[#This Row],[Ilość konfitury]])*1,owoce67[[#This Row],[rano maliny]]*1)</f>
        <v>281</v>
      </c>
      <c r="N22">
        <f>IF(OR(owoce67[[#This Row],[nazwa składnika]]="truskawki",owoce67[[#This Row],[nazwa składnika 2]]="truskawki"),(owoce67[[#This Row],[magazyn truskawek]]-owoce67[[#This Row],[Ilość konfitury]])*1,owoce67[[#This Row],[magazyn truskawek]]*1)</f>
        <v>20</v>
      </c>
      <c r="O22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23" spans="1:15" x14ac:dyDescent="0.25">
      <c r="A23" s="1">
        <v>43973</v>
      </c>
      <c r="B23">
        <v>390</v>
      </c>
      <c r="C23">
        <v>267</v>
      </c>
      <c r="D23">
        <v>124</v>
      </c>
      <c r="E23">
        <f>M22+owoce67[[#This Row],[dostawa_malin]]</f>
        <v>671</v>
      </c>
      <c r="F23">
        <f>N22+owoce67[[#This Row],[dostawa_truskawek]]</f>
        <v>287</v>
      </c>
      <c r="G23">
        <f>O22+owoce67[[#This Row],[dostawa_porzeczek]]</f>
        <v>124</v>
      </c>
      <c r="H23">
        <f>MAX(owoce67[[#This Row],[rano maliny]:[magazyn_porzeczek]])</f>
        <v>671</v>
      </c>
      <c r="I23">
        <f>LARGE(owoce67[[#This Row],[rano maliny]:[magazyn_porzeczek]],2)</f>
        <v>287</v>
      </c>
      <c r="J23" t="str">
        <f>IF(owoce67[[#This Row],[pierwszy składnik]]=owoce67[[#This Row],[rano maliny]], "maliny", IF(owoce67[[#This Row],[pierwszy składnik]]=owoce67[[#This Row],[magazyn truskawek]], "truskawki", "porzeczki"))</f>
        <v>maliny</v>
      </c>
      <c r="K23" t="str">
        <f>IF(owoce67[[#This Row],[Ilość konfitury]]=owoce67[[#This Row],[rano maliny]], "maliny", IF(owoce67[[#This Row],[Ilość konfitury]]=owoce67[[#This Row],[magazyn truskawek]], "truskawki", "porzeczki"))</f>
        <v>truskawki</v>
      </c>
      <c r="L2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23">
        <f>IF(OR(owoce67[[#This Row],[nazwa składnika]]="maliny",owoce67[[#This Row],[nazwa składnika 2]]="maliny"),(owoce67[[#This Row],[rano maliny]]-owoce67[[#This Row],[Ilość konfitury]])*1,owoce67[[#This Row],[rano maliny]]*1)</f>
        <v>384</v>
      </c>
      <c r="N23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23">
        <f>IF(OR(owoce67[[#This Row],[nazwa składnika]]="porzeczki",owoce67[[#This Row],[nazwa składnika 2]]="porzeczki"),(owoce67[[#This Row],[magazyn_porzeczek]]-owoce67[[#This Row],[Ilość konfitury]])*1,owoce67[[#This Row],[magazyn_porzeczek]]*1)</f>
        <v>124</v>
      </c>
    </row>
    <row r="24" spans="1:15" x14ac:dyDescent="0.25">
      <c r="A24" s="1">
        <v>43974</v>
      </c>
      <c r="B24">
        <v>308</v>
      </c>
      <c r="C24">
        <v>337</v>
      </c>
      <c r="D24">
        <v>105</v>
      </c>
      <c r="E24">
        <f>M23+owoce67[[#This Row],[dostawa_malin]]</f>
        <v>692</v>
      </c>
      <c r="F24">
        <f>N23+owoce67[[#This Row],[dostawa_truskawek]]</f>
        <v>337</v>
      </c>
      <c r="G24">
        <f>O23+owoce67[[#This Row],[dostawa_porzeczek]]</f>
        <v>229</v>
      </c>
      <c r="H24">
        <f>MAX(owoce67[[#This Row],[rano maliny]:[magazyn_porzeczek]])</f>
        <v>692</v>
      </c>
      <c r="I24">
        <f>LARGE(owoce67[[#This Row],[rano maliny]:[magazyn_porzeczek]],2)</f>
        <v>337</v>
      </c>
      <c r="J24" t="str">
        <f>IF(owoce67[[#This Row],[pierwszy składnik]]=owoce67[[#This Row],[rano maliny]], "maliny", IF(owoce67[[#This Row],[pierwszy składnik]]=owoce67[[#This Row],[magazyn truskawek]], "truskawki", "porzeczki"))</f>
        <v>maliny</v>
      </c>
      <c r="K24" t="str">
        <f>IF(owoce67[[#This Row],[Ilość konfitury]]=owoce67[[#This Row],[rano maliny]], "maliny", IF(owoce67[[#This Row],[Ilość konfitury]]=owoce67[[#This Row],[magazyn truskawek]], "truskawki", "porzeczki"))</f>
        <v>truskawki</v>
      </c>
      <c r="L2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24">
        <f>IF(OR(owoce67[[#This Row],[nazwa składnika]]="maliny",owoce67[[#This Row],[nazwa składnika 2]]="maliny"),(owoce67[[#This Row],[rano maliny]]-owoce67[[#This Row],[Ilość konfitury]])*1,owoce67[[#This Row],[rano maliny]]*1)</f>
        <v>355</v>
      </c>
      <c r="N24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24">
        <f>IF(OR(owoce67[[#This Row],[nazwa składnika]]="porzeczki",owoce67[[#This Row],[nazwa składnika 2]]="porzeczki"),(owoce67[[#This Row],[magazyn_porzeczek]]-owoce67[[#This Row],[Ilość konfitury]])*1,owoce67[[#This Row],[magazyn_porzeczek]]*1)</f>
        <v>229</v>
      </c>
    </row>
    <row r="25" spans="1:15" x14ac:dyDescent="0.25">
      <c r="A25" s="1">
        <v>43975</v>
      </c>
      <c r="B25">
        <v>391</v>
      </c>
      <c r="C25">
        <v>238</v>
      </c>
      <c r="D25">
        <v>113</v>
      </c>
      <c r="E25">
        <f>M24+owoce67[[#This Row],[dostawa_malin]]</f>
        <v>746</v>
      </c>
      <c r="F25">
        <f>N24+owoce67[[#This Row],[dostawa_truskawek]]</f>
        <v>238</v>
      </c>
      <c r="G25">
        <f>O24+owoce67[[#This Row],[dostawa_porzeczek]]</f>
        <v>342</v>
      </c>
      <c r="H25">
        <f>MAX(owoce67[[#This Row],[rano maliny]:[magazyn_porzeczek]])</f>
        <v>746</v>
      </c>
      <c r="I25">
        <f>LARGE(owoce67[[#This Row],[rano maliny]:[magazyn_porzeczek]],2)</f>
        <v>342</v>
      </c>
      <c r="J25" t="str">
        <f>IF(owoce67[[#This Row],[pierwszy składnik]]=owoce67[[#This Row],[rano maliny]], "maliny", IF(owoce67[[#This Row],[pierwszy składnik]]=owoce67[[#This Row],[magazyn truskawek]], "truskawki", "porzeczki"))</f>
        <v>maliny</v>
      </c>
      <c r="K25" t="str">
        <f>IF(owoce67[[#This Row],[Ilość konfitury]]=owoce67[[#This Row],[rano maliny]], "maliny", IF(owoce67[[#This Row],[Ilość konfitury]]=owoce67[[#This Row],[magazyn truskawek]], "truskawki", "porzeczki"))</f>
        <v>porzeczki</v>
      </c>
      <c r="L2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25">
        <f>IF(OR(owoce67[[#This Row],[nazwa składnika]]="maliny",owoce67[[#This Row],[nazwa składnika 2]]="maliny"),(owoce67[[#This Row],[rano maliny]]-owoce67[[#This Row],[Ilość konfitury]])*1,owoce67[[#This Row],[rano maliny]]*1)</f>
        <v>404</v>
      </c>
      <c r="N25">
        <f>IF(OR(owoce67[[#This Row],[nazwa składnika]]="truskawki",owoce67[[#This Row],[nazwa składnika 2]]="truskawki"),(owoce67[[#This Row],[magazyn truskawek]]-owoce67[[#This Row],[Ilość konfitury]])*1,owoce67[[#This Row],[magazyn truskawek]]*1)</f>
        <v>238</v>
      </c>
      <c r="O25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26" spans="1:15" x14ac:dyDescent="0.25">
      <c r="A26" s="1">
        <v>43976</v>
      </c>
      <c r="B26">
        <v>241</v>
      </c>
      <c r="C26">
        <v>283</v>
      </c>
      <c r="D26">
        <v>140</v>
      </c>
      <c r="E26">
        <f>M25+owoce67[[#This Row],[dostawa_malin]]</f>
        <v>645</v>
      </c>
      <c r="F26">
        <f>N25+owoce67[[#This Row],[dostawa_truskawek]]</f>
        <v>521</v>
      </c>
      <c r="G26">
        <f>O25+owoce67[[#This Row],[dostawa_porzeczek]]</f>
        <v>140</v>
      </c>
      <c r="H26">
        <f>MAX(owoce67[[#This Row],[rano maliny]:[magazyn_porzeczek]])</f>
        <v>645</v>
      </c>
      <c r="I26">
        <f>LARGE(owoce67[[#This Row],[rano maliny]:[magazyn_porzeczek]],2)</f>
        <v>521</v>
      </c>
      <c r="J26" t="str">
        <f>IF(owoce67[[#This Row],[pierwszy składnik]]=owoce67[[#This Row],[rano maliny]], "maliny", IF(owoce67[[#This Row],[pierwszy składnik]]=owoce67[[#This Row],[magazyn truskawek]], "truskawki", "porzeczki"))</f>
        <v>maliny</v>
      </c>
      <c r="K26" t="str">
        <f>IF(owoce67[[#This Row],[Ilość konfitury]]=owoce67[[#This Row],[rano maliny]], "maliny", IF(owoce67[[#This Row],[Ilość konfitury]]=owoce67[[#This Row],[magazyn truskawek]], "truskawki", "porzeczki"))</f>
        <v>truskawki</v>
      </c>
      <c r="L2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26">
        <f>IF(OR(owoce67[[#This Row],[nazwa składnika]]="maliny",owoce67[[#This Row],[nazwa składnika 2]]="maliny"),(owoce67[[#This Row],[rano maliny]]-owoce67[[#This Row],[Ilość konfitury]])*1,owoce67[[#This Row],[rano maliny]]*1)</f>
        <v>124</v>
      </c>
      <c r="N26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26">
        <f>IF(OR(owoce67[[#This Row],[nazwa składnika]]="porzeczki",owoce67[[#This Row],[nazwa składnika 2]]="porzeczki"),(owoce67[[#This Row],[magazyn_porzeczek]]-owoce67[[#This Row],[Ilość konfitury]])*1,owoce67[[#This Row],[magazyn_porzeczek]]*1)</f>
        <v>140</v>
      </c>
    </row>
    <row r="27" spans="1:15" x14ac:dyDescent="0.25">
      <c r="A27" s="1">
        <v>43977</v>
      </c>
      <c r="B27">
        <v>249</v>
      </c>
      <c r="C27">
        <v>275</v>
      </c>
      <c r="D27">
        <v>118</v>
      </c>
      <c r="E27">
        <f>M26+owoce67[[#This Row],[dostawa_malin]]</f>
        <v>373</v>
      </c>
      <c r="F27">
        <f>N26+owoce67[[#This Row],[dostawa_truskawek]]</f>
        <v>275</v>
      </c>
      <c r="G27">
        <f>O26+owoce67[[#This Row],[dostawa_porzeczek]]</f>
        <v>258</v>
      </c>
      <c r="H27">
        <f>MAX(owoce67[[#This Row],[rano maliny]:[magazyn_porzeczek]])</f>
        <v>373</v>
      </c>
      <c r="I27">
        <f>LARGE(owoce67[[#This Row],[rano maliny]:[magazyn_porzeczek]],2)</f>
        <v>275</v>
      </c>
      <c r="J27" t="str">
        <f>IF(owoce67[[#This Row],[pierwszy składnik]]=owoce67[[#This Row],[rano maliny]], "maliny", IF(owoce67[[#This Row],[pierwszy składnik]]=owoce67[[#This Row],[magazyn truskawek]], "truskawki", "porzeczki"))</f>
        <v>maliny</v>
      </c>
      <c r="K27" t="str">
        <f>IF(owoce67[[#This Row],[Ilość konfitury]]=owoce67[[#This Row],[rano maliny]], "maliny", IF(owoce67[[#This Row],[Ilość konfitury]]=owoce67[[#This Row],[magazyn truskawek]], "truskawki", "porzeczki"))</f>
        <v>truskawki</v>
      </c>
      <c r="L2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27">
        <f>IF(OR(owoce67[[#This Row],[nazwa składnika]]="maliny",owoce67[[#This Row],[nazwa składnika 2]]="maliny"),(owoce67[[#This Row],[rano maliny]]-owoce67[[#This Row],[Ilość konfitury]])*1,owoce67[[#This Row],[rano maliny]]*1)</f>
        <v>98</v>
      </c>
      <c r="N27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27">
        <f>IF(OR(owoce67[[#This Row],[nazwa składnika]]="porzeczki",owoce67[[#This Row],[nazwa składnika 2]]="porzeczki"),(owoce67[[#This Row],[magazyn_porzeczek]]-owoce67[[#This Row],[Ilość konfitury]])*1,owoce67[[#This Row],[magazyn_porzeczek]]*1)</f>
        <v>258</v>
      </c>
    </row>
    <row r="28" spans="1:15" x14ac:dyDescent="0.25">
      <c r="A28" s="1">
        <v>43978</v>
      </c>
      <c r="B28">
        <v>298</v>
      </c>
      <c r="C28">
        <v>263</v>
      </c>
      <c r="D28">
        <v>145</v>
      </c>
      <c r="E28">
        <f>M27+owoce67[[#This Row],[dostawa_malin]]</f>
        <v>396</v>
      </c>
      <c r="F28">
        <f>N27+owoce67[[#This Row],[dostawa_truskawek]]</f>
        <v>263</v>
      </c>
      <c r="G28">
        <f>O27+owoce67[[#This Row],[dostawa_porzeczek]]</f>
        <v>403</v>
      </c>
      <c r="H28">
        <f>MAX(owoce67[[#This Row],[rano maliny]:[magazyn_porzeczek]])</f>
        <v>403</v>
      </c>
      <c r="I28">
        <f>LARGE(owoce67[[#This Row],[rano maliny]:[magazyn_porzeczek]],2)</f>
        <v>396</v>
      </c>
      <c r="J28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28" t="str">
        <f>IF(owoce67[[#This Row],[Ilość konfitury]]=owoce67[[#This Row],[rano maliny]], "maliny", IF(owoce67[[#This Row],[Ilość konfitury]]=owoce67[[#This Row],[magazyn truskawek]], "truskawki", "porzeczki"))</f>
        <v>maliny</v>
      </c>
      <c r="L2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28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28">
        <f>IF(OR(owoce67[[#This Row],[nazwa składnika]]="truskawki",owoce67[[#This Row],[nazwa składnika 2]]="truskawki"),(owoce67[[#This Row],[magazyn truskawek]]-owoce67[[#This Row],[Ilość konfitury]])*1,owoce67[[#This Row],[magazyn truskawek]]*1)</f>
        <v>263</v>
      </c>
      <c r="O28">
        <f>IF(OR(owoce67[[#This Row],[nazwa składnika]]="porzeczki",owoce67[[#This Row],[nazwa składnika 2]]="porzeczki"),(owoce67[[#This Row],[magazyn_porzeczek]]-owoce67[[#This Row],[Ilość konfitury]])*1,owoce67[[#This Row],[magazyn_porzeczek]]*1)</f>
        <v>7</v>
      </c>
    </row>
    <row r="29" spans="1:15" x14ac:dyDescent="0.25">
      <c r="A29" s="1">
        <v>43979</v>
      </c>
      <c r="B29">
        <v>254</v>
      </c>
      <c r="C29">
        <v>241</v>
      </c>
      <c r="D29">
        <v>149</v>
      </c>
      <c r="E29">
        <f>M28+owoce67[[#This Row],[dostawa_malin]]</f>
        <v>254</v>
      </c>
      <c r="F29">
        <f>N28+owoce67[[#This Row],[dostawa_truskawek]]</f>
        <v>504</v>
      </c>
      <c r="G29">
        <f>O28+owoce67[[#This Row],[dostawa_porzeczek]]</f>
        <v>156</v>
      </c>
      <c r="H29">
        <f>MAX(owoce67[[#This Row],[rano maliny]:[magazyn_porzeczek]])</f>
        <v>504</v>
      </c>
      <c r="I29">
        <f>LARGE(owoce67[[#This Row],[rano maliny]:[magazyn_porzeczek]],2)</f>
        <v>254</v>
      </c>
      <c r="J29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29" t="str">
        <f>IF(owoce67[[#This Row],[Ilość konfitury]]=owoce67[[#This Row],[rano maliny]], "maliny", IF(owoce67[[#This Row],[Ilość konfitury]]=owoce67[[#This Row],[magazyn truskawek]], "truskawki", "porzeczki"))</f>
        <v>maliny</v>
      </c>
      <c r="L2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29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29">
        <f>IF(OR(owoce67[[#This Row],[nazwa składnika]]="truskawki",owoce67[[#This Row],[nazwa składnika 2]]="truskawki"),(owoce67[[#This Row],[magazyn truskawek]]-owoce67[[#This Row],[Ilość konfitury]])*1,owoce67[[#This Row],[magazyn truskawek]]*1)</f>
        <v>250</v>
      </c>
      <c r="O29">
        <f>IF(OR(owoce67[[#This Row],[nazwa składnika]]="porzeczki",owoce67[[#This Row],[nazwa składnika 2]]="porzeczki"),(owoce67[[#This Row],[magazyn_porzeczek]]-owoce67[[#This Row],[Ilość konfitury]])*1,owoce67[[#This Row],[magazyn_porzeczek]]*1)</f>
        <v>156</v>
      </c>
    </row>
    <row r="30" spans="1:15" x14ac:dyDescent="0.25">
      <c r="A30" s="1">
        <v>43980</v>
      </c>
      <c r="B30">
        <v>329</v>
      </c>
      <c r="C30">
        <v>323</v>
      </c>
      <c r="D30">
        <v>134</v>
      </c>
      <c r="E30">
        <f>M29+owoce67[[#This Row],[dostawa_malin]]</f>
        <v>329</v>
      </c>
      <c r="F30">
        <f>N29+owoce67[[#This Row],[dostawa_truskawek]]</f>
        <v>573</v>
      </c>
      <c r="G30">
        <f>O29+owoce67[[#This Row],[dostawa_porzeczek]]</f>
        <v>290</v>
      </c>
      <c r="H30">
        <f>MAX(owoce67[[#This Row],[rano maliny]:[magazyn_porzeczek]])</f>
        <v>573</v>
      </c>
      <c r="I30">
        <f>LARGE(owoce67[[#This Row],[rano maliny]:[magazyn_porzeczek]],2)</f>
        <v>329</v>
      </c>
      <c r="J30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30" t="str">
        <f>IF(owoce67[[#This Row],[Ilość konfitury]]=owoce67[[#This Row],[rano maliny]], "maliny", IF(owoce67[[#This Row],[Ilość konfitury]]=owoce67[[#This Row],[magazyn truskawek]], "truskawki", "porzeczki"))</f>
        <v>maliny</v>
      </c>
      <c r="L3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30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30">
        <f>IF(OR(owoce67[[#This Row],[nazwa składnika]]="truskawki",owoce67[[#This Row],[nazwa składnika 2]]="truskawki"),(owoce67[[#This Row],[magazyn truskawek]]-owoce67[[#This Row],[Ilość konfitury]])*1,owoce67[[#This Row],[magazyn truskawek]]*1)</f>
        <v>244</v>
      </c>
      <c r="O30">
        <f>IF(OR(owoce67[[#This Row],[nazwa składnika]]="porzeczki",owoce67[[#This Row],[nazwa składnika 2]]="porzeczki"),(owoce67[[#This Row],[magazyn_porzeczek]]-owoce67[[#This Row],[Ilość konfitury]])*1,owoce67[[#This Row],[magazyn_porzeczek]]*1)</f>
        <v>290</v>
      </c>
    </row>
    <row r="31" spans="1:15" x14ac:dyDescent="0.25">
      <c r="A31" s="1">
        <v>43981</v>
      </c>
      <c r="B31">
        <v>213</v>
      </c>
      <c r="C31">
        <v>221</v>
      </c>
      <c r="D31">
        <v>119</v>
      </c>
      <c r="E31">
        <f>M30+owoce67[[#This Row],[dostawa_malin]]</f>
        <v>213</v>
      </c>
      <c r="F31">
        <f>N30+owoce67[[#This Row],[dostawa_truskawek]]</f>
        <v>465</v>
      </c>
      <c r="G31">
        <f>O30+owoce67[[#This Row],[dostawa_porzeczek]]</f>
        <v>409</v>
      </c>
      <c r="H31">
        <f>MAX(owoce67[[#This Row],[rano maliny]:[magazyn_porzeczek]])</f>
        <v>465</v>
      </c>
      <c r="I31">
        <f>LARGE(owoce67[[#This Row],[rano maliny]:[magazyn_porzeczek]],2)</f>
        <v>409</v>
      </c>
      <c r="J3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31" t="str">
        <f>IF(owoce67[[#This Row],[Ilość konfitury]]=owoce67[[#This Row],[rano maliny]], "maliny", IF(owoce67[[#This Row],[Ilość konfitury]]=owoce67[[#This Row],[magazyn truskawek]], "truskawki", "porzeczki"))</f>
        <v>porzeczki</v>
      </c>
      <c r="L3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31">
        <f>IF(OR(owoce67[[#This Row],[nazwa składnika]]="maliny",owoce67[[#This Row],[nazwa składnika 2]]="maliny"),(owoce67[[#This Row],[rano maliny]]-owoce67[[#This Row],[Ilość konfitury]])*1,owoce67[[#This Row],[rano maliny]]*1)</f>
        <v>213</v>
      </c>
      <c r="N31">
        <f>IF(OR(owoce67[[#This Row],[nazwa składnika]]="truskawki",owoce67[[#This Row],[nazwa składnika 2]]="truskawki"),(owoce67[[#This Row],[magazyn truskawek]]-owoce67[[#This Row],[Ilość konfitury]])*1,owoce67[[#This Row],[magazyn truskawek]]*1)</f>
        <v>56</v>
      </c>
      <c r="O31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32" spans="1:15" x14ac:dyDescent="0.25">
      <c r="A32" s="1">
        <v>43982</v>
      </c>
      <c r="B32">
        <v>294</v>
      </c>
      <c r="C32">
        <v>326</v>
      </c>
      <c r="D32">
        <v>145</v>
      </c>
      <c r="E32">
        <f>M31+owoce67[[#This Row],[dostawa_malin]]</f>
        <v>507</v>
      </c>
      <c r="F32">
        <f>N31+owoce67[[#This Row],[dostawa_truskawek]]</f>
        <v>382</v>
      </c>
      <c r="G32">
        <f>O31+owoce67[[#This Row],[dostawa_porzeczek]]</f>
        <v>145</v>
      </c>
      <c r="H32">
        <f>MAX(owoce67[[#This Row],[rano maliny]:[magazyn_porzeczek]])</f>
        <v>507</v>
      </c>
      <c r="I32">
        <f>LARGE(owoce67[[#This Row],[rano maliny]:[magazyn_porzeczek]],2)</f>
        <v>382</v>
      </c>
      <c r="J32" t="str">
        <f>IF(owoce67[[#This Row],[pierwszy składnik]]=owoce67[[#This Row],[rano maliny]], "maliny", IF(owoce67[[#This Row],[pierwszy składnik]]=owoce67[[#This Row],[magazyn truskawek]], "truskawki", "porzeczki"))</f>
        <v>maliny</v>
      </c>
      <c r="K32" t="str">
        <f>IF(owoce67[[#This Row],[Ilość konfitury]]=owoce67[[#This Row],[rano maliny]], "maliny", IF(owoce67[[#This Row],[Ilość konfitury]]=owoce67[[#This Row],[magazyn truskawek]], "truskawki", "porzeczki"))</f>
        <v>truskawki</v>
      </c>
      <c r="L3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32">
        <f>IF(OR(owoce67[[#This Row],[nazwa składnika]]="maliny",owoce67[[#This Row],[nazwa składnika 2]]="maliny"),(owoce67[[#This Row],[rano maliny]]-owoce67[[#This Row],[Ilość konfitury]])*1,owoce67[[#This Row],[rano maliny]]*1)</f>
        <v>125</v>
      </c>
      <c r="N32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32">
        <f>IF(OR(owoce67[[#This Row],[nazwa składnika]]="porzeczki",owoce67[[#This Row],[nazwa składnika 2]]="porzeczki"),(owoce67[[#This Row],[magazyn_porzeczek]]-owoce67[[#This Row],[Ilość konfitury]])*1,owoce67[[#This Row],[magazyn_porzeczek]]*1)</f>
        <v>145</v>
      </c>
    </row>
    <row r="33" spans="1:15" x14ac:dyDescent="0.25">
      <c r="A33" s="1">
        <v>43983</v>
      </c>
      <c r="B33">
        <v>225</v>
      </c>
      <c r="C33">
        <v>206</v>
      </c>
      <c r="D33">
        <v>122</v>
      </c>
      <c r="E33">
        <f>M32+owoce67[[#This Row],[dostawa_malin]]</f>
        <v>350</v>
      </c>
      <c r="F33">
        <f>N32+owoce67[[#This Row],[dostawa_truskawek]]</f>
        <v>206</v>
      </c>
      <c r="G33">
        <f>O32+owoce67[[#This Row],[dostawa_porzeczek]]</f>
        <v>267</v>
      </c>
      <c r="H33">
        <f>MAX(owoce67[[#This Row],[rano maliny]:[magazyn_porzeczek]])</f>
        <v>350</v>
      </c>
      <c r="I33">
        <f>LARGE(owoce67[[#This Row],[rano maliny]:[magazyn_porzeczek]],2)</f>
        <v>267</v>
      </c>
      <c r="J33" t="str">
        <f>IF(owoce67[[#This Row],[pierwszy składnik]]=owoce67[[#This Row],[rano maliny]], "maliny", IF(owoce67[[#This Row],[pierwszy składnik]]=owoce67[[#This Row],[magazyn truskawek]], "truskawki", "porzeczki"))</f>
        <v>maliny</v>
      </c>
      <c r="K33" t="str">
        <f>IF(owoce67[[#This Row],[Ilość konfitury]]=owoce67[[#This Row],[rano maliny]], "maliny", IF(owoce67[[#This Row],[Ilość konfitury]]=owoce67[[#This Row],[magazyn truskawek]], "truskawki", "porzeczki"))</f>
        <v>porzeczki</v>
      </c>
      <c r="L3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33">
        <f>IF(OR(owoce67[[#This Row],[nazwa składnika]]="maliny",owoce67[[#This Row],[nazwa składnika 2]]="maliny"),(owoce67[[#This Row],[rano maliny]]-owoce67[[#This Row],[Ilość konfitury]])*1,owoce67[[#This Row],[rano maliny]]*1)</f>
        <v>83</v>
      </c>
      <c r="N33">
        <f>IF(OR(owoce67[[#This Row],[nazwa składnika]]="truskawki",owoce67[[#This Row],[nazwa składnika 2]]="truskawki"),(owoce67[[#This Row],[magazyn truskawek]]-owoce67[[#This Row],[Ilość konfitury]])*1,owoce67[[#This Row],[magazyn truskawek]]*1)</f>
        <v>206</v>
      </c>
      <c r="O33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34" spans="1:15" x14ac:dyDescent="0.25">
      <c r="A34" s="1">
        <v>43984</v>
      </c>
      <c r="B34">
        <v>264</v>
      </c>
      <c r="C34">
        <v>355</v>
      </c>
      <c r="D34">
        <v>134</v>
      </c>
      <c r="E34">
        <f>M33+owoce67[[#This Row],[dostawa_malin]]</f>
        <v>347</v>
      </c>
      <c r="F34">
        <f>N33+owoce67[[#This Row],[dostawa_truskawek]]</f>
        <v>561</v>
      </c>
      <c r="G34">
        <f>O33+owoce67[[#This Row],[dostawa_porzeczek]]</f>
        <v>134</v>
      </c>
      <c r="H34">
        <f>MAX(owoce67[[#This Row],[rano maliny]:[magazyn_porzeczek]])</f>
        <v>561</v>
      </c>
      <c r="I34">
        <f>LARGE(owoce67[[#This Row],[rano maliny]:[magazyn_porzeczek]],2)</f>
        <v>347</v>
      </c>
      <c r="J34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34" t="str">
        <f>IF(owoce67[[#This Row],[Ilość konfitury]]=owoce67[[#This Row],[rano maliny]], "maliny", IF(owoce67[[#This Row],[Ilość konfitury]]=owoce67[[#This Row],[magazyn truskawek]], "truskawki", "porzeczki"))</f>
        <v>maliny</v>
      </c>
      <c r="L3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34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34">
        <f>IF(OR(owoce67[[#This Row],[nazwa składnika]]="truskawki",owoce67[[#This Row],[nazwa składnika 2]]="truskawki"),(owoce67[[#This Row],[magazyn truskawek]]-owoce67[[#This Row],[Ilość konfitury]])*1,owoce67[[#This Row],[magazyn truskawek]]*1)</f>
        <v>214</v>
      </c>
      <c r="O34">
        <f>IF(OR(owoce67[[#This Row],[nazwa składnika]]="porzeczki",owoce67[[#This Row],[nazwa składnika 2]]="porzeczki"),(owoce67[[#This Row],[magazyn_porzeczek]]-owoce67[[#This Row],[Ilość konfitury]])*1,owoce67[[#This Row],[magazyn_porzeczek]]*1)</f>
        <v>134</v>
      </c>
    </row>
    <row r="35" spans="1:15" x14ac:dyDescent="0.25">
      <c r="A35" s="1">
        <v>43985</v>
      </c>
      <c r="B35">
        <v>253</v>
      </c>
      <c r="C35">
        <v>271</v>
      </c>
      <c r="D35">
        <v>142</v>
      </c>
      <c r="E35">
        <f>M34+owoce67[[#This Row],[dostawa_malin]]</f>
        <v>253</v>
      </c>
      <c r="F35">
        <f>N34+owoce67[[#This Row],[dostawa_truskawek]]</f>
        <v>485</v>
      </c>
      <c r="G35">
        <f>O34+owoce67[[#This Row],[dostawa_porzeczek]]</f>
        <v>276</v>
      </c>
      <c r="H35">
        <f>MAX(owoce67[[#This Row],[rano maliny]:[magazyn_porzeczek]])</f>
        <v>485</v>
      </c>
      <c r="I35">
        <f>LARGE(owoce67[[#This Row],[rano maliny]:[magazyn_porzeczek]],2)</f>
        <v>276</v>
      </c>
      <c r="J35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35" t="str">
        <f>IF(owoce67[[#This Row],[Ilość konfitury]]=owoce67[[#This Row],[rano maliny]], "maliny", IF(owoce67[[#This Row],[Ilość konfitury]]=owoce67[[#This Row],[magazyn truskawek]], "truskawki", "porzeczki"))</f>
        <v>porzeczki</v>
      </c>
      <c r="L3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35">
        <f>IF(OR(owoce67[[#This Row],[nazwa składnika]]="maliny",owoce67[[#This Row],[nazwa składnika 2]]="maliny"),(owoce67[[#This Row],[rano maliny]]-owoce67[[#This Row],[Ilość konfitury]])*1,owoce67[[#This Row],[rano maliny]]*1)</f>
        <v>253</v>
      </c>
      <c r="N35">
        <f>IF(OR(owoce67[[#This Row],[nazwa składnika]]="truskawki",owoce67[[#This Row],[nazwa składnika 2]]="truskawki"),(owoce67[[#This Row],[magazyn truskawek]]-owoce67[[#This Row],[Ilość konfitury]])*1,owoce67[[#This Row],[magazyn truskawek]]*1)</f>
        <v>209</v>
      </c>
      <c r="O35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36" spans="1:15" x14ac:dyDescent="0.25">
      <c r="A36" s="1">
        <v>43986</v>
      </c>
      <c r="B36">
        <v>352</v>
      </c>
      <c r="C36">
        <v>207</v>
      </c>
      <c r="D36">
        <v>125</v>
      </c>
      <c r="E36">
        <f>M35+owoce67[[#This Row],[dostawa_malin]]</f>
        <v>605</v>
      </c>
      <c r="F36">
        <f>N35+owoce67[[#This Row],[dostawa_truskawek]]</f>
        <v>416</v>
      </c>
      <c r="G36">
        <f>O35+owoce67[[#This Row],[dostawa_porzeczek]]</f>
        <v>125</v>
      </c>
      <c r="H36">
        <f>MAX(owoce67[[#This Row],[rano maliny]:[magazyn_porzeczek]])</f>
        <v>605</v>
      </c>
      <c r="I36">
        <f>LARGE(owoce67[[#This Row],[rano maliny]:[magazyn_porzeczek]],2)</f>
        <v>416</v>
      </c>
      <c r="J36" t="str">
        <f>IF(owoce67[[#This Row],[pierwszy składnik]]=owoce67[[#This Row],[rano maliny]], "maliny", IF(owoce67[[#This Row],[pierwszy składnik]]=owoce67[[#This Row],[magazyn truskawek]], "truskawki", "porzeczki"))</f>
        <v>maliny</v>
      </c>
      <c r="K36" t="str">
        <f>IF(owoce67[[#This Row],[Ilość konfitury]]=owoce67[[#This Row],[rano maliny]], "maliny", IF(owoce67[[#This Row],[Ilość konfitury]]=owoce67[[#This Row],[magazyn truskawek]], "truskawki", "porzeczki"))</f>
        <v>truskawki</v>
      </c>
      <c r="L3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36">
        <f>IF(OR(owoce67[[#This Row],[nazwa składnika]]="maliny",owoce67[[#This Row],[nazwa składnika 2]]="maliny"),(owoce67[[#This Row],[rano maliny]]-owoce67[[#This Row],[Ilość konfitury]])*1,owoce67[[#This Row],[rano maliny]]*1)</f>
        <v>189</v>
      </c>
      <c r="N36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36">
        <f>IF(OR(owoce67[[#This Row],[nazwa składnika]]="porzeczki",owoce67[[#This Row],[nazwa składnika 2]]="porzeczki"),(owoce67[[#This Row],[magazyn_porzeczek]]-owoce67[[#This Row],[Ilość konfitury]])*1,owoce67[[#This Row],[magazyn_porzeczek]]*1)</f>
        <v>125</v>
      </c>
    </row>
    <row r="37" spans="1:15" x14ac:dyDescent="0.25">
      <c r="A37" s="1">
        <v>43987</v>
      </c>
      <c r="B37">
        <v>269</v>
      </c>
      <c r="C37">
        <v>248</v>
      </c>
      <c r="D37">
        <v>137</v>
      </c>
      <c r="E37">
        <f>M36+owoce67[[#This Row],[dostawa_malin]]</f>
        <v>458</v>
      </c>
      <c r="F37">
        <f>N36+owoce67[[#This Row],[dostawa_truskawek]]</f>
        <v>248</v>
      </c>
      <c r="G37">
        <f>O36+owoce67[[#This Row],[dostawa_porzeczek]]</f>
        <v>262</v>
      </c>
      <c r="H37">
        <f>MAX(owoce67[[#This Row],[rano maliny]:[magazyn_porzeczek]])</f>
        <v>458</v>
      </c>
      <c r="I37">
        <f>LARGE(owoce67[[#This Row],[rano maliny]:[magazyn_porzeczek]],2)</f>
        <v>262</v>
      </c>
      <c r="J37" t="str">
        <f>IF(owoce67[[#This Row],[pierwszy składnik]]=owoce67[[#This Row],[rano maliny]], "maliny", IF(owoce67[[#This Row],[pierwszy składnik]]=owoce67[[#This Row],[magazyn truskawek]], "truskawki", "porzeczki"))</f>
        <v>maliny</v>
      </c>
      <c r="K37" t="str">
        <f>IF(owoce67[[#This Row],[Ilość konfitury]]=owoce67[[#This Row],[rano maliny]], "maliny", IF(owoce67[[#This Row],[Ilość konfitury]]=owoce67[[#This Row],[magazyn truskawek]], "truskawki", "porzeczki"))</f>
        <v>porzeczki</v>
      </c>
      <c r="L3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37">
        <f>IF(OR(owoce67[[#This Row],[nazwa składnika]]="maliny",owoce67[[#This Row],[nazwa składnika 2]]="maliny"),(owoce67[[#This Row],[rano maliny]]-owoce67[[#This Row],[Ilość konfitury]])*1,owoce67[[#This Row],[rano maliny]]*1)</f>
        <v>196</v>
      </c>
      <c r="N37">
        <f>IF(OR(owoce67[[#This Row],[nazwa składnika]]="truskawki",owoce67[[#This Row],[nazwa składnika 2]]="truskawki"),(owoce67[[#This Row],[magazyn truskawek]]-owoce67[[#This Row],[Ilość konfitury]])*1,owoce67[[#This Row],[magazyn truskawek]]*1)</f>
        <v>248</v>
      </c>
      <c r="O37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38" spans="1:15" x14ac:dyDescent="0.25">
      <c r="A38" s="1">
        <v>43988</v>
      </c>
      <c r="B38">
        <v>242</v>
      </c>
      <c r="C38">
        <v>247</v>
      </c>
      <c r="D38">
        <v>125</v>
      </c>
      <c r="E38">
        <f>M37+owoce67[[#This Row],[dostawa_malin]]</f>
        <v>438</v>
      </c>
      <c r="F38">
        <f>N37+owoce67[[#This Row],[dostawa_truskawek]]</f>
        <v>495</v>
      </c>
      <c r="G38">
        <f>O37+owoce67[[#This Row],[dostawa_porzeczek]]</f>
        <v>125</v>
      </c>
      <c r="H38">
        <f>MAX(owoce67[[#This Row],[rano maliny]:[magazyn_porzeczek]])</f>
        <v>495</v>
      </c>
      <c r="I38">
        <f>LARGE(owoce67[[#This Row],[rano maliny]:[magazyn_porzeczek]],2)</f>
        <v>438</v>
      </c>
      <c r="J38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38" t="str">
        <f>IF(owoce67[[#This Row],[Ilość konfitury]]=owoce67[[#This Row],[rano maliny]], "maliny", IF(owoce67[[#This Row],[Ilość konfitury]]=owoce67[[#This Row],[magazyn truskawek]], "truskawki", "porzeczki"))</f>
        <v>maliny</v>
      </c>
      <c r="L3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38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38">
        <f>IF(OR(owoce67[[#This Row],[nazwa składnika]]="truskawki",owoce67[[#This Row],[nazwa składnika 2]]="truskawki"),(owoce67[[#This Row],[magazyn truskawek]]-owoce67[[#This Row],[Ilość konfitury]])*1,owoce67[[#This Row],[magazyn truskawek]]*1)</f>
        <v>57</v>
      </c>
      <c r="O38">
        <f>IF(OR(owoce67[[#This Row],[nazwa składnika]]="porzeczki",owoce67[[#This Row],[nazwa składnika 2]]="porzeczki"),(owoce67[[#This Row],[magazyn_porzeczek]]-owoce67[[#This Row],[Ilość konfitury]])*1,owoce67[[#This Row],[magazyn_porzeczek]]*1)</f>
        <v>125</v>
      </c>
    </row>
    <row r="39" spans="1:15" x14ac:dyDescent="0.25">
      <c r="A39" s="1">
        <v>43989</v>
      </c>
      <c r="B39">
        <v>327</v>
      </c>
      <c r="C39">
        <v>262</v>
      </c>
      <c r="D39">
        <v>103</v>
      </c>
      <c r="E39">
        <f>M38+owoce67[[#This Row],[dostawa_malin]]</f>
        <v>327</v>
      </c>
      <c r="F39">
        <f>N38+owoce67[[#This Row],[dostawa_truskawek]]</f>
        <v>319</v>
      </c>
      <c r="G39">
        <f>O38+owoce67[[#This Row],[dostawa_porzeczek]]</f>
        <v>228</v>
      </c>
      <c r="H39">
        <f>MAX(owoce67[[#This Row],[rano maliny]:[magazyn_porzeczek]])</f>
        <v>327</v>
      </c>
      <c r="I39">
        <f>LARGE(owoce67[[#This Row],[rano maliny]:[magazyn_porzeczek]],2)</f>
        <v>319</v>
      </c>
      <c r="J39" t="str">
        <f>IF(owoce67[[#This Row],[pierwszy składnik]]=owoce67[[#This Row],[rano maliny]], "maliny", IF(owoce67[[#This Row],[pierwszy składnik]]=owoce67[[#This Row],[magazyn truskawek]], "truskawki", "porzeczki"))</f>
        <v>maliny</v>
      </c>
      <c r="K39" t="str">
        <f>IF(owoce67[[#This Row],[Ilość konfitury]]=owoce67[[#This Row],[rano maliny]], "maliny", IF(owoce67[[#This Row],[Ilość konfitury]]=owoce67[[#This Row],[magazyn truskawek]], "truskawki", "porzeczki"))</f>
        <v>truskawki</v>
      </c>
      <c r="L3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39">
        <f>IF(OR(owoce67[[#This Row],[nazwa składnika]]="maliny",owoce67[[#This Row],[nazwa składnika 2]]="maliny"),(owoce67[[#This Row],[rano maliny]]-owoce67[[#This Row],[Ilość konfitury]])*1,owoce67[[#This Row],[rano maliny]]*1)</f>
        <v>8</v>
      </c>
      <c r="N39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39">
        <f>IF(OR(owoce67[[#This Row],[nazwa składnika]]="porzeczki",owoce67[[#This Row],[nazwa składnika 2]]="porzeczki"),(owoce67[[#This Row],[magazyn_porzeczek]]-owoce67[[#This Row],[Ilość konfitury]])*1,owoce67[[#This Row],[magazyn_porzeczek]]*1)</f>
        <v>228</v>
      </c>
    </row>
    <row r="40" spans="1:15" x14ac:dyDescent="0.25">
      <c r="A40" s="1">
        <v>43990</v>
      </c>
      <c r="B40">
        <v>316</v>
      </c>
      <c r="C40">
        <v>253</v>
      </c>
      <c r="D40">
        <v>134</v>
      </c>
      <c r="E40">
        <f>M39+owoce67[[#This Row],[dostawa_malin]]</f>
        <v>324</v>
      </c>
      <c r="F40">
        <f>N39+owoce67[[#This Row],[dostawa_truskawek]]</f>
        <v>253</v>
      </c>
      <c r="G40">
        <f>O39+owoce67[[#This Row],[dostawa_porzeczek]]</f>
        <v>362</v>
      </c>
      <c r="H40">
        <f>MAX(owoce67[[#This Row],[rano maliny]:[magazyn_porzeczek]])</f>
        <v>362</v>
      </c>
      <c r="I40">
        <f>LARGE(owoce67[[#This Row],[rano maliny]:[magazyn_porzeczek]],2)</f>
        <v>324</v>
      </c>
      <c r="J40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40" t="str">
        <f>IF(owoce67[[#This Row],[Ilość konfitury]]=owoce67[[#This Row],[rano maliny]], "maliny", IF(owoce67[[#This Row],[Ilość konfitury]]=owoce67[[#This Row],[magazyn truskawek]], "truskawki", "porzeczki"))</f>
        <v>maliny</v>
      </c>
      <c r="L4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40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40">
        <f>IF(OR(owoce67[[#This Row],[nazwa składnika]]="truskawki",owoce67[[#This Row],[nazwa składnika 2]]="truskawki"),(owoce67[[#This Row],[magazyn truskawek]]-owoce67[[#This Row],[Ilość konfitury]])*1,owoce67[[#This Row],[magazyn truskawek]]*1)</f>
        <v>253</v>
      </c>
      <c r="O40">
        <f>IF(OR(owoce67[[#This Row],[nazwa składnika]]="porzeczki",owoce67[[#This Row],[nazwa składnika 2]]="porzeczki"),(owoce67[[#This Row],[magazyn_porzeczek]]-owoce67[[#This Row],[Ilość konfitury]])*1,owoce67[[#This Row],[magazyn_porzeczek]]*1)</f>
        <v>38</v>
      </c>
    </row>
    <row r="41" spans="1:15" x14ac:dyDescent="0.25">
      <c r="A41" s="1">
        <v>43991</v>
      </c>
      <c r="B41">
        <v>294</v>
      </c>
      <c r="C41">
        <v>249</v>
      </c>
      <c r="D41">
        <v>137</v>
      </c>
      <c r="E41">
        <f>M40+owoce67[[#This Row],[dostawa_malin]]</f>
        <v>294</v>
      </c>
      <c r="F41">
        <f>N40+owoce67[[#This Row],[dostawa_truskawek]]</f>
        <v>502</v>
      </c>
      <c r="G41">
        <f>O40+owoce67[[#This Row],[dostawa_porzeczek]]</f>
        <v>175</v>
      </c>
      <c r="H41">
        <f>MAX(owoce67[[#This Row],[rano maliny]:[magazyn_porzeczek]])</f>
        <v>502</v>
      </c>
      <c r="I41">
        <f>LARGE(owoce67[[#This Row],[rano maliny]:[magazyn_porzeczek]],2)</f>
        <v>294</v>
      </c>
      <c r="J4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41" t="str">
        <f>IF(owoce67[[#This Row],[Ilość konfitury]]=owoce67[[#This Row],[rano maliny]], "maliny", IF(owoce67[[#This Row],[Ilość konfitury]]=owoce67[[#This Row],[magazyn truskawek]], "truskawki", "porzeczki"))</f>
        <v>maliny</v>
      </c>
      <c r="L4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41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41">
        <f>IF(OR(owoce67[[#This Row],[nazwa składnika]]="truskawki",owoce67[[#This Row],[nazwa składnika 2]]="truskawki"),(owoce67[[#This Row],[magazyn truskawek]]-owoce67[[#This Row],[Ilość konfitury]])*1,owoce67[[#This Row],[magazyn truskawek]]*1)</f>
        <v>208</v>
      </c>
      <c r="O41">
        <f>IF(OR(owoce67[[#This Row],[nazwa składnika]]="porzeczki",owoce67[[#This Row],[nazwa składnika 2]]="porzeczki"),(owoce67[[#This Row],[magazyn_porzeczek]]-owoce67[[#This Row],[Ilość konfitury]])*1,owoce67[[#This Row],[magazyn_porzeczek]]*1)</f>
        <v>175</v>
      </c>
    </row>
    <row r="42" spans="1:15" x14ac:dyDescent="0.25">
      <c r="A42" s="1">
        <v>43992</v>
      </c>
      <c r="B42">
        <v>270</v>
      </c>
      <c r="C42">
        <v>206</v>
      </c>
      <c r="D42">
        <v>146</v>
      </c>
      <c r="E42">
        <f>M41+owoce67[[#This Row],[dostawa_malin]]</f>
        <v>270</v>
      </c>
      <c r="F42">
        <f>N41+owoce67[[#This Row],[dostawa_truskawek]]</f>
        <v>414</v>
      </c>
      <c r="G42">
        <f>O41+owoce67[[#This Row],[dostawa_porzeczek]]</f>
        <v>321</v>
      </c>
      <c r="H42">
        <f>MAX(owoce67[[#This Row],[rano maliny]:[magazyn_porzeczek]])</f>
        <v>414</v>
      </c>
      <c r="I42">
        <f>LARGE(owoce67[[#This Row],[rano maliny]:[magazyn_porzeczek]],2)</f>
        <v>321</v>
      </c>
      <c r="J42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42" t="str">
        <f>IF(owoce67[[#This Row],[Ilość konfitury]]=owoce67[[#This Row],[rano maliny]], "maliny", IF(owoce67[[#This Row],[Ilość konfitury]]=owoce67[[#This Row],[magazyn truskawek]], "truskawki", "porzeczki"))</f>
        <v>porzeczki</v>
      </c>
      <c r="L4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42">
        <f>IF(OR(owoce67[[#This Row],[nazwa składnika]]="maliny",owoce67[[#This Row],[nazwa składnika 2]]="maliny"),(owoce67[[#This Row],[rano maliny]]-owoce67[[#This Row],[Ilość konfitury]])*1,owoce67[[#This Row],[rano maliny]]*1)</f>
        <v>270</v>
      </c>
      <c r="N42">
        <f>IF(OR(owoce67[[#This Row],[nazwa składnika]]="truskawki",owoce67[[#This Row],[nazwa składnika 2]]="truskawki"),(owoce67[[#This Row],[magazyn truskawek]]-owoce67[[#This Row],[Ilość konfitury]])*1,owoce67[[#This Row],[magazyn truskawek]]*1)</f>
        <v>93</v>
      </c>
      <c r="O42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43" spans="1:15" x14ac:dyDescent="0.25">
      <c r="A43" s="1">
        <v>43993</v>
      </c>
      <c r="B43">
        <v>349</v>
      </c>
      <c r="C43">
        <v>301</v>
      </c>
      <c r="D43">
        <v>138</v>
      </c>
      <c r="E43">
        <f>M42+owoce67[[#This Row],[dostawa_malin]]</f>
        <v>619</v>
      </c>
      <c r="F43">
        <f>N42+owoce67[[#This Row],[dostawa_truskawek]]</f>
        <v>394</v>
      </c>
      <c r="G43">
        <f>O42+owoce67[[#This Row],[dostawa_porzeczek]]</f>
        <v>138</v>
      </c>
      <c r="H43">
        <f>MAX(owoce67[[#This Row],[rano maliny]:[magazyn_porzeczek]])</f>
        <v>619</v>
      </c>
      <c r="I43">
        <f>LARGE(owoce67[[#This Row],[rano maliny]:[magazyn_porzeczek]],2)</f>
        <v>394</v>
      </c>
      <c r="J43" t="str">
        <f>IF(owoce67[[#This Row],[pierwszy składnik]]=owoce67[[#This Row],[rano maliny]], "maliny", IF(owoce67[[#This Row],[pierwszy składnik]]=owoce67[[#This Row],[magazyn truskawek]], "truskawki", "porzeczki"))</f>
        <v>maliny</v>
      </c>
      <c r="K43" t="str">
        <f>IF(owoce67[[#This Row],[Ilość konfitury]]=owoce67[[#This Row],[rano maliny]], "maliny", IF(owoce67[[#This Row],[Ilość konfitury]]=owoce67[[#This Row],[magazyn truskawek]], "truskawki", "porzeczki"))</f>
        <v>truskawki</v>
      </c>
      <c r="L4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43">
        <f>IF(OR(owoce67[[#This Row],[nazwa składnika]]="maliny",owoce67[[#This Row],[nazwa składnika 2]]="maliny"),(owoce67[[#This Row],[rano maliny]]-owoce67[[#This Row],[Ilość konfitury]])*1,owoce67[[#This Row],[rano maliny]]*1)</f>
        <v>225</v>
      </c>
      <c r="N43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43">
        <f>IF(OR(owoce67[[#This Row],[nazwa składnika]]="porzeczki",owoce67[[#This Row],[nazwa składnika 2]]="porzeczki"),(owoce67[[#This Row],[magazyn_porzeczek]]-owoce67[[#This Row],[Ilość konfitury]])*1,owoce67[[#This Row],[magazyn_porzeczek]]*1)</f>
        <v>138</v>
      </c>
    </row>
    <row r="44" spans="1:15" x14ac:dyDescent="0.25">
      <c r="A44" s="1">
        <v>43994</v>
      </c>
      <c r="B44">
        <v>224</v>
      </c>
      <c r="C44">
        <v>385</v>
      </c>
      <c r="D44">
        <v>138</v>
      </c>
      <c r="E44">
        <f>M43+owoce67[[#This Row],[dostawa_malin]]</f>
        <v>449</v>
      </c>
      <c r="F44">
        <f>N43+owoce67[[#This Row],[dostawa_truskawek]]</f>
        <v>385</v>
      </c>
      <c r="G44">
        <f>O43+owoce67[[#This Row],[dostawa_porzeczek]]</f>
        <v>276</v>
      </c>
      <c r="H44">
        <f>MAX(owoce67[[#This Row],[rano maliny]:[magazyn_porzeczek]])</f>
        <v>449</v>
      </c>
      <c r="I44">
        <f>LARGE(owoce67[[#This Row],[rano maliny]:[magazyn_porzeczek]],2)</f>
        <v>385</v>
      </c>
      <c r="J44" t="str">
        <f>IF(owoce67[[#This Row],[pierwszy składnik]]=owoce67[[#This Row],[rano maliny]], "maliny", IF(owoce67[[#This Row],[pierwszy składnik]]=owoce67[[#This Row],[magazyn truskawek]], "truskawki", "porzeczki"))</f>
        <v>maliny</v>
      </c>
      <c r="K44" t="str">
        <f>IF(owoce67[[#This Row],[Ilość konfitury]]=owoce67[[#This Row],[rano maliny]], "maliny", IF(owoce67[[#This Row],[Ilość konfitury]]=owoce67[[#This Row],[magazyn truskawek]], "truskawki", "porzeczki"))</f>
        <v>truskawki</v>
      </c>
      <c r="L4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44">
        <f>IF(OR(owoce67[[#This Row],[nazwa składnika]]="maliny",owoce67[[#This Row],[nazwa składnika 2]]="maliny"),(owoce67[[#This Row],[rano maliny]]-owoce67[[#This Row],[Ilość konfitury]])*1,owoce67[[#This Row],[rano maliny]]*1)</f>
        <v>64</v>
      </c>
      <c r="N44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44">
        <f>IF(OR(owoce67[[#This Row],[nazwa składnika]]="porzeczki",owoce67[[#This Row],[nazwa składnika 2]]="porzeczki"),(owoce67[[#This Row],[magazyn_porzeczek]]-owoce67[[#This Row],[Ilość konfitury]])*1,owoce67[[#This Row],[magazyn_porzeczek]]*1)</f>
        <v>276</v>
      </c>
    </row>
    <row r="45" spans="1:15" x14ac:dyDescent="0.25">
      <c r="A45" s="1">
        <v>43995</v>
      </c>
      <c r="B45">
        <v>309</v>
      </c>
      <c r="C45">
        <v>204</v>
      </c>
      <c r="D45">
        <v>140</v>
      </c>
      <c r="E45">
        <f>M44+owoce67[[#This Row],[dostawa_malin]]</f>
        <v>373</v>
      </c>
      <c r="F45">
        <f>N44+owoce67[[#This Row],[dostawa_truskawek]]</f>
        <v>204</v>
      </c>
      <c r="G45">
        <f>O44+owoce67[[#This Row],[dostawa_porzeczek]]</f>
        <v>416</v>
      </c>
      <c r="H45">
        <f>MAX(owoce67[[#This Row],[rano maliny]:[magazyn_porzeczek]])</f>
        <v>416</v>
      </c>
      <c r="I45">
        <f>LARGE(owoce67[[#This Row],[rano maliny]:[magazyn_porzeczek]],2)</f>
        <v>373</v>
      </c>
      <c r="J45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45" t="str">
        <f>IF(owoce67[[#This Row],[Ilość konfitury]]=owoce67[[#This Row],[rano maliny]], "maliny", IF(owoce67[[#This Row],[Ilość konfitury]]=owoce67[[#This Row],[magazyn truskawek]], "truskawki", "porzeczki"))</f>
        <v>maliny</v>
      </c>
      <c r="L4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45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45">
        <f>IF(OR(owoce67[[#This Row],[nazwa składnika]]="truskawki",owoce67[[#This Row],[nazwa składnika 2]]="truskawki"),(owoce67[[#This Row],[magazyn truskawek]]-owoce67[[#This Row],[Ilość konfitury]])*1,owoce67[[#This Row],[magazyn truskawek]]*1)</f>
        <v>204</v>
      </c>
      <c r="O45">
        <f>IF(OR(owoce67[[#This Row],[nazwa składnika]]="porzeczki",owoce67[[#This Row],[nazwa składnika 2]]="porzeczki"),(owoce67[[#This Row],[magazyn_porzeczek]]-owoce67[[#This Row],[Ilość konfitury]])*1,owoce67[[#This Row],[magazyn_porzeczek]]*1)</f>
        <v>43</v>
      </c>
    </row>
    <row r="46" spans="1:15" x14ac:dyDescent="0.25">
      <c r="A46" s="1">
        <v>43996</v>
      </c>
      <c r="B46">
        <v>246</v>
      </c>
      <c r="C46">
        <v>275</v>
      </c>
      <c r="D46">
        <v>130</v>
      </c>
      <c r="E46">
        <f>M45+owoce67[[#This Row],[dostawa_malin]]</f>
        <v>246</v>
      </c>
      <c r="F46">
        <f>N45+owoce67[[#This Row],[dostawa_truskawek]]</f>
        <v>479</v>
      </c>
      <c r="G46">
        <f>O45+owoce67[[#This Row],[dostawa_porzeczek]]</f>
        <v>173</v>
      </c>
      <c r="H46">
        <f>MAX(owoce67[[#This Row],[rano maliny]:[magazyn_porzeczek]])</f>
        <v>479</v>
      </c>
      <c r="I46">
        <f>LARGE(owoce67[[#This Row],[rano maliny]:[magazyn_porzeczek]],2)</f>
        <v>246</v>
      </c>
      <c r="J46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46" t="str">
        <f>IF(owoce67[[#This Row],[Ilość konfitury]]=owoce67[[#This Row],[rano maliny]], "maliny", IF(owoce67[[#This Row],[Ilość konfitury]]=owoce67[[#This Row],[magazyn truskawek]], "truskawki", "porzeczki"))</f>
        <v>maliny</v>
      </c>
      <c r="L4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46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46">
        <f>IF(OR(owoce67[[#This Row],[nazwa składnika]]="truskawki",owoce67[[#This Row],[nazwa składnika 2]]="truskawki"),(owoce67[[#This Row],[magazyn truskawek]]-owoce67[[#This Row],[Ilość konfitury]])*1,owoce67[[#This Row],[magazyn truskawek]]*1)</f>
        <v>233</v>
      </c>
      <c r="O46">
        <f>IF(OR(owoce67[[#This Row],[nazwa składnika]]="porzeczki",owoce67[[#This Row],[nazwa składnika 2]]="porzeczki"),(owoce67[[#This Row],[magazyn_porzeczek]]-owoce67[[#This Row],[Ilość konfitury]])*1,owoce67[[#This Row],[magazyn_porzeczek]]*1)</f>
        <v>173</v>
      </c>
    </row>
    <row r="47" spans="1:15" x14ac:dyDescent="0.25">
      <c r="A47" s="1">
        <v>43997</v>
      </c>
      <c r="B47">
        <v>241</v>
      </c>
      <c r="C47">
        <v>247</v>
      </c>
      <c r="D47">
        <v>166</v>
      </c>
      <c r="E47">
        <f>M46+owoce67[[#This Row],[dostawa_malin]]</f>
        <v>241</v>
      </c>
      <c r="F47">
        <f>N46+owoce67[[#This Row],[dostawa_truskawek]]</f>
        <v>480</v>
      </c>
      <c r="G47">
        <f>O46+owoce67[[#This Row],[dostawa_porzeczek]]</f>
        <v>339</v>
      </c>
      <c r="H47">
        <f>MAX(owoce67[[#This Row],[rano maliny]:[magazyn_porzeczek]])</f>
        <v>480</v>
      </c>
      <c r="I47">
        <f>LARGE(owoce67[[#This Row],[rano maliny]:[magazyn_porzeczek]],2)</f>
        <v>339</v>
      </c>
      <c r="J47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47" t="str">
        <f>IF(owoce67[[#This Row],[Ilość konfitury]]=owoce67[[#This Row],[rano maliny]], "maliny", IF(owoce67[[#This Row],[Ilość konfitury]]=owoce67[[#This Row],[magazyn truskawek]], "truskawki", "porzeczki"))</f>
        <v>porzeczki</v>
      </c>
      <c r="L4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47">
        <f>IF(OR(owoce67[[#This Row],[nazwa składnika]]="maliny",owoce67[[#This Row],[nazwa składnika 2]]="maliny"),(owoce67[[#This Row],[rano maliny]]-owoce67[[#This Row],[Ilość konfitury]])*1,owoce67[[#This Row],[rano maliny]]*1)</f>
        <v>241</v>
      </c>
      <c r="N47">
        <f>IF(OR(owoce67[[#This Row],[nazwa składnika]]="truskawki",owoce67[[#This Row],[nazwa składnika 2]]="truskawki"),(owoce67[[#This Row],[magazyn truskawek]]-owoce67[[#This Row],[Ilość konfitury]])*1,owoce67[[#This Row],[magazyn truskawek]]*1)</f>
        <v>141</v>
      </c>
      <c r="O47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48" spans="1:15" x14ac:dyDescent="0.25">
      <c r="A48" s="1">
        <v>43998</v>
      </c>
      <c r="B48">
        <v>365</v>
      </c>
      <c r="C48">
        <v>256</v>
      </c>
      <c r="D48">
        <v>132</v>
      </c>
      <c r="E48">
        <f>M47+owoce67[[#This Row],[dostawa_malin]]</f>
        <v>606</v>
      </c>
      <c r="F48">
        <f>N47+owoce67[[#This Row],[dostawa_truskawek]]</f>
        <v>397</v>
      </c>
      <c r="G48">
        <f>O47+owoce67[[#This Row],[dostawa_porzeczek]]</f>
        <v>132</v>
      </c>
      <c r="H48">
        <f>MAX(owoce67[[#This Row],[rano maliny]:[magazyn_porzeczek]])</f>
        <v>606</v>
      </c>
      <c r="I48">
        <f>LARGE(owoce67[[#This Row],[rano maliny]:[magazyn_porzeczek]],2)</f>
        <v>397</v>
      </c>
      <c r="J48" t="str">
        <f>IF(owoce67[[#This Row],[pierwszy składnik]]=owoce67[[#This Row],[rano maliny]], "maliny", IF(owoce67[[#This Row],[pierwszy składnik]]=owoce67[[#This Row],[magazyn truskawek]], "truskawki", "porzeczki"))</f>
        <v>maliny</v>
      </c>
      <c r="K48" t="str">
        <f>IF(owoce67[[#This Row],[Ilość konfitury]]=owoce67[[#This Row],[rano maliny]], "maliny", IF(owoce67[[#This Row],[Ilość konfitury]]=owoce67[[#This Row],[magazyn truskawek]], "truskawki", "porzeczki"))</f>
        <v>truskawki</v>
      </c>
      <c r="L4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48">
        <f>IF(OR(owoce67[[#This Row],[nazwa składnika]]="maliny",owoce67[[#This Row],[nazwa składnika 2]]="maliny"),(owoce67[[#This Row],[rano maliny]]-owoce67[[#This Row],[Ilość konfitury]])*1,owoce67[[#This Row],[rano maliny]]*1)</f>
        <v>209</v>
      </c>
      <c r="N48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48">
        <f>IF(OR(owoce67[[#This Row],[nazwa składnika]]="porzeczki",owoce67[[#This Row],[nazwa składnika 2]]="porzeczki"),(owoce67[[#This Row],[magazyn_porzeczek]]-owoce67[[#This Row],[Ilość konfitury]])*1,owoce67[[#This Row],[magazyn_porzeczek]]*1)</f>
        <v>132</v>
      </c>
    </row>
    <row r="49" spans="1:15" x14ac:dyDescent="0.25">
      <c r="A49" s="1">
        <v>43999</v>
      </c>
      <c r="B49">
        <v>225</v>
      </c>
      <c r="C49">
        <v>392</v>
      </c>
      <c r="D49">
        <v>158</v>
      </c>
      <c r="E49">
        <f>M48+owoce67[[#This Row],[dostawa_malin]]</f>
        <v>434</v>
      </c>
      <c r="F49">
        <f>N48+owoce67[[#This Row],[dostawa_truskawek]]</f>
        <v>392</v>
      </c>
      <c r="G49">
        <f>O48+owoce67[[#This Row],[dostawa_porzeczek]]</f>
        <v>290</v>
      </c>
      <c r="H49">
        <f>MAX(owoce67[[#This Row],[rano maliny]:[magazyn_porzeczek]])</f>
        <v>434</v>
      </c>
      <c r="I49">
        <f>LARGE(owoce67[[#This Row],[rano maliny]:[magazyn_porzeczek]],2)</f>
        <v>392</v>
      </c>
      <c r="J49" t="str">
        <f>IF(owoce67[[#This Row],[pierwszy składnik]]=owoce67[[#This Row],[rano maliny]], "maliny", IF(owoce67[[#This Row],[pierwszy składnik]]=owoce67[[#This Row],[magazyn truskawek]], "truskawki", "porzeczki"))</f>
        <v>maliny</v>
      </c>
      <c r="K49" t="str">
        <f>IF(owoce67[[#This Row],[Ilość konfitury]]=owoce67[[#This Row],[rano maliny]], "maliny", IF(owoce67[[#This Row],[Ilość konfitury]]=owoce67[[#This Row],[magazyn truskawek]], "truskawki", "porzeczki"))</f>
        <v>truskawki</v>
      </c>
      <c r="L4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49">
        <f>IF(OR(owoce67[[#This Row],[nazwa składnika]]="maliny",owoce67[[#This Row],[nazwa składnika 2]]="maliny"),(owoce67[[#This Row],[rano maliny]]-owoce67[[#This Row],[Ilość konfitury]])*1,owoce67[[#This Row],[rano maliny]]*1)</f>
        <v>42</v>
      </c>
      <c r="N49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49">
        <f>IF(OR(owoce67[[#This Row],[nazwa składnika]]="porzeczki",owoce67[[#This Row],[nazwa składnika 2]]="porzeczki"),(owoce67[[#This Row],[magazyn_porzeczek]]-owoce67[[#This Row],[Ilość konfitury]])*1,owoce67[[#This Row],[magazyn_porzeczek]]*1)</f>
        <v>290</v>
      </c>
    </row>
    <row r="50" spans="1:15" x14ac:dyDescent="0.25">
      <c r="A50" s="1">
        <v>44000</v>
      </c>
      <c r="B50">
        <v>335</v>
      </c>
      <c r="C50">
        <v>254</v>
      </c>
      <c r="D50">
        <v>173</v>
      </c>
      <c r="E50">
        <f>M49+owoce67[[#This Row],[dostawa_malin]]</f>
        <v>377</v>
      </c>
      <c r="F50">
        <f>N49+owoce67[[#This Row],[dostawa_truskawek]]</f>
        <v>254</v>
      </c>
      <c r="G50">
        <f>O49+owoce67[[#This Row],[dostawa_porzeczek]]</f>
        <v>463</v>
      </c>
      <c r="H50">
        <f>MAX(owoce67[[#This Row],[rano maliny]:[magazyn_porzeczek]])</f>
        <v>463</v>
      </c>
      <c r="I50">
        <f>LARGE(owoce67[[#This Row],[rano maliny]:[magazyn_porzeczek]],2)</f>
        <v>377</v>
      </c>
      <c r="J50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50" t="str">
        <f>IF(owoce67[[#This Row],[Ilość konfitury]]=owoce67[[#This Row],[rano maliny]], "maliny", IF(owoce67[[#This Row],[Ilość konfitury]]=owoce67[[#This Row],[magazyn truskawek]], "truskawki", "porzeczki"))</f>
        <v>maliny</v>
      </c>
      <c r="L5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50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50">
        <f>IF(OR(owoce67[[#This Row],[nazwa składnika]]="truskawki",owoce67[[#This Row],[nazwa składnika 2]]="truskawki"),(owoce67[[#This Row],[magazyn truskawek]]-owoce67[[#This Row],[Ilość konfitury]])*1,owoce67[[#This Row],[magazyn truskawek]]*1)</f>
        <v>254</v>
      </c>
      <c r="O50">
        <f>IF(OR(owoce67[[#This Row],[nazwa składnika]]="porzeczki",owoce67[[#This Row],[nazwa składnika 2]]="porzeczki"),(owoce67[[#This Row],[magazyn_porzeczek]]-owoce67[[#This Row],[Ilość konfitury]])*1,owoce67[[#This Row],[magazyn_porzeczek]]*1)</f>
        <v>86</v>
      </c>
    </row>
    <row r="51" spans="1:15" x14ac:dyDescent="0.25">
      <c r="A51" s="1">
        <v>44001</v>
      </c>
      <c r="B51">
        <v>376</v>
      </c>
      <c r="C51">
        <v>258</v>
      </c>
      <c r="D51">
        <v>151</v>
      </c>
      <c r="E51">
        <f>M50+owoce67[[#This Row],[dostawa_malin]]</f>
        <v>376</v>
      </c>
      <c r="F51">
        <f>N50+owoce67[[#This Row],[dostawa_truskawek]]</f>
        <v>512</v>
      </c>
      <c r="G51">
        <f>O50+owoce67[[#This Row],[dostawa_porzeczek]]</f>
        <v>237</v>
      </c>
      <c r="H51">
        <f>MAX(owoce67[[#This Row],[rano maliny]:[magazyn_porzeczek]])</f>
        <v>512</v>
      </c>
      <c r="I51">
        <f>LARGE(owoce67[[#This Row],[rano maliny]:[magazyn_porzeczek]],2)</f>
        <v>376</v>
      </c>
      <c r="J5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51" t="str">
        <f>IF(owoce67[[#This Row],[Ilość konfitury]]=owoce67[[#This Row],[rano maliny]], "maliny", IF(owoce67[[#This Row],[Ilość konfitury]]=owoce67[[#This Row],[magazyn truskawek]], "truskawki", "porzeczki"))</f>
        <v>maliny</v>
      </c>
      <c r="L5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51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51">
        <f>IF(OR(owoce67[[#This Row],[nazwa składnika]]="truskawki",owoce67[[#This Row],[nazwa składnika 2]]="truskawki"),(owoce67[[#This Row],[magazyn truskawek]]-owoce67[[#This Row],[Ilość konfitury]])*1,owoce67[[#This Row],[magazyn truskawek]]*1)</f>
        <v>136</v>
      </c>
      <c r="O51">
        <f>IF(OR(owoce67[[#This Row],[nazwa składnika]]="porzeczki",owoce67[[#This Row],[nazwa składnika 2]]="porzeczki"),(owoce67[[#This Row],[magazyn_porzeczek]]-owoce67[[#This Row],[Ilość konfitury]])*1,owoce67[[#This Row],[magazyn_porzeczek]]*1)</f>
        <v>237</v>
      </c>
    </row>
    <row r="52" spans="1:15" x14ac:dyDescent="0.25">
      <c r="A52" s="1">
        <v>44002</v>
      </c>
      <c r="B52">
        <v>310</v>
      </c>
      <c r="C52">
        <v>248</v>
      </c>
      <c r="D52">
        <v>173</v>
      </c>
      <c r="E52">
        <f>M51+owoce67[[#This Row],[dostawa_malin]]</f>
        <v>310</v>
      </c>
      <c r="F52">
        <f>N51+owoce67[[#This Row],[dostawa_truskawek]]</f>
        <v>384</v>
      </c>
      <c r="G52">
        <f>O51+owoce67[[#This Row],[dostawa_porzeczek]]</f>
        <v>410</v>
      </c>
      <c r="H52">
        <f>MAX(owoce67[[#This Row],[rano maliny]:[magazyn_porzeczek]])</f>
        <v>410</v>
      </c>
      <c r="I52">
        <f>LARGE(owoce67[[#This Row],[rano maliny]:[magazyn_porzeczek]],2)</f>
        <v>384</v>
      </c>
      <c r="J52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52" t="str">
        <f>IF(owoce67[[#This Row],[Ilość konfitury]]=owoce67[[#This Row],[rano maliny]], "maliny", IF(owoce67[[#This Row],[Ilość konfitury]]=owoce67[[#This Row],[magazyn truskawek]], "truskawki", "porzeczki"))</f>
        <v>truskawki</v>
      </c>
      <c r="L5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52">
        <f>IF(OR(owoce67[[#This Row],[nazwa składnika]]="maliny",owoce67[[#This Row],[nazwa składnika 2]]="maliny"),(owoce67[[#This Row],[rano maliny]]-owoce67[[#This Row],[Ilość konfitury]])*1,owoce67[[#This Row],[rano maliny]]*1)</f>
        <v>310</v>
      </c>
      <c r="N52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52">
        <f>IF(OR(owoce67[[#This Row],[nazwa składnika]]="porzeczki",owoce67[[#This Row],[nazwa składnika 2]]="porzeczki"),(owoce67[[#This Row],[magazyn_porzeczek]]-owoce67[[#This Row],[Ilość konfitury]])*1,owoce67[[#This Row],[magazyn_porzeczek]]*1)</f>
        <v>26</v>
      </c>
    </row>
    <row r="53" spans="1:15" x14ac:dyDescent="0.25">
      <c r="A53" s="1">
        <v>44003</v>
      </c>
      <c r="B53">
        <v>408</v>
      </c>
      <c r="C53">
        <v>250</v>
      </c>
      <c r="D53">
        <v>242</v>
      </c>
      <c r="E53">
        <f>M52+owoce67[[#This Row],[dostawa_malin]]</f>
        <v>718</v>
      </c>
      <c r="F53">
        <f>N52+owoce67[[#This Row],[dostawa_truskawek]]</f>
        <v>250</v>
      </c>
      <c r="G53">
        <f>O52+owoce67[[#This Row],[dostawa_porzeczek]]</f>
        <v>268</v>
      </c>
      <c r="H53">
        <f>MAX(owoce67[[#This Row],[rano maliny]:[magazyn_porzeczek]])</f>
        <v>718</v>
      </c>
      <c r="I53">
        <f>LARGE(owoce67[[#This Row],[rano maliny]:[magazyn_porzeczek]],2)</f>
        <v>268</v>
      </c>
      <c r="J53" t="str">
        <f>IF(owoce67[[#This Row],[pierwszy składnik]]=owoce67[[#This Row],[rano maliny]], "maliny", IF(owoce67[[#This Row],[pierwszy składnik]]=owoce67[[#This Row],[magazyn truskawek]], "truskawki", "porzeczki"))</f>
        <v>maliny</v>
      </c>
      <c r="K53" t="str">
        <f>IF(owoce67[[#This Row],[Ilość konfitury]]=owoce67[[#This Row],[rano maliny]], "maliny", IF(owoce67[[#This Row],[Ilość konfitury]]=owoce67[[#This Row],[magazyn truskawek]], "truskawki", "porzeczki"))</f>
        <v>porzeczki</v>
      </c>
      <c r="L5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53">
        <f>IF(OR(owoce67[[#This Row],[nazwa składnika]]="maliny",owoce67[[#This Row],[nazwa składnika 2]]="maliny"),(owoce67[[#This Row],[rano maliny]]-owoce67[[#This Row],[Ilość konfitury]])*1,owoce67[[#This Row],[rano maliny]]*1)</f>
        <v>450</v>
      </c>
      <c r="N53">
        <f>IF(OR(owoce67[[#This Row],[nazwa składnika]]="truskawki",owoce67[[#This Row],[nazwa składnika 2]]="truskawki"),(owoce67[[#This Row],[magazyn truskawek]]-owoce67[[#This Row],[Ilość konfitury]])*1,owoce67[[#This Row],[magazyn truskawek]]*1)</f>
        <v>250</v>
      </c>
      <c r="O53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54" spans="1:15" x14ac:dyDescent="0.25">
      <c r="A54" s="1">
        <v>44004</v>
      </c>
      <c r="B54">
        <v>256</v>
      </c>
      <c r="C54">
        <v>393</v>
      </c>
      <c r="D54">
        <v>219</v>
      </c>
      <c r="E54">
        <f>M53+owoce67[[#This Row],[dostawa_malin]]</f>
        <v>706</v>
      </c>
      <c r="F54">
        <f>N53+owoce67[[#This Row],[dostawa_truskawek]]</f>
        <v>643</v>
      </c>
      <c r="G54">
        <f>O53+owoce67[[#This Row],[dostawa_porzeczek]]</f>
        <v>219</v>
      </c>
      <c r="H54">
        <f>MAX(owoce67[[#This Row],[rano maliny]:[magazyn_porzeczek]])</f>
        <v>706</v>
      </c>
      <c r="I54">
        <f>LARGE(owoce67[[#This Row],[rano maliny]:[magazyn_porzeczek]],2)</f>
        <v>643</v>
      </c>
      <c r="J54" t="str">
        <f>IF(owoce67[[#This Row],[pierwszy składnik]]=owoce67[[#This Row],[rano maliny]], "maliny", IF(owoce67[[#This Row],[pierwszy składnik]]=owoce67[[#This Row],[magazyn truskawek]], "truskawki", "porzeczki"))</f>
        <v>maliny</v>
      </c>
      <c r="K54" t="str">
        <f>IF(owoce67[[#This Row],[Ilość konfitury]]=owoce67[[#This Row],[rano maliny]], "maliny", IF(owoce67[[#This Row],[Ilość konfitury]]=owoce67[[#This Row],[magazyn truskawek]], "truskawki", "porzeczki"))</f>
        <v>truskawki</v>
      </c>
      <c r="L5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54">
        <f>IF(OR(owoce67[[#This Row],[nazwa składnika]]="maliny",owoce67[[#This Row],[nazwa składnika 2]]="maliny"),(owoce67[[#This Row],[rano maliny]]-owoce67[[#This Row],[Ilość konfitury]])*1,owoce67[[#This Row],[rano maliny]]*1)</f>
        <v>63</v>
      </c>
      <c r="N54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54">
        <f>IF(OR(owoce67[[#This Row],[nazwa składnika]]="porzeczki",owoce67[[#This Row],[nazwa składnika 2]]="porzeczki"),(owoce67[[#This Row],[magazyn_porzeczek]]-owoce67[[#This Row],[Ilość konfitury]])*1,owoce67[[#This Row],[magazyn_porzeczek]]*1)</f>
        <v>219</v>
      </c>
    </row>
    <row r="55" spans="1:15" x14ac:dyDescent="0.25">
      <c r="A55" s="1">
        <v>44005</v>
      </c>
      <c r="B55">
        <v>322</v>
      </c>
      <c r="C55">
        <v>425</v>
      </c>
      <c r="D55">
        <v>215</v>
      </c>
      <c r="E55">
        <f>M54+owoce67[[#This Row],[dostawa_malin]]</f>
        <v>385</v>
      </c>
      <c r="F55">
        <f>N54+owoce67[[#This Row],[dostawa_truskawek]]</f>
        <v>425</v>
      </c>
      <c r="G55">
        <f>O54+owoce67[[#This Row],[dostawa_porzeczek]]</f>
        <v>434</v>
      </c>
      <c r="H55">
        <f>MAX(owoce67[[#This Row],[rano maliny]:[magazyn_porzeczek]])</f>
        <v>434</v>
      </c>
      <c r="I55">
        <f>LARGE(owoce67[[#This Row],[rano maliny]:[magazyn_porzeczek]],2)</f>
        <v>425</v>
      </c>
      <c r="J55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55" t="str">
        <f>IF(owoce67[[#This Row],[Ilość konfitury]]=owoce67[[#This Row],[rano maliny]], "maliny", IF(owoce67[[#This Row],[Ilość konfitury]]=owoce67[[#This Row],[magazyn truskawek]], "truskawki", "porzeczki"))</f>
        <v>truskawki</v>
      </c>
      <c r="L5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55">
        <f>IF(OR(owoce67[[#This Row],[nazwa składnika]]="maliny",owoce67[[#This Row],[nazwa składnika 2]]="maliny"),(owoce67[[#This Row],[rano maliny]]-owoce67[[#This Row],[Ilość konfitury]])*1,owoce67[[#This Row],[rano maliny]]*1)</f>
        <v>385</v>
      </c>
      <c r="N55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55">
        <f>IF(OR(owoce67[[#This Row],[nazwa składnika]]="porzeczki",owoce67[[#This Row],[nazwa składnika 2]]="porzeczki"),(owoce67[[#This Row],[magazyn_porzeczek]]-owoce67[[#This Row],[Ilość konfitury]])*1,owoce67[[#This Row],[magazyn_porzeczek]]*1)</f>
        <v>9</v>
      </c>
    </row>
    <row r="56" spans="1:15" x14ac:dyDescent="0.25">
      <c r="A56" s="1">
        <v>44006</v>
      </c>
      <c r="B56">
        <v>447</v>
      </c>
      <c r="C56">
        <v>385</v>
      </c>
      <c r="D56">
        <v>212</v>
      </c>
      <c r="E56">
        <f>M55+owoce67[[#This Row],[dostawa_malin]]</f>
        <v>832</v>
      </c>
      <c r="F56">
        <f>N55+owoce67[[#This Row],[dostawa_truskawek]]</f>
        <v>385</v>
      </c>
      <c r="G56">
        <f>O55+owoce67[[#This Row],[dostawa_porzeczek]]</f>
        <v>221</v>
      </c>
      <c r="H56">
        <f>MAX(owoce67[[#This Row],[rano maliny]:[magazyn_porzeczek]])</f>
        <v>832</v>
      </c>
      <c r="I56">
        <f>LARGE(owoce67[[#This Row],[rano maliny]:[magazyn_porzeczek]],2)</f>
        <v>385</v>
      </c>
      <c r="J56" t="str">
        <f>IF(owoce67[[#This Row],[pierwszy składnik]]=owoce67[[#This Row],[rano maliny]], "maliny", IF(owoce67[[#This Row],[pierwszy składnik]]=owoce67[[#This Row],[magazyn truskawek]], "truskawki", "porzeczki"))</f>
        <v>maliny</v>
      </c>
      <c r="K56" t="str">
        <f>IF(owoce67[[#This Row],[Ilość konfitury]]=owoce67[[#This Row],[rano maliny]], "maliny", IF(owoce67[[#This Row],[Ilość konfitury]]=owoce67[[#This Row],[magazyn truskawek]], "truskawki", "porzeczki"))</f>
        <v>truskawki</v>
      </c>
      <c r="L5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56">
        <f>IF(OR(owoce67[[#This Row],[nazwa składnika]]="maliny",owoce67[[#This Row],[nazwa składnika 2]]="maliny"),(owoce67[[#This Row],[rano maliny]]-owoce67[[#This Row],[Ilość konfitury]])*1,owoce67[[#This Row],[rano maliny]]*1)</f>
        <v>447</v>
      </c>
      <c r="N56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56">
        <f>IF(OR(owoce67[[#This Row],[nazwa składnika]]="porzeczki",owoce67[[#This Row],[nazwa składnika 2]]="porzeczki"),(owoce67[[#This Row],[magazyn_porzeczek]]-owoce67[[#This Row],[Ilość konfitury]])*1,owoce67[[#This Row],[magazyn_porzeczek]]*1)</f>
        <v>221</v>
      </c>
    </row>
    <row r="57" spans="1:15" x14ac:dyDescent="0.25">
      <c r="A57" s="1">
        <v>44007</v>
      </c>
      <c r="B57">
        <v>408</v>
      </c>
      <c r="C57">
        <v>260</v>
      </c>
      <c r="D57">
        <v>225</v>
      </c>
      <c r="E57">
        <f>M56+owoce67[[#This Row],[dostawa_malin]]</f>
        <v>855</v>
      </c>
      <c r="F57">
        <f>N56+owoce67[[#This Row],[dostawa_truskawek]]</f>
        <v>260</v>
      </c>
      <c r="G57">
        <f>O56+owoce67[[#This Row],[dostawa_porzeczek]]</f>
        <v>446</v>
      </c>
      <c r="H57">
        <f>MAX(owoce67[[#This Row],[rano maliny]:[magazyn_porzeczek]])</f>
        <v>855</v>
      </c>
      <c r="I57">
        <f>LARGE(owoce67[[#This Row],[rano maliny]:[magazyn_porzeczek]],2)</f>
        <v>446</v>
      </c>
      <c r="J57" t="str">
        <f>IF(owoce67[[#This Row],[pierwszy składnik]]=owoce67[[#This Row],[rano maliny]], "maliny", IF(owoce67[[#This Row],[pierwszy składnik]]=owoce67[[#This Row],[magazyn truskawek]], "truskawki", "porzeczki"))</f>
        <v>maliny</v>
      </c>
      <c r="K57" t="str">
        <f>IF(owoce67[[#This Row],[Ilość konfitury]]=owoce67[[#This Row],[rano maliny]], "maliny", IF(owoce67[[#This Row],[Ilość konfitury]]=owoce67[[#This Row],[magazyn truskawek]], "truskawki", "porzeczki"))</f>
        <v>porzeczki</v>
      </c>
      <c r="L5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57">
        <f>IF(OR(owoce67[[#This Row],[nazwa składnika]]="maliny",owoce67[[#This Row],[nazwa składnika 2]]="maliny"),(owoce67[[#This Row],[rano maliny]]-owoce67[[#This Row],[Ilość konfitury]])*1,owoce67[[#This Row],[rano maliny]]*1)</f>
        <v>409</v>
      </c>
      <c r="N57">
        <f>IF(OR(owoce67[[#This Row],[nazwa składnika]]="truskawki",owoce67[[#This Row],[nazwa składnika 2]]="truskawki"),(owoce67[[#This Row],[magazyn truskawek]]-owoce67[[#This Row],[Ilość konfitury]])*1,owoce67[[#This Row],[magazyn truskawek]]*1)</f>
        <v>260</v>
      </c>
      <c r="O57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58" spans="1:15" x14ac:dyDescent="0.25">
      <c r="A58" s="1">
        <v>44008</v>
      </c>
      <c r="B58">
        <v>283</v>
      </c>
      <c r="C58">
        <v>396</v>
      </c>
      <c r="D58">
        <v>221</v>
      </c>
      <c r="E58">
        <f>M57+owoce67[[#This Row],[dostawa_malin]]</f>
        <v>692</v>
      </c>
      <c r="F58">
        <f>N57+owoce67[[#This Row],[dostawa_truskawek]]</f>
        <v>656</v>
      </c>
      <c r="G58">
        <f>O57+owoce67[[#This Row],[dostawa_porzeczek]]</f>
        <v>221</v>
      </c>
      <c r="H58">
        <f>MAX(owoce67[[#This Row],[rano maliny]:[magazyn_porzeczek]])</f>
        <v>692</v>
      </c>
      <c r="I58">
        <f>LARGE(owoce67[[#This Row],[rano maliny]:[magazyn_porzeczek]],2)</f>
        <v>656</v>
      </c>
      <c r="J58" t="str">
        <f>IF(owoce67[[#This Row],[pierwszy składnik]]=owoce67[[#This Row],[rano maliny]], "maliny", IF(owoce67[[#This Row],[pierwszy składnik]]=owoce67[[#This Row],[magazyn truskawek]], "truskawki", "porzeczki"))</f>
        <v>maliny</v>
      </c>
      <c r="K58" t="str">
        <f>IF(owoce67[[#This Row],[Ilość konfitury]]=owoce67[[#This Row],[rano maliny]], "maliny", IF(owoce67[[#This Row],[Ilość konfitury]]=owoce67[[#This Row],[magazyn truskawek]], "truskawki", "porzeczki"))</f>
        <v>truskawki</v>
      </c>
      <c r="L5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58">
        <f>IF(OR(owoce67[[#This Row],[nazwa składnika]]="maliny",owoce67[[#This Row],[nazwa składnika 2]]="maliny"),(owoce67[[#This Row],[rano maliny]]-owoce67[[#This Row],[Ilość konfitury]])*1,owoce67[[#This Row],[rano maliny]]*1)</f>
        <v>36</v>
      </c>
      <c r="N58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58">
        <f>IF(OR(owoce67[[#This Row],[nazwa składnika]]="porzeczki",owoce67[[#This Row],[nazwa składnika 2]]="porzeczki"),(owoce67[[#This Row],[magazyn_porzeczek]]-owoce67[[#This Row],[Ilość konfitury]])*1,owoce67[[#This Row],[magazyn_porzeczek]]*1)</f>
        <v>221</v>
      </c>
    </row>
    <row r="59" spans="1:15" x14ac:dyDescent="0.25">
      <c r="A59" s="1">
        <v>44009</v>
      </c>
      <c r="B59">
        <v>414</v>
      </c>
      <c r="C59">
        <v>314</v>
      </c>
      <c r="D59">
        <v>220</v>
      </c>
      <c r="E59">
        <f>M58+owoce67[[#This Row],[dostawa_malin]]</f>
        <v>450</v>
      </c>
      <c r="F59">
        <f>N58+owoce67[[#This Row],[dostawa_truskawek]]</f>
        <v>314</v>
      </c>
      <c r="G59">
        <f>O58+owoce67[[#This Row],[dostawa_porzeczek]]</f>
        <v>441</v>
      </c>
      <c r="H59">
        <f>MAX(owoce67[[#This Row],[rano maliny]:[magazyn_porzeczek]])</f>
        <v>450</v>
      </c>
      <c r="I59">
        <f>LARGE(owoce67[[#This Row],[rano maliny]:[magazyn_porzeczek]],2)</f>
        <v>441</v>
      </c>
      <c r="J59" t="str">
        <f>IF(owoce67[[#This Row],[pierwszy składnik]]=owoce67[[#This Row],[rano maliny]], "maliny", IF(owoce67[[#This Row],[pierwszy składnik]]=owoce67[[#This Row],[magazyn truskawek]], "truskawki", "porzeczki"))</f>
        <v>maliny</v>
      </c>
      <c r="K59" t="str">
        <f>IF(owoce67[[#This Row],[Ilość konfitury]]=owoce67[[#This Row],[rano maliny]], "maliny", IF(owoce67[[#This Row],[Ilość konfitury]]=owoce67[[#This Row],[magazyn truskawek]], "truskawki", "porzeczki"))</f>
        <v>porzeczki</v>
      </c>
      <c r="L5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59">
        <f>IF(OR(owoce67[[#This Row],[nazwa składnika]]="maliny",owoce67[[#This Row],[nazwa składnika 2]]="maliny"),(owoce67[[#This Row],[rano maliny]]-owoce67[[#This Row],[Ilość konfitury]])*1,owoce67[[#This Row],[rano maliny]]*1)</f>
        <v>9</v>
      </c>
      <c r="N59">
        <f>IF(OR(owoce67[[#This Row],[nazwa składnika]]="truskawki",owoce67[[#This Row],[nazwa składnika 2]]="truskawki"),(owoce67[[#This Row],[magazyn truskawek]]-owoce67[[#This Row],[Ilość konfitury]])*1,owoce67[[#This Row],[magazyn truskawek]]*1)</f>
        <v>314</v>
      </c>
      <c r="O59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60" spans="1:15" x14ac:dyDescent="0.25">
      <c r="A60" s="1">
        <v>44010</v>
      </c>
      <c r="B60">
        <v>442</v>
      </c>
      <c r="C60">
        <v>449</v>
      </c>
      <c r="D60">
        <v>245</v>
      </c>
      <c r="E60">
        <f>M59+owoce67[[#This Row],[dostawa_malin]]</f>
        <v>451</v>
      </c>
      <c r="F60">
        <f>N59+owoce67[[#This Row],[dostawa_truskawek]]</f>
        <v>763</v>
      </c>
      <c r="G60">
        <f>O59+owoce67[[#This Row],[dostawa_porzeczek]]</f>
        <v>245</v>
      </c>
      <c r="H60">
        <f>MAX(owoce67[[#This Row],[rano maliny]:[magazyn_porzeczek]])</f>
        <v>763</v>
      </c>
      <c r="I60">
        <f>LARGE(owoce67[[#This Row],[rano maliny]:[magazyn_porzeczek]],2)</f>
        <v>451</v>
      </c>
      <c r="J60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60" t="str">
        <f>IF(owoce67[[#This Row],[Ilość konfitury]]=owoce67[[#This Row],[rano maliny]], "maliny", IF(owoce67[[#This Row],[Ilość konfitury]]=owoce67[[#This Row],[magazyn truskawek]], "truskawki", "porzeczki"))</f>
        <v>maliny</v>
      </c>
      <c r="L6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60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60">
        <f>IF(OR(owoce67[[#This Row],[nazwa składnika]]="truskawki",owoce67[[#This Row],[nazwa składnika 2]]="truskawki"),(owoce67[[#This Row],[magazyn truskawek]]-owoce67[[#This Row],[Ilość konfitury]])*1,owoce67[[#This Row],[magazyn truskawek]]*1)</f>
        <v>312</v>
      </c>
      <c r="O60">
        <f>IF(OR(owoce67[[#This Row],[nazwa składnika]]="porzeczki",owoce67[[#This Row],[nazwa składnika 2]]="porzeczki"),(owoce67[[#This Row],[magazyn_porzeczek]]-owoce67[[#This Row],[Ilość konfitury]])*1,owoce67[[#This Row],[magazyn_porzeczek]]*1)</f>
        <v>245</v>
      </c>
    </row>
    <row r="61" spans="1:15" x14ac:dyDescent="0.25">
      <c r="A61" s="1">
        <v>44011</v>
      </c>
      <c r="B61">
        <v>269</v>
      </c>
      <c r="C61">
        <v>370</v>
      </c>
      <c r="D61">
        <v>242</v>
      </c>
      <c r="E61">
        <f>M60+owoce67[[#This Row],[dostawa_malin]]</f>
        <v>269</v>
      </c>
      <c r="F61">
        <f>N60+owoce67[[#This Row],[dostawa_truskawek]]</f>
        <v>682</v>
      </c>
      <c r="G61">
        <f>O60+owoce67[[#This Row],[dostawa_porzeczek]]</f>
        <v>487</v>
      </c>
      <c r="H61">
        <f>MAX(owoce67[[#This Row],[rano maliny]:[magazyn_porzeczek]])</f>
        <v>682</v>
      </c>
      <c r="I61">
        <f>LARGE(owoce67[[#This Row],[rano maliny]:[magazyn_porzeczek]],2)</f>
        <v>487</v>
      </c>
      <c r="J6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61" t="str">
        <f>IF(owoce67[[#This Row],[Ilość konfitury]]=owoce67[[#This Row],[rano maliny]], "maliny", IF(owoce67[[#This Row],[Ilość konfitury]]=owoce67[[#This Row],[magazyn truskawek]], "truskawki", "porzeczki"))</f>
        <v>porzeczki</v>
      </c>
      <c r="L6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61">
        <f>IF(OR(owoce67[[#This Row],[nazwa składnika]]="maliny",owoce67[[#This Row],[nazwa składnika 2]]="maliny"),(owoce67[[#This Row],[rano maliny]]-owoce67[[#This Row],[Ilość konfitury]])*1,owoce67[[#This Row],[rano maliny]]*1)</f>
        <v>269</v>
      </c>
      <c r="N61">
        <f>IF(OR(owoce67[[#This Row],[nazwa składnika]]="truskawki",owoce67[[#This Row],[nazwa składnika 2]]="truskawki"),(owoce67[[#This Row],[magazyn truskawek]]-owoce67[[#This Row],[Ilość konfitury]])*1,owoce67[[#This Row],[magazyn truskawek]]*1)</f>
        <v>195</v>
      </c>
      <c r="O61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62" spans="1:15" x14ac:dyDescent="0.25">
      <c r="A62" s="1">
        <v>44012</v>
      </c>
      <c r="B62">
        <v>444</v>
      </c>
      <c r="C62">
        <v>350</v>
      </c>
      <c r="D62">
        <v>236</v>
      </c>
      <c r="E62">
        <f>M61+owoce67[[#This Row],[dostawa_malin]]</f>
        <v>713</v>
      </c>
      <c r="F62">
        <f>N61+owoce67[[#This Row],[dostawa_truskawek]]</f>
        <v>545</v>
      </c>
      <c r="G62">
        <f>O61+owoce67[[#This Row],[dostawa_porzeczek]]</f>
        <v>236</v>
      </c>
      <c r="H62">
        <f>MAX(owoce67[[#This Row],[rano maliny]:[magazyn_porzeczek]])</f>
        <v>713</v>
      </c>
      <c r="I62">
        <f>LARGE(owoce67[[#This Row],[rano maliny]:[magazyn_porzeczek]],2)</f>
        <v>545</v>
      </c>
      <c r="J62" t="str">
        <f>IF(owoce67[[#This Row],[pierwszy składnik]]=owoce67[[#This Row],[rano maliny]], "maliny", IF(owoce67[[#This Row],[pierwszy składnik]]=owoce67[[#This Row],[magazyn truskawek]], "truskawki", "porzeczki"))</f>
        <v>maliny</v>
      </c>
      <c r="K62" t="str">
        <f>IF(owoce67[[#This Row],[Ilość konfitury]]=owoce67[[#This Row],[rano maliny]], "maliny", IF(owoce67[[#This Row],[Ilość konfitury]]=owoce67[[#This Row],[magazyn truskawek]], "truskawki", "porzeczki"))</f>
        <v>truskawki</v>
      </c>
      <c r="L6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62">
        <f>IF(OR(owoce67[[#This Row],[nazwa składnika]]="maliny",owoce67[[#This Row],[nazwa składnika 2]]="maliny"),(owoce67[[#This Row],[rano maliny]]-owoce67[[#This Row],[Ilość konfitury]])*1,owoce67[[#This Row],[rano maliny]]*1)</f>
        <v>168</v>
      </c>
      <c r="N62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62">
        <f>IF(OR(owoce67[[#This Row],[nazwa składnika]]="porzeczki",owoce67[[#This Row],[nazwa składnika 2]]="porzeczki"),(owoce67[[#This Row],[magazyn_porzeczek]]-owoce67[[#This Row],[Ilość konfitury]])*1,owoce67[[#This Row],[magazyn_porzeczek]]*1)</f>
        <v>236</v>
      </c>
    </row>
    <row r="63" spans="1:15" x14ac:dyDescent="0.25">
      <c r="A63" s="1">
        <v>44013</v>
      </c>
      <c r="B63">
        <v>425</v>
      </c>
      <c r="C63">
        <v>342</v>
      </c>
      <c r="D63">
        <v>237</v>
      </c>
      <c r="E63">
        <f>M62+owoce67[[#This Row],[dostawa_malin]]</f>
        <v>593</v>
      </c>
      <c r="F63">
        <f>N62+owoce67[[#This Row],[dostawa_truskawek]]</f>
        <v>342</v>
      </c>
      <c r="G63">
        <f>O62+owoce67[[#This Row],[dostawa_porzeczek]]</f>
        <v>473</v>
      </c>
      <c r="H63">
        <f>MAX(owoce67[[#This Row],[rano maliny]:[magazyn_porzeczek]])</f>
        <v>593</v>
      </c>
      <c r="I63">
        <f>LARGE(owoce67[[#This Row],[rano maliny]:[magazyn_porzeczek]],2)</f>
        <v>473</v>
      </c>
      <c r="J63" t="str">
        <f>IF(owoce67[[#This Row],[pierwszy składnik]]=owoce67[[#This Row],[rano maliny]], "maliny", IF(owoce67[[#This Row],[pierwszy składnik]]=owoce67[[#This Row],[magazyn truskawek]], "truskawki", "porzeczki"))</f>
        <v>maliny</v>
      </c>
      <c r="K63" t="str">
        <f>IF(owoce67[[#This Row],[Ilość konfitury]]=owoce67[[#This Row],[rano maliny]], "maliny", IF(owoce67[[#This Row],[Ilość konfitury]]=owoce67[[#This Row],[magazyn truskawek]], "truskawki", "porzeczki"))</f>
        <v>porzeczki</v>
      </c>
      <c r="L6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63">
        <f>IF(OR(owoce67[[#This Row],[nazwa składnika]]="maliny",owoce67[[#This Row],[nazwa składnika 2]]="maliny"),(owoce67[[#This Row],[rano maliny]]-owoce67[[#This Row],[Ilość konfitury]])*1,owoce67[[#This Row],[rano maliny]]*1)</f>
        <v>120</v>
      </c>
      <c r="N63">
        <f>IF(OR(owoce67[[#This Row],[nazwa składnika]]="truskawki",owoce67[[#This Row],[nazwa składnika 2]]="truskawki"),(owoce67[[#This Row],[magazyn truskawek]]-owoce67[[#This Row],[Ilość konfitury]])*1,owoce67[[#This Row],[magazyn truskawek]]*1)</f>
        <v>342</v>
      </c>
      <c r="O63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64" spans="1:15" x14ac:dyDescent="0.25">
      <c r="A64" s="1">
        <v>44014</v>
      </c>
      <c r="B64">
        <v>377</v>
      </c>
      <c r="C64">
        <v>290</v>
      </c>
      <c r="D64">
        <v>240</v>
      </c>
      <c r="E64">
        <f>M63+owoce67[[#This Row],[dostawa_malin]]</f>
        <v>497</v>
      </c>
      <c r="F64">
        <f>N63+owoce67[[#This Row],[dostawa_truskawek]]</f>
        <v>632</v>
      </c>
      <c r="G64">
        <f>O63+owoce67[[#This Row],[dostawa_porzeczek]]</f>
        <v>240</v>
      </c>
      <c r="H64">
        <f>MAX(owoce67[[#This Row],[rano maliny]:[magazyn_porzeczek]])</f>
        <v>632</v>
      </c>
      <c r="I64">
        <f>LARGE(owoce67[[#This Row],[rano maliny]:[magazyn_porzeczek]],2)</f>
        <v>497</v>
      </c>
      <c r="J64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64" t="str">
        <f>IF(owoce67[[#This Row],[Ilość konfitury]]=owoce67[[#This Row],[rano maliny]], "maliny", IF(owoce67[[#This Row],[Ilość konfitury]]=owoce67[[#This Row],[magazyn truskawek]], "truskawki", "porzeczki"))</f>
        <v>maliny</v>
      </c>
      <c r="L6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64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64">
        <f>IF(OR(owoce67[[#This Row],[nazwa składnika]]="truskawki",owoce67[[#This Row],[nazwa składnika 2]]="truskawki"),(owoce67[[#This Row],[magazyn truskawek]]-owoce67[[#This Row],[Ilość konfitury]])*1,owoce67[[#This Row],[magazyn truskawek]]*1)</f>
        <v>135</v>
      </c>
      <c r="O64">
        <f>IF(OR(owoce67[[#This Row],[nazwa składnika]]="porzeczki",owoce67[[#This Row],[nazwa składnika 2]]="porzeczki"),(owoce67[[#This Row],[magazyn_porzeczek]]-owoce67[[#This Row],[Ilość konfitury]])*1,owoce67[[#This Row],[magazyn_porzeczek]]*1)</f>
        <v>240</v>
      </c>
    </row>
    <row r="65" spans="1:15" x14ac:dyDescent="0.25">
      <c r="A65" s="1">
        <v>44015</v>
      </c>
      <c r="B65">
        <v>382</v>
      </c>
      <c r="C65">
        <v>360</v>
      </c>
      <c r="D65">
        <v>203</v>
      </c>
      <c r="E65">
        <f>M64+owoce67[[#This Row],[dostawa_malin]]</f>
        <v>382</v>
      </c>
      <c r="F65">
        <f>N64+owoce67[[#This Row],[dostawa_truskawek]]</f>
        <v>495</v>
      </c>
      <c r="G65">
        <f>O64+owoce67[[#This Row],[dostawa_porzeczek]]</f>
        <v>443</v>
      </c>
      <c r="H65">
        <f>MAX(owoce67[[#This Row],[rano maliny]:[magazyn_porzeczek]])</f>
        <v>495</v>
      </c>
      <c r="I65">
        <f>LARGE(owoce67[[#This Row],[rano maliny]:[magazyn_porzeczek]],2)</f>
        <v>443</v>
      </c>
      <c r="J65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65" t="str">
        <f>IF(owoce67[[#This Row],[Ilość konfitury]]=owoce67[[#This Row],[rano maliny]], "maliny", IF(owoce67[[#This Row],[Ilość konfitury]]=owoce67[[#This Row],[magazyn truskawek]], "truskawki", "porzeczki"))</f>
        <v>porzeczki</v>
      </c>
      <c r="L6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65">
        <f>IF(OR(owoce67[[#This Row],[nazwa składnika]]="maliny",owoce67[[#This Row],[nazwa składnika 2]]="maliny"),(owoce67[[#This Row],[rano maliny]]-owoce67[[#This Row],[Ilość konfitury]])*1,owoce67[[#This Row],[rano maliny]]*1)</f>
        <v>382</v>
      </c>
      <c r="N65">
        <f>IF(OR(owoce67[[#This Row],[nazwa składnika]]="truskawki",owoce67[[#This Row],[nazwa składnika 2]]="truskawki"),(owoce67[[#This Row],[magazyn truskawek]]-owoce67[[#This Row],[Ilość konfitury]])*1,owoce67[[#This Row],[magazyn truskawek]]*1)</f>
        <v>52</v>
      </c>
      <c r="O65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66" spans="1:15" x14ac:dyDescent="0.25">
      <c r="A66" s="1">
        <v>44016</v>
      </c>
      <c r="B66">
        <v>287</v>
      </c>
      <c r="C66">
        <v>428</v>
      </c>
      <c r="D66">
        <v>204</v>
      </c>
      <c r="E66">
        <f>M65+owoce67[[#This Row],[dostawa_malin]]</f>
        <v>669</v>
      </c>
      <c r="F66">
        <f>N65+owoce67[[#This Row],[dostawa_truskawek]]</f>
        <v>480</v>
      </c>
      <c r="G66">
        <f>O65+owoce67[[#This Row],[dostawa_porzeczek]]</f>
        <v>204</v>
      </c>
      <c r="H66">
        <f>MAX(owoce67[[#This Row],[rano maliny]:[magazyn_porzeczek]])</f>
        <v>669</v>
      </c>
      <c r="I66">
        <f>LARGE(owoce67[[#This Row],[rano maliny]:[magazyn_porzeczek]],2)</f>
        <v>480</v>
      </c>
      <c r="J66" t="str">
        <f>IF(owoce67[[#This Row],[pierwszy składnik]]=owoce67[[#This Row],[rano maliny]], "maliny", IF(owoce67[[#This Row],[pierwszy składnik]]=owoce67[[#This Row],[magazyn truskawek]], "truskawki", "porzeczki"))</f>
        <v>maliny</v>
      </c>
      <c r="K66" t="str">
        <f>IF(owoce67[[#This Row],[Ilość konfitury]]=owoce67[[#This Row],[rano maliny]], "maliny", IF(owoce67[[#This Row],[Ilość konfitury]]=owoce67[[#This Row],[magazyn truskawek]], "truskawki", "porzeczki"))</f>
        <v>truskawki</v>
      </c>
      <c r="L6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66">
        <f>IF(OR(owoce67[[#This Row],[nazwa składnika]]="maliny",owoce67[[#This Row],[nazwa składnika 2]]="maliny"),(owoce67[[#This Row],[rano maliny]]-owoce67[[#This Row],[Ilość konfitury]])*1,owoce67[[#This Row],[rano maliny]]*1)</f>
        <v>189</v>
      </c>
      <c r="N66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66">
        <f>IF(OR(owoce67[[#This Row],[nazwa składnika]]="porzeczki",owoce67[[#This Row],[nazwa składnika 2]]="porzeczki"),(owoce67[[#This Row],[magazyn_porzeczek]]-owoce67[[#This Row],[Ilość konfitury]])*1,owoce67[[#This Row],[magazyn_porzeczek]]*1)</f>
        <v>204</v>
      </c>
    </row>
    <row r="67" spans="1:15" x14ac:dyDescent="0.25">
      <c r="A67" s="1">
        <v>44017</v>
      </c>
      <c r="B67">
        <v>429</v>
      </c>
      <c r="C67">
        <v>394</v>
      </c>
      <c r="D67">
        <v>246</v>
      </c>
      <c r="E67">
        <f>M66+owoce67[[#This Row],[dostawa_malin]]</f>
        <v>618</v>
      </c>
      <c r="F67">
        <f>N66+owoce67[[#This Row],[dostawa_truskawek]]</f>
        <v>394</v>
      </c>
      <c r="G67">
        <f>O66+owoce67[[#This Row],[dostawa_porzeczek]]</f>
        <v>450</v>
      </c>
      <c r="H67">
        <f>MAX(owoce67[[#This Row],[rano maliny]:[magazyn_porzeczek]])</f>
        <v>618</v>
      </c>
      <c r="I67">
        <f>LARGE(owoce67[[#This Row],[rano maliny]:[magazyn_porzeczek]],2)</f>
        <v>450</v>
      </c>
      <c r="J67" t="str">
        <f>IF(owoce67[[#This Row],[pierwszy składnik]]=owoce67[[#This Row],[rano maliny]], "maliny", IF(owoce67[[#This Row],[pierwszy składnik]]=owoce67[[#This Row],[magazyn truskawek]], "truskawki", "porzeczki"))</f>
        <v>maliny</v>
      </c>
      <c r="K67" t="str">
        <f>IF(owoce67[[#This Row],[Ilość konfitury]]=owoce67[[#This Row],[rano maliny]], "maliny", IF(owoce67[[#This Row],[Ilość konfitury]]=owoce67[[#This Row],[magazyn truskawek]], "truskawki", "porzeczki"))</f>
        <v>porzeczki</v>
      </c>
      <c r="L6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67">
        <f>IF(OR(owoce67[[#This Row],[nazwa składnika]]="maliny",owoce67[[#This Row],[nazwa składnika 2]]="maliny"),(owoce67[[#This Row],[rano maliny]]-owoce67[[#This Row],[Ilość konfitury]])*1,owoce67[[#This Row],[rano maliny]]*1)</f>
        <v>168</v>
      </c>
      <c r="N67">
        <f>IF(OR(owoce67[[#This Row],[nazwa składnika]]="truskawki",owoce67[[#This Row],[nazwa składnika 2]]="truskawki"),(owoce67[[#This Row],[magazyn truskawek]]-owoce67[[#This Row],[Ilość konfitury]])*1,owoce67[[#This Row],[magazyn truskawek]]*1)</f>
        <v>394</v>
      </c>
      <c r="O67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68" spans="1:15" x14ac:dyDescent="0.25">
      <c r="A68" s="1">
        <v>44018</v>
      </c>
      <c r="B68">
        <v>287</v>
      </c>
      <c r="C68">
        <v>356</v>
      </c>
      <c r="D68">
        <v>233</v>
      </c>
      <c r="E68">
        <f>M67+owoce67[[#This Row],[dostawa_malin]]</f>
        <v>455</v>
      </c>
      <c r="F68">
        <f>N67+owoce67[[#This Row],[dostawa_truskawek]]</f>
        <v>750</v>
      </c>
      <c r="G68">
        <f>O67+owoce67[[#This Row],[dostawa_porzeczek]]</f>
        <v>233</v>
      </c>
      <c r="H68">
        <f>MAX(owoce67[[#This Row],[rano maliny]:[magazyn_porzeczek]])</f>
        <v>750</v>
      </c>
      <c r="I68">
        <f>LARGE(owoce67[[#This Row],[rano maliny]:[magazyn_porzeczek]],2)</f>
        <v>455</v>
      </c>
      <c r="J68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68" t="str">
        <f>IF(owoce67[[#This Row],[Ilość konfitury]]=owoce67[[#This Row],[rano maliny]], "maliny", IF(owoce67[[#This Row],[Ilość konfitury]]=owoce67[[#This Row],[magazyn truskawek]], "truskawki", "porzeczki"))</f>
        <v>maliny</v>
      </c>
      <c r="L6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68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68">
        <f>IF(OR(owoce67[[#This Row],[nazwa składnika]]="truskawki",owoce67[[#This Row],[nazwa składnika 2]]="truskawki"),(owoce67[[#This Row],[magazyn truskawek]]-owoce67[[#This Row],[Ilość konfitury]])*1,owoce67[[#This Row],[magazyn truskawek]]*1)</f>
        <v>295</v>
      </c>
      <c r="O68">
        <f>IF(OR(owoce67[[#This Row],[nazwa składnika]]="porzeczki",owoce67[[#This Row],[nazwa składnika 2]]="porzeczki"),(owoce67[[#This Row],[magazyn_porzeczek]]-owoce67[[#This Row],[Ilość konfitury]])*1,owoce67[[#This Row],[magazyn_porzeczek]]*1)</f>
        <v>233</v>
      </c>
    </row>
    <row r="69" spans="1:15" x14ac:dyDescent="0.25">
      <c r="A69" s="1">
        <v>44019</v>
      </c>
      <c r="B69">
        <v>421</v>
      </c>
      <c r="C69">
        <v>292</v>
      </c>
      <c r="D69">
        <v>226</v>
      </c>
      <c r="E69">
        <f>M68+owoce67[[#This Row],[dostawa_malin]]</f>
        <v>421</v>
      </c>
      <c r="F69">
        <f>N68+owoce67[[#This Row],[dostawa_truskawek]]</f>
        <v>587</v>
      </c>
      <c r="G69">
        <f>O68+owoce67[[#This Row],[dostawa_porzeczek]]</f>
        <v>459</v>
      </c>
      <c r="H69">
        <f>MAX(owoce67[[#This Row],[rano maliny]:[magazyn_porzeczek]])</f>
        <v>587</v>
      </c>
      <c r="I69">
        <f>LARGE(owoce67[[#This Row],[rano maliny]:[magazyn_porzeczek]],2)</f>
        <v>459</v>
      </c>
      <c r="J69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69" t="str">
        <f>IF(owoce67[[#This Row],[Ilość konfitury]]=owoce67[[#This Row],[rano maliny]], "maliny", IF(owoce67[[#This Row],[Ilość konfitury]]=owoce67[[#This Row],[magazyn truskawek]], "truskawki", "porzeczki"))</f>
        <v>porzeczki</v>
      </c>
      <c r="L6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69">
        <f>IF(OR(owoce67[[#This Row],[nazwa składnika]]="maliny",owoce67[[#This Row],[nazwa składnika 2]]="maliny"),(owoce67[[#This Row],[rano maliny]]-owoce67[[#This Row],[Ilość konfitury]])*1,owoce67[[#This Row],[rano maliny]]*1)</f>
        <v>421</v>
      </c>
      <c r="N69">
        <f>IF(OR(owoce67[[#This Row],[nazwa składnika]]="truskawki",owoce67[[#This Row],[nazwa składnika 2]]="truskawki"),(owoce67[[#This Row],[magazyn truskawek]]-owoce67[[#This Row],[Ilość konfitury]])*1,owoce67[[#This Row],[magazyn truskawek]]*1)</f>
        <v>128</v>
      </c>
      <c r="O69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70" spans="1:15" x14ac:dyDescent="0.25">
      <c r="A70" s="1">
        <v>44020</v>
      </c>
      <c r="B70">
        <v>334</v>
      </c>
      <c r="C70">
        <v>353</v>
      </c>
      <c r="D70">
        <v>282</v>
      </c>
      <c r="E70">
        <f>M69+owoce67[[#This Row],[dostawa_malin]]</f>
        <v>755</v>
      </c>
      <c r="F70">
        <f>N69+owoce67[[#This Row],[dostawa_truskawek]]</f>
        <v>481</v>
      </c>
      <c r="G70">
        <f>O69+owoce67[[#This Row],[dostawa_porzeczek]]</f>
        <v>282</v>
      </c>
      <c r="H70">
        <f>MAX(owoce67[[#This Row],[rano maliny]:[magazyn_porzeczek]])</f>
        <v>755</v>
      </c>
      <c r="I70">
        <f>LARGE(owoce67[[#This Row],[rano maliny]:[magazyn_porzeczek]],2)</f>
        <v>481</v>
      </c>
      <c r="J70" t="str">
        <f>IF(owoce67[[#This Row],[pierwszy składnik]]=owoce67[[#This Row],[rano maliny]], "maliny", IF(owoce67[[#This Row],[pierwszy składnik]]=owoce67[[#This Row],[magazyn truskawek]], "truskawki", "porzeczki"))</f>
        <v>maliny</v>
      </c>
      <c r="K70" t="str">
        <f>IF(owoce67[[#This Row],[Ilość konfitury]]=owoce67[[#This Row],[rano maliny]], "maliny", IF(owoce67[[#This Row],[Ilość konfitury]]=owoce67[[#This Row],[magazyn truskawek]], "truskawki", "porzeczki"))</f>
        <v>truskawki</v>
      </c>
      <c r="L7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70">
        <f>IF(OR(owoce67[[#This Row],[nazwa składnika]]="maliny",owoce67[[#This Row],[nazwa składnika 2]]="maliny"),(owoce67[[#This Row],[rano maliny]]-owoce67[[#This Row],[Ilość konfitury]])*1,owoce67[[#This Row],[rano maliny]]*1)</f>
        <v>274</v>
      </c>
      <c r="N70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70">
        <f>IF(OR(owoce67[[#This Row],[nazwa składnika]]="porzeczki",owoce67[[#This Row],[nazwa składnika 2]]="porzeczki"),(owoce67[[#This Row],[magazyn_porzeczek]]-owoce67[[#This Row],[Ilość konfitury]])*1,owoce67[[#This Row],[magazyn_porzeczek]]*1)</f>
        <v>282</v>
      </c>
    </row>
    <row r="71" spans="1:15" x14ac:dyDescent="0.25">
      <c r="A71" s="1">
        <v>44021</v>
      </c>
      <c r="B71">
        <v>282</v>
      </c>
      <c r="C71">
        <v>329</v>
      </c>
      <c r="D71">
        <v>262</v>
      </c>
      <c r="E71">
        <f>M70+owoce67[[#This Row],[dostawa_malin]]</f>
        <v>556</v>
      </c>
      <c r="F71">
        <f>N70+owoce67[[#This Row],[dostawa_truskawek]]</f>
        <v>329</v>
      </c>
      <c r="G71">
        <f>O70+owoce67[[#This Row],[dostawa_porzeczek]]</f>
        <v>544</v>
      </c>
      <c r="H71">
        <f>MAX(owoce67[[#This Row],[rano maliny]:[magazyn_porzeczek]])</f>
        <v>556</v>
      </c>
      <c r="I71">
        <f>LARGE(owoce67[[#This Row],[rano maliny]:[magazyn_porzeczek]],2)</f>
        <v>544</v>
      </c>
      <c r="J71" t="str">
        <f>IF(owoce67[[#This Row],[pierwszy składnik]]=owoce67[[#This Row],[rano maliny]], "maliny", IF(owoce67[[#This Row],[pierwszy składnik]]=owoce67[[#This Row],[magazyn truskawek]], "truskawki", "porzeczki"))</f>
        <v>maliny</v>
      </c>
      <c r="K71" t="str">
        <f>IF(owoce67[[#This Row],[Ilość konfitury]]=owoce67[[#This Row],[rano maliny]], "maliny", IF(owoce67[[#This Row],[Ilość konfitury]]=owoce67[[#This Row],[magazyn truskawek]], "truskawki", "porzeczki"))</f>
        <v>porzeczki</v>
      </c>
      <c r="L7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71">
        <f>IF(OR(owoce67[[#This Row],[nazwa składnika]]="maliny",owoce67[[#This Row],[nazwa składnika 2]]="maliny"),(owoce67[[#This Row],[rano maliny]]-owoce67[[#This Row],[Ilość konfitury]])*1,owoce67[[#This Row],[rano maliny]]*1)</f>
        <v>12</v>
      </c>
      <c r="N71">
        <f>IF(OR(owoce67[[#This Row],[nazwa składnika]]="truskawki",owoce67[[#This Row],[nazwa składnika 2]]="truskawki"),(owoce67[[#This Row],[magazyn truskawek]]-owoce67[[#This Row],[Ilość konfitury]])*1,owoce67[[#This Row],[magazyn truskawek]]*1)</f>
        <v>329</v>
      </c>
      <c r="O71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72" spans="1:15" x14ac:dyDescent="0.25">
      <c r="A72" s="1">
        <v>44022</v>
      </c>
      <c r="B72">
        <v>356</v>
      </c>
      <c r="C72">
        <v>331</v>
      </c>
      <c r="D72">
        <v>290</v>
      </c>
      <c r="E72">
        <f>M71+owoce67[[#This Row],[dostawa_malin]]</f>
        <v>368</v>
      </c>
      <c r="F72">
        <f>N71+owoce67[[#This Row],[dostawa_truskawek]]</f>
        <v>660</v>
      </c>
      <c r="G72">
        <f>O71+owoce67[[#This Row],[dostawa_porzeczek]]</f>
        <v>290</v>
      </c>
      <c r="H72">
        <f>MAX(owoce67[[#This Row],[rano maliny]:[magazyn_porzeczek]])</f>
        <v>660</v>
      </c>
      <c r="I72">
        <f>LARGE(owoce67[[#This Row],[rano maliny]:[magazyn_porzeczek]],2)</f>
        <v>368</v>
      </c>
      <c r="J72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72" t="str">
        <f>IF(owoce67[[#This Row],[Ilość konfitury]]=owoce67[[#This Row],[rano maliny]], "maliny", IF(owoce67[[#This Row],[Ilość konfitury]]=owoce67[[#This Row],[magazyn truskawek]], "truskawki", "porzeczki"))</f>
        <v>maliny</v>
      </c>
      <c r="L7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72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72">
        <f>IF(OR(owoce67[[#This Row],[nazwa składnika]]="truskawki",owoce67[[#This Row],[nazwa składnika 2]]="truskawki"),(owoce67[[#This Row],[magazyn truskawek]]-owoce67[[#This Row],[Ilość konfitury]])*1,owoce67[[#This Row],[magazyn truskawek]]*1)</f>
        <v>292</v>
      </c>
      <c r="O72">
        <f>IF(OR(owoce67[[#This Row],[nazwa składnika]]="porzeczki",owoce67[[#This Row],[nazwa składnika 2]]="porzeczki"),(owoce67[[#This Row],[magazyn_porzeczek]]-owoce67[[#This Row],[Ilość konfitury]])*1,owoce67[[#This Row],[magazyn_porzeczek]]*1)</f>
        <v>290</v>
      </c>
    </row>
    <row r="73" spans="1:15" x14ac:dyDescent="0.25">
      <c r="A73" s="1">
        <v>44023</v>
      </c>
      <c r="B73">
        <v>307</v>
      </c>
      <c r="C73">
        <v>394</v>
      </c>
      <c r="D73">
        <v>256</v>
      </c>
      <c r="E73">
        <f>M72+owoce67[[#This Row],[dostawa_malin]]</f>
        <v>307</v>
      </c>
      <c r="F73">
        <f>N72+owoce67[[#This Row],[dostawa_truskawek]]</f>
        <v>686</v>
      </c>
      <c r="G73">
        <f>O72+owoce67[[#This Row],[dostawa_porzeczek]]</f>
        <v>546</v>
      </c>
      <c r="H73">
        <f>MAX(owoce67[[#This Row],[rano maliny]:[magazyn_porzeczek]])</f>
        <v>686</v>
      </c>
      <c r="I73">
        <f>LARGE(owoce67[[#This Row],[rano maliny]:[magazyn_porzeczek]],2)</f>
        <v>546</v>
      </c>
      <c r="J73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73" t="str">
        <f>IF(owoce67[[#This Row],[Ilość konfitury]]=owoce67[[#This Row],[rano maliny]], "maliny", IF(owoce67[[#This Row],[Ilość konfitury]]=owoce67[[#This Row],[magazyn truskawek]], "truskawki", "porzeczki"))</f>
        <v>porzeczki</v>
      </c>
      <c r="L7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73">
        <f>IF(OR(owoce67[[#This Row],[nazwa składnika]]="maliny",owoce67[[#This Row],[nazwa składnika 2]]="maliny"),(owoce67[[#This Row],[rano maliny]]-owoce67[[#This Row],[Ilość konfitury]])*1,owoce67[[#This Row],[rano maliny]]*1)</f>
        <v>307</v>
      </c>
      <c r="N73">
        <f>IF(OR(owoce67[[#This Row],[nazwa składnika]]="truskawki",owoce67[[#This Row],[nazwa składnika 2]]="truskawki"),(owoce67[[#This Row],[magazyn truskawek]]-owoce67[[#This Row],[Ilość konfitury]])*1,owoce67[[#This Row],[magazyn truskawek]]*1)</f>
        <v>140</v>
      </c>
      <c r="O73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74" spans="1:15" x14ac:dyDescent="0.25">
      <c r="A74" s="1">
        <v>44024</v>
      </c>
      <c r="B74">
        <v>441</v>
      </c>
      <c r="C74">
        <v>271</v>
      </c>
      <c r="D74">
        <v>292</v>
      </c>
      <c r="E74">
        <f>M73+owoce67[[#This Row],[dostawa_malin]]</f>
        <v>748</v>
      </c>
      <c r="F74">
        <f>N73+owoce67[[#This Row],[dostawa_truskawek]]</f>
        <v>411</v>
      </c>
      <c r="G74">
        <f>O73+owoce67[[#This Row],[dostawa_porzeczek]]</f>
        <v>292</v>
      </c>
      <c r="H74">
        <f>MAX(owoce67[[#This Row],[rano maliny]:[magazyn_porzeczek]])</f>
        <v>748</v>
      </c>
      <c r="I74">
        <f>LARGE(owoce67[[#This Row],[rano maliny]:[magazyn_porzeczek]],2)</f>
        <v>411</v>
      </c>
      <c r="J74" t="str">
        <f>IF(owoce67[[#This Row],[pierwszy składnik]]=owoce67[[#This Row],[rano maliny]], "maliny", IF(owoce67[[#This Row],[pierwszy składnik]]=owoce67[[#This Row],[magazyn truskawek]], "truskawki", "porzeczki"))</f>
        <v>maliny</v>
      </c>
      <c r="K74" t="str">
        <f>IF(owoce67[[#This Row],[Ilość konfitury]]=owoce67[[#This Row],[rano maliny]], "maliny", IF(owoce67[[#This Row],[Ilość konfitury]]=owoce67[[#This Row],[magazyn truskawek]], "truskawki", "porzeczki"))</f>
        <v>truskawki</v>
      </c>
      <c r="L7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74">
        <f>IF(OR(owoce67[[#This Row],[nazwa składnika]]="maliny",owoce67[[#This Row],[nazwa składnika 2]]="maliny"),(owoce67[[#This Row],[rano maliny]]-owoce67[[#This Row],[Ilość konfitury]])*1,owoce67[[#This Row],[rano maliny]]*1)</f>
        <v>337</v>
      </c>
      <c r="N74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74">
        <f>IF(OR(owoce67[[#This Row],[nazwa składnika]]="porzeczki",owoce67[[#This Row],[nazwa składnika 2]]="porzeczki"),(owoce67[[#This Row],[magazyn_porzeczek]]-owoce67[[#This Row],[Ilość konfitury]])*1,owoce67[[#This Row],[magazyn_porzeczek]]*1)</f>
        <v>292</v>
      </c>
    </row>
    <row r="75" spans="1:15" x14ac:dyDescent="0.25">
      <c r="A75" s="1">
        <v>44025</v>
      </c>
      <c r="B75">
        <v>407</v>
      </c>
      <c r="C75">
        <v>311</v>
      </c>
      <c r="D75">
        <v>280</v>
      </c>
      <c r="E75">
        <f>M74+owoce67[[#This Row],[dostawa_malin]]</f>
        <v>744</v>
      </c>
      <c r="F75">
        <f>N74+owoce67[[#This Row],[dostawa_truskawek]]</f>
        <v>311</v>
      </c>
      <c r="G75">
        <f>O74+owoce67[[#This Row],[dostawa_porzeczek]]</f>
        <v>572</v>
      </c>
      <c r="H75">
        <f>MAX(owoce67[[#This Row],[rano maliny]:[magazyn_porzeczek]])</f>
        <v>744</v>
      </c>
      <c r="I75">
        <f>LARGE(owoce67[[#This Row],[rano maliny]:[magazyn_porzeczek]],2)</f>
        <v>572</v>
      </c>
      <c r="J75" t="str">
        <f>IF(owoce67[[#This Row],[pierwszy składnik]]=owoce67[[#This Row],[rano maliny]], "maliny", IF(owoce67[[#This Row],[pierwszy składnik]]=owoce67[[#This Row],[magazyn truskawek]], "truskawki", "porzeczki"))</f>
        <v>maliny</v>
      </c>
      <c r="K75" t="str">
        <f>IF(owoce67[[#This Row],[Ilość konfitury]]=owoce67[[#This Row],[rano maliny]], "maliny", IF(owoce67[[#This Row],[Ilość konfitury]]=owoce67[[#This Row],[magazyn truskawek]], "truskawki", "porzeczki"))</f>
        <v>porzeczki</v>
      </c>
      <c r="L7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75">
        <f>IF(OR(owoce67[[#This Row],[nazwa składnika]]="maliny",owoce67[[#This Row],[nazwa składnika 2]]="maliny"),(owoce67[[#This Row],[rano maliny]]-owoce67[[#This Row],[Ilość konfitury]])*1,owoce67[[#This Row],[rano maliny]]*1)</f>
        <v>172</v>
      </c>
      <c r="N75">
        <f>IF(OR(owoce67[[#This Row],[nazwa składnika]]="truskawki",owoce67[[#This Row],[nazwa składnika 2]]="truskawki"),(owoce67[[#This Row],[magazyn truskawek]]-owoce67[[#This Row],[Ilość konfitury]])*1,owoce67[[#This Row],[magazyn truskawek]]*1)</f>
        <v>311</v>
      </c>
      <c r="O75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76" spans="1:15" x14ac:dyDescent="0.25">
      <c r="A76" s="1">
        <v>44026</v>
      </c>
      <c r="B76">
        <v>480</v>
      </c>
      <c r="C76">
        <v>342</v>
      </c>
      <c r="D76">
        <v>292</v>
      </c>
      <c r="E76">
        <f>M75+owoce67[[#This Row],[dostawa_malin]]</f>
        <v>652</v>
      </c>
      <c r="F76">
        <f>N75+owoce67[[#This Row],[dostawa_truskawek]]</f>
        <v>653</v>
      </c>
      <c r="G76">
        <f>O75+owoce67[[#This Row],[dostawa_porzeczek]]</f>
        <v>292</v>
      </c>
      <c r="H76">
        <f>MAX(owoce67[[#This Row],[rano maliny]:[magazyn_porzeczek]])</f>
        <v>653</v>
      </c>
      <c r="I76">
        <f>LARGE(owoce67[[#This Row],[rano maliny]:[magazyn_porzeczek]],2)</f>
        <v>652</v>
      </c>
      <c r="J76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76" t="str">
        <f>IF(owoce67[[#This Row],[Ilość konfitury]]=owoce67[[#This Row],[rano maliny]], "maliny", IF(owoce67[[#This Row],[Ilość konfitury]]=owoce67[[#This Row],[magazyn truskawek]], "truskawki", "porzeczki"))</f>
        <v>maliny</v>
      </c>
      <c r="L7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76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76">
        <f>IF(OR(owoce67[[#This Row],[nazwa składnika]]="truskawki",owoce67[[#This Row],[nazwa składnika 2]]="truskawki"),(owoce67[[#This Row],[magazyn truskawek]]-owoce67[[#This Row],[Ilość konfitury]])*1,owoce67[[#This Row],[magazyn truskawek]]*1)</f>
        <v>1</v>
      </c>
      <c r="O76">
        <f>IF(OR(owoce67[[#This Row],[nazwa składnika]]="porzeczki",owoce67[[#This Row],[nazwa składnika 2]]="porzeczki"),(owoce67[[#This Row],[magazyn_porzeczek]]-owoce67[[#This Row],[Ilość konfitury]])*1,owoce67[[#This Row],[magazyn_porzeczek]]*1)</f>
        <v>292</v>
      </c>
    </row>
    <row r="77" spans="1:15" x14ac:dyDescent="0.25">
      <c r="A77" s="1">
        <v>44027</v>
      </c>
      <c r="B77">
        <v>494</v>
      </c>
      <c r="C77">
        <v>310</v>
      </c>
      <c r="D77">
        <v>275</v>
      </c>
      <c r="E77">
        <f>M76+owoce67[[#This Row],[dostawa_malin]]</f>
        <v>494</v>
      </c>
      <c r="F77">
        <f>N76+owoce67[[#This Row],[dostawa_truskawek]]</f>
        <v>311</v>
      </c>
      <c r="G77">
        <f>O76+owoce67[[#This Row],[dostawa_porzeczek]]</f>
        <v>567</v>
      </c>
      <c r="H77">
        <f>MAX(owoce67[[#This Row],[rano maliny]:[magazyn_porzeczek]])</f>
        <v>567</v>
      </c>
      <c r="I77">
        <f>LARGE(owoce67[[#This Row],[rano maliny]:[magazyn_porzeczek]],2)</f>
        <v>494</v>
      </c>
      <c r="J77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77" t="str">
        <f>IF(owoce67[[#This Row],[Ilość konfitury]]=owoce67[[#This Row],[rano maliny]], "maliny", IF(owoce67[[#This Row],[Ilość konfitury]]=owoce67[[#This Row],[magazyn truskawek]], "truskawki", "porzeczki"))</f>
        <v>maliny</v>
      </c>
      <c r="L7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77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77">
        <f>IF(OR(owoce67[[#This Row],[nazwa składnika]]="truskawki",owoce67[[#This Row],[nazwa składnika 2]]="truskawki"),(owoce67[[#This Row],[magazyn truskawek]]-owoce67[[#This Row],[Ilość konfitury]])*1,owoce67[[#This Row],[magazyn truskawek]]*1)</f>
        <v>311</v>
      </c>
      <c r="O77">
        <f>IF(OR(owoce67[[#This Row],[nazwa składnika]]="porzeczki",owoce67[[#This Row],[nazwa składnika 2]]="porzeczki"),(owoce67[[#This Row],[magazyn_porzeczek]]-owoce67[[#This Row],[Ilość konfitury]])*1,owoce67[[#This Row],[magazyn_porzeczek]]*1)</f>
        <v>73</v>
      </c>
    </row>
    <row r="78" spans="1:15" x14ac:dyDescent="0.25">
      <c r="A78" s="1">
        <v>44028</v>
      </c>
      <c r="B78">
        <v>493</v>
      </c>
      <c r="C78">
        <v>431</v>
      </c>
      <c r="D78">
        <v>283</v>
      </c>
      <c r="E78">
        <f>M77+owoce67[[#This Row],[dostawa_malin]]</f>
        <v>493</v>
      </c>
      <c r="F78">
        <f>N77+owoce67[[#This Row],[dostawa_truskawek]]</f>
        <v>742</v>
      </c>
      <c r="G78">
        <f>O77+owoce67[[#This Row],[dostawa_porzeczek]]</f>
        <v>356</v>
      </c>
      <c r="H78">
        <f>MAX(owoce67[[#This Row],[rano maliny]:[magazyn_porzeczek]])</f>
        <v>742</v>
      </c>
      <c r="I78">
        <f>LARGE(owoce67[[#This Row],[rano maliny]:[magazyn_porzeczek]],2)</f>
        <v>493</v>
      </c>
      <c r="J78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78" t="str">
        <f>IF(owoce67[[#This Row],[Ilość konfitury]]=owoce67[[#This Row],[rano maliny]], "maliny", IF(owoce67[[#This Row],[Ilość konfitury]]=owoce67[[#This Row],[magazyn truskawek]], "truskawki", "porzeczki"))</f>
        <v>maliny</v>
      </c>
      <c r="L7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78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78">
        <f>IF(OR(owoce67[[#This Row],[nazwa składnika]]="truskawki",owoce67[[#This Row],[nazwa składnika 2]]="truskawki"),(owoce67[[#This Row],[magazyn truskawek]]-owoce67[[#This Row],[Ilość konfitury]])*1,owoce67[[#This Row],[magazyn truskawek]]*1)</f>
        <v>249</v>
      </c>
      <c r="O78">
        <f>IF(OR(owoce67[[#This Row],[nazwa składnika]]="porzeczki",owoce67[[#This Row],[nazwa składnika 2]]="porzeczki"),(owoce67[[#This Row],[magazyn_porzeczek]]-owoce67[[#This Row],[Ilość konfitury]])*1,owoce67[[#This Row],[magazyn_porzeczek]]*1)</f>
        <v>356</v>
      </c>
    </row>
    <row r="79" spans="1:15" x14ac:dyDescent="0.25">
      <c r="A79" s="1">
        <v>44029</v>
      </c>
      <c r="B79">
        <v>302</v>
      </c>
      <c r="C79">
        <v>415</v>
      </c>
      <c r="D79">
        <v>297</v>
      </c>
      <c r="E79">
        <f>M78+owoce67[[#This Row],[dostawa_malin]]</f>
        <v>302</v>
      </c>
      <c r="F79">
        <f>N78+owoce67[[#This Row],[dostawa_truskawek]]</f>
        <v>664</v>
      </c>
      <c r="G79">
        <f>O78+owoce67[[#This Row],[dostawa_porzeczek]]</f>
        <v>653</v>
      </c>
      <c r="H79">
        <f>MAX(owoce67[[#This Row],[rano maliny]:[magazyn_porzeczek]])</f>
        <v>664</v>
      </c>
      <c r="I79">
        <f>LARGE(owoce67[[#This Row],[rano maliny]:[magazyn_porzeczek]],2)</f>
        <v>653</v>
      </c>
      <c r="J79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79" t="str">
        <f>IF(owoce67[[#This Row],[Ilość konfitury]]=owoce67[[#This Row],[rano maliny]], "maliny", IF(owoce67[[#This Row],[Ilość konfitury]]=owoce67[[#This Row],[magazyn truskawek]], "truskawki", "porzeczki"))</f>
        <v>porzeczki</v>
      </c>
      <c r="L7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79">
        <f>IF(OR(owoce67[[#This Row],[nazwa składnika]]="maliny",owoce67[[#This Row],[nazwa składnika 2]]="maliny"),(owoce67[[#This Row],[rano maliny]]-owoce67[[#This Row],[Ilość konfitury]])*1,owoce67[[#This Row],[rano maliny]]*1)</f>
        <v>302</v>
      </c>
      <c r="N79">
        <f>IF(OR(owoce67[[#This Row],[nazwa składnika]]="truskawki",owoce67[[#This Row],[nazwa składnika 2]]="truskawki"),(owoce67[[#This Row],[magazyn truskawek]]-owoce67[[#This Row],[Ilość konfitury]])*1,owoce67[[#This Row],[magazyn truskawek]]*1)</f>
        <v>11</v>
      </c>
      <c r="O79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80" spans="1:15" x14ac:dyDescent="0.25">
      <c r="A80" s="1">
        <v>44030</v>
      </c>
      <c r="B80">
        <v>331</v>
      </c>
      <c r="C80">
        <v>353</v>
      </c>
      <c r="D80">
        <v>373</v>
      </c>
      <c r="E80">
        <f>M79+owoce67[[#This Row],[dostawa_malin]]</f>
        <v>633</v>
      </c>
      <c r="F80">
        <f>N79+owoce67[[#This Row],[dostawa_truskawek]]</f>
        <v>364</v>
      </c>
      <c r="G80">
        <f>O79+owoce67[[#This Row],[dostawa_porzeczek]]</f>
        <v>373</v>
      </c>
      <c r="H80">
        <f>MAX(owoce67[[#This Row],[rano maliny]:[magazyn_porzeczek]])</f>
        <v>633</v>
      </c>
      <c r="I80">
        <f>LARGE(owoce67[[#This Row],[rano maliny]:[magazyn_porzeczek]],2)</f>
        <v>373</v>
      </c>
      <c r="J80" t="str">
        <f>IF(owoce67[[#This Row],[pierwszy składnik]]=owoce67[[#This Row],[rano maliny]], "maliny", IF(owoce67[[#This Row],[pierwszy składnik]]=owoce67[[#This Row],[magazyn truskawek]], "truskawki", "porzeczki"))</f>
        <v>maliny</v>
      </c>
      <c r="K80" t="str">
        <f>IF(owoce67[[#This Row],[Ilość konfitury]]=owoce67[[#This Row],[rano maliny]], "maliny", IF(owoce67[[#This Row],[Ilość konfitury]]=owoce67[[#This Row],[magazyn truskawek]], "truskawki", "porzeczki"))</f>
        <v>porzeczki</v>
      </c>
      <c r="L8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80">
        <f>IF(OR(owoce67[[#This Row],[nazwa składnika]]="maliny",owoce67[[#This Row],[nazwa składnika 2]]="maliny"),(owoce67[[#This Row],[rano maliny]]-owoce67[[#This Row],[Ilość konfitury]])*1,owoce67[[#This Row],[rano maliny]]*1)</f>
        <v>260</v>
      </c>
      <c r="N80">
        <f>IF(OR(owoce67[[#This Row],[nazwa składnika]]="truskawki",owoce67[[#This Row],[nazwa składnika 2]]="truskawki"),(owoce67[[#This Row],[magazyn truskawek]]-owoce67[[#This Row],[Ilość konfitury]])*1,owoce67[[#This Row],[magazyn truskawek]]*1)</f>
        <v>364</v>
      </c>
      <c r="O80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81" spans="1:15" x14ac:dyDescent="0.25">
      <c r="A81" s="1">
        <v>44031</v>
      </c>
      <c r="B81">
        <v>486</v>
      </c>
      <c r="C81">
        <v>323</v>
      </c>
      <c r="D81">
        <v>359</v>
      </c>
      <c r="E81">
        <f>M80+owoce67[[#This Row],[dostawa_malin]]</f>
        <v>746</v>
      </c>
      <c r="F81">
        <f>N80+owoce67[[#This Row],[dostawa_truskawek]]</f>
        <v>687</v>
      </c>
      <c r="G81">
        <f>O80+owoce67[[#This Row],[dostawa_porzeczek]]</f>
        <v>359</v>
      </c>
      <c r="H81">
        <f>MAX(owoce67[[#This Row],[rano maliny]:[magazyn_porzeczek]])</f>
        <v>746</v>
      </c>
      <c r="I81">
        <f>LARGE(owoce67[[#This Row],[rano maliny]:[magazyn_porzeczek]],2)</f>
        <v>687</v>
      </c>
      <c r="J81" t="str">
        <f>IF(owoce67[[#This Row],[pierwszy składnik]]=owoce67[[#This Row],[rano maliny]], "maliny", IF(owoce67[[#This Row],[pierwszy składnik]]=owoce67[[#This Row],[magazyn truskawek]], "truskawki", "porzeczki"))</f>
        <v>maliny</v>
      </c>
      <c r="K81" t="str">
        <f>IF(owoce67[[#This Row],[Ilość konfitury]]=owoce67[[#This Row],[rano maliny]], "maliny", IF(owoce67[[#This Row],[Ilość konfitury]]=owoce67[[#This Row],[magazyn truskawek]], "truskawki", "porzeczki"))</f>
        <v>truskawki</v>
      </c>
      <c r="L8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81">
        <f>IF(OR(owoce67[[#This Row],[nazwa składnika]]="maliny",owoce67[[#This Row],[nazwa składnika 2]]="maliny"),(owoce67[[#This Row],[rano maliny]]-owoce67[[#This Row],[Ilość konfitury]])*1,owoce67[[#This Row],[rano maliny]]*1)</f>
        <v>59</v>
      </c>
      <c r="N81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81">
        <f>IF(OR(owoce67[[#This Row],[nazwa składnika]]="porzeczki",owoce67[[#This Row],[nazwa składnika 2]]="porzeczki"),(owoce67[[#This Row],[magazyn_porzeczek]]-owoce67[[#This Row],[Ilość konfitury]])*1,owoce67[[#This Row],[magazyn_porzeczek]]*1)</f>
        <v>359</v>
      </c>
    </row>
    <row r="82" spans="1:15" x14ac:dyDescent="0.25">
      <c r="A82" s="1">
        <v>44032</v>
      </c>
      <c r="B82">
        <v>360</v>
      </c>
      <c r="C82">
        <v>331</v>
      </c>
      <c r="D82">
        <v>445</v>
      </c>
      <c r="E82">
        <f>M81+owoce67[[#This Row],[dostawa_malin]]</f>
        <v>419</v>
      </c>
      <c r="F82">
        <f>N81+owoce67[[#This Row],[dostawa_truskawek]]</f>
        <v>331</v>
      </c>
      <c r="G82">
        <f>O81+owoce67[[#This Row],[dostawa_porzeczek]]</f>
        <v>804</v>
      </c>
      <c r="H82">
        <f>MAX(owoce67[[#This Row],[rano maliny]:[magazyn_porzeczek]])</f>
        <v>804</v>
      </c>
      <c r="I82">
        <f>LARGE(owoce67[[#This Row],[rano maliny]:[magazyn_porzeczek]],2)</f>
        <v>419</v>
      </c>
      <c r="J82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82" t="str">
        <f>IF(owoce67[[#This Row],[Ilość konfitury]]=owoce67[[#This Row],[rano maliny]], "maliny", IF(owoce67[[#This Row],[Ilość konfitury]]=owoce67[[#This Row],[magazyn truskawek]], "truskawki", "porzeczki"))</f>
        <v>maliny</v>
      </c>
      <c r="L8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82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82">
        <f>IF(OR(owoce67[[#This Row],[nazwa składnika]]="truskawki",owoce67[[#This Row],[nazwa składnika 2]]="truskawki"),(owoce67[[#This Row],[magazyn truskawek]]-owoce67[[#This Row],[Ilość konfitury]])*1,owoce67[[#This Row],[magazyn truskawek]]*1)</f>
        <v>331</v>
      </c>
      <c r="O82">
        <f>IF(OR(owoce67[[#This Row],[nazwa składnika]]="porzeczki",owoce67[[#This Row],[nazwa składnika 2]]="porzeczki"),(owoce67[[#This Row],[magazyn_porzeczek]]-owoce67[[#This Row],[Ilość konfitury]])*1,owoce67[[#This Row],[magazyn_porzeczek]]*1)</f>
        <v>385</v>
      </c>
    </row>
    <row r="83" spans="1:15" x14ac:dyDescent="0.25">
      <c r="A83" s="1">
        <v>44033</v>
      </c>
      <c r="B83">
        <v>391</v>
      </c>
      <c r="C83">
        <v>455</v>
      </c>
      <c r="D83">
        <v>427</v>
      </c>
      <c r="E83">
        <f>M82+owoce67[[#This Row],[dostawa_malin]]</f>
        <v>391</v>
      </c>
      <c r="F83">
        <f>N82+owoce67[[#This Row],[dostawa_truskawek]]</f>
        <v>786</v>
      </c>
      <c r="G83">
        <f>O82+owoce67[[#This Row],[dostawa_porzeczek]]</f>
        <v>812</v>
      </c>
      <c r="H83">
        <f>MAX(owoce67[[#This Row],[rano maliny]:[magazyn_porzeczek]])</f>
        <v>812</v>
      </c>
      <c r="I83">
        <f>LARGE(owoce67[[#This Row],[rano maliny]:[magazyn_porzeczek]],2)</f>
        <v>786</v>
      </c>
      <c r="J83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83" t="str">
        <f>IF(owoce67[[#This Row],[Ilość konfitury]]=owoce67[[#This Row],[rano maliny]], "maliny", IF(owoce67[[#This Row],[Ilość konfitury]]=owoce67[[#This Row],[magazyn truskawek]], "truskawki", "porzeczki"))</f>
        <v>truskawki</v>
      </c>
      <c r="L8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83">
        <f>IF(OR(owoce67[[#This Row],[nazwa składnika]]="maliny",owoce67[[#This Row],[nazwa składnika 2]]="maliny"),(owoce67[[#This Row],[rano maliny]]-owoce67[[#This Row],[Ilość konfitury]])*1,owoce67[[#This Row],[rano maliny]]*1)</f>
        <v>391</v>
      </c>
      <c r="N83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83">
        <f>IF(OR(owoce67[[#This Row],[nazwa składnika]]="porzeczki",owoce67[[#This Row],[nazwa składnika 2]]="porzeczki"),(owoce67[[#This Row],[magazyn_porzeczek]]-owoce67[[#This Row],[Ilość konfitury]])*1,owoce67[[#This Row],[magazyn_porzeczek]]*1)</f>
        <v>26</v>
      </c>
    </row>
    <row r="84" spans="1:15" x14ac:dyDescent="0.25">
      <c r="A84" s="1">
        <v>44034</v>
      </c>
      <c r="B84">
        <v>327</v>
      </c>
      <c r="C84">
        <v>471</v>
      </c>
      <c r="D84">
        <v>423</v>
      </c>
      <c r="E84">
        <f>M83+owoce67[[#This Row],[dostawa_malin]]</f>
        <v>718</v>
      </c>
      <c r="F84">
        <f>N83+owoce67[[#This Row],[dostawa_truskawek]]</f>
        <v>471</v>
      </c>
      <c r="G84">
        <f>O83+owoce67[[#This Row],[dostawa_porzeczek]]</f>
        <v>449</v>
      </c>
      <c r="H84">
        <f>MAX(owoce67[[#This Row],[rano maliny]:[magazyn_porzeczek]])</f>
        <v>718</v>
      </c>
      <c r="I84">
        <f>LARGE(owoce67[[#This Row],[rano maliny]:[magazyn_porzeczek]],2)</f>
        <v>471</v>
      </c>
      <c r="J84" t="str">
        <f>IF(owoce67[[#This Row],[pierwszy składnik]]=owoce67[[#This Row],[rano maliny]], "maliny", IF(owoce67[[#This Row],[pierwszy składnik]]=owoce67[[#This Row],[magazyn truskawek]], "truskawki", "porzeczki"))</f>
        <v>maliny</v>
      </c>
      <c r="K84" t="str">
        <f>IF(owoce67[[#This Row],[Ilość konfitury]]=owoce67[[#This Row],[rano maliny]], "maliny", IF(owoce67[[#This Row],[Ilość konfitury]]=owoce67[[#This Row],[magazyn truskawek]], "truskawki", "porzeczki"))</f>
        <v>truskawki</v>
      </c>
      <c r="L8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84">
        <f>IF(OR(owoce67[[#This Row],[nazwa składnika]]="maliny",owoce67[[#This Row],[nazwa składnika 2]]="maliny"),(owoce67[[#This Row],[rano maliny]]-owoce67[[#This Row],[Ilość konfitury]])*1,owoce67[[#This Row],[rano maliny]]*1)</f>
        <v>247</v>
      </c>
      <c r="N84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84">
        <f>IF(OR(owoce67[[#This Row],[nazwa składnika]]="porzeczki",owoce67[[#This Row],[nazwa składnika 2]]="porzeczki"),(owoce67[[#This Row],[magazyn_porzeczek]]-owoce67[[#This Row],[Ilość konfitury]])*1,owoce67[[#This Row],[magazyn_porzeczek]]*1)</f>
        <v>449</v>
      </c>
    </row>
    <row r="85" spans="1:15" x14ac:dyDescent="0.25">
      <c r="A85" s="1">
        <v>44035</v>
      </c>
      <c r="B85">
        <v>355</v>
      </c>
      <c r="C85">
        <v>490</v>
      </c>
      <c r="D85">
        <v>449</v>
      </c>
      <c r="E85">
        <f>M84+owoce67[[#This Row],[dostawa_malin]]</f>
        <v>602</v>
      </c>
      <c r="F85">
        <f>N84+owoce67[[#This Row],[dostawa_truskawek]]</f>
        <v>490</v>
      </c>
      <c r="G85">
        <f>O84+owoce67[[#This Row],[dostawa_porzeczek]]</f>
        <v>898</v>
      </c>
      <c r="H85">
        <f>MAX(owoce67[[#This Row],[rano maliny]:[magazyn_porzeczek]])</f>
        <v>898</v>
      </c>
      <c r="I85">
        <f>LARGE(owoce67[[#This Row],[rano maliny]:[magazyn_porzeczek]],2)</f>
        <v>602</v>
      </c>
      <c r="J85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85" t="str">
        <f>IF(owoce67[[#This Row],[Ilość konfitury]]=owoce67[[#This Row],[rano maliny]], "maliny", IF(owoce67[[#This Row],[Ilość konfitury]]=owoce67[[#This Row],[magazyn truskawek]], "truskawki", "porzeczki"))</f>
        <v>maliny</v>
      </c>
      <c r="L8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85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85">
        <f>IF(OR(owoce67[[#This Row],[nazwa składnika]]="truskawki",owoce67[[#This Row],[nazwa składnika 2]]="truskawki"),(owoce67[[#This Row],[magazyn truskawek]]-owoce67[[#This Row],[Ilość konfitury]])*1,owoce67[[#This Row],[magazyn truskawek]]*1)</f>
        <v>490</v>
      </c>
      <c r="O85">
        <f>IF(OR(owoce67[[#This Row],[nazwa składnika]]="porzeczki",owoce67[[#This Row],[nazwa składnika 2]]="porzeczki"),(owoce67[[#This Row],[magazyn_porzeczek]]-owoce67[[#This Row],[Ilość konfitury]])*1,owoce67[[#This Row],[magazyn_porzeczek]]*1)</f>
        <v>296</v>
      </c>
    </row>
    <row r="86" spans="1:15" x14ac:dyDescent="0.25">
      <c r="A86" s="1">
        <v>44036</v>
      </c>
      <c r="B86">
        <v>360</v>
      </c>
      <c r="C86">
        <v>339</v>
      </c>
      <c r="D86">
        <v>470</v>
      </c>
      <c r="E86">
        <f>M85+owoce67[[#This Row],[dostawa_malin]]</f>
        <v>360</v>
      </c>
      <c r="F86">
        <f>N85+owoce67[[#This Row],[dostawa_truskawek]]</f>
        <v>829</v>
      </c>
      <c r="G86">
        <f>O85+owoce67[[#This Row],[dostawa_porzeczek]]</f>
        <v>766</v>
      </c>
      <c r="H86">
        <f>MAX(owoce67[[#This Row],[rano maliny]:[magazyn_porzeczek]])</f>
        <v>829</v>
      </c>
      <c r="I86">
        <f>LARGE(owoce67[[#This Row],[rano maliny]:[magazyn_porzeczek]],2)</f>
        <v>766</v>
      </c>
      <c r="J86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86" t="str">
        <f>IF(owoce67[[#This Row],[Ilość konfitury]]=owoce67[[#This Row],[rano maliny]], "maliny", IF(owoce67[[#This Row],[Ilość konfitury]]=owoce67[[#This Row],[magazyn truskawek]], "truskawki", "porzeczki"))</f>
        <v>porzeczki</v>
      </c>
      <c r="L8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86">
        <f>IF(OR(owoce67[[#This Row],[nazwa składnika]]="maliny",owoce67[[#This Row],[nazwa składnika 2]]="maliny"),(owoce67[[#This Row],[rano maliny]]-owoce67[[#This Row],[Ilość konfitury]])*1,owoce67[[#This Row],[rano maliny]]*1)</f>
        <v>360</v>
      </c>
      <c r="N86">
        <f>IF(OR(owoce67[[#This Row],[nazwa składnika]]="truskawki",owoce67[[#This Row],[nazwa składnika 2]]="truskawki"),(owoce67[[#This Row],[magazyn truskawek]]-owoce67[[#This Row],[Ilość konfitury]])*1,owoce67[[#This Row],[magazyn truskawek]]*1)</f>
        <v>63</v>
      </c>
      <c r="O86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87" spans="1:15" x14ac:dyDescent="0.25">
      <c r="A87" s="1">
        <v>44037</v>
      </c>
      <c r="B87">
        <v>303</v>
      </c>
      <c r="C87">
        <v>404</v>
      </c>
      <c r="D87">
        <v>434</v>
      </c>
      <c r="E87">
        <f>M86+owoce67[[#This Row],[dostawa_malin]]</f>
        <v>663</v>
      </c>
      <c r="F87">
        <f>N86+owoce67[[#This Row],[dostawa_truskawek]]</f>
        <v>467</v>
      </c>
      <c r="G87">
        <f>O86+owoce67[[#This Row],[dostawa_porzeczek]]</f>
        <v>434</v>
      </c>
      <c r="H87">
        <f>MAX(owoce67[[#This Row],[rano maliny]:[magazyn_porzeczek]])</f>
        <v>663</v>
      </c>
      <c r="I87">
        <f>LARGE(owoce67[[#This Row],[rano maliny]:[magazyn_porzeczek]],2)</f>
        <v>467</v>
      </c>
      <c r="J87" t="str">
        <f>IF(owoce67[[#This Row],[pierwszy składnik]]=owoce67[[#This Row],[rano maliny]], "maliny", IF(owoce67[[#This Row],[pierwszy składnik]]=owoce67[[#This Row],[magazyn truskawek]], "truskawki", "porzeczki"))</f>
        <v>maliny</v>
      </c>
      <c r="K87" t="str">
        <f>IF(owoce67[[#This Row],[Ilość konfitury]]=owoce67[[#This Row],[rano maliny]], "maliny", IF(owoce67[[#This Row],[Ilość konfitury]]=owoce67[[#This Row],[magazyn truskawek]], "truskawki", "porzeczki"))</f>
        <v>truskawki</v>
      </c>
      <c r="L8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87">
        <f>IF(OR(owoce67[[#This Row],[nazwa składnika]]="maliny",owoce67[[#This Row],[nazwa składnika 2]]="maliny"),(owoce67[[#This Row],[rano maliny]]-owoce67[[#This Row],[Ilość konfitury]])*1,owoce67[[#This Row],[rano maliny]]*1)</f>
        <v>196</v>
      </c>
      <c r="N87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87">
        <f>IF(OR(owoce67[[#This Row],[nazwa składnika]]="porzeczki",owoce67[[#This Row],[nazwa składnika 2]]="porzeczki"),(owoce67[[#This Row],[magazyn_porzeczek]]-owoce67[[#This Row],[Ilość konfitury]])*1,owoce67[[#This Row],[magazyn_porzeczek]]*1)</f>
        <v>434</v>
      </c>
    </row>
    <row r="88" spans="1:15" x14ac:dyDescent="0.25">
      <c r="A88" s="1">
        <v>44038</v>
      </c>
      <c r="B88">
        <v>310</v>
      </c>
      <c r="C88">
        <v>332</v>
      </c>
      <c r="D88">
        <v>536</v>
      </c>
      <c r="E88">
        <f>M87+owoce67[[#This Row],[dostawa_malin]]</f>
        <v>506</v>
      </c>
      <c r="F88">
        <f>N87+owoce67[[#This Row],[dostawa_truskawek]]</f>
        <v>332</v>
      </c>
      <c r="G88">
        <f>O87+owoce67[[#This Row],[dostawa_porzeczek]]</f>
        <v>970</v>
      </c>
      <c r="H88">
        <f>MAX(owoce67[[#This Row],[rano maliny]:[magazyn_porzeczek]])</f>
        <v>970</v>
      </c>
      <c r="I88">
        <f>LARGE(owoce67[[#This Row],[rano maliny]:[magazyn_porzeczek]],2)</f>
        <v>506</v>
      </c>
      <c r="J88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88" t="str">
        <f>IF(owoce67[[#This Row],[Ilość konfitury]]=owoce67[[#This Row],[rano maliny]], "maliny", IF(owoce67[[#This Row],[Ilość konfitury]]=owoce67[[#This Row],[magazyn truskawek]], "truskawki", "porzeczki"))</f>
        <v>maliny</v>
      </c>
      <c r="L8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88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88">
        <f>IF(OR(owoce67[[#This Row],[nazwa składnika]]="truskawki",owoce67[[#This Row],[nazwa składnika 2]]="truskawki"),(owoce67[[#This Row],[magazyn truskawek]]-owoce67[[#This Row],[Ilość konfitury]])*1,owoce67[[#This Row],[magazyn truskawek]]*1)</f>
        <v>332</v>
      </c>
      <c r="O88">
        <f>IF(OR(owoce67[[#This Row],[nazwa składnika]]="porzeczki",owoce67[[#This Row],[nazwa składnika 2]]="porzeczki"),(owoce67[[#This Row],[magazyn_porzeczek]]-owoce67[[#This Row],[Ilość konfitury]])*1,owoce67[[#This Row],[magazyn_porzeczek]]*1)</f>
        <v>464</v>
      </c>
    </row>
    <row r="89" spans="1:15" x14ac:dyDescent="0.25">
      <c r="A89" s="1">
        <v>44039</v>
      </c>
      <c r="B89">
        <v>435</v>
      </c>
      <c r="C89">
        <v>406</v>
      </c>
      <c r="D89">
        <v>421</v>
      </c>
      <c r="E89">
        <f>M88+owoce67[[#This Row],[dostawa_malin]]</f>
        <v>435</v>
      </c>
      <c r="F89">
        <f>N88+owoce67[[#This Row],[dostawa_truskawek]]</f>
        <v>738</v>
      </c>
      <c r="G89">
        <f>O88+owoce67[[#This Row],[dostawa_porzeczek]]</f>
        <v>885</v>
      </c>
      <c r="H89">
        <f>MAX(owoce67[[#This Row],[rano maliny]:[magazyn_porzeczek]])</f>
        <v>885</v>
      </c>
      <c r="I89">
        <f>LARGE(owoce67[[#This Row],[rano maliny]:[magazyn_porzeczek]],2)</f>
        <v>738</v>
      </c>
      <c r="J89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89" t="str">
        <f>IF(owoce67[[#This Row],[Ilość konfitury]]=owoce67[[#This Row],[rano maliny]], "maliny", IF(owoce67[[#This Row],[Ilość konfitury]]=owoce67[[#This Row],[magazyn truskawek]], "truskawki", "porzeczki"))</f>
        <v>truskawki</v>
      </c>
      <c r="L8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89">
        <f>IF(OR(owoce67[[#This Row],[nazwa składnika]]="maliny",owoce67[[#This Row],[nazwa składnika 2]]="maliny"),(owoce67[[#This Row],[rano maliny]]-owoce67[[#This Row],[Ilość konfitury]])*1,owoce67[[#This Row],[rano maliny]]*1)</f>
        <v>435</v>
      </c>
      <c r="N89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89">
        <f>IF(OR(owoce67[[#This Row],[nazwa składnika]]="porzeczki",owoce67[[#This Row],[nazwa składnika 2]]="porzeczki"),(owoce67[[#This Row],[magazyn_porzeczek]]-owoce67[[#This Row],[Ilość konfitury]])*1,owoce67[[#This Row],[magazyn_porzeczek]]*1)</f>
        <v>147</v>
      </c>
    </row>
    <row r="90" spans="1:15" x14ac:dyDescent="0.25">
      <c r="A90" s="1">
        <v>44040</v>
      </c>
      <c r="B90">
        <v>344</v>
      </c>
      <c r="C90">
        <v>348</v>
      </c>
      <c r="D90">
        <v>555</v>
      </c>
      <c r="E90">
        <f>M89+owoce67[[#This Row],[dostawa_malin]]</f>
        <v>779</v>
      </c>
      <c r="F90">
        <f>N89+owoce67[[#This Row],[dostawa_truskawek]]</f>
        <v>348</v>
      </c>
      <c r="G90">
        <f>O89+owoce67[[#This Row],[dostawa_porzeczek]]</f>
        <v>702</v>
      </c>
      <c r="H90">
        <f>MAX(owoce67[[#This Row],[rano maliny]:[magazyn_porzeczek]])</f>
        <v>779</v>
      </c>
      <c r="I90">
        <f>LARGE(owoce67[[#This Row],[rano maliny]:[magazyn_porzeczek]],2)</f>
        <v>702</v>
      </c>
      <c r="J90" t="str">
        <f>IF(owoce67[[#This Row],[pierwszy składnik]]=owoce67[[#This Row],[rano maliny]], "maliny", IF(owoce67[[#This Row],[pierwszy składnik]]=owoce67[[#This Row],[magazyn truskawek]], "truskawki", "porzeczki"))</f>
        <v>maliny</v>
      </c>
      <c r="K90" t="str">
        <f>IF(owoce67[[#This Row],[Ilość konfitury]]=owoce67[[#This Row],[rano maliny]], "maliny", IF(owoce67[[#This Row],[Ilość konfitury]]=owoce67[[#This Row],[magazyn truskawek]], "truskawki", "porzeczki"))</f>
        <v>porzeczki</v>
      </c>
      <c r="L9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90">
        <f>IF(OR(owoce67[[#This Row],[nazwa składnika]]="maliny",owoce67[[#This Row],[nazwa składnika 2]]="maliny"),(owoce67[[#This Row],[rano maliny]]-owoce67[[#This Row],[Ilość konfitury]])*1,owoce67[[#This Row],[rano maliny]]*1)</f>
        <v>77</v>
      </c>
      <c r="N90">
        <f>IF(OR(owoce67[[#This Row],[nazwa składnika]]="truskawki",owoce67[[#This Row],[nazwa składnika 2]]="truskawki"),(owoce67[[#This Row],[magazyn truskawek]]-owoce67[[#This Row],[Ilość konfitury]])*1,owoce67[[#This Row],[magazyn truskawek]]*1)</f>
        <v>348</v>
      </c>
      <c r="O90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91" spans="1:15" x14ac:dyDescent="0.25">
      <c r="A91" s="1">
        <v>44041</v>
      </c>
      <c r="B91">
        <v>303</v>
      </c>
      <c r="C91">
        <v>335</v>
      </c>
      <c r="D91">
        <v>436</v>
      </c>
      <c r="E91">
        <f>M90+owoce67[[#This Row],[dostawa_malin]]</f>
        <v>380</v>
      </c>
      <c r="F91">
        <f>N90+owoce67[[#This Row],[dostawa_truskawek]]</f>
        <v>683</v>
      </c>
      <c r="G91">
        <f>O90+owoce67[[#This Row],[dostawa_porzeczek]]</f>
        <v>436</v>
      </c>
      <c r="H91">
        <f>MAX(owoce67[[#This Row],[rano maliny]:[magazyn_porzeczek]])</f>
        <v>683</v>
      </c>
      <c r="I91">
        <f>LARGE(owoce67[[#This Row],[rano maliny]:[magazyn_porzeczek]],2)</f>
        <v>436</v>
      </c>
      <c r="J9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91" t="str">
        <f>IF(owoce67[[#This Row],[Ilość konfitury]]=owoce67[[#This Row],[rano maliny]], "maliny", IF(owoce67[[#This Row],[Ilość konfitury]]=owoce67[[#This Row],[magazyn truskawek]], "truskawki", "porzeczki"))</f>
        <v>porzeczki</v>
      </c>
      <c r="L9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91">
        <f>IF(OR(owoce67[[#This Row],[nazwa składnika]]="maliny",owoce67[[#This Row],[nazwa składnika 2]]="maliny"),(owoce67[[#This Row],[rano maliny]]-owoce67[[#This Row],[Ilość konfitury]])*1,owoce67[[#This Row],[rano maliny]]*1)</f>
        <v>380</v>
      </c>
      <c r="N91">
        <f>IF(OR(owoce67[[#This Row],[nazwa składnika]]="truskawki",owoce67[[#This Row],[nazwa składnika 2]]="truskawki"),(owoce67[[#This Row],[magazyn truskawek]]-owoce67[[#This Row],[Ilość konfitury]])*1,owoce67[[#This Row],[magazyn truskawek]]*1)</f>
        <v>247</v>
      </c>
      <c r="O91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92" spans="1:15" x14ac:dyDescent="0.25">
      <c r="A92" s="1">
        <v>44042</v>
      </c>
      <c r="B92">
        <v>433</v>
      </c>
      <c r="C92">
        <v>425</v>
      </c>
      <c r="D92">
        <v>422</v>
      </c>
      <c r="E92">
        <f>M91+owoce67[[#This Row],[dostawa_malin]]</f>
        <v>813</v>
      </c>
      <c r="F92">
        <f>N91+owoce67[[#This Row],[dostawa_truskawek]]</f>
        <v>672</v>
      </c>
      <c r="G92">
        <f>O91+owoce67[[#This Row],[dostawa_porzeczek]]</f>
        <v>422</v>
      </c>
      <c r="H92">
        <f>MAX(owoce67[[#This Row],[rano maliny]:[magazyn_porzeczek]])</f>
        <v>813</v>
      </c>
      <c r="I92">
        <f>LARGE(owoce67[[#This Row],[rano maliny]:[magazyn_porzeczek]],2)</f>
        <v>672</v>
      </c>
      <c r="J92" t="str">
        <f>IF(owoce67[[#This Row],[pierwszy składnik]]=owoce67[[#This Row],[rano maliny]], "maliny", IF(owoce67[[#This Row],[pierwszy składnik]]=owoce67[[#This Row],[magazyn truskawek]], "truskawki", "porzeczki"))</f>
        <v>maliny</v>
      </c>
      <c r="K92" t="str">
        <f>IF(owoce67[[#This Row],[Ilość konfitury]]=owoce67[[#This Row],[rano maliny]], "maliny", IF(owoce67[[#This Row],[Ilość konfitury]]=owoce67[[#This Row],[magazyn truskawek]], "truskawki", "porzeczki"))</f>
        <v>truskawki</v>
      </c>
      <c r="L9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92">
        <f>IF(OR(owoce67[[#This Row],[nazwa składnika]]="maliny",owoce67[[#This Row],[nazwa składnika 2]]="maliny"),(owoce67[[#This Row],[rano maliny]]-owoce67[[#This Row],[Ilość konfitury]])*1,owoce67[[#This Row],[rano maliny]]*1)</f>
        <v>141</v>
      </c>
      <c r="N92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92">
        <f>IF(OR(owoce67[[#This Row],[nazwa składnika]]="porzeczki",owoce67[[#This Row],[nazwa składnika 2]]="porzeczki"),(owoce67[[#This Row],[magazyn_porzeczek]]-owoce67[[#This Row],[Ilość konfitury]])*1,owoce67[[#This Row],[magazyn_porzeczek]]*1)</f>
        <v>422</v>
      </c>
    </row>
    <row r="93" spans="1:15" x14ac:dyDescent="0.25">
      <c r="A93" s="1">
        <v>44043</v>
      </c>
      <c r="B93">
        <v>350</v>
      </c>
      <c r="C93">
        <v>378</v>
      </c>
      <c r="D93">
        <v>419</v>
      </c>
      <c r="E93">
        <f>M92+owoce67[[#This Row],[dostawa_malin]]</f>
        <v>491</v>
      </c>
      <c r="F93">
        <f>N92+owoce67[[#This Row],[dostawa_truskawek]]</f>
        <v>378</v>
      </c>
      <c r="G93">
        <f>O92+owoce67[[#This Row],[dostawa_porzeczek]]</f>
        <v>841</v>
      </c>
      <c r="H93">
        <f>MAX(owoce67[[#This Row],[rano maliny]:[magazyn_porzeczek]])</f>
        <v>841</v>
      </c>
      <c r="I93">
        <f>LARGE(owoce67[[#This Row],[rano maliny]:[magazyn_porzeczek]],2)</f>
        <v>491</v>
      </c>
      <c r="J93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93" t="str">
        <f>IF(owoce67[[#This Row],[Ilość konfitury]]=owoce67[[#This Row],[rano maliny]], "maliny", IF(owoce67[[#This Row],[Ilość konfitury]]=owoce67[[#This Row],[magazyn truskawek]], "truskawki", "porzeczki"))</f>
        <v>maliny</v>
      </c>
      <c r="L9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93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93">
        <f>IF(OR(owoce67[[#This Row],[nazwa składnika]]="truskawki",owoce67[[#This Row],[nazwa składnika 2]]="truskawki"),(owoce67[[#This Row],[magazyn truskawek]]-owoce67[[#This Row],[Ilość konfitury]])*1,owoce67[[#This Row],[magazyn truskawek]]*1)</f>
        <v>378</v>
      </c>
      <c r="O93">
        <f>IF(OR(owoce67[[#This Row],[nazwa składnika]]="porzeczki",owoce67[[#This Row],[nazwa składnika 2]]="porzeczki"),(owoce67[[#This Row],[magazyn_porzeczek]]-owoce67[[#This Row],[Ilość konfitury]])*1,owoce67[[#This Row],[magazyn_porzeczek]]*1)</f>
        <v>350</v>
      </c>
    </row>
    <row r="94" spans="1:15" x14ac:dyDescent="0.25">
      <c r="A94" s="1">
        <v>44044</v>
      </c>
      <c r="B94">
        <v>396</v>
      </c>
      <c r="C94">
        <v>466</v>
      </c>
      <c r="D94">
        <v>434</v>
      </c>
      <c r="E94">
        <f>M93+owoce67[[#This Row],[dostawa_malin]]</f>
        <v>396</v>
      </c>
      <c r="F94">
        <f>N93+owoce67[[#This Row],[dostawa_truskawek]]</f>
        <v>844</v>
      </c>
      <c r="G94">
        <f>O93+owoce67[[#This Row],[dostawa_porzeczek]]</f>
        <v>784</v>
      </c>
      <c r="H94">
        <f>MAX(owoce67[[#This Row],[rano maliny]:[magazyn_porzeczek]])</f>
        <v>844</v>
      </c>
      <c r="I94">
        <f>LARGE(owoce67[[#This Row],[rano maliny]:[magazyn_porzeczek]],2)</f>
        <v>784</v>
      </c>
      <c r="J94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94" t="str">
        <f>IF(owoce67[[#This Row],[Ilość konfitury]]=owoce67[[#This Row],[rano maliny]], "maliny", IF(owoce67[[#This Row],[Ilość konfitury]]=owoce67[[#This Row],[magazyn truskawek]], "truskawki", "porzeczki"))</f>
        <v>porzeczki</v>
      </c>
      <c r="L9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94">
        <f>IF(OR(owoce67[[#This Row],[nazwa składnika]]="maliny",owoce67[[#This Row],[nazwa składnika 2]]="maliny"),(owoce67[[#This Row],[rano maliny]]-owoce67[[#This Row],[Ilość konfitury]])*1,owoce67[[#This Row],[rano maliny]]*1)</f>
        <v>396</v>
      </c>
      <c r="N94">
        <f>IF(OR(owoce67[[#This Row],[nazwa składnika]]="truskawki",owoce67[[#This Row],[nazwa składnika 2]]="truskawki"),(owoce67[[#This Row],[magazyn truskawek]]-owoce67[[#This Row],[Ilość konfitury]])*1,owoce67[[#This Row],[magazyn truskawek]]*1)</f>
        <v>60</v>
      </c>
      <c r="O94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95" spans="1:15" x14ac:dyDescent="0.25">
      <c r="A95" s="1">
        <v>44045</v>
      </c>
      <c r="B95">
        <v>495</v>
      </c>
      <c r="C95">
        <v>410</v>
      </c>
      <c r="D95">
        <v>418</v>
      </c>
      <c r="E95">
        <f>M94+owoce67[[#This Row],[dostawa_malin]]</f>
        <v>891</v>
      </c>
      <c r="F95">
        <f>N94+owoce67[[#This Row],[dostawa_truskawek]]</f>
        <v>470</v>
      </c>
      <c r="G95">
        <f>O94+owoce67[[#This Row],[dostawa_porzeczek]]</f>
        <v>418</v>
      </c>
      <c r="H95">
        <f>MAX(owoce67[[#This Row],[rano maliny]:[magazyn_porzeczek]])</f>
        <v>891</v>
      </c>
      <c r="I95">
        <f>LARGE(owoce67[[#This Row],[rano maliny]:[magazyn_porzeczek]],2)</f>
        <v>470</v>
      </c>
      <c r="J95" t="str">
        <f>IF(owoce67[[#This Row],[pierwszy składnik]]=owoce67[[#This Row],[rano maliny]], "maliny", IF(owoce67[[#This Row],[pierwszy składnik]]=owoce67[[#This Row],[magazyn truskawek]], "truskawki", "porzeczki"))</f>
        <v>maliny</v>
      </c>
      <c r="K95" t="str">
        <f>IF(owoce67[[#This Row],[Ilość konfitury]]=owoce67[[#This Row],[rano maliny]], "maliny", IF(owoce67[[#This Row],[Ilość konfitury]]=owoce67[[#This Row],[magazyn truskawek]], "truskawki", "porzeczki"))</f>
        <v>truskawki</v>
      </c>
      <c r="L9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95">
        <f>IF(OR(owoce67[[#This Row],[nazwa składnika]]="maliny",owoce67[[#This Row],[nazwa składnika 2]]="maliny"),(owoce67[[#This Row],[rano maliny]]-owoce67[[#This Row],[Ilość konfitury]])*1,owoce67[[#This Row],[rano maliny]]*1)</f>
        <v>421</v>
      </c>
      <c r="N95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95">
        <f>IF(OR(owoce67[[#This Row],[nazwa składnika]]="porzeczki",owoce67[[#This Row],[nazwa składnika 2]]="porzeczki"),(owoce67[[#This Row],[magazyn_porzeczek]]-owoce67[[#This Row],[Ilość konfitury]])*1,owoce67[[#This Row],[magazyn_porzeczek]]*1)</f>
        <v>418</v>
      </c>
    </row>
    <row r="96" spans="1:15" x14ac:dyDescent="0.25">
      <c r="A96" s="1">
        <v>44046</v>
      </c>
      <c r="B96">
        <v>420</v>
      </c>
      <c r="C96">
        <v>328</v>
      </c>
      <c r="D96">
        <v>422</v>
      </c>
      <c r="E96">
        <f>M95+owoce67[[#This Row],[dostawa_malin]]</f>
        <v>841</v>
      </c>
      <c r="F96">
        <f>N95+owoce67[[#This Row],[dostawa_truskawek]]</f>
        <v>328</v>
      </c>
      <c r="G96">
        <f>O95+owoce67[[#This Row],[dostawa_porzeczek]]</f>
        <v>840</v>
      </c>
      <c r="H96">
        <f>MAX(owoce67[[#This Row],[rano maliny]:[magazyn_porzeczek]])</f>
        <v>841</v>
      </c>
      <c r="I96">
        <f>LARGE(owoce67[[#This Row],[rano maliny]:[magazyn_porzeczek]],2)</f>
        <v>840</v>
      </c>
      <c r="J96" t="str">
        <f>IF(owoce67[[#This Row],[pierwszy składnik]]=owoce67[[#This Row],[rano maliny]], "maliny", IF(owoce67[[#This Row],[pierwszy składnik]]=owoce67[[#This Row],[magazyn truskawek]], "truskawki", "porzeczki"))</f>
        <v>maliny</v>
      </c>
      <c r="K96" t="str">
        <f>IF(owoce67[[#This Row],[Ilość konfitury]]=owoce67[[#This Row],[rano maliny]], "maliny", IF(owoce67[[#This Row],[Ilość konfitury]]=owoce67[[#This Row],[magazyn truskawek]], "truskawki", "porzeczki"))</f>
        <v>porzeczki</v>
      </c>
      <c r="L9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96">
        <f>IF(OR(owoce67[[#This Row],[nazwa składnika]]="maliny",owoce67[[#This Row],[nazwa składnika 2]]="maliny"),(owoce67[[#This Row],[rano maliny]]-owoce67[[#This Row],[Ilość konfitury]])*1,owoce67[[#This Row],[rano maliny]]*1)</f>
        <v>1</v>
      </c>
      <c r="N96">
        <f>IF(OR(owoce67[[#This Row],[nazwa składnika]]="truskawki",owoce67[[#This Row],[nazwa składnika 2]]="truskawki"),(owoce67[[#This Row],[magazyn truskawek]]-owoce67[[#This Row],[Ilość konfitury]])*1,owoce67[[#This Row],[magazyn truskawek]]*1)</f>
        <v>328</v>
      </c>
      <c r="O96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97" spans="1:15" x14ac:dyDescent="0.25">
      <c r="A97" s="1">
        <v>44047</v>
      </c>
      <c r="B97">
        <v>411</v>
      </c>
      <c r="C97">
        <v>481</v>
      </c>
      <c r="D97">
        <v>445</v>
      </c>
      <c r="E97">
        <f>M96+owoce67[[#This Row],[dostawa_malin]]</f>
        <v>412</v>
      </c>
      <c r="F97">
        <f>N96+owoce67[[#This Row],[dostawa_truskawek]]</f>
        <v>809</v>
      </c>
      <c r="G97">
        <f>O96+owoce67[[#This Row],[dostawa_porzeczek]]</f>
        <v>445</v>
      </c>
      <c r="H97">
        <f>MAX(owoce67[[#This Row],[rano maliny]:[magazyn_porzeczek]])</f>
        <v>809</v>
      </c>
      <c r="I97">
        <f>LARGE(owoce67[[#This Row],[rano maliny]:[magazyn_porzeczek]],2)</f>
        <v>445</v>
      </c>
      <c r="J97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97" t="str">
        <f>IF(owoce67[[#This Row],[Ilość konfitury]]=owoce67[[#This Row],[rano maliny]], "maliny", IF(owoce67[[#This Row],[Ilość konfitury]]=owoce67[[#This Row],[magazyn truskawek]], "truskawki", "porzeczki"))</f>
        <v>porzeczki</v>
      </c>
      <c r="L9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97">
        <f>IF(OR(owoce67[[#This Row],[nazwa składnika]]="maliny",owoce67[[#This Row],[nazwa składnika 2]]="maliny"),(owoce67[[#This Row],[rano maliny]]-owoce67[[#This Row],[Ilość konfitury]])*1,owoce67[[#This Row],[rano maliny]]*1)</f>
        <v>412</v>
      </c>
      <c r="N97">
        <f>IF(OR(owoce67[[#This Row],[nazwa składnika]]="truskawki",owoce67[[#This Row],[nazwa składnika 2]]="truskawki"),(owoce67[[#This Row],[magazyn truskawek]]-owoce67[[#This Row],[Ilość konfitury]])*1,owoce67[[#This Row],[magazyn truskawek]]*1)</f>
        <v>364</v>
      </c>
      <c r="O97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98" spans="1:15" x14ac:dyDescent="0.25">
      <c r="A98" s="1">
        <v>44048</v>
      </c>
      <c r="B98">
        <v>317</v>
      </c>
      <c r="C98">
        <v>434</v>
      </c>
      <c r="D98">
        <v>411</v>
      </c>
      <c r="E98">
        <f>M97+owoce67[[#This Row],[dostawa_malin]]</f>
        <v>729</v>
      </c>
      <c r="F98">
        <f>N97+owoce67[[#This Row],[dostawa_truskawek]]</f>
        <v>798</v>
      </c>
      <c r="G98">
        <f>O97+owoce67[[#This Row],[dostawa_porzeczek]]</f>
        <v>411</v>
      </c>
      <c r="H98">
        <f>MAX(owoce67[[#This Row],[rano maliny]:[magazyn_porzeczek]])</f>
        <v>798</v>
      </c>
      <c r="I98">
        <f>LARGE(owoce67[[#This Row],[rano maliny]:[magazyn_porzeczek]],2)</f>
        <v>729</v>
      </c>
      <c r="J98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98" t="str">
        <f>IF(owoce67[[#This Row],[Ilość konfitury]]=owoce67[[#This Row],[rano maliny]], "maliny", IF(owoce67[[#This Row],[Ilość konfitury]]=owoce67[[#This Row],[magazyn truskawek]], "truskawki", "porzeczki"))</f>
        <v>maliny</v>
      </c>
      <c r="L9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98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98">
        <f>IF(OR(owoce67[[#This Row],[nazwa składnika]]="truskawki",owoce67[[#This Row],[nazwa składnika 2]]="truskawki"),(owoce67[[#This Row],[magazyn truskawek]]-owoce67[[#This Row],[Ilość konfitury]])*1,owoce67[[#This Row],[magazyn truskawek]]*1)</f>
        <v>69</v>
      </c>
      <c r="O98">
        <f>IF(OR(owoce67[[#This Row],[nazwa składnika]]="porzeczki",owoce67[[#This Row],[nazwa składnika 2]]="porzeczki"),(owoce67[[#This Row],[magazyn_porzeczek]]-owoce67[[#This Row],[Ilość konfitury]])*1,owoce67[[#This Row],[magazyn_porzeczek]]*1)</f>
        <v>411</v>
      </c>
    </row>
    <row r="99" spans="1:15" x14ac:dyDescent="0.25">
      <c r="A99" s="1">
        <v>44049</v>
      </c>
      <c r="B99">
        <v>342</v>
      </c>
      <c r="C99">
        <v>465</v>
      </c>
      <c r="D99">
        <v>417</v>
      </c>
      <c r="E99">
        <f>M98+owoce67[[#This Row],[dostawa_malin]]</f>
        <v>342</v>
      </c>
      <c r="F99">
        <f>N98+owoce67[[#This Row],[dostawa_truskawek]]</f>
        <v>534</v>
      </c>
      <c r="G99">
        <f>O98+owoce67[[#This Row],[dostawa_porzeczek]]</f>
        <v>828</v>
      </c>
      <c r="H99">
        <f>MAX(owoce67[[#This Row],[rano maliny]:[magazyn_porzeczek]])</f>
        <v>828</v>
      </c>
      <c r="I99">
        <f>LARGE(owoce67[[#This Row],[rano maliny]:[magazyn_porzeczek]],2)</f>
        <v>534</v>
      </c>
      <c r="J99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99" t="str">
        <f>IF(owoce67[[#This Row],[Ilość konfitury]]=owoce67[[#This Row],[rano maliny]], "maliny", IF(owoce67[[#This Row],[Ilość konfitury]]=owoce67[[#This Row],[magazyn truskawek]], "truskawki", "porzeczki"))</f>
        <v>truskawki</v>
      </c>
      <c r="L9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99">
        <f>IF(OR(owoce67[[#This Row],[nazwa składnika]]="maliny",owoce67[[#This Row],[nazwa składnika 2]]="maliny"),(owoce67[[#This Row],[rano maliny]]-owoce67[[#This Row],[Ilość konfitury]])*1,owoce67[[#This Row],[rano maliny]]*1)</f>
        <v>342</v>
      </c>
      <c r="N99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99">
        <f>IF(OR(owoce67[[#This Row],[nazwa składnika]]="porzeczki",owoce67[[#This Row],[nazwa składnika 2]]="porzeczki"),(owoce67[[#This Row],[magazyn_porzeczek]]-owoce67[[#This Row],[Ilość konfitury]])*1,owoce67[[#This Row],[magazyn_porzeczek]]*1)</f>
        <v>294</v>
      </c>
    </row>
    <row r="100" spans="1:15" x14ac:dyDescent="0.25">
      <c r="A100" s="1">
        <v>44050</v>
      </c>
      <c r="B100">
        <v>450</v>
      </c>
      <c r="C100">
        <v>318</v>
      </c>
      <c r="D100">
        <v>490</v>
      </c>
      <c r="E100">
        <f>M99+owoce67[[#This Row],[dostawa_malin]]</f>
        <v>792</v>
      </c>
      <c r="F100">
        <f>N99+owoce67[[#This Row],[dostawa_truskawek]]</f>
        <v>318</v>
      </c>
      <c r="G100">
        <f>O99+owoce67[[#This Row],[dostawa_porzeczek]]</f>
        <v>784</v>
      </c>
      <c r="H100">
        <f>MAX(owoce67[[#This Row],[rano maliny]:[magazyn_porzeczek]])</f>
        <v>792</v>
      </c>
      <c r="I100">
        <f>LARGE(owoce67[[#This Row],[rano maliny]:[magazyn_porzeczek]],2)</f>
        <v>784</v>
      </c>
      <c r="J100" t="str">
        <f>IF(owoce67[[#This Row],[pierwszy składnik]]=owoce67[[#This Row],[rano maliny]], "maliny", IF(owoce67[[#This Row],[pierwszy składnik]]=owoce67[[#This Row],[magazyn truskawek]], "truskawki", "porzeczki"))</f>
        <v>maliny</v>
      </c>
      <c r="K100" t="str">
        <f>IF(owoce67[[#This Row],[Ilość konfitury]]=owoce67[[#This Row],[rano maliny]], "maliny", IF(owoce67[[#This Row],[Ilość konfitury]]=owoce67[[#This Row],[magazyn truskawek]], "truskawki", "porzeczki"))</f>
        <v>porzeczki</v>
      </c>
      <c r="L10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00">
        <f>IF(OR(owoce67[[#This Row],[nazwa składnika]]="maliny",owoce67[[#This Row],[nazwa składnika 2]]="maliny"),(owoce67[[#This Row],[rano maliny]]-owoce67[[#This Row],[Ilość konfitury]])*1,owoce67[[#This Row],[rano maliny]]*1)</f>
        <v>8</v>
      </c>
      <c r="N100">
        <f>IF(OR(owoce67[[#This Row],[nazwa składnika]]="truskawki",owoce67[[#This Row],[nazwa składnika 2]]="truskawki"),(owoce67[[#This Row],[magazyn truskawek]]-owoce67[[#This Row],[Ilość konfitury]])*1,owoce67[[#This Row],[magazyn truskawek]]*1)</f>
        <v>318</v>
      </c>
      <c r="O100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01" spans="1:15" x14ac:dyDescent="0.25">
      <c r="A101" s="1">
        <v>44051</v>
      </c>
      <c r="B101">
        <v>343</v>
      </c>
      <c r="C101">
        <v>329</v>
      </c>
      <c r="D101">
        <v>345</v>
      </c>
      <c r="E101">
        <f>M100+owoce67[[#This Row],[dostawa_malin]]</f>
        <v>351</v>
      </c>
      <c r="F101">
        <f>N100+owoce67[[#This Row],[dostawa_truskawek]]</f>
        <v>647</v>
      </c>
      <c r="G101">
        <f>O100+owoce67[[#This Row],[dostawa_porzeczek]]</f>
        <v>345</v>
      </c>
      <c r="H101">
        <f>MAX(owoce67[[#This Row],[rano maliny]:[magazyn_porzeczek]])</f>
        <v>647</v>
      </c>
      <c r="I101">
        <f>LARGE(owoce67[[#This Row],[rano maliny]:[magazyn_porzeczek]],2)</f>
        <v>351</v>
      </c>
      <c r="J10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01" t="str">
        <f>IF(owoce67[[#This Row],[Ilość konfitury]]=owoce67[[#This Row],[rano maliny]], "maliny", IF(owoce67[[#This Row],[Ilość konfitury]]=owoce67[[#This Row],[magazyn truskawek]], "truskawki", "porzeczki"))</f>
        <v>maliny</v>
      </c>
      <c r="L10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01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01">
        <f>IF(OR(owoce67[[#This Row],[nazwa składnika]]="truskawki",owoce67[[#This Row],[nazwa składnika 2]]="truskawki"),(owoce67[[#This Row],[magazyn truskawek]]-owoce67[[#This Row],[Ilość konfitury]])*1,owoce67[[#This Row],[magazyn truskawek]]*1)</f>
        <v>296</v>
      </c>
      <c r="O101">
        <f>IF(OR(owoce67[[#This Row],[nazwa składnika]]="porzeczki",owoce67[[#This Row],[nazwa składnika 2]]="porzeczki"),(owoce67[[#This Row],[magazyn_porzeczek]]-owoce67[[#This Row],[Ilość konfitury]])*1,owoce67[[#This Row],[magazyn_porzeczek]]*1)</f>
        <v>345</v>
      </c>
    </row>
    <row r="102" spans="1:15" x14ac:dyDescent="0.25">
      <c r="A102" s="1">
        <v>44052</v>
      </c>
      <c r="B102">
        <v>287</v>
      </c>
      <c r="C102">
        <v>328</v>
      </c>
      <c r="D102">
        <v>377</v>
      </c>
      <c r="E102">
        <f>M101+owoce67[[#This Row],[dostawa_malin]]</f>
        <v>287</v>
      </c>
      <c r="F102">
        <f>N101+owoce67[[#This Row],[dostawa_truskawek]]</f>
        <v>624</v>
      </c>
      <c r="G102">
        <f>O101+owoce67[[#This Row],[dostawa_porzeczek]]</f>
        <v>722</v>
      </c>
      <c r="H102">
        <f>MAX(owoce67[[#This Row],[rano maliny]:[magazyn_porzeczek]])</f>
        <v>722</v>
      </c>
      <c r="I102">
        <f>LARGE(owoce67[[#This Row],[rano maliny]:[magazyn_porzeczek]],2)</f>
        <v>624</v>
      </c>
      <c r="J102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02" t="str">
        <f>IF(owoce67[[#This Row],[Ilość konfitury]]=owoce67[[#This Row],[rano maliny]], "maliny", IF(owoce67[[#This Row],[Ilość konfitury]]=owoce67[[#This Row],[magazyn truskawek]], "truskawki", "porzeczki"))</f>
        <v>truskawki</v>
      </c>
      <c r="L10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02">
        <f>IF(OR(owoce67[[#This Row],[nazwa składnika]]="maliny",owoce67[[#This Row],[nazwa składnika 2]]="maliny"),(owoce67[[#This Row],[rano maliny]]-owoce67[[#This Row],[Ilość konfitury]])*1,owoce67[[#This Row],[rano maliny]]*1)</f>
        <v>287</v>
      </c>
      <c r="N102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02">
        <f>IF(OR(owoce67[[#This Row],[nazwa składnika]]="porzeczki",owoce67[[#This Row],[nazwa składnika 2]]="porzeczki"),(owoce67[[#This Row],[magazyn_porzeczek]]-owoce67[[#This Row],[Ilość konfitury]])*1,owoce67[[#This Row],[magazyn_porzeczek]]*1)</f>
        <v>98</v>
      </c>
    </row>
    <row r="103" spans="1:15" x14ac:dyDescent="0.25">
      <c r="A103" s="1">
        <v>44053</v>
      </c>
      <c r="B103">
        <v>298</v>
      </c>
      <c r="C103">
        <v>401</v>
      </c>
      <c r="D103">
        <v>416</v>
      </c>
      <c r="E103">
        <f>M102+owoce67[[#This Row],[dostawa_malin]]</f>
        <v>585</v>
      </c>
      <c r="F103">
        <f>N102+owoce67[[#This Row],[dostawa_truskawek]]</f>
        <v>401</v>
      </c>
      <c r="G103">
        <f>O102+owoce67[[#This Row],[dostawa_porzeczek]]</f>
        <v>514</v>
      </c>
      <c r="H103">
        <f>MAX(owoce67[[#This Row],[rano maliny]:[magazyn_porzeczek]])</f>
        <v>585</v>
      </c>
      <c r="I103">
        <f>LARGE(owoce67[[#This Row],[rano maliny]:[magazyn_porzeczek]],2)</f>
        <v>514</v>
      </c>
      <c r="J103" t="str">
        <f>IF(owoce67[[#This Row],[pierwszy składnik]]=owoce67[[#This Row],[rano maliny]], "maliny", IF(owoce67[[#This Row],[pierwszy składnik]]=owoce67[[#This Row],[magazyn truskawek]], "truskawki", "porzeczki"))</f>
        <v>maliny</v>
      </c>
      <c r="K103" t="str">
        <f>IF(owoce67[[#This Row],[Ilość konfitury]]=owoce67[[#This Row],[rano maliny]], "maliny", IF(owoce67[[#This Row],[Ilość konfitury]]=owoce67[[#This Row],[magazyn truskawek]], "truskawki", "porzeczki"))</f>
        <v>porzeczki</v>
      </c>
      <c r="L10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03">
        <f>IF(OR(owoce67[[#This Row],[nazwa składnika]]="maliny",owoce67[[#This Row],[nazwa składnika 2]]="maliny"),(owoce67[[#This Row],[rano maliny]]-owoce67[[#This Row],[Ilość konfitury]])*1,owoce67[[#This Row],[rano maliny]]*1)</f>
        <v>71</v>
      </c>
      <c r="N103">
        <f>IF(OR(owoce67[[#This Row],[nazwa składnika]]="truskawki",owoce67[[#This Row],[nazwa składnika 2]]="truskawki"),(owoce67[[#This Row],[magazyn truskawek]]-owoce67[[#This Row],[Ilość konfitury]])*1,owoce67[[#This Row],[magazyn truskawek]]*1)</f>
        <v>401</v>
      </c>
      <c r="O103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04" spans="1:15" x14ac:dyDescent="0.25">
      <c r="A104" s="1">
        <v>44054</v>
      </c>
      <c r="B104">
        <v>429</v>
      </c>
      <c r="C104">
        <v>348</v>
      </c>
      <c r="D104">
        <v>426</v>
      </c>
      <c r="E104">
        <f>M103+owoce67[[#This Row],[dostawa_malin]]</f>
        <v>500</v>
      </c>
      <c r="F104">
        <f>N103+owoce67[[#This Row],[dostawa_truskawek]]</f>
        <v>749</v>
      </c>
      <c r="G104">
        <f>O103+owoce67[[#This Row],[dostawa_porzeczek]]</f>
        <v>426</v>
      </c>
      <c r="H104">
        <f>MAX(owoce67[[#This Row],[rano maliny]:[magazyn_porzeczek]])</f>
        <v>749</v>
      </c>
      <c r="I104">
        <f>LARGE(owoce67[[#This Row],[rano maliny]:[magazyn_porzeczek]],2)</f>
        <v>500</v>
      </c>
      <c r="J104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04" t="str">
        <f>IF(owoce67[[#This Row],[Ilość konfitury]]=owoce67[[#This Row],[rano maliny]], "maliny", IF(owoce67[[#This Row],[Ilość konfitury]]=owoce67[[#This Row],[magazyn truskawek]], "truskawki", "porzeczki"))</f>
        <v>maliny</v>
      </c>
      <c r="L10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04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04">
        <f>IF(OR(owoce67[[#This Row],[nazwa składnika]]="truskawki",owoce67[[#This Row],[nazwa składnika 2]]="truskawki"),(owoce67[[#This Row],[magazyn truskawek]]-owoce67[[#This Row],[Ilość konfitury]])*1,owoce67[[#This Row],[magazyn truskawek]]*1)</f>
        <v>249</v>
      </c>
      <c r="O104">
        <f>IF(OR(owoce67[[#This Row],[nazwa składnika]]="porzeczki",owoce67[[#This Row],[nazwa składnika 2]]="porzeczki"),(owoce67[[#This Row],[magazyn_porzeczek]]-owoce67[[#This Row],[Ilość konfitury]])*1,owoce67[[#This Row],[magazyn_porzeczek]]*1)</f>
        <v>426</v>
      </c>
    </row>
    <row r="105" spans="1:15" x14ac:dyDescent="0.25">
      <c r="A105" s="1">
        <v>44055</v>
      </c>
      <c r="B105">
        <v>417</v>
      </c>
      <c r="C105">
        <v>457</v>
      </c>
      <c r="D105">
        <v>438</v>
      </c>
      <c r="E105">
        <f>M104+owoce67[[#This Row],[dostawa_malin]]</f>
        <v>417</v>
      </c>
      <c r="F105">
        <f>N104+owoce67[[#This Row],[dostawa_truskawek]]</f>
        <v>706</v>
      </c>
      <c r="G105">
        <f>O104+owoce67[[#This Row],[dostawa_porzeczek]]</f>
        <v>864</v>
      </c>
      <c r="H105">
        <f>MAX(owoce67[[#This Row],[rano maliny]:[magazyn_porzeczek]])</f>
        <v>864</v>
      </c>
      <c r="I105">
        <f>LARGE(owoce67[[#This Row],[rano maliny]:[magazyn_porzeczek]],2)</f>
        <v>706</v>
      </c>
      <c r="J105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05" t="str">
        <f>IF(owoce67[[#This Row],[Ilość konfitury]]=owoce67[[#This Row],[rano maliny]], "maliny", IF(owoce67[[#This Row],[Ilość konfitury]]=owoce67[[#This Row],[magazyn truskawek]], "truskawki", "porzeczki"))</f>
        <v>truskawki</v>
      </c>
      <c r="L10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05">
        <f>IF(OR(owoce67[[#This Row],[nazwa składnika]]="maliny",owoce67[[#This Row],[nazwa składnika 2]]="maliny"),(owoce67[[#This Row],[rano maliny]]-owoce67[[#This Row],[Ilość konfitury]])*1,owoce67[[#This Row],[rano maliny]]*1)</f>
        <v>417</v>
      </c>
      <c r="N105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05">
        <f>IF(OR(owoce67[[#This Row],[nazwa składnika]]="porzeczki",owoce67[[#This Row],[nazwa składnika 2]]="porzeczki"),(owoce67[[#This Row],[magazyn_porzeczek]]-owoce67[[#This Row],[Ilość konfitury]])*1,owoce67[[#This Row],[magazyn_porzeczek]]*1)</f>
        <v>158</v>
      </c>
    </row>
    <row r="106" spans="1:15" x14ac:dyDescent="0.25">
      <c r="A106" s="1">
        <v>44056</v>
      </c>
      <c r="B106">
        <v>384</v>
      </c>
      <c r="C106">
        <v>330</v>
      </c>
      <c r="D106">
        <v>292</v>
      </c>
      <c r="E106">
        <f>M105+owoce67[[#This Row],[dostawa_malin]]</f>
        <v>801</v>
      </c>
      <c r="F106">
        <f>N105+owoce67[[#This Row],[dostawa_truskawek]]</f>
        <v>330</v>
      </c>
      <c r="G106">
        <f>O105+owoce67[[#This Row],[dostawa_porzeczek]]</f>
        <v>450</v>
      </c>
      <c r="H106">
        <f>MAX(owoce67[[#This Row],[rano maliny]:[magazyn_porzeczek]])</f>
        <v>801</v>
      </c>
      <c r="I106">
        <f>LARGE(owoce67[[#This Row],[rano maliny]:[magazyn_porzeczek]],2)</f>
        <v>450</v>
      </c>
      <c r="J106" t="str">
        <f>IF(owoce67[[#This Row],[pierwszy składnik]]=owoce67[[#This Row],[rano maliny]], "maliny", IF(owoce67[[#This Row],[pierwszy składnik]]=owoce67[[#This Row],[magazyn truskawek]], "truskawki", "porzeczki"))</f>
        <v>maliny</v>
      </c>
      <c r="K106" t="str">
        <f>IF(owoce67[[#This Row],[Ilość konfitury]]=owoce67[[#This Row],[rano maliny]], "maliny", IF(owoce67[[#This Row],[Ilość konfitury]]=owoce67[[#This Row],[magazyn truskawek]], "truskawki", "porzeczki"))</f>
        <v>porzeczki</v>
      </c>
      <c r="L10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06">
        <f>IF(OR(owoce67[[#This Row],[nazwa składnika]]="maliny",owoce67[[#This Row],[nazwa składnika 2]]="maliny"),(owoce67[[#This Row],[rano maliny]]-owoce67[[#This Row],[Ilość konfitury]])*1,owoce67[[#This Row],[rano maliny]]*1)</f>
        <v>351</v>
      </c>
      <c r="N106">
        <f>IF(OR(owoce67[[#This Row],[nazwa składnika]]="truskawki",owoce67[[#This Row],[nazwa składnika 2]]="truskawki"),(owoce67[[#This Row],[magazyn truskawek]]-owoce67[[#This Row],[Ilość konfitury]])*1,owoce67[[#This Row],[magazyn truskawek]]*1)</f>
        <v>330</v>
      </c>
      <c r="O106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07" spans="1:15" x14ac:dyDescent="0.25">
      <c r="A107" s="1">
        <v>44057</v>
      </c>
      <c r="B107">
        <v>370</v>
      </c>
      <c r="C107">
        <v>388</v>
      </c>
      <c r="D107">
        <v>390</v>
      </c>
      <c r="E107">
        <f>M106+owoce67[[#This Row],[dostawa_malin]]</f>
        <v>721</v>
      </c>
      <c r="F107">
        <f>N106+owoce67[[#This Row],[dostawa_truskawek]]</f>
        <v>718</v>
      </c>
      <c r="G107">
        <f>O106+owoce67[[#This Row],[dostawa_porzeczek]]</f>
        <v>390</v>
      </c>
      <c r="H107">
        <f>MAX(owoce67[[#This Row],[rano maliny]:[magazyn_porzeczek]])</f>
        <v>721</v>
      </c>
      <c r="I107">
        <f>LARGE(owoce67[[#This Row],[rano maliny]:[magazyn_porzeczek]],2)</f>
        <v>718</v>
      </c>
      <c r="J107" t="str">
        <f>IF(owoce67[[#This Row],[pierwszy składnik]]=owoce67[[#This Row],[rano maliny]], "maliny", IF(owoce67[[#This Row],[pierwszy składnik]]=owoce67[[#This Row],[magazyn truskawek]], "truskawki", "porzeczki"))</f>
        <v>maliny</v>
      </c>
      <c r="K107" t="str">
        <f>IF(owoce67[[#This Row],[Ilość konfitury]]=owoce67[[#This Row],[rano maliny]], "maliny", IF(owoce67[[#This Row],[Ilość konfitury]]=owoce67[[#This Row],[magazyn truskawek]], "truskawki", "porzeczki"))</f>
        <v>truskawki</v>
      </c>
      <c r="L10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07">
        <f>IF(OR(owoce67[[#This Row],[nazwa składnika]]="maliny",owoce67[[#This Row],[nazwa składnika 2]]="maliny"),(owoce67[[#This Row],[rano maliny]]-owoce67[[#This Row],[Ilość konfitury]])*1,owoce67[[#This Row],[rano maliny]]*1)</f>
        <v>3</v>
      </c>
      <c r="N107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07">
        <f>IF(OR(owoce67[[#This Row],[nazwa składnika]]="porzeczki",owoce67[[#This Row],[nazwa składnika 2]]="porzeczki"),(owoce67[[#This Row],[magazyn_porzeczek]]-owoce67[[#This Row],[Ilość konfitury]])*1,owoce67[[#This Row],[magazyn_porzeczek]]*1)</f>
        <v>390</v>
      </c>
    </row>
    <row r="108" spans="1:15" x14ac:dyDescent="0.25">
      <c r="A108" s="1">
        <v>44058</v>
      </c>
      <c r="B108">
        <v>436</v>
      </c>
      <c r="C108">
        <v>298</v>
      </c>
      <c r="D108">
        <v>420</v>
      </c>
      <c r="E108">
        <f>M107+owoce67[[#This Row],[dostawa_malin]]</f>
        <v>439</v>
      </c>
      <c r="F108">
        <f>N107+owoce67[[#This Row],[dostawa_truskawek]]</f>
        <v>298</v>
      </c>
      <c r="G108">
        <f>O107+owoce67[[#This Row],[dostawa_porzeczek]]</f>
        <v>810</v>
      </c>
      <c r="H108">
        <f>MAX(owoce67[[#This Row],[rano maliny]:[magazyn_porzeczek]])</f>
        <v>810</v>
      </c>
      <c r="I108">
        <f>LARGE(owoce67[[#This Row],[rano maliny]:[magazyn_porzeczek]],2)</f>
        <v>439</v>
      </c>
      <c r="J108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08" t="str">
        <f>IF(owoce67[[#This Row],[Ilość konfitury]]=owoce67[[#This Row],[rano maliny]], "maliny", IF(owoce67[[#This Row],[Ilość konfitury]]=owoce67[[#This Row],[magazyn truskawek]], "truskawki", "porzeczki"))</f>
        <v>maliny</v>
      </c>
      <c r="L10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08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08">
        <f>IF(OR(owoce67[[#This Row],[nazwa składnika]]="truskawki",owoce67[[#This Row],[nazwa składnika 2]]="truskawki"),(owoce67[[#This Row],[magazyn truskawek]]-owoce67[[#This Row],[Ilość konfitury]])*1,owoce67[[#This Row],[magazyn truskawek]]*1)</f>
        <v>298</v>
      </c>
      <c r="O108">
        <f>IF(OR(owoce67[[#This Row],[nazwa składnika]]="porzeczki",owoce67[[#This Row],[nazwa składnika 2]]="porzeczki"),(owoce67[[#This Row],[magazyn_porzeczek]]-owoce67[[#This Row],[Ilość konfitury]])*1,owoce67[[#This Row],[magazyn_porzeczek]]*1)</f>
        <v>371</v>
      </c>
    </row>
    <row r="109" spans="1:15" x14ac:dyDescent="0.25">
      <c r="A109" s="1">
        <v>44059</v>
      </c>
      <c r="B109">
        <v>303</v>
      </c>
      <c r="C109">
        <v>429</v>
      </c>
      <c r="D109">
        <v>407</v>
      </c>
      <c r="E109">
        <f>M108+owoce67[[#This Row],[dostawa_malin]]</f>
        <v>303</v>
      </c>
      <c r="F109">
        <f>N108+owoce67[[#This Row],[dostawa_truskawek]]</f>
        <v>727</v>
      </c>
      <c r="G109">
        <f>O108+owoce67[[#This Row],[dostawa_porzeczek]]</f>
        <v>778</v>
      </c>
      <c r="H109">
        <f>MAX(owoce67[[#This Row],[rano maliny]:[magazyn_porzeczek]])</f>
        <v>778</v>
      </c>
      <c r="I109">
        <f>LARGE(owoce67[[#This Row],[rano maliny]:[magazyn_porzeczek]],2)</f>
        <v>727</v>
      </c>
      <c r="J109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09" t="str">
        <f>IF(owoce67[[#This Row],[Ilość konfitury]]=owoce67[[#This Row],[rano maliny]], "maliny", IF(owoce67[[#This Row],[Ilość konfitury]]=owoce67[[#This Row],[magazyn truskawek]], "truskawki", "porzeczki"))</f>
        <v>truskawki</v>
      </c>
      <c r="L10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09">
        <f>IF(OR(owoce67[[#This Row],[nazwa składnika]]="maliny",owoce67[[#This Row],[nazwa składnika 2]]="maliny"),(owoce67[[#This Row],[rano maliny]]-owoce67[[#This Row],[Ilość konfitury]])*1,owoce67[[#This Row],[rano maliny]]*1)</f>
        <v>303</v>
      </c>
      <c r="N109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09">
        <f>IF(OR(owoce67[[#This Row],[nazwa składnika]]="porzeczki",owoce67[[#This Row],[nazwa składnika 2]]="porzeczki"),(owoce67[[#This Row],[magazyn_porzeczek]]-owoce67[[#This Row],[Ilość konfitury]])*1,owoce67[[#This Row],[magazyn_porzeczek]]*1)</f>
        <v>51</v>
      </c>
    </row>
    <row r="110" spans="1:15" x14ac:dyDescent="0.25">
      <c r="A110" s="1">
        <v>44060</v>
      </c>
      <c r="B110">
        <v>449</v>
      </c>
      <c r="C110">
        <v>444</v>
      </c>
      <c r="D110">
        <v>425</v>
      </c>
      <c r="E110">
        <f>M109+owoce67[[#This Row],[dostawa_malin]]</f>
        <v>752</v>
      </c>
      <c r="F110">
        <f>N109+owoce67[[#This Row],[dostawa_truskawek]]</f>
        <v>444</v>
      </c>
      <c r="G110">
        <f>O109+owoce67[[#This Row],[dostawa_porzeczek]]</f>
        <v>476</v>
      </c>
      <c r="H110">
        <f>MAX(owoce67[[#This Row],[rano maliny]:[magazyn_porzeczek]])</f>
        <v>752</v>
      </c>
      <c r="I110">
        <f>LARGE(owoce67[[#This Row],[rano maliny]:[magazyn_porzeczek]],2)</f>
        <v>476</v>
      </c>
      <c r="J110" t="str">
        <f>IF(owoce67[[#This Row],[pierwszy składnik]]=owoce67[[#This Row],[rano maliny]], "maliny", IF(owoce67[[#This Row],[pierwszy składnik]]=owoce67[[#This Row],[magazyn truskawek]], "truskawki", "porzeczki"))</f>
        <v>maliny</v>
      </c>
      <c r="K110" t="str">
        <f>IF(owoce67[[#This Row],[Ilość konfitury]]=owoce67[[#This Row],[rano maliny]], "maliny", IF(owoce67[[#This Row],[Ilość konfitury]]=owoce67[[#This Row],[magazyn truskawek]], "truskawki", "porzeczki"))</f>
        <v>porzeczki</v>
      </c>
      <c r="L11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10">
        <f>IF(OR(owoce67[[#This Row],[nazwa składnika]]="maliny",owoce67[[#This Row],[nazwa składnika 2]]="maliny"),(owoce67[[#This Row],[rano maliny]]-owoce67[[#This Row],[Ilość konfitury]])*1,owoce67[[#This Row],[rano maliny]]*1)</f>
        <v>276</v>
      </c>
      <c r="N110">
        <f>IF(OR(owoce67[[#This Row],[nazwa składnika]]="truskawki",owoce67[[#This Row],[nazwa składnika 2]]="truskawki"),(owoce67[[#This Row],[magazyn truskawek]]-owoce67[[#This Row],[Ilość konfitury]])*1,owoce67[[#This Row],[magazyn truskawek]]*1)</f>
        <v>444</v>
      </c>
      <c r="O110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11" spans="1:15" x14ac:dyDescent="0.25">
      <c r="A111" s="1">
        <v>44061</v>
      </c>
      <c r="B111">
        <v>300</v>
      </c>
      <c r="C111">
        <v>358</v>
      </c>
      <c r="D111">
        <v>377</v>
      </c>
      <c r="E111">
        <f>M110+owoce67[[#This Row],[dostawa_malin]]</f>
        <v>576</v>
      </c>
      <c r="F111">
        <f>N110+owoce67[[#This Row],[dostawa_truskawek]]</f>
        <v>802</v>
      </c>
      <c r="G111">
        <f>O110+owoce67[[#This Row],[dostawa_porzeczek]]</f>
        <v>377</v>
      </c>
      <c r="H111">
        <f>MAX(owoce67[[#This Row],[rano maliny]:[magazyn_porzeczek]])</f>
        <v>802</v>
      </c>
      <c r="I111">
        <f>LARGE(owoce67[[#This Row],[rano maliny]:[magazyn_porzeczek]],2)</f>
        <v>576</v>
      </c>
      <c r="J11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11" t="str">
        <f>IF(owoce67[[#This Row],[Ilość konfitury]]=owoce67[[#This Row],[rano maliny]], "maliny", IF(owoce67[[#This Row],[Ilość konfitury]]=owoce67[[#This Row],[magazyn truskawek]], "truskawki", "porzeczki"))</f>
        <v>maliny</v>
      </c>
      <c r="L11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11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11">
        <f>IF(OR(owoce67[[#This Row],[nazwa składnika]]="truskawki",owoce67[[#This Row],[nazwa składnika 2]]="truskawki"),(owoce67[[#This Row],[magazyn truskawek]]-owoce67[[#This Row],[Ilość konfitury]])*1,owoce67[[#This Row],[magazyn truskawek]]*1)</f>
        <v>226</v>
      </c>
      <c r="O111">
        <f>IF(OR(owoce67[[#This Row],[nazwa składnika]]="porzeczki",owoce67[[#This Row],[nazwa składnika 2]]="porzeczki"),(owoce67[[#This Row],[magazyn_porzeczek]]-owoce67[[#This Row],[Ilość konfitury]])*1,owoce67[[#This Row],[magazyn_porzeczek]]*1)</f>
        <v>377</v>
      </c>
    </row>
    <row r="112" spans="1:15" x14ac:dyDescent="0.25">
      <c r="A112" s="1">
        <v>44062</v>
      </c>
      <c r="B112">
        <v>307</v>
      </c>
      <c r="C112">
        <v>417</v>
      </c>
      <c r="D112">
        <v>405</v>
      </c>
      <c r="E112">
        <f>M111+owoce67[[#This Row],[dostawa_malin]]</f>
        <v>307</v>
      </c>
      <c r="F112">
        <f>N111+owoce67[[#This Row],[dostawa_truskawek]]</f>
        <v>643</v>
      </c>
      <c r="G112">
        <f>O111+owoce67[[#This Row],[dostawa_porzeczek]]</f>
        <v>782</v>
      </c>
      <c r="H112">
        <f>MAX(owoce67[[#This Row],[rano maliny]:[magazyn_porzeczek]])</f>
        <v>782</v>
      </c>
      <c r="I112">
        <f>LARGE(owoce67[[#This Row],[rano maliny]:[magazyn_porzeczek]],2)</f>
        <v>643</v>
      </c>
      <c r="J112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12" t="str">
        <f>IF(owoce67[[#This Row],[Ilość konfitury]]=owoce67[[#This Row],[rano maliny]], "maliny", IF(owoce67[[#This Row],[Ilość konfitury]]=owoce67[[#This Row],[magazyn truskawek]], "truskawki", "porzeczki"))</f>
        <v>truskawki</v>
      </c>
      <c r="L11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12">
        <f>IF(OR(owoce67[[#This Row],[nazwa składnika]]="maliny",owoce67[[#This Row],[nazwa składnika 2]]="maliny"),(owoce67[[#This Row],[rano maliny]]-owoce67[[#This Row],[Ilość konfitury]])*1,owoce67[[#This Row],[rano maliny]]*1)</f>
        <v>307</v>
      </c>
      <c r="N112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12">
        <f>IF(OR(owoce67[[#This Row],[nazwa składnika]]="porzeczki",owoce67[[#This Row],[nazwa składnika 2]]="porzeczki"),(owoce67[[#This Row],[magazyn_porzeczek]]-owoce67[[#This Row],[Ilość konfitury]])*1,owoce67[[#This Row],[magazyn_porzeczek]]*1)</f>
        <v>139</v>
      </c>
    </row>
    <row r="113" spans="1:15" x14ac:dyDescent="0.25">
      <c r="A113" s="1">
        <v>44063</v>
      </c>
      <c r="B113">
        <v>314</v>
      </c>
      <c r="C113">
        <v>340</v>
      </c>
      <c r="D113">
        <v>345</v>
      </c>
      <c r="E113">
        <f>M112+owoce67[[#This Row],[dostawa_malin]]</f>
        <v>621</v>
      </c>
      <c r="F113">
        <f>N112+owoce67[[#This Row],[dostawa_truskawek]]</f>
        <v>340</v>
      </c>
      <c r="G113">
        <f>O112+owoce67[[#This Row],[dostawa_porzeczek]]</f>
        <v>484</v>
      </c>
      <c r="H113">
        <f>MAX(owoce67[[#This Row],[rano maliny]:[magazyn_porzeczek]])</f>
        <v>621</v>
      </c>
      <c r="I113">
        <f>LARGE(owoce67[[#This Row],[rano maliny]:[magazyn_porzeczek]],2)</f>
        <v>484</v>
      </c>
      <c r="J113" t="str">
        <f>IF(owoce67[[#This Row],[pierwszy składnik]]=owoce67[[#This Row],[rano maliny]], "maliny", IF(owoce67[[#This Row],[pierwszy składnik]]=owoce67[[#This Row],[magazyn truskawek]], "truskawki", "porzeczki"))</f>
        <v>maliny</v>
      </c>
      <c r="K113" t="str">
        <f>IF(owoce67[[#This Row],[Ilość konfitury]]=owoce67[[#This Row],[rano maliny]], "maliny", IF(owoce67[[#This Row],[Ilość konfitury]]=owoce67[[#This Row],[magazyn truskawek]], "truskawki", "porzeczki"))</f>
        <v>porzeczki</v>
      </c>
      <c r="L11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13">
        <f>IF(OR(owoce67[[#This Row],[nazwa składnika]]="maliny",owoce67[[#This Row],[nazwa składnika 2]]="maliny"),(owoce67[[#This Row],[rano maliny]]-owoce67[[#This Row],[Ilość konfitury]])*1,owoce67[[#This Row],[rano maliny]]*1)</f>
        <v>137</v>
      </c>
      <c r="N113">
        <f>IF(OR(owoce67[[#This Row],[nazwa składnika]]="truskawki",owoce67[[#This Row],[nazwa składnika 2]]="truskawki"),(owoce67[[#This Row],[magazyn truskawek]]-owoce67[[#This Row],[Ilość konfitury]])*1,owoce67[[#This Row],[magazyn truskawek]]*1)</f>
        <v>340</v>
      </c>
      <c r="O113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14" spans="1:15" x14ac:dyDescent="0.25">
      <c r="A114" s="1">
        <v>44064</v>
      </c>
      <c r="B114">
        <v>379</v>
      </c>
      <c r="C114">
        <v>288</v>
      </c>
      <c r="D114">
        <v>353</v>
      </c>
      <c r="E114">
        <f>M113+owoce67[[#This Row],[dostawa_malin]]</f>
        <v>516</v>
      </c>
      <c r="F114">
        <f>N113+owoce67[[#This Row],[dostawa_truskawek]]</f>
        <v>628</v>
      </c>
      <c r="G114">
        <f>O113+owoce67[[#This Row],[dostawa_porzeczek]]</f>
        <v>353</v>
      </c>
      <c r="H114">
        <f>MAX(owoce67[[#This Row],[rano maliny]:[magazyn_porzeczek]])</f>
        <v>628</v>
      </c>
      <c r="I114">
        <f>LARGE(owoce67[[#This Row],[rano maliny]:[magazyn_porzeczek]],2)</f>
        <v>516</v>
      </c>
      <c r="J114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14" t="str">
        <f>IF(owoce67[[#This Row],[Ilość konfitury]]=owoce67[[#This Row],[rano maliny]], "maliny", IF(owoce67[[#This Row],[Ilość konfitury]]=owoce67[[#This Row],[magazyn truskawek]], "truskawki", "porzeczki"))</f>
        <v>maliny</v>
      </c>
      <c r="L11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14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14">
        <f>IF(OR(owoce67[[#This Row],[nazwa składnika]]="truskawki",owoce67[[#This Row],[nazwa składnika 2]]="truskawki"),(owoce67[[#This Row],[magazyn truskawek]]-owoce67[[#This Row],[Ilość konfitury]])*1,owoce67[[#This Row],[magazyn truskawek]]*1)</f>
        <v>112</v>
      </c>
      <c r="O114">
        <f>IF(OR(owoce67[[#This Row],[nazwa składnika]]="porzeczki",owoce67[[#This Row],[nazwa składnika 2]]="porzeczki"),(owoce67[[#This Row],[magazyn_porzeczek]]-owoce67[[#This Row],[Ilość konfitury]])*1,owoce67[[#This Row],[magazyn_porzeczek]]*1)</f>
        <v>353</v>
      </c>
    </row>
    <row r="115" spans="1:15" x14ac:dyDescent="0.25">
      <c r="A115" s="1">
        <v>44065</v>
      </c>
      <c r="B115">
        <v>405</v>
      </c>
      <c r="C115">
        <v>454</v>
      </c>
      <c r="D115">
        <v>342</v>
      </c>
      <c r="E115">
        <f>M114+owoce67[[#This Row],[dostawa_malin]]</f>
        <v>405</v>
      </c>
      <c r="F115">
        <f>N114+owoce67[[#This Row],[dostawa_truskawek]]</f>
        <v>566</v>
      </c>
      <c r="G115">
        <f>O114+owoce67[[#This Row],[dostawa_porzeczek]]</f>
        <v>695</v>
      </c>
      <c r="H115">
        <f>MAX(owoce67[[#This Row],[rano maliny]:[magazyn_porzeczek]])</f>
        <v>695</v>
      </c>
      <c r="I115">
        <f>LARGE(owoce67[[#This Row],[rano maliny]:[magazyn_porzeczek]],2)</f>
        <v>566</v>
      </c>
      <c r="J115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15" t="str">
        <f>IF(owoce67[[#This Row],[Ilość konfitury]]=owoce67[[#This Row],[rano maliny]], "maliny", IF(owoce67[[#This Row],[Ilość konfitury]]=owoce67[[#This Row],[magazyn truskawek]], "truskawki", "porzeczki"))</f>
        <v>truskawki</v>
      </c>
      <c r="L11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15">
        <f>IF(OR(owoce67[[#This Row],[nazwa składnika]]="maliny",owoce67[[#This Row],[nazwa składnika 2]]="maliny"),(owoce67[[#This Row],[rano maliny]]-owoce67[[#This Row],[Ilość konfitury]])*1,owoce67[[#This Row],[rano maliny]]*1)</f>
        <v>405</v>
      </c>
      <c r="N115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15">
        <f>IF(OR(owoce67[[#This Row],[nazwa składnika]]="porzeczki",owoce67[[#This Row],[nazwa składnika 2]]="porzeczki"),(owoce67[[#This Row],[magazyn_porzeczek]]-owoce67[[#This Row],[Ilość konfitury]])*1,owoce67[[#This Row],[magazyn_porzeczek]]*1)</f>
        <v>129</v>
      </c>
    </row>
    <row r="116" spans="1:15" x14ac:dyDescent="0.25">
      <c r="A116" s="1">
        <v>44066</v>
      </c>
      <c r="B116">
        <v>407</v>
      </c>
      <c r="C116">
        <v>300</v>
      </c>
      <c r="D116">
        <v>365</v>
      </c>
      <c r="E116">
        <f>M115+owoce67[[#This Row],[dostawa_malin]]</f>
        <v>812</v>
      </c>
      <c r="F116">
        <f>N115+owoce67[[#This Row],[dostawa_truskawek]]</f>
        <v>300</v>
      </c>
      <c r="G116">
        <f>O115+owoce67[[#This Row],[dostawa_porzeczek]]</f>
        <v>494</v>
      </c>
      <c r="H116">
        <f>MAX(owoce67[[#This Row],[rano maliny]:[magazyn_porzeczek]])</f>
        <v>812</v>
      </c>
      <c r="I116">
        <f>LARGE(owoce67[[#This Row],[rano maliny]:[magazyn_porzeczek]],2)</f>
        <v>494</v>
      </c>
      <c r="J116" t="str">
        <f>IF(owoce67[[#This Row],[pierwszy składnik]]=owoce67[[#This Row],[rano maliny]], "maliny", IF(owoce67[[#This Row],[pierwszy składnik]]=owoce67[[#This Row],[magazyn truskawek]], "truskawki", "porzeczki"))</f>
        <v>maliny</v>
      </c>
      <c r="K116" t="str">
        <f>IF(owoce67[[#This Row],[Ilość konfitury]]=owoce67[[#This Row],[rano maliny]], "maliny", IF(owoce67[[#This Row],[Ilość konfitury]]=owoce67[[#This Row],[magazyn truskawek]], "truskawki", "porzeczki"))</f>
        <v>porzeczki</v>
      </c>
      <c r="L11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16">
        <f>IF(OR(owoce67[[#This Row],[nazwa składnika]]="maliny",owoce67[[#This Row],[nazwa składnika 2]]="maliny"),(owoce67[[#This Row],[rano maliny]]-owoce67[[#This Row],[Ilość konfitury]])*1,owoce67[[#This Row],[rano maliny]]*1)</f>
        <v>318</v>
      </c>
      <c r="N116">
        <f>IF(OR(owoce67[[#This Row],[nazwa składnika]]="truskawki",owoce67[[#This Row],[nazwa składnika 2]]="truskawki"),(owoce67[[#This Row],[magazyn truskawek]]-owoce67[[#This Row],[Ilość konfitury]])*1,owoce67[[#This Row],[magazyn truskawek]]*1)</f>
        <v>300</v>
      </c>
      <c r="O116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17" spans="1:15" x14ac:dyDescent="0.25">
      <c r="A117" s="1">
        <v>44067</v>
      </c>
      <c r="B117">
        <v>432</v>
      </c>
      <c r="C117">
        <v>423</v>
      </c>
      <c r="D117">
        <v>221</v>
      </c>
      <c r="E117">
        <f>M116+owoce67[[#This Row],[dostawa_malin]]</f>
        <v>750</v>
      </c>
      <c r="F117">
        <f>N116+owoce67[[#This Row],[dostawa_truskawek]]</f>
        <v>723</v>
      </c>
      <c r="G117">
        <f>O116+owoce67[[#This Row],[dostawa_porzeczek]]</f>
        <v>221</v>
      </c>
      <c r="H117">
        <f>MAX(owoce67[[#This Row],[rano maliny]:[magazyn_porzeczek]])</f>
        <v>750</v>
      </c>
      <c r="I117">
        <f>LARGE(owoce67[[#This Row],[rano maliny]:[magazyn_porzeczek]],2)</f>
        <v>723</v>
      </c>
      <c r="J117" t="str">
        <f>IF(owoce67[[#This Row],[pierwszy składnik]]=owoce67[[#This Row],[rano maliny]], "maliny", IF(owoce67[[#This Row],[pierwszy składnik]]=owoce67[[#This Row],[magazyn truskawek]], "truskawki", "porzeczki"))</f>
        <v>maliny</v>
      </c>
      <c r="K117" t="str">
        <f>IF(owoce67[[#This Row],[Ilość konfitury]]=owoce67[[#This Row],[rano maliny]], "maliny", IF(owoce67[[#This Row],[Ilość konfitury]]=owoce67[[#This Row],[magazyn truskawek]], "truskawki", "porzeczki"))</f>
        <v>truskawki</v>
      </c>
      <c r="L11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17">
        <f>IF(OR(owoce67[[#This Row],[nazwa składnika]]="maliny",owoce67[[#This Row],[nazwa składnika 2]]="maliny"),(owoce67[[#This Row],[rano maliny]]-owoce67[[#This Row],[Ilość konfitury]])*1,owoce67[[#This Row],[rano maliny]]*1)</f>
        <v>27</v>
      </c>
      <c r="N117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17">
        <f>IF(OR(owoce67[[#This Row],[nazwa składnika]]="porzeczki",owoce67[[#This Row],[nazwa składnika 2]]="porzeczki"),(owoce67[[#This Row],[magazyn_porzeczek]]-owoce67[[#This Row],[Ilość konfitury]])*1,owoce67[[#This Row],[magazyn_porzeczek]]*1)</f>
        <v>221</v>
      </c>
    </row>
    <row r="118" spans="1:15" x14ac:dyDescent="0.25">
      <c r="A118" s="1">
        <v>44068</v>
      </c>
      <c r="B118">
        <v>405</v>
      </c>
      <c r="C118">
        <v>449</v>
      </c>
      <c r="D118">
        <v>231</v>
      </c>
      <c r="E118">
        <f>M117+owoce67[[#This Row],[dostawa_malin]]</f>
        <v>432</v>
      </c>
      <c r="F118">
        <f>N117+owoce67[[#This Row],[dostawa_truskawek]]</f>
        <v>449</v>
      </c>
      <c r="G118">
        <f>O117+owoce67[[#This Row],[dostawa_porzeczek]]</f>
        <v>452</v>
      </c>
      <c r="H118">
        <f>MAX(owoce67[[#This Row],[rano maliny]:[magazyn_porzeczek]])</f>
        <v>452</v>
      </c>
      <c r="I118">
        <f>LARGE(owoce67[[#This Row],[rano maliny]:[magazyn_porzeczek]],2)</f>
        <v>449</v>
      </c>
      <c r="J118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18" t="str">
        <f>IF(owoce67[[#This Row],[Ilość konfitury]]=owoce67[[#This Row],[rano maliny]], "maliny", IF(owoce67[[#This Row],[Ilość konfitury]]=owoce67[[#This Row],[magazyn truskawek]], "truskawki", "porzeczki"))</f>
        <v>truskawki</v>
      </c>
      <c r="L11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18">
        <f>IF(OR(owoce67[[#This Row],[nazwa składnika]]="maliny",owoce67[[#This Row],[nazwa składnika 2]]="maliny"),(owoce67[[#This Row],[rano maliny]]-owoce67[[#This Row],[Ilość konfitury]])*1,owoce67[[#This Row],[rano maliny]]*1)</f>
        <v>432</v>
      </c>
      <c r="N118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18">
        <f>IF(OR(owoce67[[#This Row],[nazwa składnika]]="porzeczki",owoce67[[#This Row],[nazwa składnika 2]]="porzeczki"),(owoce67[[#This Row],[magazyn_porzeczek]]-owoce67[[#This Row],[Ilość konfitury]])*1,owoce67[[#This Row],[magazyn_porzeczek]]*1)</f>
        <v>3</v>
      </c>
    </row>
    <row r="119" spans="1:15" x14ac:dyDescent="0.25">
      <c r="A119" s="1">
        <v>44069</v>
      </c>
      <c r="B119">
        <v>162</v>
      </c>
      <c r="C119">
        <v>294</v>
      </c>
      <c r="D119">
        <v>255</v>
      </c>
      <c r="E119">
        <f>M118+owoce67[[#This Row],[dostawa_malin]]</f>
        <v>594</v>
      </c>
      <c r="F119">
        <f>N118+owoce67[[#This Row],[dostawa_truskawek]]</f>
        <v>294</v>
      </c>
      <c r="G119">
        <f>O118+owoce67[[#This Row],[dostawa_porzeczek]]</f>
        <v>258</v>
      </c>
      <c r="H119">
        <f>MAX(owoce67[[#This Row],[rano maliny]:[magazyn_porzeczek]])</f>
        <v>594</v>
      </c>
      <c r="I119">
        <f>LARGE(owoce67[[#This Row],[rano maliny]:[magazyn_porzeczek]],2)</f>
        <v>294</v>
      </c>
      <c r="J119" t="str">
        <f>IF(owoce67[[#This Row],[pierwszy składnik]]=owoce67[[#This Row],[rano maliny]], "maliny", IF(owoce67[[#This Row],[pierwszy składnik]]=owoce67[[#This Row],[magazyn truskawek]], "truskawki", "porzeczki"))</f>
        <v>maliny</v>
      </c>
      <c r="K119" t="str">
        <f>IF(owoce67[[#This Row],[Ilość konfitury]]=owoce67[[#This Row],[rano maliny]], "maliny", IF(owoce67[[#This Row],[Ilość konfitury]]=owoce67[[#This Row],[magazyn truskawek]], "truskawki", "porzeczki"))</f>
        <v>truskawki</v>
      </c>
      <c r="L11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19">
        <f>IF(OR(owoce67[[#This Row],[nazwa składnika]]="maliny",owoce67[[#This Row],[nazwa składnika 2]]="maliny"),(owoce67[[#This Row],[rano maliny]]-owoce67[[#This Row],[Ilość konfitury]])*1,owoce67[[#This Row],[rano maliny]]*1)</f>
        <v>300</v>
      </c>
      <c r="N119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19">
        <f>IF(OR(owoce67[[#This Row],[nazwa składnika]]="porzeczki",owoce67[[#This Row],[nazwa składnika 2]]="porzeczki"),(owoce67[[#This Row],[magazyn_porzeczek]]-owoce67[[#This Row],[Ilość konfitury]])*1,owoce67[[#This Row],[magazyn_porzeczek]]*1)</f>
        <v>258</v>
      </c>
    </row>
    <row r="120" spans="1:15" x14ac:dyDescent="0.25">
      <c r="A120" s="1">
        <v>44070</v>
      </c>
      <c r="B120">
        <v>297</v>
      </c>
      <c r="C120">
        <v>341</v>
      </c>
      <c r="D120">
        <v>223</v>
      </c>
      <c r="E120">
        <f>M119+owoce67[[#This Row],[dostawa_malin]]</f>
        <v>597</v>
      </c>
      <c r="F120">
        <f>N119+owoce67[[#This Row],[dostawa_truskawek]]</f>
        <v>341</v>
      </c>
      <c r="G120">
        <f>O119+owoce67[[#This Row],[dostawa_porzeczek]]</f>
        <v>481</v>
      </c>
      <c r="H120">
        <f>MAX(owoce67[[#This Row],[rano maliny]:[magazyn_porzeczek]])</f>
        <v>597</v>
      </c>
      <c r="I120">
        <f>LARGE(owoce67[[#This Row],[rano maliny]:[magazyn_porzeczek]],2)</f>
        <v>481</v>
      </c>
      <c r="J120" t="str">
        <f>IF(owoce67[[#This Row],[pierwszy składnik]]=owoce67[[#This Row],[rano maliny]], "maliny", IF(owoce67[[#This Row],[pierwszy składnik]]=owoce67[[#This Row],[magazyn truskawek]], "truskawki", "porzeczki"))</f>
        <v>maliny</v>
      </c>
      <c r="K120" t="str">
        <f>IF(owoce67[[#This Row],[Ilość konfitury]]=owoce67[[#This Row],[rano maliny]], "maliny", IF(owoce67[[#This Row],[Ilość konfitury]]=owoce67[[#This Row],[magazyn truskawek]], "truskawki", "porzeczki"))</f>
        <v>porzeczki</v>
      </c>
      <c r="L12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20">
        <f>IF(OR(owoce67[[#This Row],[nazwa składnika]]="maliny",owoce67[[#This Row],[nazwa składnika 2]]="maliny"),(owoce67[[#This Row],[rano maliny]]-owoce67[[#This Row],[Ilość konfitury]])*1,owoce67[[#This Row],[rano maliny]]*1)</f>
        <v>116</v>
      </c>
      <c r="N120">
        <f>IF(OR(owoce67[[#This Row],[nazwa składnika]]="truskawki",owoce67[[#This Row],[nazwa składnika 2]]="truskawki"),(owoce67[[#This Row],[magazyn truskawek]]-owoce67[[#This Row],[Ilość konfitury]])*1,owoce67[[#This Row],[magazyn truskawek]]*1)</f>
        <v>341</v>
      </c>
      <c r="O120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21" spans="1:15" x14ac:dyDescent="0.25">
      <c r="A121" s="1">
        <v>44071</v>
      </c>
      <c r="B121">
        <v>226</v>
      </c>
      <c r="C121">
        <v>329</v>
      </c>
      <c r="D121">
        <v>261</v>
      </c>
      <c r="E121">
        <f>M120+owoce67[[#This Row],[dostawa_malin]]</f>
        <v>342</v>
      </c>
      <c r="F121">
        <f>N120+owoce67[[#This Row],[dostawa_truskawek]]</f>
        <v>670</v>
      </c>
      <c r="G121">
        <f>O120+owoce67[[#This Row],[dostawa_porzeczek]]</f>
        <v>261</v>
      </c>
      <c r="H121">
        <f>MAX(owoce67[[#This Row],[rano maliny]:[magazyn_porzeczek]])</f>
        <v>670</v>
      </c>
      <c r="I121">
        <f>LARGE(owoce67[[#This Row],[rano maliny]:[magazyn_porzeczek]],2)</f>
        <v>342</v>
      </c>
      <c r="J12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21" t="str">
        <f>IF(owoce67[[#This Row],[Ilość konfitury]]=owoce67[[#This Row],[rano maliny]], "maliny", IF(owoce67[[#This Row],[Ilość konfitury]]=owoce67[[#This Row],[magazyn truskawek]], "truskawki", "porzeczki"))</f>
        <v>maliny</v>
      </c>
      <c r="L12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21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21">
        <f>IF(OR(owoce67[[#This Row],[nazwa składnika]]="truskawki",owoce67[[#This Row],[nazwa składnika 2]]="truskawki"),(owoce67[[#This Row],[magazyn truskawek]]-owoce67[[#This Row],[Ilość konfitury]])*1,owoce67[[#This Row],[magazyn truskawek]]*1)</f>
        <v>328</v>
      </c>
      <c r="O121">
        <f>IF(OR(owoce67[[#This Row],[nazwa składnika]]="porzeczki",owoce67[[#This Row],[nazwa składnika 2]]="porzeczki"),(owoce67[[#This Row],[magazyn_porzeczek]]-owoce67[[#This Row],[Ilość konfitury]])*1,owoce67[[#This Row],[magazyn_porzeczek]]*1)</f>
        <v>261</v>
      </c>
    </row>
    <row r="122" spans="1:15" x14ac:dyDescent="0.25">
      <c r="A122" s="1">
        <v>44072</v>
      </c>
      <c r="B122">
        <v>226</v>
      </c>
      <c r="C122">
        <v>256</v>
      </c>
      <c r="D122">
        <v>239</v>
      </c>
      <c r="E122">
        <f>M121+owoce67[[#This Row],[dostawa_malin]]</f>
        <v>226</v>
      </c>
      <c r="F122">
        <f>N121+owoce67[[#This Row],[dostawa_truskawek]]</f>
        <v>584</v>
      </c>
      <c r="G122">
        <f>O121+owoce67[[#This Row],[dostawa_porzeczek]]</f>
        <v>500</v>
      </c>
      <c r="H122">
        <f>MAX(owoce67[[#This Row],[rano maliny]:[magazyn_porzeczek]])</f>
        <v>584</v>
      </c>
      <c r="I122">
        <f>LARGE(owoce67[[#This Row],[rano maliny]:[magazyn_porzeczek]],2)</f>
        <v>500</v>
      </c>
      <c r="J122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22" t="str">
        <f>IF(owoce67[[#This Row],[Ilość konfitury]]=owoce67[[#This Row],[rano maliny]], "maliny", IF(owoce67[[#This Row],[Ilość konfitury]]=owoce67[[#This Row],[magazyn truskawek]], "truskawki", "porzeczki"))</f>
        <v>porzeczki</v>
      </c>
      <c r="L12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22">
        <f>IF(OR(owoce67[[#This Row],[nazwa składnika]]="maliny",owoce67[[#This Row],[nazwa składnika 2]]="maliny"),(owoce67[[#This Row],[rano maliny]]-owoce67[[#This Row],[Ilość konfitury]])*1,owoce67[[#This Row],[rano maliny]]*1)</f>
        <v>226</v>
      </c>
      <c r="N122">
        <f>IF(OR(owoce67[[#This Row],[nazwa składnika]]="truskawki",owoce67[[#This Row],[nazwa składnika 2]]="truskawki"),(owoce67[[#This Row],[magazyn truskawek]]-owoce67[[#This Row],[Ilość konfitury]])*1,owoce67[[#This Row],[magazyn truskawek]]*1)</f>
        <v>84</v>
      </c>
      <c r="O122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23" spans="1:15" x14ac:dyDescent="0.25">
      <c r="A123" s="1">
        <v>44073</v>
      </c>
      <c r="B123">
        <v>287</v>
      </c>
      <c r="C123">
        <v>217</v>
      </c>
      <c r="D123">
        <v>262</v>
      </c>
      <c r="E123">
        <f>M122+owoce67[[#This Row],[dostawa_malin]]</f>
        <v>513</v>
      </c>
      <c r="F123">
        <f>N122+owoce67[[#This Row],[dostawa_truskawek]]</f>
        <v>301</v>
      </c>
      <c r="G123">
        <f>O122+owoce67[[#This Row],[dostawa_porzeczek]]</f>
        <v>262</v>
      </c>
      <c r="H123">
        <f>MAX(owoce67[[#This Row],[rano maliny]:[magazyn_porzeczek]])</f>
        <v>513</v>
      </c>
      <c r="I123">
        <f>LARGE(owoce67[[#This Row],[rano maliny]:[magazyn_porzeczek]],2)</f>
        <v>301</v>
      </c>
      <c r="J123" t="str">
        <f>IF(owoce67[[#This Row],[pierwszy składnik]]=owoce67[[#This Row],[rano maliny]], "maliny", IF(owoce67[[#This Row],[pierwszy składnik]]=owoce67[[#This Row],[magazyn truskawek]], "truskawki", "porzeczki"))</f>
        <v>maliny</v>
      </c>
      <c r="K123" t="str">
        <f>IF(owoce67[[#This Row],[Ilość konfitury]]=owoce67[[#This Row],[rano maliny]], "maliny", IF(owoce67[[#This Row],[Ilość konfitury]]=owoce67[[#This Row],[magazyn truskawek]], "truskawki", "porzeczki"))</f>
        <v>truskawki</v>
      </c>
      <c r="L12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23">
        <f>IF(OR(owoce67[[#This Row],[nazwa składnika]]="maliny",owoce67[[#This Row],[nazwa składnika 2]]="maliny"),(owoce67[[#This Row],[rano maliny]]-owoce67[[#This Row],[Ilość konfitury]])*1,owoce67[[#This Row],[rano maliny]]*1)</f>
        <v>212</v>
      </c>
      <c r="N123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23">
        <f>IF(OR(owoce67[[#This Row],[nazwa składnika]]="porzeczki",owoce67[[#This Row],[nazwa składnika 2]]="porzeczki"),(owoce67[[#This Row],[magazyn_porzeczek]]-owoce67[[#This Row],[Ilość konfitury]])*1,owoce67[[#This Row],[magazyn_porzeczek]]*1)</f>
        <v>262</v>
      </c>
    </row>
    <row r="124" spans="1:15" x14ac:dyDescent="0.25">
      <c r="A124" s="1">
        <v>44074</v>
      </c>
      <c r="B124">
        <v>351</v>
      </c>
      <c r="C124">
        <v>266</v>
      </c>
      <c r="D124">
        <v>226</v>
      </c>
      <c r="E124">
        <f>M123+owoce67[[#This Row],[dostawa_malin]]</f>
        <v>563</v>
      </c>
      <c r="F124">
        <f>N123+owoce67[[#This Row],[dostawa_truskawek]]</f>
        <v>266</v>
      </c>
      <c r="G124">
        <f>O123+owoce67[[#This Row],[dostawa_porzeczek]]</f>
        <v>488</v>
      </c>
      <c r="H124">
        <f>MAX(owoce67[[#This Row],[rano maliny]:[magazyn_porzeczek]])</f>
        <v>563</v>
      </c>
      <c r="I124">
        <f>LARGE(owoce67[[#This Row],[rano maliny]:[magazyn_porzeczek]],2)</f>
        <v>488</v>
      </c>
      <c r="J124" t="str">
        <f>IF(owoce67[[#This Row],[pierwszy składnik]]=owoce67[[#This Row],[rano maliny]], "maliny", IF(owoce67[[#This Row],[pierwszy składnik]]=owoce67[[#This Row],[magazyn truskawek]], "truskawki", "porzeczki"))</f>
        <v>maliny</v>
      </c>
      <c r="K124" t="str">
        <f>IF(owoce67[[#This Row],[Ilość konfitury]]=owoce67[[#This Row],[rano maliny]], "maliny", IF(owoce67[[#This Row],[Ilość konfitury]]=owoce67[[#This Row],[magazyn truskawek]], "truskawki", "porzeczki"))</f>
        <v>porzeczki</v>
      </c>
      <c r="L12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24">
        <f>IF(OR(owoce67[[#This Row],[nazwa składnika]]="maliny",owoce67[[#This Row],[nazwa składnika 2]]="maliny"),(owoce67[[#This Row],[rano maliny]]-owoce67[[#This Row],[Ilość konfitury]])*1,owoce67[[#This Row],[rano maliny]]*1)</f>
        <v>75</v>
      </c>
      <c r="N124">
        <f>IF(OR(owoce67[[#This Row],[nazwa składnika]]="truskawki",owoce67[[#This Row],[nazwa składnika 2]]="truskawki"),(owoce67[[#This Row],[magazyn truskawek]]-owoce67[[#This Row],[Ilość konfitury]])*1,owoce67[[#This Row],[magazyn truskawek]]*1)</f>
        <v>266</v>
      </c>
      <c r="O124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25" spans="1:15" x14ac:dyDescent="0.25">
      <c r="A125" s="1">
        <v>44075</v>
      </c>
      <c r="B125">
        <v>214</v>
      </c>
      <c r="C125">
        <v>260</v>
      </c>
      <c r="D125">
        <v>241</v>
      </c>
      <c r="E125">
        <f>M124+owoce67[[#This Row],[dostawa_malin]]</f>
        <v>289</v>
      </c>
      <c r="F125">
        <f>N124+owoce67[[#This Row],[dostawa_truskawek]]</f>
        <v>526</v>
      </c>
      <c r="G125">
        <f>O124+owoce67[[#This Row],[dostawa_porzeczek]]</f>
        <v>241</v>
      </c>
      <c r="H125">
        <f>MAX(owoce67[[#This Row],[rano maliny]:[magazyn_porzeczek]])</f>
        <v>526</v>
      </c>
      <c r="I125">
        <f>LARGE(owoce67[[#This Row],[rano maliny]:[magazyn_porzeczek]],2)</f>
        <v>289</v>
      </c>
      <c r="J125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25" t="str">
        <f>IF(owoce67[[#This Row],[Ilość konfitury]]=owoce67[[#This Row],[rano maliny]], "maliny", IF(owoce67[[#This Row],[Ilość konfitury]]=owoce67[[#This Row],[magazyn truskawek]], "truskawki", "porzeczki"))</f>
        <v>maliny</v>
      </c>
      <c r="L12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25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25">
        <f>IF(OR(owoce67[[#This Row],[nazwa składnika]]="truskawki",owoce67[[#This Row],[nazwa składnika 2]]="truskawki"),(owoce67[[#This Row],[magazyn truskawek]]-owoce67[[#This Row],[Ilość konfitury]])*1,owoce67[[#This Row],[magazyn truskawek]]*1)</f>
        <v>237</v>
      </c>
      <c r="O125">
        <f>IF(OR(owoce67[[#This Row],[nazwa składnika]]="porzeczki",owoce67[[#This Row],[nazwa składnika 2]]="porzeczki"),(owoce67[[#This Row],[magazyn_porzeczek]]-owoce67[[#This Row],[Ilość konfitury]])*1,owoce67[[#This Row],[magazyn_porzeczek]]*1)</f>
        <v>241</v>
      </c>
    </row>
    <row r="126" spans="1:15" x14ac:dyDescent="0.25">
      <c r="A126" s="1">
        <v>44076</v>
      </c>
      <c r="B126">
        <v>282</v>
      </c>
      <c r="C126">
        <v>227</v>
      </c>
      <c r="D126">
        <v>258</v>
      </c>
      <c r="E126">
        <f>M125+owoce67[[#This Row],[dostawa_malin]]</f>
        <v>282</v>
      </c>
      <c r="F126">
        <f>N125+owoce67[[#This Row],[dostawa_truskawek]]</f>
        <v>464</v>
      </c>
      <c r="G126">
        <f>O125+owoce67[[#This Row],[dostawa_porzeczek]]</f>
        <v>499</v>
      </c>
      <c r="H126">
        <f>MAX(owoce67[[#This Row],[rano maliny]:[magazyn_porzeczek]])</f>
        <v>499</v>
      </c>
      <c r="I126">
        <f>LARGE(owoce67[[#This Row],[rano maliny]:[magazyn_porzeczek]],2)</f>
        <v>464</v>
      </c>
      <c r="J126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26" t="str">
        <f>IF(owoce67[[#This Row],[Ilość konfitury]]=owoce67[[#This Row],[rano maliny]], "maliny", IF(owoce67[[#This Row],[Ilość konfitury]]=owoce67[[#This Row],[magazyn truskawek]], "truskawki", "porzeczki"))</f>
        <v>truskawki</v>
      </c>
      <c r="L12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26">
        <f>IF(OR(owoce67[[#This Row],[nazwa składnika]]="maliny",owoce67[[#This Row],[nazwa składnika 2]]="maliny"),(owoce67[[#This Row],[rano maliny]]-owoce67[[#This Row],[Ilość konfitury]])*1,owoce67[[#This Row],[rano maliny]]*1)</f>
        <v>282</v>
      </c>
      <c r="N126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26">
        <f>IF(OR(owoce67[[#This Row],[nazwa składnika]]="porzeczki",owoce67[[#This Row],[nazwa składnika 2]]="porzeczki"),(owoce67[[#This Row],[magazyn_porzeczek]]-owoce67[[#This Row],[Ilość konfitury]])*1,owoce67[[#This Row],[magazyn_porzeczek]]*1)</f>
        <v>35</v>
      </c>
    </row>
    <row r="127" spans="1:15" x14ac:dyDescent="0.25">
      <c r="A127" s="1">
        <v>44077</v>
      </c>
      <c r="B127">
        <v>257</v>
      </c>
      <c r="C127">
        <v>251</v>
      </c>
      <c r="D127">
        <v>252</v>
      </c>
      <c r="E127">
        <f>M126+owoce67[[#This Row],[dostawa_malin]]</f>
        <v>539</v>
      </c>
      <c r="F127">
        <f>N126+owoce67[[#This Row],[dostawa_truskawek]]</f>
        <v>251</v>
      </c>
      <c r="G127">
        <f>O126+owoce67[[#This Row],[dostawa_porzeczek]]</f>
        <v>287</v>
      </c>
      <c r="H127">
        <f>MAX(owoce67[[#This Row],[rano maliny]:[magazyn_porzeczek]])</f>
        <v>539</v>
      </c>
      <c r="I127">
        <f>LARGE(owoce67[[#This Row],[rano maliny]:[magazyn_porzeczek]],2)</f>
        <v>287</v>
      </c>
      <c r="J127" t="str">
        <f>IF(owoce67[[#This Row],[pierwszy składnik]]=owoce67[[#This Row],[rano maliny]], "maliny", IF(owoce67[[#This Row],[pierwszy składnik]]=owoce67[[#This Row],[magazyn truskawek]], "truskawki", "porzeczki"))</f>
        <v>maliny</v>
      </c>
      <c r="K127" t="str">
        <f>IF(owoce67[[#This Row],[Ilość konfitury]]=owoce67[[#This Row],[rano maliny]], "maliny", IF(owoce67[[#This Row],[Ilość konfitury]]=owoce67[[#This Row],[magazyn truskawek]], "truskawki", "porzeczki"))</f>
        <v>porzeczki</v>
      </c>
      <c r="L12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27">
        <f>IF(OR(owoce67[[#This Row],[nazwa składnika]]="maliny",owoce67[[#This Row],[nazwa składnika 2]]="maliny"),(owoce67[[#This Row],[rano maliny]]-owoce67[[#This Row],[Ilość konfitury]])*1,owoce67[[#This Row],[rano maliny]]*1)</f>
        <v>252</v>
      </c>
      <c r="N127">
        <f>IF(OR(owoce67[[#This Row],[nazwa składnika]]="truskawki",owoce67[[#This Row],[nazwa składnika 2]]="truskawki"),(owoce67[[#This Row],[magazyn truskawek]]-owoce67[[#This Row],[Ilość konfitury]])*1,owoce67[[#This Row],[magazyn truskawek]]*1)</f>
        <v>251</v>
      </c>
      <c r="O127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28" spans="1:15" x14ac:dyDescent="0.25">
      <c r="A128" s="1">
        <v>44078</v>
      </c>
      <c r="B128">
        <v>172</v>
      </c>
      <c r="C128">
        <v>171</v>
      </c>
      <c r="D128">
        <v>268</v>
      </c>
      <c r="E128">
        <f>M127+owoce67[[#This Row],[dostawa_malin]]</f>
        <v>424</v>
      </c>
      <c r="F128">
        <f>N127+owoce67[[#This Row],[dostawa_truskawek]]</f>
        <v>422</v>
      </c>
      <c r="G128">
        <f>O127+owoce67[[#This Row],[dostawa_porzeczek]]</f>
        <v>268</v>
      </c>
      <c r="H128">
        <f>MAX(owoce67[[#This Row],[rano maliny]:[magazyn_porzeczek]])</f>
        <v>424</v>
      </c>
      <c r="I128">
        <f>LARGE(owoce67[[#This Row],[rano maliny]:[magazyn_porzeczek]],2)</f>
        <v>422</v>
      </c>
      <c r="J128" t="str">
        <f>IF(owoce67[[#This Row],[pierwszy składnik]]=owoce67[[#This Row],[rano maliny]], "maliny", IF(owoce67[[#This Row],[pierwszy składnik]]=owoce67[[#This Row],[magazyn truskawek]], "truskawki", "porzeczki"))</f>
        <v>maliny</v>
      </c>
      <c r="K128" t="str">
        <f>IF(owoce67[[#This Row],[Ilość konfitury]]=owoce67[[#This Row],[rano maliny]], "maliny", IF(owoce67[[#This Row],[Ilość konfitury]]=owoce67[[#This Row],[magazyn truskawek]], "truskawki", "porzeczki"))</f>
        <v>truskawki</v>
      </c>
      <c r="L12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28">
        <f>IF(OR(owoce67[[#This Row],[nazwa składnika]]="maliny",owoce67[[#This Row],[nazwa składnika 2]]="maliny"),(owoce67[[#This Row],[rano maliny]]-owoce67[[#This Row],[Ilość konfitury]])*1,owoce67[[#This Row],[rano maliny]]*1)</f>
        <v>2</v>
      </c>
      <c r="N128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28">
        <f>IF(OR(owoce67[[#This Row],[nazwa składnika]]="porzeczki",owoce67[[#This Row],[nazwa składnika 2]]="porzeczki"),(owoce67[[#This Row],[magazyn_porzeczek]]-owoce67[[#This Row],[Ilość konfitury]])*1,owoce67[[#This Row],[magazyn_porzeczek]]*1)</f>
        <v>268</v>
      </c>
    </row>
    <row r="129" spans="1:15" x14ac:dyDescent="0.25">
      <c r="A129" s="1">
        <v>44079</v>
      </c>
      <c r="B129">
        <v>197</v>
      </c>
      <c r="C129">
        <v>326</v>
      </c>
      <c r="D129">
        <v>224</v>
      </c>
      <c r="E129">
        <f>M128+owoce67[[#This Row],[dostawa_malin]]</f>
        <v>199</v>
      </c>
      <c r="F129">
        <f>N128+owoce67[[#This Row],[dostawa_truskawek]]</f>
        <v>326</v>
      </c>
      <c r="G129">
        <f>O128+owoce67[[#This Row],[dostawa_porzeczek]]</f>
        <v>492</v>
      </c>
      <c r="H129">
        <f>MAX(owoce67[[#This Row],[rano maliny]:[magazyn_porzeczek]])</f>
        <v>492</v>
      </c>
      <c r="I129">
        <f>LARGE(owoce67[[#This Row],[rano maliny]:[magazyn_porzeczek]],2)</f>
        <v>326</v>
      </c>
      <c r="J129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29" t="str">
        <f>IF(owoce67[[#This Row],[Ilość konfitury]]=owoce67[[#This Row],[rano maliny]], "maliny", IF(owoce67[[#This Row],[Ilość konfitury]]=owoce67[[#This Row],[magazyn truskawek]], "truskawki", "porzeczki"))</f>
        <v>truskawki</v>
      </c>
      <c r="L12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29">
        <f>IF(OR(owoce67[[#This Row],[nazwa składnika]]="maliny",owoce67[[#This Row],[nazwa składnika 2]]="maliny"),(owoce67[[#This Row],[rano maliny]]-owoce67[[#This Row],[Ilość konfitury]])*1,owoce67[[#This Row],[rano maliny]]*1)</f>
        <v>199</v>
      </c>
      <c r="N129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29">
        <f>IF(OR(owoce67[[#This Row],[nazwa składnika]]="porzeczki",owoce67[[#This Row],[nazwa składnika 2]]="porzeczki"),(owoce67[[#This Row],[magazyn_porzeczek]]-owoce67[[#This Row],[Ilość konfitury]])*1,owoce67[[#This Row],[magazyn_porzeczek]]*1)</f>
        <v>166</v>
      </c>
    </row>
    <row r="130" spans="1:15" x14ac:dyDescent="0.25">
      <c r="A130" s="1">
        <v>44080</v>
      </c>
      <c r="B130">
        <v>292</v>
      </c>
      <c r="C130">
        <v>329</v>
      </c>
      <c r="D130">
        <v>255</v>
      </c>
      <c r="E130">
        <f>M129+owoce67[[#This Row],[dostawa_malin]]</f>
        <v>491</v>
      </c>
      <c r="F130">
        <f>N129+owoce67[[#This Row],[dostawa_truskawek]]</f>
        <v>329</v>
      </c>
      <c r="G130">
        <f>O129+owoce67[[#This Row],[dostawa_porzeczek]]</f>
        <v>421</v>
      </c>
      <c r="H130">
        <f>MAX(owoce67[[#This Row],[rano maliny]:[magazyn_porzeczek]])</f>
        <v>491</v>
      </c>
      <c r="I130">
        <f>LARGE(owoce67[[#This Row],[rano maliny]:[magazyn_porzeczek]],2)</f>
        <v>421</v>
      </c>
      <c r="J130" t="str">
        <f>IF(owoce67[[#This Row],[pierwszy składnik]]=owoce67[[#This Row],[rano maliny]], "maliny", IF(owoce67[[#This Row],[pierwszy składnik]]=owoce67[[#This Row],[magazyn truskawek]], "truskawki", "porzeczki"))</f>
        <v>maliny</v>
      </c>
      <c r="K130" t="str">
        <f>IF(owoce67[[#This Row],[Ilość konfitury]]=owoce67[[#This Row],[rano maliny]], "maliny", IF(owoce67[[#This Row],[Ilość konfitury]]=owoce67[[#This Row],[magazyn truskawek]], "truskawki", "porzeczki"))</f>
        <v>porzeczki</v>
      </c>
      <c r="L13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30">
        <f>IF(OR(owoce67[[#This Row],[nazwa składnika]]="maliny",owoce67[[#This Row],[nazwa składnika 2]]="maliny"),(owoce67[[#This Row],[rano maliny]]-owoce67[[#This Row],[Ilość konfitury]])*1,owoce67[[#This Row],[rano maliny]]*1)</f>
        <v>70</v>
      </c>
      <c r="N130">
        <f>IF(OR(owoce67[[#This Row],[nazwa składnika]]="truskawki",owoce67[[#This Row],[nazwa składnika 2]]="truskawki"),(owoce67[[#This Row],[magazyn truskawek]]-owoce67[[#This Row],[Ilość konfitury]])*1,owoce67[[#This Row],[magazyn truskawek]]*1)</f>
        <v>329</v>
      </c>
      <c r="O130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31" spans="1:15" x14ac:dyDescent="0.25">
      <c r="A131" s="1">
        <v>44081</v>
      </c>
      <c r="B131">
        <v>172</v>
      </c>
      <c r="C131">
        <v>216</v>
      </c>
      <c r="D131">
        <v>199</v>
      </c>
      <c r="E131">
        <f>M130+owoce67[[#This Row],[dostawa_malin]]</f>
        <v>242</v>
      </c>
      <c r="F131">
        <f>N130+owoce67[[#This Row],[dostawa_truskawek]]</f>
        <v>545</v>
      </c>
      <c r="G131">
        <f>O130+owoce67[[#This Row],[dostawa_porzeczek]]</f>
        <v>199</v>
      </c>
      <c r="H131">
        <f>MAX(owoce67[[#This Row],[rano maliny]:[magazyn_porzeczek]])</f>
        <v>545</v>
      </c>
      <c r="I131">
        <f>LARGE(owoce67[[#This Row],[rano maliny]:[magazyn_porzeczek]],2)</f>
        <v>242</v>
      </c>
      <c r="J13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31" t="str">
        <f>IF(owoce67[[#This Row],[Ilość konfitury]]=owoce67[[#This Row],[rano maliny]], "maliny", IF(owoce67[[#This Row],[Ilość konfitury]]=owoce67[[#This Row],[magazyn truskawek]], "truskawki", "porzeczki"))</f>
        <v>maliny</v>
      </c>
      <c r="L13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31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31">
        <f>IF(OR(owoce67[[#This Row],[nazwa składnika]]="truskawki",owoce67[[#This Row],[nazwa składnika 2]]="truskawki"),(owoce67[[#This Row],[magazyn truskawek]]-owoce67[[#This Row],[Ilość konfitury]])*1,owoce67[[#This Row],[magazyn truskawek]]*1)</f>
        <v>303</v>
      </c>
      <c r="O131">
        <f>IF(OR(owoce67[[#This Row],[nazwa składnika]]="porzeczki",owoce67[[#This Row],[nazwa składnika 2]]="porzeczki"),(owoce67[[#This Row],[magazyn_porzeczek]]-owoce67[[#This Row],[Ilość konfitury]])*1,owoce67[[#This Row],[magazyn_porzeczek]]*1)</f>
        <v>199</v>
      </c>
    </row>
    <row r="132" spans="1:15" x14ac:dyDescent="0.25">
      <c r="A132" s="1">
        <v>44082</v>
      </c>
      <c r="B132">
        <v>258</v>
      </c>
      <c r="C132">
        <v>291</v>
      </c>
      <c r="D132">
        <v>220</v>
      </c>
      <c r="E132">
        <f>M131+owoce67[[#This Row],[dostawa_malin]]</f>
        <v>258</v>
      </c>
      <c r="F132">
        <f>N131+owoce67[[#This Row],[dostawa_truskawek]]</f>
        <v>594</v>
      </c>
      <c r="G132">
        <f>O131+owoce67[[#This Row],[dostawa_porzeczek]]</f>
        <v>419</v>
      </c>
      <c r="H132">
        <f>MAX(owoce67[[#This Row],[rano maliny]:[magazyn_porzeczek]])</f>
        <v>594</v>
      </c>
      <c r="I132">
        <f>LARGE(owoce67[[#This Row],[rano maliny]:[magazyn_porzeczek]],2)</f>
        <v>419</v>
      </c>
      <c r="J132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32" t="str">
        <f>IF(owoce67[[#This Row],[Ilość konfitury]]=owoce67[[#This Row],[rano maliny]], "maliny", IF(owoce67[[#This Row],[Ilość konfitury]]=owoce67[[#This Row],[magazyn truskawek]], "truskawki", "porzeczki"))</f>
        <v>porzeczki</v>
      </c>
      <c r="L13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32">
        <f>IF(OR(owoce67[[#This Row],[nazwa składnika]]="maliny",owoce67[[#This Row],[nazwa składnika 2]]="maliny"),(owoce67[[#This Row],[rano maliny]]-owoce67[[#This Row],[Ilość konfitury]])*1,owoce67[[#This Row],[rano maliny]]*1)</f>
        <v>258</v>
      </c>
      <c r="N132">
        <f>IF(OR(owoce67[[#This Row],[nazwa składnika]]="truskawki",owoce67[[#This Row],[nazwa składnika 2]]="truskawki"),(owoce67[[#This Row],[magazyn truskawek]]-owoce67[[#This Row],[Ilość konfitury]])*1,owoce67[[#This Row],[magazyn truskawek]]*1)</f>
        <v>175</v>
      </c>
      <c r="O132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33" spans="1:15" x14ac:dyDescent="0.25">
      <c r="A133" s="1">
        <v>44083</v>
      </c>
      <c r="B133">
        <v>276</v>
      </c>
      <c r="C133">
        <v>347</v>
      </c>
      <c r="D133">
        <v>197</v>
      </c>
      <c r="E133">
        <f>M132+owoce67[[#This Row],[dostawa_malin]]</f>
        <v>534</v>
      </c>
      <c r="F133">
        <f>N132+owoce67[[#This Row],[dostawa_truskawek]]</f>
        <v>522</v>
      </c>
      <c r="G133">
        <f>O132+owoce67[[#This Row],[dostawa_porzeczek]]</f>
        <v>197</v>
      </c>
      <c r="H133">
        <f>MAX(owoce67[[#This Row],[rano maliny]:[magazyn_porzeczek]])</f>
        <v>534</v>
      </c>
      <c r="I133">
        <f>LARGE(owoce67[[#This Row],[rano maliny]:[magazyn_porzeczek]],2)</f>
        <v>522</v>
      </c>
      <c r="J133" t="str">
        <f>IF(owoce67[[#This Row],[pierwszy składnik]]=owoce67[[#This Row],[rano maliny]], "maliny", IF(owoce67[[#This Row],[pierwszy składnik]]=owoce67[[#This Row],[magazyn truskawek]], "truskawki", "porzeczki"))</f>
        <v>maliny</v>
      </c>
      <c r="K133" t="str">
        <f>IF(owoce67[[#This Row],[Ilość konfitury]]=owoce67[[#This Row],[rano maliny]], "maliny", IF(owoce67[[#This Row],[Ilość konfitury]]=owoce67[[#This Row],[magazyn truskawek]], "truskawki", "porzeczki"))</f>
        <v>truskawki</v>
      </c>
      <c r="L13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33">
        <f>IF(OR(owoce67[[#This Row],[nazwa składnika]]="maliny",owoce67[[#This Row],[nazwa składnika 2]]="maliny"),(owoce67[[#This Row],[rano maliny]]-owoce67[[#This Row],[Ilość konfitury]])*1,owoce67[[#This Row],[rano maliny]]*1)</f>
        <v>12</v>
      </c>
      <c r="N133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33">
        <f>IF(OR(owoce67[[#This Row],[nazwa składnika]]="porzeczki",owoce67[[#This Row],[nazwa składnika 2]]="porzeczki"),(owoce67[[#This Row],[magazyn_porzeczek]]-owoce67[[#This Row],[Ilość konfitury]])*1,owoce67[[#This Row],[magazyn_porzeczek]]*1)</f>
        <v>197</v>
      </c>
    </row>
    <row r="134" spans="1:15" x14ac:dyDescent="0.25">
      <c r="A134" s="1">
        <v>44084</v>
      </c>
      <c r="B134">
        <v>210</v>
      </c>
      <c r="C134">
        <v>333</v>
      </c>
      <c r="D134">
        <v>218</v>
      </c>
      <c r="E134">
        <f>M133+owoce67[[#This Row],[dostawa_malin]]</f>
        <v>222</v>
      </c>
      <c r="F134">
        <f>N133+owoce67[[#This Row],[dostawa_truskawek]]</f>
        <v>333</v>
      </c>
      <c r="G134">
        <f>O133+owoce67[[#This Row],[dostawa_porzeczek]]</f>
        <v>415</v>
      </c>
      <c r="H134">
        <f>MAX(owoce67[[#This Row],[rano maliny]:[magazyn_porzeczek]])</f>
        <v>415</v>
      </c>
      <c r="I134">
        <f>LARGE(owoce67[[#This Row],[rano maliny]:[magazyn_porzeczek]],2)</f>
        <v>333</v>
      </c>
      <c r="J134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34" t="str">
        <f>IF(owoce67[[#This Row],[Ilość konfitury]]=owoce67[[#This Row],[rano maliny]], "maliny", IF(owoce67[[#This Row],[Ilość konfitury]]=owoce67[[#This Row],[magazyn truskawek]], "truskawki", "porzeczki"))</f>
        <v>truskawki</v>
      </c>
      <c r="L13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34">
        <f>IF(OR(owoce67[[#This Row],[nazwa składnika]]="maliny",owoce67[[#This Row],[nazwa składnika 2]]="maliny"),(owoce67[[#This Row],[rano maliny]]-owoce67[[#This Row],[Ilość konfitury]])*1,owoce67[[#This Row],[rano maliny]]*1)</f>
        <v>222</v>
      </c>
      <c r="N134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34">
        <f>IF(OR(owoce67[[#This Row],[nazwa składnika]]="porzeczki",owoce67[[#This Row],[nazwa składnika 2]]="porzeczki"),(owoce67[[#This Row],[magazyn_porzeczek]]-owoce67[[#This Row],[Ilość konfitury]])*1,owoce67[[#This Row],[magazyn_porzeczek]]*1)</f>
        <v>82</v>
      </c>
    </row>
    <row r="135" spans="1:15" x14ac:dyDescent="0.25">
      <c r="A135" s="1">
        <v>44085</v>
      </c>
      <c r="B135">
        <v>168</v>
      </c>
      <c r="C135">
        <v>211</v>
      </c>
      <c r="D135">
        <v>180</v>
      </c>
      <c r="E135">
        <f>M134+owoce67[[#This Row],[dostawa_malin]]</f>
        <v>390</v>
      </c>
      <c r="F135">
        <f>N134+owoce67[[#This Row],[dostawa_truskawek]]</f>
        <v>211</v>
      </c>
      <c r="G135">
        <f>O134+owoce67[[#This Row],[dostawa_porzeczek]]</f>
        <v>262</v>
      </c>
      <c r="H135">
        <f>MAX(owoce67[[#This Row],[rano maliny]:[magazyn_porzeczek]])</f>
        <v>390</v>
      </c>
      <c r="I135">
        <f>LARGE(owoce67[[#This Row],[rano maliny]:[magazyn_porzeczek]],2)</f>
        <v>262</v>
      </c>
      <c r="J135" t="str">
        <f>IF(owoce67[[#This Row],[pierwszy składnik]]=owoce67[[#This Row],[rano maliny]], "maliny", IF(owoce67[[#This Row],[pierwszy składnik]]=owoce67[[#This Row],[magazyn truskawek]], "truskawki", "porzeczki"))</f>
        <v>maliny</v>
      </c>
      <c r="K135" t="str">
        <f>IF(owoce67[[#This Row],[Ilość konfitury]]=owoce67[[#This Row],[rano maliny]], "maliny", IF(owoce67[[#This Row],[Ilość konfitury]]=owoce67[[#This Row],[magazyn truskawek]], "truskawki", "porzeczki"))</f>
        <v>porzeczki</v>
      </c>
      <c r="L13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35">
        <f>IF(OR(owoce67[[#This Row],[nazwa składnika]]="maliny",owoce67[[#This Row],[nazwa składnika 2]]="maliny"),(owoce67[[#This Row],[rano maliny]]-owoce67[[#This Row],[Ilość konfitury]])*1,owoce67[[#This Row],[rano maliny]]*1)</f>
        <v>128</v>
      </c>
      <c r="N135">
        <f>IF(OR(owoce67[[#This Row],[nazwa składnika]]="truskawki",owoce67[[#This Row],[nazwa składnika 2]]="truskawki"),(owoce67[[#This Row],[magazyn truskawek]]-owoce67[[#This Row],[Ilość konfitury]])*1,owoce67[[#This Row],[magazyn truskawek]]*1)</f>
        <v>211</v>
      </c>
      <c r="O135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36" spans="1:15" x14ac:dyDescent="0.25">
      <c r="A136" s="1">
        <v>44086</v>
      </c>
      <c r="B136">
        <v>196</v>
      </c>
      <c r="C136">
        <v>348</v>
      </c>
      <c r="D136">
        <v>225</v>
      </c>
      <c r="E136">
        <f>M135+owoce67[[#This Row],[dostawa_malin]]</f>
        <v>324</v>
      </c>
      <c r="F136">
        <f>N135+owoce67[[#This Row],[dostawa_truskawek]]</f>
        <v>559</v>
      </c>
      <c r="G136">
        <f>O135+owoce67[[#This Row],[dostawa_porzeczek]]</f>
        <v>225</v>
      </c>
      <c r="H136">
        <f>MAX(owoce67[[#This Row],[rano maliny]:[magazyn_porzeczek]])</f>
        <v>559</v>
      </c>
      <c r="I136">
        <f>LARGE(owoce67[[#This Row],[rano maliny]:[magazyn_porzeczek]],2)</f>
        <v>324</v>
      </c>
      <c r="J136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36" t="str">
        <f>IF(owoce67[[#This Row],[Ilość konfitury]]=owoce67[[#This Row],[rano maliny]], "maliny", IF(owoce67[[#This Row],[Ilość konfitury]]=owoce67[[#This Row],[magazyn truskawek]], "truskawki", "porzeczki"))</f>
        <v>maliny</v>
      </c>
      <c r="L13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36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36">
        <f>IF(OR(owoce67[[#This Row],[nazwa składnika]]="truskawki",owoce67[[#This Row],[nazwa składnika 2]]="truskawki"),(owoce67[[#This Row],[magazyn truskawek]]-owoce67[[#This Row],[Ilość konfitury]])*1,owoce67[[#This Row],[magazyn truskawek]]*1)</f>
        <v>235</v>
      </c>
      <c r="O136">
        <f>IF(OR(owoce67[[#This Row],[nazwa składnika]]="porzeczki",owoce67[[#This Row],[nazwa składnika 2]]="porzeczki"),(owoce67[[#This Row],[magazyn_porzeczek]]-owoce67[[#This Row],[Ilość konfitury]])*1,owoce67[[#This Row],[magazyn_porzeczek]]*1)</f>
        <v>225</v>
      </c>
    </row>
    <row r="137" spans="1:15" x14ac:dyDescent="0.25">
      <c r="A137" s="1">
        <v>44087</v>
      </c>
      <c r="B137">
        <v>284</v>
      </c>
      <c r="C137">
        <v>226</v>
      </c>
      <c r="D137">
        <v>197</v>
      </c>
      <c r="E137">
        <f>M136+owoce67[[#This Row],[dostawa_malin]]</f>
        <v>284</v>
      </c>
      <c r="F137">
        <f>N136+owoce67[[#This Row],[dostawa_truskawek]]</f>
        <v>461</v>
      </c>
      <c r="G137">
        <f>O136+owoce67[[#This Row],[dostawa_porzeczek]]</f>
        <v>422</v>
      </c>
      <c r="H137">
        <f>MAX(owoce67[[#This Row],[rano maliny]:[magazyn_porzeczek]])</f>
        <v>461</v>
      </c>
      <c r="I137">
        <f>LARGE(owoce67[[#This Row],[rano maliny]:[magazyn_porzeczek]],2)</f>
        <v>422</v>
      </c>
      <c r="J137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37" t="str">
        <f>IF(owoce67[[#This Row],[Ilość konfitury]]=owoce67[[#This Row],[rano maliny]], "maliny", IF(owoce67[[#This Row],[Ilość konfitury]]=owoce67[[#This Row],[magazyn truskawek]], "truskawki", "porzeczki"))</f>
        <v>porzeczki</v>
      </c>
      <c r="L13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37">
        <f>IF(OR(owoce67[[#This Row],[nazwa składnika]]="maliny",owoce67[[#This Row],[nazwa składnika 2]]="maliny"),(owoce67[[#This Row],[rano maliny]]-owoce67[[#This Row],[Ilość konfitury]])*1,owoce67[[#This Row],[rano maliny]]*1)</f>
        <v>284</v>
      </c>
      <c r="N137">
        <f>IF(OR(owoce67[[#This Row],[nazwa składnika]]="truskawki",owoce67[[#This Row],[nazwa składnika 2]]="truskawki"),(owoce67[[#This Row],[magazyn truskawek]]-owoce67[[#This Row],[Ilość konfitury]])*1,owoce67[[#This Row],[magazyn truskawek]]*1)</f>
        <v>39</v>
      </c>
      <c r="O137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38" spans="1:15" x14ac:dyDescent="0.25">
      <c r="A138" s="1">
        <v>44088</v>
      </c>
      <c r="B138">
        <v>162</v>
      </c>
      <c r="C138">
        <v>345</v>
      </c>
      <c r="D138">
        <v>194</v>
      </c>
      <c r="E138">
        <f>M137+owoce67[[#This Row],[dostawa_malin]]</f>
        <v>446</v>
      </c>
      <c r="F138">
        <f>N137+owoce67[[#This Row],[dostawa_truskawek]]</f>
        <v>384</v>
      </c>
      <c r="G138">
        <f>O137+owoce67[[#This Row],[dostawa_porzeczek]]</f>
        <v>194</v>
      </c>
      <c r="H138">
        <f>MAX(owoce67[[#This Row],[rano maliny]:[magazyn_porzeczek]])</f>
        <v>446</v>
      </c>
      <c r="I138">
        <f>LARGE(owoce67[[#This Row],[rano maliny]:[magazyn_porzeczek]],2)</f>
        <v>384</v>
      </c>
      <c r="J138" t="str">
        <f>IF(owoce67[[#This Row],[pierwszy składnik]]=owoce67[[#This Row],[rano maliny]], "maliny", IF(owoce67[[#This Row],[pierwszy składnik]]=owoce67[[#This Row],[magazyn truskawek]], "truskawki", "porzeczki"))</f>
        <v>maliny</v>
      </c>
      <c r="K138" t="str">
        <f>IF(owoce67[[#This Row],[Ilość konfitury]]=owoce67[[#This Row],[rano maliny]], "maliny", IF(owoce67[[#This Row],[Ilość konfitury]]=owoce67[[#This Row],[magazyn truskawek]], "truskawki", "porzeczki"))</f>
        <v>truskawki</v>
      </c>
      <c r="L13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38">
        <f>IF(OR(owoce67[[#This Row],[nazwa składnika]]="maliny",owoce67[[#This Row],[nazwa składnika 2]]="maliny"),(owoce67[[#This Row],[rano maliny]]-owoce67[[#This Row],[Ilość konfitury]])*1,owoce67[[#This Row],[rano maliny]]*1)</f>
        <v>62</v>
      </c>
      <c r="N138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38">
        <f>IF(OR(owoce67[[#This Row],[nazwa składnika]]="porzeczki",owoce67[[#This Row],[nazwa składnika 2]]="porzeczki"),(owoce67[[#This Row],[magazyn_porzeczek]]-owoce67[[#This Row],[Ilość konfitury]])*1,owoce67[[#This Row],[magazyn_porzeczek]]*1)</f>
        <v>194</v>
      </c>
    </row>
    <row r="139" spans="1:15" x14ac:dyDescent="0.25">
      <c r="A139" s="1">
        <v>44089</v>
      </c>
      <c r="B139">
        <v>212</v>
      </c>
      <c r="C139">
        <v>184</v>
      </c>
      <c r="D139">
        <v>183</v>
      </c>
      <c r="E139">
        <f>M138+owoce67[[#This Row],[dostawa_malin]]</f>
        <v>274</v>
      </c>
      <c r="F139">
        <f>N138+owoce67[[#This Row],[dostawa_truskawek]]</f>
        <v>184</v>
      </c>
      <c r="G139">
        <f>O138+owoce67[[#This Row],[dostawa_porzeczek]]</f>
        <v>377</v>
      </c>
      <c r="H139">
        <f>MAX(owoce67[[#This Row],[rano maliny]:[magazyn_porzeczek]])</f>
        <v>377</v>
      </c>
      <c r="I139">
        <f>LARGE(owoce67[[#This Row],[rano maliny]:[magazyn_porzeczek]],2)</f>
        <v>274</v>
      </c>
      <c r="J139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39" t="str">
        <f>IF(owoce67[[#This Row],[Ilość konfitury]]=owoce67[[#This Row],[rano maliny]], "maliny", IF(owoce67[[#This Row],[Ilość konfitury]]=owoce67[[#This Row],[magazyn truskawek]], "truskawki", "porzeczki"))</f>
        <v>maliny</v>
      </c>
      <c r="L13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39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39">
        <f>IF(OR(owoce67[[#This Row],[nazwa składnika]]="truskawki",owoce67[[#This Row],[nazwa składnika 2]]="truskawki"),(owoce67[[#This Row],[magazyn truskawek]]-owoce67[[#This Row],[Ilość konfitury]])*1,owoce67[[#This Row],[magazyn truskawek]]*1)</f>
        <v>184</v>
      </c>
      <c r="O139">
        <f>IF(OR(owoce67[[#This Row],[nazwa składnika]]="porzeczki",owoce67[[#This Row],[nazwa składnika 2]]="porzeczki"),(owoce67[[#This Row],[magazyn_porzeczek]]-owoce67[[#This Row],[Ilość konfitury]])*1,owoce67[[#This Row],[magazyn_porzeczek]]*1)</f>
        <v>103</v>
      </c>
    </row>
    <row r="140" spans="1:15" x14ac:dyDescent="0.25">
      <c r="A140" s="1">
        <v>44090</v>
      </c>
      <c r="B140">
        <v>165</v>
      </c>
      <c r="C140">
        <v>232</v>
      </c>
      <c r="D140">
        <v>202</v>
      </c>
      <c r="E140">
        <f>M139+owoce67[[#This Row],[dostawa_malin]]</f>
        <v>165</v>
      </c>
      <c r="F140">
        <f>N139+owoce67[[#This Row],[dostawa_truskawek]]</f>
        <v>416</v>
      </c>
      <c r="G140">
        <f>O139+owoce67[[#This Row],[dostawa_porzeczek]]</f>
        <v>305</v>
      </c>
      <c r="H140">
        <f>MAX(owoce67[[#This Row],[rano maliny]:[magazyn_porzeczek]])</f>
        <v>416</v>
      </c>
      <c r="I140">
        <f>LARGE(owoce67[[#This Row],[rano maliny]:[magazyn_porzeczek]],2)</f>
        <v>305</v>
      </c>
      <c r="J140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40" t="str">
        <f>IF(owoce67[[#This Row],[Ilość konfitury]]=owoce67[[#This Row],[rano maliny]], "maliny", IF(owoce67[[#This Row],[Ilość konfitury]]=owoce67[[#This Row],[magazyn truskawek]], "truskawki", "porzeczki"))</f>
        <v>porzeczki</v>
      </c>
      <c r="L14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40">
        <f>IF(OR(owoce67[[#This Row],[nazwa składnika]]="maliny",owoce67[[#This Row],[nazwa składnika 2]]="maliny"),(owoce67[[#This Row],[rano maliny]]-owoce67[[#This Row],[Ilość konfitury]])*1,owoce67[[#This Row],[rano maliny]]*1)</f>
        <v>165</v>
      </c>
      <c r="N140">
        <f>IF(OR(owoce67[[#This Row],[nazwa składnika]]="truskawki",owoce67[[#This Row],[nazwa składnika 2]]="truskawki"),(owoce67[[#This Row],[magazyn truskawek]]-owoce67[[#This Row],[Ilość konfitury]])*1,owoce67[[#This Row],[magazyn truskawek]]*1)</f>
        <v>111</v>
      </c>
      <c r="O140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41" spans="1:15" x14ac:dyDescent="0.25">
      <c r="A141" s="1">
        <v>44091</v>
      </c>
      <c r="B141">
        <v>163</v>
      </c>
      <c r="C141">
        <v>314</v>
      </c>
      <c r="D141">
        <v>213</v>
      </c>
      <c r="E141">
        <f>M140+owoce67[[#This Row],[dostawa_malin]]</f>
        <v>328</v>
      </c>
      <c r="F141">
        <f>N140+owoce67[[#This Row],[dostawa_truskawek]]</f>
        <v>425</v>
      </c>
      <c r="G141">
        <f>O140+owoce67[[#This Row],[dostawa_porzeczek]]</f>
        <v>213</v>
      </c>
      <c r="H141">
        <f>MAX(owoce67[[#This Row],[rano maliny]:[magazyn_porzeczek]])</f>
        <v>425</v>
      </c>
      <c r="I141">
        <f>LARGE(owoce67[[#This Row],[rano maliny]:[magazyn_porzeczek]],2)</f>
        <v>328</v>
      </c>
      <c r="J141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41" t="str">
        <f>IF(owoce67[[#This Row],[Ilość konfitury]]=owoce67[[#This Row],[rano maliny]], "maliny", IF(owoce67[[#This Row],[Ilość konfitury]]=owoce67[[#This Row],[magazyn truskawek]], "truskawki", "porzeczki"))</f>
        <v>maliny</v>
      </c>
      <c r="L14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41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41">
        <f>IF(OR(owoce67[[#This Row],[nazwa składnika]]="truskawki",owoce67[[#This Row],[nazwa składnika 2]]="truskawki"),(owoce67[[#This Row],[magazyn truskawek]]-owoce67[[#This Row],[Ilość konfitury]])*1,owoce67[[#This Row],[magazyn truskawek]]*1)</f>
        <v>97</v>
      </c>
      <c r="O141">
        <f>IF(OR(owoce67[[#This Row],[nazwa składnika]]="porzeczki",owoce67[[#This Row],[nazwa składnika 2]]="porzeczki"),(owoce67[[#This Row],[magazyn_porzeczek]]-owoce67[[#This Row],[Ilość konfitury]])*1,owoce67[[#This Row],[magazyn_porzeczek]]*1)</f>
        <v>213</v>
      </c>
    </row>
    <row r="142" spans="1:15" x14ac:dyDescent="0.25">
      <c r="A142" s="1">
        <v>44092</v>
      </c>
      <c r="B142">
        <v>200</v>
      </c>
      <c r="C142">
        <v>307</v>
      </c>
      <c r="D142">
        <v>206</v>
      </c>
      <c r="E142">
        <f>M141+owoce67[[#This Row],[dostawa_malin]]</f>
        <v>200</v>
      </c>
      <c r="F142">
        <f>N141+owoce67[[#This Row],[dostawa_truskawek]]</f>
        <v>404</v>
      </c>
      <c r="G142">
        <f>O141+owoce67[[#This Row],[dostawa_porzeczek]]</f>
        <v>419</v>
      </c>
      <c r="H142">
        <f>MAX(owoce67[[#This Row],[rano maliny]:[magazyn_porzeczek]])</f>
        <v>419</v>
      </c>
      <c r="I142">
        <f>LARGE(owoce67[[#This Row],[rano maliny]:[magazyn_porzeczek]],2)</f>
        <v>404</v>
      </c>
      <c r="J142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42" t="str">
        <f>IF(owoce67[[#This Row],[Ilość konfitury]]=owoce67[[#This Row],[rano maliny]], "maliny", IF(owoce67[[#This Row],[Ilość konfitury]]=owoce67[[#This Row],[magazyn truskawek]], "truskawki", "porzeczki"))</f>
        <v>truskawki</v>
      </c>
      <c r="L14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42">
        <f>IF(OR(owoce67[[#This Row],[nazwa składnika]]="maliny",owoce67[[#This Row],[nazwa składnika 2]]="maliny"),(owoce67[[#This Row],[rano maliny]]-owoce67[[#This Row],[Ilość konfitury]])*1,owoce67[[#This Row],[rano maliny]]*1)</f>
        <v>200</v>
      </c>
      <c r="N142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42">
        <f>IF(OR(owoce67[[#This Row],[nazwa składnika]]="porzeczki",owoce67[[#This Row],[nazwa składnika 2]]="porzeczki"),(owoce67[[#This Row],[magazyn_porzeczek]]-owoce67[[#This Row],[Ilość konfitury]])*1,owoce67[[#This Row],[magazyn_porzeczek]]*1)</f>
        <v>15</v>
      </c>
    </row>
    <row r="143" spans="1:15" x14ac:dyDescent="0.25">
      <c r="A143" s="1">
        <v>44093</v>
      </c>
      <c r="B143">
        <v>201</v>
      </c>
      <c r="C143">
        <v>274</v>
      </c>
      <c r="D143">
        <v>210</v>
      </c>
      <c r="E143">
        <f>M142+owoce67[[#This Row],[dostawa_malin]]</f>
        <v>401</v>
      </c>
      <c r="F143">
        <f>N142+owoce67[[#This Row],[dostawa_truskawek]]</f>
        <v>274</v>
      </c>
      <c r="G143">
        <f>O142+owoce67[[#This Row],[dostawa_porzeczek]]</f>
        <v>225</v>
      </c>
      <c r="H143">
        <f>MAX(owoce67[[#This Row],[rano maliny]:[magazyn_porzeczek]])</f>
        <v>401</v>
      </c>
      <c r="I143">
        <f>LARGE(owoce67[[#This Row],[rano maliny]:[magazyn_porzeczek]],2)</f>
        <v>274</v>
      </c>
      <c r="J143" t="str">
        <f>IF(owoce67[[#This Row],[pierwszy składnik]]=owoce67[[#This Row],[rano maliny]], "maliny", IF(owoce67[[#This Row],[pierwszy składnik]]=owoce67[[#This Row],[magazyn truskawek]], "truskawki", "porzeczki"))</f>
        <v>maliny</v>
      </c>
      <c r="K143" t="str">
        <f>IF(owoce67[[#This Row],[Ilość konfitury]]=owoce67[[#This Row],[rano maliny]], "maliny", IF(owoce67[[#This Row],[Ilość konfitury]]=owoce67[[#This Row],[magazyn truskawek]], "truskawki", "porzeczki"))</f>
        <v>truskawki</v>
      </c>
      <c r="L14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43">
        <f>IF(OR(owoce67[[#This Row],[nazwa składnika]]="maliny",owoce67[[#This Row],[nazwa składnika 2]]="maliny"),(owoce67[[#This Row],[rano maliny]]-owoce67[[#This Row],[Ilość konfitury]])*1,owoce67[[#This Row],[rano maliny]]*1)</f>
        <v>127</v>
      </c>
      <c r="N143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43">
        <f>IF(OR(owoce67[[#This Row],[nazwa składnika]]="porzeczki",owoce67[[#This Row],[nazwa składnika 2]]="porzeczki"),(owoce67[[#This Row],[magazyn_porzeczek]]-owoce67[[#This Row],[Ilość konfitury]])*1,owoce67[[#This Row],[magazyn_porzeczek]]*1)</f>
        <v>225</v>
      </c>
    </row>
    <row r="144" spans="1:15" x14ac:dyDescent="0.25">
      <c r="A144" s="1">
        <v>44094</v>
      </c>
      <c r="B144">
        <v>269</v>
      </c>
      <c r="C144">
        <v>278</v>
      </c>
      <c r="D144">
        <v>228</v>
      </c>
      <c r="E144">
        <f>M143+owoce67[[#This Row],[dostawa_malin]]</f>
        <v>396</v>
      </c>
      <c r="F144">
        <f>N143+owoce67[[#This Row],[dostawa_truskawek]]</f>
        <v>278</v>
      </c>
      <c r="G144">
        <f>O143+owoce67[[#This Row],[dostawa_porzeczek]]</f>
        <v>453</v>
      </c>
      <c r="H144">
        <f>MAX(owoce67[[#This Row],[rano maliny]:[magazyn_porzeczek]])</f>
        <v>453</v>
      </c>
      <c r="I144">
        <f>LARGE(owoce67[[#This Row],[rano maliny]:[magazyn_porzeczek]],2)</f>
        <v>396</v>
      </c>
      <c r="J144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44" t="str">
        <f>IF(owoce67[[#This Row],[Ilość konfitury]]=owoce67[[#This Row],[rano maliny]], "maliny", IF(owoce67[[#This Row],[Ilość konfitury]]=owoce67[[#This Row],[magazyn truskawek]], "truskawki", "porzeczki"))</f>
        <v>maliny</v>
      </c>
      <c r="L14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44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44">
        <f>IF(OR(owoce67[[#This Row],[nazwa składnika]]="truskawki",owoce67[[#This Row],[nazwa składnika 2]]="truskawki"),(owoce67[[#This Row],[magazyn truskawek]]-owoce67[[#This Row],[Ilość konfitury]])*1,owoce67[[#This Row],[magazyn truskawek]]*1)</f>
        <v>278</v>
      </c>
      <c r="O144">
        <f>IF(OR(owoce67[[#This Row],[nazwa składnika]]="porzeczki",owoce67[[#This Row],[nazwa składnika 2]]="porzeczki"),(owoce67[[#This Row],[magazyn_porzeczek]]-owoce67[[#This Row],[Ilość konfitury]])*1,owoce67[[#This Row],[magazyn_porzeczek]]*1)</f>
        <v>57</v>
      </c>
    </row>
    <row r="145" spans="1:15" x14ac:dyDescent="0.25">
      <c r="A145" s="1">
        <v>44095</v>
      </c>
      <c r="B145">
        <v>188</v>
      </c>
      <c r="C145">
        <v>195</v>
      </c>
      <c r="D145">
        <v>207</v>
      </c>
      <c r="E145">
        <f>M144+owoce67[[#This Row],[dostawa_malin]]</f>
        <v>188</v>
      </c>
      <c r="F145">
        <f>N144+owoce67[[#This Row],[dostawa_truskawek]]</f>
        <v>473</v>
      </c>
      <c r="G145">
        <f>O144+owoce67[[#This Row],[dostawa_porzeczek]]</f>
        <v>264</v>
      </c>
      <c r="H145">
        <f>MAX(owoce67[[#This Row],[rano maliny]:[magazyn_porzeczek]])</f>
        <v>473</v>
      </c>
      <c r="I145">
        <f>LARGE(owoce67[[#This Row],[rano maliny]:[magazyn_porzeczek]],2)</f>
        <v>264</v>
      </c>
      <c r="J145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45" t="str">
        <f>IF(owoce67[[#This Row],[Ilość konfitury]]=owoce67[[#This Row],[rano maliny]], "maliny", IF(owoce67[[#This Row],[Ilość konfitury]]=owoce67[[#This Row],[magazyn truskawek]], "truskawki", "porzeczki"))</f>
        <v>porzeczki</v>
      </c>
      <c r="L145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45">
        <f>IF(OR(owoce67[[#This Row],[nazwa składnika]]="maliny",owoce67[[#This Row],[nazwa składnika 2]]="maliny"),(owoce67[[#This Row],[rano maliny]]-owoce67[[#This Row],[Ilość konfitury]])*1,owoce67[[#This Row],[rano maliny]]*1)</f>
        <v>188</v>
      </c>
      <c r="N145">
        <f>IF(OR(owoce67[[#This Row],[nazwa składnika]]="truskawki",owoce67[[#This Row],[nazwa składnika 2]]="truskawki"),(owoce67[[#This Row],[magazyn truskawek]]-owoce67[[#This Row],[Ilość konfitury]])*1,owoce67[[#This Row],[magazyn truskawek]]*1)</f>
        <v>209</v>
      </c>
      <c r="O145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46" spans="1:15" x14ac:dyDescent="0.25">
      <c r="A146" s="1">
        <v>44096</v>
      </c>
      <c r="B146">
        <v>142</v>
      </c>
      <c r="C146">
        <v>249</v>
      </c>
      <c r="D146">
        <v>202</v>
      </c>
      <c r="E146">
        <f>M145+owoce67[[#This Row],[dostawa_malin]]</f>
        <v>330</v>
      </c>
      <c r="F146">
        <f>N145+owoce67[[#This Row],[dostawa_truskawek]]</f>
        <v>458</v>
      </c>
      <c r="G146">
        <f>O145+owoce67[[#This Row],[dostawa_porzeczek]]</f>
        <v>202</v>
      </c>
      <c r="H146">
        <f>MAX(owoce67[[#This Row],[rano maliny]:[magazyn_porzeczek]])</f>
        <v>458</v>
      </c>
      <c r="I146">
        <f>LARGE(owoce67[[#This Row],[rano maliny]:[magazyn_porzeczek]],2)</f>
        <v>330</v>
      </c>
      <c r="J146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46" t="str">
        <f>IF(owoce67[[#This Row],[Ilość konfitury]]=owoce67[[#This Row],[rano maliny]], "maliny", IF(owoce67[[#This Row],[Ilość konfitury]]=owoce67[[#This Row],[magazyn truskawek]], "truskawki", "porzeczki"))</f>
        <v>maliny</v>
      </c>
      <c r="L146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46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46">
        <f>IF(OR(owoce67[[#This Row],[nazwa składnika]]="truskawki",owoce67[[#This Row],[nazwa składnika 2]]="truskawki"),(owoce67[[#This Row],[magazyn truskawek]]-owoce67[[#This Row],[Ilość konfitury]])*1,owoce67[[#This Row],[magazyn truskawek]]*1)</f>
        <v>128</v>
      </c>
      <c r="O146">
        <f>IF(OR(owoce67[[#This Row],[nazwa składnika]]="porzeczki",owoce67[[#This Row],[nazwa składnika 2]]="porzeczki"),(owoce67[[#This Row],[magazyn_porzeczek]]-owoce67[[#This Row],[Ilość konfitury]])*1,owoce67[[#This Row],[magazyn_porzeczek]]*1)</f>
        <v>202</v>
      </c>
    </row>
    <row r="147" spans="1:15" x14ac:dyDescent="0.25">
      <c r="A147" s="1">
        <v>44097</v>
      </c>
      <c r="B147">
        <v>232</v>
      </c>
      <c r="C147">
        <v>116</v>
      </c>
      <c r="D147">
        <v>195</v>
      </c>
      <c r="E147">
        <f>M146+owoce67[[#This Row],[dostawa_malin]]</f>
        <v>232</v>
      </c>
      <c r="F147">
        <f>N146+owoce67[[#This Row],[dostawa_truskawek]]</f>
        <v>244</v>
      </c>
      <c r="G147">
        <f>O146+owoce67[[#This Row],[dostawa_porzeczek]]</f>
        <v>397</v>
      </c>
      <c r="H147">
        <f>MAX(owoce67[[#This Row],[rano maliny]:[magazyn_porzeczek]])</f>
        <v>397</v>
      </c>
      <c r="I147">
        <f>LARGE(owoce67[[#This Row],[rano maliny]:[magazyn_porzeczek]],2)</f>
        <v>244</v>
      </c>
      <c r="J147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47" t="str">
        <f>IF(owoce67[[#This Row],[Ilość konfitury]]=owoce67[[#This Row],[rano maliny]], "maliny", IF(owoce67[[#This Row],[Ilość konfitury]]=owoce67[[#This Row],[magazyn truskawek]], "truskawki", "porzeczki"))</f>
        <v>truskawki</v>
      </c>
      <c r="L147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47">
        <f>IF(OR(owoce67[[#This Row],[nazwa składnika]]="maliny",owoce67[[#This Row],[nazwa składnika 2]]="maliny"),(owoce67[[#This Row],[rano maliny]]-owoce67[[#This Row],[Ilość konfitury]])*1,owoce67[[#This Row],[rano maliny]]*1)</f>
        <v>232</v>
      </c>
      <c r="N147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47">
        <f>IF(OR(owoce67[[#This Row],[nazwa składnika]]="porzeczki",owoce67[[#This Row],[nazwa składnika 2]]="porzeczki"),(owoce67[[#This Row],[magazyn_porzeczek]]-owoce67[[#This Row],[Ilość konfitury]])*1,owoce67[[#This Row],[magazyn_porzeczek]]*1)</f>
        <v>153</v>
      </c>
    </row>
    <row r="148" spans="1:15" x14ac:dyDescent="0.25">
      <c r="A148" s="1">
        <v>44098</v>
      </c>
      <c r="B148">
        <v>296</v>
      </c>
      <c r="C148">
        <v>102</v>
      </c>
      <c r="D148">
        <v>192</v>
      </c>
      <c r="E148">
        <f>M147+owoce67[[#This Row],[dostawa_malin]]</f>
        <v>528</v>
      </c>
      <c r="F148">
        <f>N147+owoce67[[#This Row],[dostawa_truskawek]]</f>
        <v>102</v>
      </c>
      <c r="G148">
        <f>O147+owoce67[[#This Row],[dostawa_porzeczek]]</f>
        <v>345</v>
      </c>
      <c r="H148">
        <f>MAX(owoce67[[#This Row],[rano maliny]:[magazyn_porzeczek]])</f>
        <v>528</v>
      </c>
      <c r="I148">
        <f>LARGE(owoce67[[#This Row],[rano maliny]:[magazyn_porzeczek]],2)</f>
        <v>345</v>
      </c>
      <c r="J148" t="str">
        <f>IF(owoce67[[#This Row],[pierwszy składnik]]=owoce67[[#This Row],[rano maliny]], "maliny", IF(owoce67[[#This Row],[pierwszy składnik]]=owoce67[[#This Row],[magazyn truskawek]], "truskawki", "porzeczki"))</f>
        <v>maliny</v>
      </c>
      <c r="K148" t="str">
        <f>IF(owoce67[[#This Row],[Ilość konfitury]]=owoce67[[#This Row],[rano maliny]], "maliny", IF(owoce67[[#This Row],[Ilość konfitury]]=owoce67[[#This Row],[magazyn truskawek]], "truskawki", "porzeczki"))</f>
        <v>porzeczki</v>
      </c>
      <c r="L148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48">
        <f>IF(OR(owoce67[[#This Row],[nazwa składnika]]="maliny",owoce67[[#This Row],[nazwa składnika 2]]="maliny"),(owoce67[[#This Row],[rano maliny]]-owoce67[[#This Row],[Ilość konfitury]])*1,owoce67[[#This Row],[rano maliny]]*1)</f>
        <v>183</v>
      </c>
      <c r="N148">
        <f>IF(OR(owoce67[[#This Row],[nazwa składnika]]="truskawki",owoce67[[#This Row],[nazwa składnika 2]]="truskawki"),(owoce67[[#This Row],[magazyn truskawek]]-owoce67[[#This Row],[Ilość konfitury]])*1,owoce67[[#This Row],[magazyn truskawek]]*1)</f>
        <v>102</v>
      </c>
      <c r="O148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49" spans="1:15" x14ac:dyDescent="0.25">
      <c r="A149" s="1">
        <v>44099</v>
      </c>
      <c r="B149">
        <v>161</v>
      </c>
      <c r="C149">
        <v>151</v>
      </c>
      <c r="D149">
        <v>216</v>
      </c>
      <c r="E149">
        <f>M148+owoce67[[#This Row],[dostawa_malin]]</f>
        <v>344</v>
      </c>
      <c r="F149">
        <f>N148+owoce67[[#This Row],[dostawa_truskawek]]</f>
        <v>253</v>
      </c>
      <c r="G149">
        <f>O148+owoce67[[#This Row],[dostawa_porzeczek]]</f>
        <v>216</v>
      </c>
      <c r="H149">
        <f>MAX(owoce67[[#This Row],[rano maliny]:[magazyn_porzeczek]])</f>
        <v>344</v>
      </c>
      <c r="I149">
        <f>LARGE(owoce67[[#This Row],[rano maliny]:[magazyn_porzeczek]],2)</f>
        <v>253</v>
      </c>
      <c r="J149" t="str">
        <f>IF(owoce67[[#This Row],[pierwszy składnik]]=owoce67[[#This Row],[rano maliny]], "maliny", IF(owoce67[[#This Row],[pierwszy składnik]]=owoce67[[#This Row],[magazyn truskawek]], "truskawki", "porzeczki"))</f>
        <v>maliny</v>
      </c>
      <c r="K149" t="str">
        <f>IF(owoce67[[#This Row],[Ilość konfitury]]=owoce67[[#This Row],[rano maliny]], "maliny", IF(owoce67[[#This Row],[Ilość konfitury]]=owoce67[[#This Row],[magazyn truskawek]], "truskawki", "porzeczki"))</f>
        <v>truskawki</v>
      </c>
      <c r="L149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49">
        <f>IF(OR(owoce67[[#This Row],[nazwa składnika]]="maliny",owoce67[[#This Row],[nazwa składnika 2]]="maliny"),(owoce67[[#This Row],[rano maliny]]-owoce67[[#This Row],[Ilość konfitury]])*1,owoce67[[#This Row],[rano maliny]]*1)</f>
        <v>91</v>
      </c>
      <c r="N149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49">
        <f>IF(OR(owoce67[[#This Row],[nazwa składnika]]="porzeczki",owoce67[[#This Row],[nazwa składnika 2]]="porzeczki"),(owoce67[[#This Row],[magazyn_porzeczek]]-owoce67[[#This Row],[Ilość konfitury]])*1,owoce67[[#This Row],[magazyn_porzeczek]]*1)</f>
        <v>216</v>
      </c>
    </row>
    <row r="150" spans="1:15" x14ac:dyDescent="0.25">
      <c r="A150" s="1">
        <v>44100</v>
      </c>
      <c r="B150">
        <v>162</v>
      </c>
      <c r="C150">
        <v>261</v>
      </c>
      <c r="D150">
        <v>184</v>
      </c>
      <c r="E150">
        <f>M149+owoce67[[#This Row],[dostawa_malin]]</f>
        <v>253</v>
      </c>
      <c r="F150">
        <f>N149+owoce67[[#This Row],[dostawa_truskawek]]</f>
        <v>261</v>
      </c>
      <c r="G150">
        <f>O149+owoce67[[#This Row],[dostawa_porzeczek]]</f>
        <v>400</v>
      </c>
      <c r="H150">
        <f>MAX(owoce67[[#This Row],[rano maliny]:[magazyn_porzeczek]])</f>
        <v>400</v>
      </c>
      <c r="I150">
        <f>LARGE(owoce67[[#This Row],[rano maliny]:[magazyn_porzeczek]],2)</f>
        <v>261</v>
      </c>
      <c r="J150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50" t="str">
        <f>IF(owoce67[[#This Row],[Ilość konfitury]]=owoce67[[#This Row],[rano maliny]], "maliny", IF(owoce67[[#This Row],[Ilość konfitury]]=owoce67[[#This Row],[magazyn truskawek]], "truskawki", "porzeczki"))</f>
        <v>truskawki</v>
      </c>
      <c r="L150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50">
        <f>IF(OR(owoce67[[#This Row],[nazwa składnika]]="maliny",owoce67[[#This Row],[nazwa składnika 2]]="maliny"),(owoce67[[#This Row],[rano maliny]]-owoce67[[#This Row],[Ilość konfitury]])*1,owoce67[[#This Row],[rano maliny]]*1)</f>
        <v>253</v>
      </c>
      <c r="N150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50">
        <f>IF(OR(owoce67[[#This Row],[nazwa składnika]]="porzeczki",owoce67[[#This Row],[nazwa składnika 2]]="porzeczki"),(owoce67[[#This Row],[magazyn_porzeczek]]-owoce67[[#This Row],[Ilość konfitury]])*1,owoce67[[#This Row],[magazyn_porzeczek]]*1)</f>
        <v>139</v>
      </c>
    </row>
    <row r="151" spans="1:15" x14ac:dyDescent="0.25">
      <c r="A151" s="1">
        <v>44101</v>
      </c>
      <c r="B151">
        <v>216</v>
      </c>
      <c r="C151">
        <v>147</v>
      </c>
      <c r="D151">
        <v>204</v>
      </c>
      <c r="E151">
        <f>M150+owoce67[[#This Row],[dostawa_malin]]</f>
        <v>469</v>
      </c>
      <c r="F151">
        <f>N150+owoce67[[#This Row],[dostawa_truskawek]]</f>
        <v>147</v>
      </c>
      <c r="G151">
        <f>O150+owoce67[[#This Row],[dostawa_porzeczek]]</f>
        <v>343</v>
      </c>
      <c r="H151">
        <f>MAX(owoce67[[#This Row],[rano maliny]:[magazyn_porzeczek]])</f>
        <v>469</v>
      </c>
      <c r="I151">
        <f>LARGE(owoce67[[#This Row],[rano maliny]:[magazyn_porzeczek]],2)</f>
        <v>343</v>
      </c>
      <c r="J151" t="str">
        <f>IF(owoce67[[#This Row],[pierwszy składnik]]=owoce67[[#This Row],[rano maliny]], "maliny", IF(owoce67[[#This Row],[pierwszy składnik]]=owoce67[[#This Row],[magazyn truskawek]], "truskawki", "porzeczki"))</f>
        <v>maliny</v>
      </c>
      <c r="K151" t="str">
        <f>IF(owoce67[[#This Row],[Ilość konfitury]]=owoce67[[#This Row],[rano maliny]], "maliny", IF(owoce67[[#This Row],[Ilość konfitury]]=owoce67[[#This Row],[magazyn truskawek]], "truskawki", "porzeczki"))</f>
        <v>porzeczki</v>
      </c>
      <c r="L151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51">
        <f>IF(OR(owoce67[[#This Row],[nazwa składnika]]="maliny",owoce67[[#This Row],[nazwa składnika 2]]="maliny"),(owoce67[[#This Row],[rano maliny]]-owoce67[[#This Row],[Ilość konfitury]])*1,owoce67[[#This Row],[rano maliny]]*1)</f>
        <v>126</v>
      </c>
      <c r="N151">
        <f>IF(OR(owoce67[[#This Row],[nazwa składnika]]="truskawki",owoce67[[#This Row],[nazwa składnika 2]]="truskawki"),(owoce67[[#This Row],[magazyn truskawek]]-owoce67[[#This Row],[Ilość konfitury]])*1,owoce67[[#This Row],[magazyn truskawek]]*1)</f>
        <v>147</v>
      </c>
      <c r="O151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  <row r="152" spans="1:15" x14ac:dyDescent="0.25">
      <c r="A152" s="1">
        <v>44102</v>
      </c>
      <c r="B152">
        <v>282</v>
      </c>
      <c r="C152">
        <v>297</v>
      </c>
      <c r="D152">
        <v>195</v>
      </c>
      <c r="E152">
        <f>M151+owoce67[[#This Row],[dostawa_malin]]</f>
        <v>408</v>
      </c>
      <c r="F152">
        <f>N151+owoce67[[#This Row],[dostawa_truskawek]]</f>
        <v>444</v>
      </c>
      <c r="G152">
        <f>O151+owoce67[[#This Row],[dostawa_porzeczek]]</f>
        <v>195</v>
      </c>
      <c r="H152">
        <f>MAX(owoce67[[#This Row],[rano maliny]:[magazyn_porzeczek]])</f>
        <v>444</v>
      </c>
      <c r="I152">
        <f>LARGE(owoce67[[#This Row],[rano maliny]:[magazyn_porzeczek]],2)</f>
        <v>408</v>
      </c>
      <c r="J152" t="str">
        <f>IF(owoce67[[#This Row],[pierwszy składnik]]=owoce67[[#This Row],[rano maliny]], "maliny", IF(owoce67[[#This Row],[pierwszy składnik]]=owoce67[[#This Row],[magazyn truskawek]], "truskawki", "porzeczki"))</f>
        <v>truskawki</v>
      </c>
      <c r="K152" t="str">
        <f>IF(owoce67[[#This Row],[Ilość konfitury]]=owoce67[[#This Row],[rano maliny]], "maliny", IF(owoce67[[#This Row],[Ilość konfitury]]=owoce67[[#This Row],[magazyn truskawek]], "truskawki", "porzeczki"))</f>
        <v>maliny</v>
      </c>
      <c r="L152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malinowo-truskawkowa</v>
      </c>
      <c r="M152">
        <f>IF(OR(owoce67[[#This Row],[nazwa składnika]]="maliny",owoce67[[#This Row],[nazwa składnika 2]]="maliny"),(owoce67[[#This Row],[rano maliny]]-owoce67[[#This Row],[Ilość konfitury]])*1,owoce67[[#This Row],[rano maliny]]*1)</f>
        <v>0</v>
      </c>
      <c r="N152">
        <f>IF(OR(owoce67[[#This Row],[nazwa składnika]]="truskawki",owoce67[[#This Row],[nazwa składnika 2]]="truskawki"),(owoce67[[#This Row],[magazyn truskawek]]-owoce67[[#This Row],[Ilość konfitury]])*1,owoce67[[#This Row],[magazyn truskawek]]*1)</f>
        <v>36</v>
      </c>
      <c r="O152">
        <f>IF(OR(owoce67[[#This Row],[nazwa składnika]]="porzeczki",owoce67[[#This Row],[nazwa składnika 2]]="porzeczki"),(owoce67[[#This Row],[magazyn_porzeczek]]-owoce67[[#This Row],[Ilość konfitury]])*1,owoce67[[#This Row],[magazyn_porzeczek]]*1)</f>
        <v>195</v>
      </c>
    </row>
    <row r="153" spans="1:15" x14ac:dyDescent="0.25">
      <c r="A153" s="1">
        <v>44103</v>
      </c>
      <c r="B153">
        <v>214</v>
      </c>
      <c r="C153">
        <v>198</v>
      </c>
      <c r="D153">
        <v>200</v>
      </c>
      <c r="E153">
        <f>M152+owoce67[[#This Row],[dostawa_malin]]</f>
        <v>214</v>
      </c>
      <c r="F153">
        <f>N152+owoce67[[#This Row],[dostawa_truskawek]]</f>
        <v>234</v>
      </c>
      <c r="G153">
        <f>O152+owoce67[[#This Row],[dostawa_porzeczek]]</f>
        <v>395</v>
      </c>
      <c r="H153">
        <f>MAX(owoce67[[#This Row],[rano maliny]:[magazyn_porzeczek]])</f>
        <v>395</v>
      </c>
      <c r="I153">
        <f>LARGE(owoce67[[#This Row],[rano maliny]:[magazyn_porzeczek]],2)</f>
        <v>234</v>
      </c>
      <c r="J153" t="str">
        <f>IF(owoce67[[#This Row],[pierwszy składnik]]=owoce67[[#This Row],[rano maliny]], "maliny", IF(owoce67[[#This Row],[pierwszy składnik]]=owoce67[[#This Row],[magazyn truskawek]], "truskawki", "porzeczki"))</f>
        <v>porzeczki</v>
      </c>
      <c r="K153" t="str">
        <f>IF(owoce67[[#This Row],[Ilość konfitury]]=owoce67[[#This Row],[rano maliny]], "maliny", IF(owoce67[[#This Row],[Ilość konfitury]]=owoce67[[#This Row],[magazyn truskawek]], "truskawki", "porzeczki"))</f>
        <v>truskawki</v>
      </c>
      <c r="L153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porzeczkowo truskawkowa</v>
      </c>
      <c r="M153">
        <f>IF(OR(owoce67[[#This Row],[nazwa składnika]]="maliny",owoce67[[#This Row],[nazwa składnika 2]]="maliny"),(owoce67[[#This Row],[rano maliny]]-owoce67[[#This Row],[Ilość konfitury]])*1,owoce67[[#This Row],[rano maliny]]*1)</f>
        <v>214</v>
      </c>
      <c r="N153">
        <f>IF(OR(owoce67[[#This Row],[nazwa składnika]]="truskawki",owoce67[[#This Row],[nazwa składnika 2]]="truskawki"),(owoce67[[#This Row],[magazyn truskawek]]-owoce67[[#This Row],[Ilość konfitury]])*1,owoce67[[#This Row],[magazyn truskawek]]*1)</f>
        <v>0</v>
      </c>
      <c r="O153">
        <f>IF(OR(owoce67[[#This Row],[nazwa składnika]]="porzeczki",owoce67[[#This Row],[nazwa składnika 2]]="porzeczki"),(owoce67[[#This Row],[magazyn_porzeczek]]-owoce67[[#This Row],[Ilość konfitury]])*1,owoce67[[#This Row],[magazyn_porzeczek]]*1)</f>
        <v>161</v>
      </c>
    </row>
    <row r="154" spans="1:15" x14ac:dyDescent="0.25">
      <c r="A154" s="1">
        <v>44104</v>
      </c>
      <c r="B154">
        <v>289</v>
      </c>
      <c r="C154">
        <v>290</v>
      </c>
      <c r="D154">
        <v>190</v>
      </c>
      <c r="E154">
        <f>M153+owoce67[[#This Row],[dostawa_malin]]</f>
        <v>503</v>
      </c>
      <c r="F154">
        <f>N153+owoce67[[#This Row],[dostawa_truskawek]]</f>
        <v>290</v>
      </c>
      <c r="G154">
        <f>O153+owoce67[[#This Row],[dostawa_porzeczek]]</f>
        <v>351</v>
      </c>
      <c r="H154">
        <f>MAX(owoce67[[#This Row],[rano maliny]:[magazyn_porzeczek]])</f>
        <v>503</v>
      </c>
      <c r="I154">
        <f>LARGE(owoce67[[#This Row],[rano maliny]:[magazyn_porzeczek]],2)</f>
        <v>351</v>
      </c>
      <c r="J154" t="str">
        <f>IF(owoce67[[#This Row],[pierwszy składnik]]=owoce67[[#This Row],[rano maliny]], "maliny", IF(owoce67[[#This Row],[pierwszy składnik]]=owoce67[[#This Row],[magazyn truskawek]], "truskawki", "porzeczki"))</f>
        <v>maliny</v>
      </c>
      <c r="K154" t="str">
        <f>IF(owoce67[[#This Row],[Ilość konfitury]]=owoce67[[#This Row],[rano maliny]], "maliny", IF(owoce67[[#This Row],[Ilość konfitury]]=owoce67[[#This Row],[magazyn truskawek]], "truskawki", "porzeczki"))</f>
        <v>porzeczki</v>
      </c>
      <c r="L154" t="str">
        <f>IF(AND(OR(owoce67[[#This Row],[nazwa składnika]]="maliny",owoce67[[#This Row],[nazwa składnika 2]]="maliny"),OR(owoce67[[#This Row],[nazwa składnika]]="truskawki",owoce67[[#This Row],[nazwa składnika 2]]="truskawki")),"malinowo-truskawkowa",IF(AND(OR(owoce67[[#This Row],[nazwa składnika]]="maliny",owoce67[[#This Row],[nazwa składnika 2]]="maliny"),OR(owoce67[[#This Row],[nazwa składnika]]="porzeczki",owoce67[[#This Row],[nazwa składnika 2]]="porzeczki")),"malinowo porzeczkowa","porzeczkowo truskawkowa"))</f>
        <v>malinowo porzeczkowa</v>
      </c>
      <c r="M154">
        <f>IF(OR(owoce67[[#This Row],[nazwa składnika]]="maliny",owoce67[[#This Row],[nazwa składnika 2]]="maliny"),(owoce67[[#This Row],[rano maliny]]-owoce67[[#This Row],[Ilość konfitury]])*1,owoce67[[#This Row],[rano maliny]]*1)</f>
        <v>152</v>
      </c>
      <c r="N154">
        <f>IF(OR(owoce67[[#This Row],[nazwa składnika]]="truskawki",owoce67[[#This Row],[nazwa składnika 2]]="truskawki"),(owoce67[[#This Row],[magazyn truskawek]]-owoce67[[#This Row],[Ilość konfitury]])*1,owoce67[[#This Row],[magazyn truskawek]]*1)</f>
        <v>290</v>
      </c>
      <c r="O154">
        <f>IF(OR(owoce67[[#This Row],[nazwa składnika]]="porzeczki",owoce67[[#This Row],[nazwa składnika 2]]="porzeczki"),(owoce67[[#This Row],[magazyn_porzeczek]]-owoce67[[#This Row],[Ilość konfitury]])*1,owoce67[[#This Row],[magazyn_porzeczek]]*1)</f>
        <v>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3 9 7 f 6 0 - 9 4 d 1 - 4 d 1 d - b b c d - 7 2 a 7 5 6 9 8 f b 3 5 "   x m l n s = " h t t p : / / s c h e m a s . m i c r o s o f t . c o m / D a t a M a s h u p " > A A A A A L w E A A B Q S w M E F A A C A A g A G 0 9 2 W D G 8 T P K l A A A A 9 w A A A B I A H A B D b 2 5 m a W c v U G F j a 2 F n Z S 5 4 b W w g o h g A K K A U A A A A A A A A A A A A A A A A A A A A A A A A A A A A h Y 8 x D o I w G I W v Q r r T F k w U y U 8 Z X C E h M T G u T a n Q C I X Q Y r m b g 0 f y C m I U d X N 8 3 / u G 9 + 7 X G 6 R T 2 3 g X O R j V 6 Q Q F m C J P a t G V S l c J G u 3 J j 1 D K o O D i z C v p z b I 2 8 W T K B N X W 9 j E h z j n s V r g b K h J S G p B j n u 1 F L V u O P r L 6 L / t K G 8 u 1 k I j B 4 T W G h X i 7 x k E U 0 Q 2 m Q B Y K u d J f I 5 w H P 9 s f C L u x s e M g W d / 4 R Q Z k i U D e J 9 g D U E s D B B Q A A g A I A B t P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T 3 Z Y 3 0 T r 6 r U B A A B 3 F A A A E w A c A E Z v c m 1 1 b G F z L 1 N l Y 3 R p b 2 4 x L m 0 g o h g A K K A U A A A A A A A A A A A A A A A A A A A A A A A A A A A A 7 d J B T 9 s w F A D g M 5 X 6 H y x z S a U o K m n L x l A O U w u C A 4 i p P U E m 9 J Y 8 m B X H r 7 K d Z S n i w l / i N G k 3 1 P 8 1 0 0 6 j Q y C B c n U u s f 2 c l / e e P o O Z F a T Y d P 3 e 2 e 9 2 u h 3 z H T T m j G r K k C V M o u 1 2 m H u W v / T D f b 6 8 I 3 c 4 N j + i C W V V i c o G h 0 J i N C Z l 3 c Y E / O B T O q F i F W r S Y 3 V F u g T b F J C e Q w 5 K A H P b S o N U y M R G 9 G R 1 y u J + P E g n o P A y H v R H 6 a q K y P 6 0 v B d e T F C K U l j U C d / i I R u T r E p l k m H I D l R G u V D X y U 4 8 6 o f s S 0 U W p 7 a R m D w t o 1 N S + L U X r r v Z 5 q d w v b x 7 u K 8 L w Y j N K a + b 5 W + z I N W U b r c Q V A r k r t U Z f H P f n m k q X a I j h B y 1 C f 7 N I m Q X f 0 O f p Z x m I E G b x O p q 8 0 f n L p N y 4 y V m m / l T y p k G Z R 7 7 X / c x a + Z o g r e V F d 7 c 8 B w s u C G 4 l M j c G m 9 D 5 g 7 J W K j h s g Q p l I s e K 7 s 7 j B 5 T / x d 2 B Z o C a i x e v z I n v c B s 8 f z K b a / b E e r l z j b 1 b P O 1 n y D u c Y / I I 2 q H a O A R e U R t E Q 0 9 I o + o L a K R R + Q R t U W 0 6 x F 5 R G 0 R f f C I P K K 2 i D 5 6 R B 5 R W 0 R 7 H p F H 9 B 5 E f w B Q S w E C L Q A U A A I A C A A b T 3 Z Y M b x M 8 q U A A A D 3 A A A A E g A A A A A A A A A A A A A A A A A A A A A A Q 2 9 u Z m l n L 1 B h Y 2 t h Z 2 U u e G 1 s U E s B A i 0 A F A A C A A g A G 0 9 2 W A / K 6 a u k A A A A 6 Q A A A B M A A A A A A A A A A A A A A A A A 8 Q A A A F t D b 2 5 0 Z W 5 0 X 1 R 5 c G V z X S 5 4 b W x Q S w E C L Q A U A A I A C A A b T 3 Z Y 3 0 T r 6 r U B A A B 3 F A A A E w A A A A A A A A A A A A A A A A D i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U g A A A A A A A A l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2 9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D g 6 N T c 6 M T c u M T M 5 M z A w M F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a b W l l b m l v b m 8 g d H l w L n t k Y X R h L D B 9 J n F 1 b 3 Q 7 L C Z x d W 9 0 O 1 N l Y 3 R p b 2 4 x L 2 9 3 b 2 N l L 1 p t a W V u a W 9 u b y B 0 e X A u e 2 R v c 3 R h d 2 F f b W F s a W 4 s M X 0 m c X V v d D s s J n F 1 b 3 Q 7 U 2 V j d G l v b j E v b 3 d v Y 2 U v W m 1 p Z W 5 p b 2 5 v I H R 5 c C 5 7 Z G 9 z d G F 3 Y V 9 0 c n V z a 2 F 3 Z W s s M n 0 m c X V v d D s s J n F 1 b 3 Q 7 U 2 V j d G l v b j E v b 3 d v Y 2 U v W m 1 p Z W 5 p b 2 5 v I H R 5 c C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2 9 j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A 4 O j U 3 O j E 3 L j E z O T M w M D B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1 p t a W V u a W 9 u b y B 0 e X A u e 2 R h d G E s M H 0 m c X V v d D s s J n F 1 b 3 Q 7 U 2 V j d G l v b j E v b 3 d v Y 2 U v W m 1 p Z W 5 p b 2 5 v I H R 5 c C 5 7 Z G 9 z d G F 3 Y V 9 t Y W x p b i w x f S Z x d W 9 0 O y w m c X V v d D t T Z W N 0 a W 9 u M S 9 v d 2 9 j Z S 9 a b W l l b m l v b m 8 g d H l w L n t k b 3 N 0 Y X d h X 3 R y d X N r Y X d l a y w y f S Z x d W 9 0 O y w m c X V v d D t T Z W N 0 a W 9 u M S 9 v d 2 9 j Z S 9 a b W l l b m l v b m 8 g d H l w L n t k b 3 N 0 Y X d h X 3 B v c n p l Y 3 p l a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3 b 2 N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v d 2 9 j Z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Q t M D M t M j F U M D g 6 N T c 6 M T c u M T M 5 M z A w M F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1 p t a W V u a W 9 u b y B 0 e X A u e 2 R h d G E s M H 0 m c X V v d D s s J n F 1 b 3 Q 7 U 2 V j d G l v b j E v b 3 d v Y 2 U v W m 1 p Z W 5 p b 2 5 v I H R 5 c C 5 7 Z G 9 z d G F 3 Y V 9 t Y W x p b i w x f S Z x d W 9 0 O y w m c X V v d D t T Z W N 0 a W 9 u M S 9 v d 2 9 j Z S 9 a b W l l b m l v b m 8 g d H l w L n t k b 3 N 0 Y X d h X 3 R y d X N r Y X d l a y w y f S Z x d W 9 0 O y w m c X V v d D t T Z W N 0 a W 9 u M S 9 v d 2 9 j Z S 9 a b W l l b m l v b m 8 g d H l w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a b W l l b m l v b m 8 g d H l w L n t k Y X R h L D B 9 J n F 1 b 3 Q 7 L C Z x d W 9 0 O 1 N l Y 3 R p b 2 4 x L 2 9 3 b 2 N l L 1 p t a W V u a W 9 u b y B 0 e X A u e 2 R v c 3 R h d 2 F f b W F s a W 4 s M X 0 m c X V v d D s s J n F 1 b 3 Q 7 U 2 V j d G l v b j E v b 3 d v Y 2 U v W m 1 p Z W 5 p b 2 5 v I H R 5 c C 5 7 Z G 9 z d G F 3 Y V 9 0 c n V z a 2 F 3 Z W s s M n 0 m c X V v d D s s J n F 1 b 3 Q 7 U 2 V j d G l v b j E v b 3 d v Y 2 U v W m 1 p Z W 5 p b 2 5 v I H R 5 c C 5 7 Z G 9 z d G F 3 Y V 9 w b 3 J 6 Z W N 6 Z W s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2 9 j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g K D Q p L 1 p t a W V u a W 9 u b y B 0 e X A u e 2 R h d G E s M H 0 m c X V v d D s s J n F 1 b 3 Q 7 U 2 V j d G l v b j E v b 3 d v Y 2 U g K D Q p L 1 p t a W V u a W 9 u b y B 0 e X A u e 2 R v c 3 R h d 2 F f b W F s a W 4 s M X 0 m c X V v d D s s J n F 1 b 3 Q 7 U 2 V j d G l v b j E v b 3 d v Y 2 U g K D Q p L 1 p t a W V u a W 9 u b y B 0 e X A u e 2 R v c 3 R h d 2 F f d H J 1 c 2 t h d 2 V r L D J 9 J n F 1 b 3 Q 7 L C Z x d W 9 0 O 1 N l Y 3 R p b 2 4 x L 2 9 3 b 2 N l I C g 0 K S 9 a b W l l b m l v b m 8 g d H l w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A o N C k v W m 1 p Z W 5 p b 2 5 v I H R 5 c C 5 7 Z G F 0 Y S w w f S Z x d W 9 0 O y w m c X V v d D t T Z W N 0 a W 9 u M S 9 v d 2 9 j Z S A o N C k v W m 1 p Z W 5 p b 2 5 v I H R 5 c C 5 7 Z G 9 z d G F 3 Y V 9 t Y W x p b i w x f S Z x d W 9 0 O y w m c X V v d D t T Z W N 0 a W 9 u M S 9 v d 2 9 j Z S A o N C k v W m 1 p Z W 5 p b 2 5 v I H R 5 c C 5 7 Z G 9 z d G F 3 Y V 9 0 c n V z a 2 F 3 Z W s s M n 0 m c X V v d D s s J n F 1 b 3 Q 7 U 2 V j d G l v b j E v b 3 d v Y 2 U g K D Q p L 1 p t a W V u a W 9 u b y B 0 e X A u e 2 R v c 3 R h d 2 F f c G 9 y e m V j e m V r L D N 9 J n F 1 b 3 Q 7 X S w m c X V v d D t S Z W x h d G l v b n N o a X B J b m Z v J n F 1 b 3 Q 7 O l t d f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Q 2 9 s d W 1 u V H l w Z X M i I F Z h b H V l P S J z Q 1 F N R E F 3 P T 0 i I C 8 + P E V u d H J 5 I F R 5 c G U 9 I k Z p b G x M Y X N 0 V X B k Y X R l Z C I g V m F s d W U 9 I m Q y M D I 0 L T A z L T I x V D A 5 O j A 0 O j Q 0 L j E y M T Y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M j J j O D R k O D U t O T B i N S 0 0 Z T Z m L W I y Y T Y t O T k 3 N m M 1 Z j l k Y 2 E x I i A v P j w v U 3 R h Y m x l R W 5 0 c m l l c z 4 8 L 0 l 0 Z W 0 + P E l 0 Z W 0 + P E l 0 Z W 1 M b 2 N h d G l v b j 4 8 S X R l b V R 5 c G U + R m 9 y b X V s Y T w v S X R l b V R 5 c G U + P E l 0 Z W 1 Q Y X R o P l N l Y 3 R p b 2 4 x L 2 9 3 b 2 N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N i 4 x I V R h Y m V s Y S B w c n p l c 3 R h d 2 5 h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A o N S k v W m 1 p Z W 5 p b 2 5 v I H R 5 c C 5 7 Z G F 0 Y S w w f S Z x d W 9 0 O y w m c X V v d D t T Z W N 0 a W 9 u M S 9 v d 2 9 j Z S A o N S k v W m 1 p Z W 5 p b 2 5 v I H R 5 c C 5 7 Z G 9 z d G F 3 Y V 9 t Y W x p b i w x f S Z x d W 9 0 O y w m c X V v d D t T Z W N 0 a W 9 u M S 9 v d 2 9 j Z S A o N S k v W m 1 p Z W 5 p b 2 5 v I H R 5 c C 5 7 Z G 9 z d G F 3 Y V 9 0 c n V z a 2 F 3 Z W s s M n 0 m c X V v d D s s J n F 1 b 3 Q 7 U 2 V j d G l v b j E v b 3 d v Y 2 U g K D U p L 1 p t a W V u a W 9 u b y B 0 e X A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I C g 1 K S 9 a b W l l b m l v b m 8 g d H l w L n t k Y X R h L D B 9 J n F 1 b 3 Q 7 L C Z x d W 9 0 O 1 N l Y 3 R p b 2 4 x L 2 9 3 b 2 N l I C g 1 K S 9 a b W l l b m l v b m 8 g d H l w L n t k b 3 N 0 Y X d h X 2 1 h b G l u L D F 9 J n F 1 b 3 Q 7 L C Z x d W 9 0 O 1 N l Y 3 R p b 2 4 x L 2 9 3 b 2 N l I C g 1 K S 9 a b W l l b m l v b m 8 g d H l w L n t k b 3 N 0 Y X d h X 3 R y d X N r Y X d l a y w y f S Z x d W 9 0 O y w m c X V v d D t T Z W N 0 a W 9 u M S 9 v d 2 9 j Z S A o N S k v W m 1 p Z W 5 p b 2 5 v I H R 5 c C 5 7 Z G 9 z d G F 3 Y V 9 w b 3 J 6 Z W N 6 Z W s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D b 2 x 1 b W 5 U e X B l c y I g V m F s d W U 9 I n N D U U 1 E Q X c 9 P S I g L z 4 8 R W 5 0 c n k g V H l w Z T 0 i R m l s b E x h c 3 R V c G R h d G V k I i B W Y W x 1 Z T 0 i Z D I w M j Q t M D M t M j F U M D k 6 M D U 6 M j M u N j c 2 M j g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y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4 N D g 3 Z D Q 4 Y y 1 i Z W Z h L T Q x N j Q t Y T R l N y 0 3 M m Y 5 Y T k 2 N z I x Y j U i I C 8 + P C 9 T d G F i b G V F b n R y a W V z P j w v S X R l b T 4 8 S X R l b T 4 8 S X R l b U x v Y 2 F 0 a W 9 u P j x J d G V t V H l w Z T 5 G b 3 J t d W x h P C 9 J d G V t V H l w Z T 4 8 S X R l b V B h d G g + U 2 V j d G l v b j E v b 3 d v Y 2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3 b 2 N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D g 6 N T c 6 M T c u M T M 5 M z A w M F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a b W l l b m l v b m 8 g d H l w L n t k Y X R h L D B 9 J n F 1 b 3 Q 7 L C Z x d W 9 0 O 1 N l Y 3 R p b 2 4 x L 2 9 3 b 2 N l L 1 p t a W V u a W 9 u b y B 0 e X A u e 2 R v c 3 R h d 2 F f b W F s a W 4 s M X 0 m c X V v d D s s J n F 1 b 3 Q 7 U 2 V j d G l v b j E v b 3 d v Y 2 U v W m 1 p Z W 5 p b 2 5 v I H R 5 c C 5 7 Z G 9 z d G F 3 Y V 9 0 c n V z a 2 F 3 Z W s s M n 0 m c X V v d D s s J n F 1 b 3 Q 7 U 2 V j d G l v b j E v b 3 d v Y 2 U v W m 1 p Z W 5 p b 2 5 v I H R 5 c C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3 b 2 N l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D g 6 N T c 6 M T c u M T M 5 M z A w M F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a b W l l b m l v b m 8 g d H l w L n t k Y X R h L D B 9 J n F 1 b 3 Q 7 L C Z x d W 9 0 O 1 N l Y 3 R p b 2 4 x L 2 9 3 b 2 N l L 1 p t a W V u a W 9 u b y B 0 e X A u e 2 R v c 3 R h d 2 F f b W F s a W 4 s M X 0 m c X V v d D s s J n F 1 b 3 Q 7 U 2 V j d G l v b j E v b 3 d v Y 2 U v W m 1 p Z W 5 p b 2 5 v I H R 5 c C 5 7 Z G 9 z d G F 3 Y V 9 0 c n V z a 2 F 3 Z W s s M n 0 m c X V v d D s s J n F 1 b 3 Q 7 U 2 V j d G l v b j E v b 3 d v Y 2 U v W m 1 p Z W 5 p b 2 5 v I H R 5 c C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D g 6 N T c 6 M T c u M T M 5 M z A w M F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a b W l l b m l v b m 8 g d H l w L n t k Y X R h L D B 9 J n F 1 b 3 Q 7 L C Z x d W 9 0 O 1 N l Y 3 R p b 2 4 x L 2 9 3 b 2 N l L 1 p t a W V u a W 9 u b y B 0 e X A u e 2 R v c 3 R h d 2 F f b W F s a W 4 s M X 0 m c X V v d D s s J n F 1 b 3 Q 7 U 2 V j d G l v b j E v b 3 d v Y 2 U v W m 1 p Z W 5 p b 2 5 v I H R 5 c C 5 7 Z G 9 z d G F 3 Y V 9 0 c n V z a 2 F 3 Z W s s M n 0 m c X V v d D s s J n F 1 b 3 Q 7 U 2 V j d G l v b j E v b 3 d v Y 2 U v W m 1 p Z W 5 p b 2 5 v I H R 5 c C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2 9 j Z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3 d v Y 2 U 2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z L T I x V D A 4 O j U 3 O j E 3 L j E z O T M w M D B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1 p t a W V u a W 9 u b y B 0 e X A u e 2 R h d G E s M H 0 m c X V v d D s s J n F 1 b 3 Q 7 U 2 V j d G l v b j E v b 3 d v Y 2 U v W m 1 p Z W 5 p b 2 5 v I H R 5 c C 5 7 Z G 9 z d G F 3 Y V 9 t Y W x p b i w x f S Z x d W 9 0 O y w m c X V v d D t T Z W N 0 a W 9 u M S 9 v d 2 9 j Z S 9 a b W l l b m l v b m 8 g d H l w L n t k b 3 N 0 Y X d h X 3 R y d X N r Y X d l a y w y f S Z x d W 9 0 O y w m c X V v d D t T Z W N 0 a W 9 u M S 9 v d 2 9 j Z S 9 a b W l l b m l v b m 8 g d H l w L n t k b 3 N 0 Y X d h X 3 B v c n p l Y 3 p l a y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5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4 E s t A n + U U a Y U X q 1 g I R g q g A A A A A C A A A A A A A Q Z g A A A A E A A C A A A A C k / v N R t Z k x p L k Y E y O y Z 6 N w i 1 / E 7 y t O D z g h 8 c o X v 4 Z B 6 Q A A A A A O g A A A A A I A A C A A A A C l L u 8 C R Y g E s G W c 6 I f i U T c 2 m k s 6 6 n v B E X m P 2 q 6 z X g p 9 O V A A A A C G s H m A g p 8 R z b + W D N m + e M T 4 k N 9 f g f h z S 2 x m e s 6 S p y 8 G f D p 7 V b m 5 R 1 P n i f V F h O E a t m m i C c n 5 8 b R y K e a l / p U o g M u g B 5 w q c i j c m T L 1 L B 7 + K B 2 J A k A A A A B x F 3 s S F m R Z s F N 8 L r 6 c / u H S 6 o L F J v n e i M u J d l w N V V f 2 e + a y 2 z n C 0 R X G u 6 V k G 2 + H F 7 P r z j T + V G i + Y n w Z A + 2 i J j Z x < / D a t a M a s h u p > 
</file>

<file path=customXml/itemProps1.xml><?xml version="1.0" encoding="utf-8"?>
<ds:datastoreItem xmlns:ds="http://schemas.openxmlformats.org/officeDocument/2006/customXml" ds:itemID="{EF485C0C-524A-4005-BBFC-B6D18C8575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6</vt:lpstr>
      <vt:lpstr>6.1</vt:lpstr>
      <vt:lpstr>6.2</vt:lpstr>
      <vt:lpstr>6.3</vt:lpstr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student3c</dc:creator>
  <cp:lastModifiedBy>student3c</cp:lastModifiedBy>
  <dcterms:created xsi:type="dcterms:W3CDTF">2024-03-21T08:55:31Z</dcterms:created>
  <dcterms:modified xsi:type="dcterms:W3CDTF">2024-03-22T09:20:42Z</dcterms:modified>
</cp:coreProperties>
</file>