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jciech\Documents\Zadania maturalne informatyka\informatyka-2023-maj-matura-rozszerzona-zalaczniki\Dane_2305\"/>
    </mc:Choice>
  </mc:AlternateContent>
  <xr:revisionPtr revIDLastSave="0" documentId="13_ncr:1_{0D09227E-EA20-4512-8B4F-77FBD2FDBBD1}" xr6:coauthVersionLast="47" xr6:coauthVersionMax="47" xr10:uidLastSave="{00000000-0000-0000-0000-000000000000}"/>
  <bookViews>
    <workbookView xWindow="-108" yWindow="-108" windowWidth="23256" windowHeight="12576" xr2:uid="{5ABE3C7C-A670-4822-8D24-295946D1909A}"/>
  </bookViews>
  <sheets>
    <sheet name="owoce" sheetId="2" r:id="rId1"/>
    <sheet name="6.1" sheetId="3" r:id="rId2"/>
    <sheet name="6.3" sheetId="6" r:id="rId3"/>
    <sheet name="6.4" sheetId="7" r:id="rId4"/>
  </sheets>
  <definedNames>
    <definedName name="ExternalData_1" localSheetId="0" hidden="1">owoce!$A$1:$D$154</definedName>
  </definedNames>
  <calcPr calcId="191029"/>
  <pivotCaches>
    <pivotCache cacheId="1" r:id="rId5"/>
    <pivotCache cacheId="5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I2" i="2"/>
  <c r="J2" i="2" s="1"/>
  <c r="M2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N2" i="2" l="1"/>
  <c r="F3" i="2"/>
  <c r="G3" i="2"/>
  <c r="H3" i="2"/>
  <c r="E155" i="2"/>
  <c r="K3" i="2" l="1"/>
  <c r="I3" i="2"/>
  <c r="L3" i="2" l="1"/>
  <c r="N3" i="2"/>
  <c r="J3" i="2"/>
  <c r="M3" i="2" l="1"/>
  <c r="H4" i="2"/>
  <c r="G4" i="2"/>
  <c r="F4" i="2"/>
  <c r="K4" i="2" l="1"/>
  <c r="I4" i="2"/>
  <c r="J4" i="2" s="1"/>
  <c r="L4" i="2" l="1"/>
  <c r="M4" i="2" s="1"/>
  <c r="N4" i="2"/>
  <c r="G5" i="2"/>
  <c r="H5" i="2"/>
  <c r="F5" i="2"/>
  <c r="K5" i="2" l="1"/>
  <c r="I5" i="2"/>
  <c r="J5" i="2" s="1"/>
  <c r="L5" i="2" l="1"/>
  <c r="M5" i="2" s="1"/>
  <c r="N5" i="2"/>
  <c r="H6" i="2" l="1"/>
  <c r="G6" i="2"/>
  <c r="F6" i="2"/>
  <c r="K6" i="2" s="1"/>
  <c r="I6" i="2"/>
  <c r="J6" i="2" s="1"/>
  <c r="L6" i="2" l="1"/>
  <c r="N6" i="2"/>
  <c r="H7" i="2"/>
  <c r="M6" i="2"/>
  <c r="G7" i="2"/>
  <c r="F7" i="2"/>
  <c r="K7" i="2" l="1"/>
  <c r="I7" i="2"/>
  <c r="J7" i="2" s="1"/>
  <c r="L7" i="2" l="1"/>
  <c r="H8" i="2" s="1"/>
  <c r="N7" i="2"/>
  <c r="G8" i="2" l="1"/>
  <c r="I8" i="2" s="1"/>
  <c r="J8" i="2" s="1"/>
  <c r="F8" i="2"/>
  <c r="K8" i="2" s="1"/>
  <c r="M7" i="2"/>
  <c r="L8" i="2" l="1"/>
  <c r="N8" i="2"/>
  <c r="H9" i="2"/>
  <c r="M8" i="2"/>
  <c r="G9" i="2"/>
  <c r="F9" i="2"/>
  <c r="I9" i="2" l="1"/>
  <c r="J9" i="2" s="1"/>
  <c r="K9" i="2"/>
  <c r="L9" i="2" l="1"/>
  <c r="H10" i="2" s="1"/>
  <c r="N9" i="2"/>
  <c r="G10" i="2" l="1"/>
  <c r="F10" i="2"/>
  <c r="M9" i="2"/>
  <c r="K10" i="2"/>
  <c r="I10" i="2"/>
  <c r="J10" i="2" s="1"/>
  <c r="L10" i="2" l="1"/>
  <c r="N10" i="2"/>
  <c r="H11" i="2"/>
  <c r="M10" i="2"/>
  <c r="G11" i="2"/>
  <c r="F11" i="2"/>
  <c r="K11" i="2" l="1"/>
  <c r="I11" i="2"/>
  <c r="J11" i="2" s="1"/>
  <c r="L11" i="2" l="1"/>
  <c r="M11" i="2" s="1"/>
  <c r="N11" i="2"/>
  <c r="H12" i="2"/>
  <c r="G12" i="2"/>
  <c r="F12" i="2"/>
  <c r="I12" i="2" l="1"/>
  <c r="J12" i="2" s="1"/>
  <c r="K12" i="2"/>
  <c r="L12" i="2" l="1"/>
  <c r="N12" i="2"/>
  <c r="H13" i="2"/>
  <c r="M12" i="2"/>
  <c r="G13" i="2"/>
  <c r="F13" i="2"/>
  <c r="I13" i="2" l="1"/>
  <c r="J13" i="2" s="1"/>
  <c r="K13" i="2"/>
  <c r="L13" i="2" l="1"/>
  <c r="N13" i="2"/>
  <c r="H14" i="2"/>
  <c r="M13" i="2"/>
  <c r="G14" i="2"/>
  <c r="F14" i="2"/>
  <c r="I14" i="2" l="1"/>
  <c r="J14" i="2" s="1"/>
  <c r="K14" i="2"/>
  <c r="L14" i="2" l="1"/>
  <c r="H15" i="2" s="1"/>
  <c r="N14" i="2"/>
  <c r="M14" i="2"/>
  <c r="G15" i="2"/>
  <c r="F15" i="2"/>
  <c r="I15" i="2" l="1"/>
  <c r="J15" i="2" s="1"/>
  <c r="K15" i="2"/>
  <c r="L15" i="2" l="1"/>
  <c r="N15" i="2"/>
  <c r="M15" i="2"/>
  <c r="H16" i="2"/>
  <c r="G16" i="2"/>
  <c r="F16" i="2"/>
  <c r="K16" i="2" l="1"/>
  <c r="I16" i="2"/>
  <c r="J16" i="2" s="1"/>
  <c r="L16" i="2" l="1"/>
  <c r="M16" i="2" s="1"/>
  <c r="N16" i="2"/>
  <c r="G17" i="2" l="1"/>
  <c r="H17" i="2"/>
  <c r="F17" i="2"/>
  <c r="I17" i="2" s="1"/>
  <c r="J17" i="2" s="1"/>
  <c r="K17" i="2"/>
  <c r="L17" i="2" l="1"/>
  <c r="N17" i="2"/>
  <c r="H18" i="2"/>
  <c r="M17" i="2"/>
  <c r="G18" i="2"/>
  <c r="F18" i="2"/>
  <c r="I18" i="2" l="1"/>
  <c r="J18" i="2" s="1"/>
  <c r="K18" i="2"/>
  <c r="L18" i="2" l="1"/>
  <c r="N18" i="2"/>
  <c r="H19" i="2"/>
  <c r="M18" i="2"/>
  <c r="G19" i="2"/>
  <c r="F19" i="2"/>
  <c r="K19" i="2" l="1"/>
  <c r="I19" i="2"/>
  <c r="J19" i="2" s="1"/>
  <c r="L19" i="2" l="1"/>
  <c r="N19" i="2"/>
  <c r="M19" i="2"/>
  <c r="H20" i="2"/>
  <c r="G20" i="2"/>
  <c r="F20" i="2"/>
  <c r="I20" i="2" l="1"/>
  <c r="J20" i="2" s="1"/>
  <c r="K20" i="2"/>
  <c r="L20" i="2" l="1"/>
  <c r="H21" i="2" s="1"/>
  <c r="N20" i="2"/>
  <c r="F21" i="2" l="1"/>
  <c r="G21" i="2"/>
  <c r="I21" i="2" s="1"/>
  <c r="J21" i="2" s="1"/>
  <c r="M20" i="2"/>
  <c r="K21" i="2" l="1"/>
  <c r="L21" i="2" l="1"/>
  <c r="N21" i="2"/>
  <c r="M21" i="2" l="1"/>
  <c r="G22" i="2"/>
  <c r="H22" i="2"/>
  <c r="F22" i="2"/>
  <c r="I22" i="2" l="1"/>
  <c r="J22" i="2" s="1"/>
  <c r="K22" i="2"/>
  <c r="G23" i="2" l="1"/>
  <c r="L22" i="2"/>
  <c r="H23" i="2" s="1"/>
  <c r="N22" i="2"/>
  <c r="M22" i="2" l="1"/>
  <c r="F23" i="2"/>
  <c r="K23" i="2" l="1"/>
  <c r="I23" i="2"/>
  <c r="J23" i="2" s="1"/>
  <c r="L23" i="2" l="1"/>
  <c r="M23" i="2" s="1"/>
  <c r="N23" i="2"/>
  <c r="G24" i="2"/>
  <c r="H24" i="2" l="1"/>
  <c r="F24" i="2"/>
  <c r="I24" i="2" l="1"/>
  <c r="J24" i="2" s="1"/>
  <c r="K24" i="2"/>
  <c r="L24" i="2" l="1"/>
  <c r="M24" i="2" s="1"/>
  <c r="N24" i="2"/>
  <c r="G25" i="2" l="1"/>
  <c r="F25" i="2"/>
  <c r="H25" i="2"/>
  <c r="K25" i="2" l="1"/>
  <c r="I25" i="2"/>
  <c r="J25" i="2" s="1"/>
  <c r="M25" i="2" l="1"/>
  <c r="L25" i="2"/>
  <c r="G26" i="2" s="1"/>
  <c r="N25" i="2"/>
  <c r="F26" i="2" l="1"/>
  <c r="H26" i="2"/>
  <c r="K26" i="2" l="1"/>
  <c r="I26" i="2"/>
  <c r="J26" i="2" s="1"/>
  <c r="L26" i="2" l="1"/>
  <c r="N26" i="2"/>
  <c r="G27" i="2"/>
  <c r="F27" i="2"/>
  <c r="H27" i="2"/>
  <c r="M26" i="2"/>
  <c r="K27" i="2" l="1"/>
  <c r="I27" i="2"/>
  <c r="J27" i="2" s="1"/>
  <c r="L27" i="2" l="1"/>
  <c r="M27" i="2" s="1"/>
  <c r="N27" i="2"/>
  <c r="H28" i="2" l="1"/>
  <c r="F28" i="2"/>
  <c r="G28" i="2"/>
  <c r="I28" i="2" l="1"/>
  <c r="J28" i="2" s="1"/>
  <c r="K28" i="2"/>
  <c r="L28" i="2" l="1"/>
  <c r="N28" i="2"/>
  <c r="H29" i="2"/>
  <c r="M28" i="2"/>
  <c r="G29" i="2"/>
  <c r="F29" i="2"/>
  <c r="I29" i="2" l="1"/>
  <c r="J29" i="2" s="1"/>
  <c r="K29" i="2"/>
  <c r="L29" i="2" l="1"/>
  <c r="M29" i="2" s="1"/>
  <c r="N29" i="2"/>
  <c r="H30" i="2" l="1"/>
  <c r="F30" i="2"/>
  <c r="G30" i="2"/>
  <c r="K30" i="2" l="1"/>
  <c r="I30" i="2"/>
  <c r="J30" i="2" s="1"/>
  <c r="L30" i="2" l="1"/>
  <c r="N30" i="2"/>
  <c r="G31" i="2"/>
  <c r="F31" i="2"/>
  <c r="H31" i="2"/>
  <c r="M30" i="2"/>
  <c r="K31" i="2" l="1"/>
  <c r="I31" i="2"/>
  <c r="J31" i="2" s="1"/>
  <c r="L31" i="2" l="1"/>
  <c r="H32" i="2" s="1"/>
  <c r="N31" i="2"/>
  <c r="M31" i="2" l="1"/>
  <c r="G32" i="2"/>
  <c r="F32" i="2"/>
  <c r="I32" i="2" l="1"/>
  <c r="J32" i="2" s="1"/>
  <c r="K32" i="2"/>
  <c r="L32" i="2" l="1"/>
  <c r="N32" i="2"/>
  <c r="M32" i="2"/>
  <c r="H33" i="2"/>
  <c r="F33" i="2"/>
  <c r="G33" i="2"/>
  <c r="I33" i="2" l="1"/>
  <c r="J33" i="2" s="1"/>
  <c r="K33" i="2"/>
  <c r="L33" i="2" l="1"/>
  <c r="G34" i="2" s="1"/>
  <c r="N33" i="2"/>
  <c r="M33" i="2"/>
  <c r="F34" i="2"/>
  <c r="H34" i="2"/>
  <c r="K34" i="2" l="1"/>
  <c r="I34" i="2"/>
  <c r="J34" i="2" s="1"/>
  <c r="L34" i="2" l="1"/>
  <c r="M34" i="2" s="1"/>
  <c r="N34" i="2"/>
  <c r="H35" i="2" l="1"/>
  <c r="F35" i="2"/>
  <c r="G35" i="2"/>
  <c r="I35" i="2" l="1"/>
  <c r="J35" i="2" s="1"/>
  <c r="K35" i="2"/>
  <c r="L35" i="2" l="1"/>
  <c r="N35" i="2"/>
  <c r="M35" i="2"/>
  <c r="F36" i="2"/>
  <c r="G36" i="2"/>
  <c r="H36" i="2"/>
  <c r="I36" i="2" l="1"/>
  <c r="J36" i="2" s="1"/>
  <c r="K36" i="2"/>
  <c r="L36" i="2" l="1"/>
  <c r="N36" i="2"/>
  <c r="H37" i="2"/>
  <c r="G37" i="2"/>
  <c r="F37" i="2"/>
  <c r="M36" i="2"/>
  <c r="I37" i="2" l="1"/>
  <c r="J37" i="2" s="1"/>
  <c r="K37" i="2"/>
  <c r="L37" i="2" l="1"/>
  <c r="H38" i="2" s="1"/>
  <c r="N37" i="2"/>
  <c r="G38" i="2" l="1"/>
  <c r="M37" i="2"/>
  <c r="F38" i="2"/>
  <c r="K38" i="2" l="1"/>
  <c r="I38" i="2"/>
  <c r="J38" i="2" s="1"/>
  <c r="L38" i="2" l="1"/>
  <c r="M38" i="2" s="1"/>
  <c r="N38" i="2"/>
  <c r="F39" i="2" l="1"/>
  <c r="G39" i="2"/>
  <c r="H39" i="2"/>
  <c r="I39" i="2" l="1"/>
  <c r="J39" i="2" s="1"/>
  <c r="K39" i="2"/>
  <c r="L39" i="2" l="1"/>
  <c r="N39" i="2"/>
  <c r="G40" i="2"/>
  <c r="F40" i="2"/>
  <c r="M39" i="2"/>
  <c r="H40" i="2"/>
  <c r="K40" i="2" l="1"/>
  <c r="I40" i="2"/>
  <c r="J40" i="2" s="1"/>
  <c r="L40" i="2" l="1"/>
  <c r="G41" i="2" s="1"/>
  <c r="N40" i="2"/>
  <c r="M40" i="2" l="1"/>
  <c r="H41" i="2"/>
  <c r="F41" i="2"/>
  <c r="K41" i="2" l="1"/>
  <c r="I41" i="2"/>
  <c r="J41" i="2" s="1"/>
  <c r="L41" i="2" l="1"/>
  <c r="M41" i="2" s="1"/>
  <c r="N41" i="2"/>
  <c r="G42" i="2" l="1"/>
  <c r="H42" i="2"/>
  <c r="F42" i="2"/>
  <c r="K42" i="2" l="1"/>
  <c r="I42" i="2"/>
  <c r="J42" i="2" s="1"/>
  <c r="L42" i="2" l="1"/>
  <c r="M42" i="2" s="1"/>
  <c r="N42" i="2"/>
  <c r="G43" i="2" l="1"/>
  <c r="F43" i="2"/>
  <c r="H43" i="2"/>
  <c r="I43" i="2" l="1"/>
  <c r="J43" i="2" s="1"/>
  <c r="K43" i="2"/>
  <c r="L43" i="2" l="1"/>
  <c r="N43" i="2"/>
  <c r="G44" i="2"/>
  <c r="M43" i="2"/>
  <c r="H44" i="2"/>
  <c r="F44" i="2"/>
  <c r="I44" i="2" l="1"/>
  <c r="J44" i="2" s="1"/>
  <c r="K44" i="2"/>
  <c r="L44" i="2" l="1"/>
  <c r="M44" i="2" s="1"/>
  <c r="N44" i="2"/>
  <c r="G45" i="2"/>
  <c r="H45" i="2"/>
  <c r="F45" i="2"/>
  <c r="I45" i="2" l="1"/>
  <c r="J45" i="2" s="1"/>
  <c r="K45" i="2"/>
  <c r="L45" i="2" l="1"/>
  <c r="M45" i="2" s="1"/>
  <c r="N45" i="2"/>
  <c r="H46" i="2"/>
  <c r="G46" i="2"/>
  <c r="F46" i="2"/>
  <c r="I46" i="2" l="1"/>
  <c r="J46" i="2" s="1"/>
  <c r="K46" i="2"/>
  <c r="L46" i="2" l="1"/>
  <c r="M46" i="2" s="1"/>
  <c r="N46" i="2"/>
  <c r="F47" i="2" l="1"/>
  <c r="H47" i="2"/>
  <c r="G47" i="2"/>
  <c r="K47" i="2" l="1"/>
  <c r="I47" i="2"/>
  <c r="J47" i="2" s="1"/>
  <c r="L47" i="2" l="1"/>
  <c r="G48" i="2" s="1"/>
  <c r="N47" i="2"/>
  <c r="M47" i="2" l="1"/>
  <c r="F48" i="2"/>
  <c r="H48" i="2"/>
  <c r="I48" i="2" l="1"/>
  <c r="J48" i="2" s="1"/>
  <c r="K48" i="2"/>
  <c r="L48" i="2" l="1"/>
  <c r="M48" i="2" s="1"/>
  <c r="N48" i="2"/>
  <c r="G49" i="2" l="1"/>
  <c r="F49" i="2"/>
  <c r="H49" i="2"/>
  <c r="K49" i="2" l="1"/>
  <c r="I49" i="2"/>
  <c r="J49" i="2" s="1"/>
  <c r="L49" i="2" l="1"/>
  <c r="G50" i="2" s="1"/>
  <c r="N49" i="2"/>
  <c r="H50" i="2" l="1"/>
  <c r="M49" i="2"/>
  <c r="F50" i="2"/>
  <c r="I50" i="2" l="1"/>
  <c r="J50" i="2" s="1"/>
  <c r="K50" i="2"/>
  <c r="L50" i="2" l="1"/>
  <c r="G51" i="2" s="1"/>
  <c r="N50" i="2"/>
  <c r="M50" i="2"/>
  <c r="H51" i="2"/>
  <c r="F51" i="2"/>
  <c r="K51" i="2" l="1"/>
  <c r="I51" i="2"/>
  <c r="J51" i="2" s="1"/>
  <c r="L51" i="2" l="1"/>
  <c r="H52" i="2" s="1"/>
  <c r="N51" i="2"/>
  <c r="F52" i="2" l="1"/>
  <c r="G52" i="2"/>
  <c r="M51" i="2"/>
  <c r="I52" i="2" l="1"/>
  <c r="J52" i="2" s="1"/>
  <c r="K52" i="2"/>
  <c r="L52" i="2" l="1"/>
  <c r="H53" i="2" s="1"/>
  <c r="N52" i="2"/>
  <c r="M52" i="2"/>
  <c r="F53" i="2"/>
  <c r="G53" i="2"/>
  <c r="K53" i="2" l="1"/>
  <c r="I53" i="2"/>
  <c r="J53" i="2" s="1"/>
  <c r="L53" i="2" l="1"/>
  <c r="F54" i="2" s="1"/>
  <c r="N53" i="2"/>
  <c r="G54" i="2" l="1"/>
  <c r="K54" i="2" s="1"/>
  <c r="M53" i="2"/>
  <c r="H54" i="2"/>
  <c r="L54" i="2" l="1"/>
  <c r="I54" i="2"/>
  <c r="J54" i="2" s="1"/>
  <c r="G55" i="2" l="1"/>
  <c r="F55" i="2"/>
  <c r="M54" i="2"/>
  <c r="H55" i="2"/>
  <c r="N54" i="2"/>
  <c r="K55" i="2" l="1"/>
  <c r="I55" i="2"/>
  <c r="J55" i="2" s="1"/>
  <c r="L55" i="2" l="1"/>
  <c r="M55" i="2" s="1"/>
  <c r="N55" i="2"/>
  <c r="H56" i="2" l="1"/>
  <c r="G56" i="2"/>
  <c r="F56" i="2"/>
  <c r="I56" i="2" l="1"/>
  <c r="J56" i="2" s="1"/>
  <c r="K56" i="2"/>
  <c r="L56" i="2" l="1"/>
  <c r="N56" i="2"/>
  <c r="H57" i="2"/>
  <c r="F57" i="2"/>
  <c r="M56" i="2"/>
  <c r="G57" i="2"/>
  <c r="K57" i="2" l="1"/>
  <c r="I57" i="2"/>
  <c r="J57" i="2" s="1"/>
  <c r="M57" i="2" l="1"/>
  <c r="L57" i="2"/>
  <c r="F58" i="2" s="1"/>
  <c r="N57" i="2"/>
  <c r="I58" i="2" l="1"/>
  <c r="J58" i="2" s="1"/>
  <c r="G58" i="2"/>
  <c r="K58" i="2" s="1"/>
  <c r="H58" i="2"/>
  <c r="L58" i="2" l="1"/>
  <c r="N58" i="2"/>
  <c r="G59" i="2"/>
  <c r="M58" i="2"/>
  <c r="H59" i="2"/>
  <c r="F59" i="2"/>
  <c r="I59" i="2" l="1"/>
  <c r="J59" i="2" s="1"/>
  <c r="K59" i="2"/>
  <c r="L59" i="2" l="1"/>
  <c r="N59" i="2"/>
  <c r="M59" i="2"/>
  <c r="G60" i="2"/>
  <c r="H60" i="2"/>
  <c r="F60" i="2"/>
  <c r="I60" i="2" l="1"/>
  <c r="J60" i="2" s="1"/>
  <c r="K60" i="2"/>
  <c r="L60" i="2" l="1"/>
  <c r="N60" i="2"/>
  <c r="F61" i="2"/>
  <c r="H61" i="2"/>
  <c r="G61" i="2"/>
  <c r="M60" i="2"/>
  <c r="K61" i="2" l="1"/>
  <c r="I61" i="2"/>
  <c r="J61" i="2" s="1"/>
  <c r="L61" i="2" l="1"/>
  <c r="G62" i="2" s="1"/>
  <c r="N61" i="2"/>
  <c r="F62" i="2" l="1"/>
  <c r="M61" i="2"/>
  <c r="H62" i="2"/>
  <c r="I62" i="2" l="1"/>
  <c r="J62" i="2" s="1"/>
  <c r="K62" i="2"/>
  <c r="L62" i="2" l="1"/>
  <c r="N62" i="2"/>
  <c r="F63" i="2"/>
  <c r="H63" i="2"/>
  <c r="G63" i="2"/>
  <c r="M62" i="2"/>
  <c r="I63" i="2" l="1"/>
  <c r="J63" i="2" s="1"/>
  <c r="K63" i="2"/>
  <c r="L63" i="2" l="1"/>
  <c r="F64" i="2" s="1"/>
  <c r="N63" i="2"/>
  <c r="M63" i="2"/>
  <c r="G64" i="2"/>
  <c r="H64" i="2"/>
  <c r="K64" i="2" l="1"/>
  <c r="I64" i="2"/>
  <c r="J64" i="2" s="1"/>
  <c r="L64" i="2" l="1"/>
  <c r="G65" i="2" s="1"/>
  <c r="N64" i="2"/>
  <c r="M64" i="2" l="1"/>
  <c r="H65" i="2"/>
  <c r="F65" i="2"/>
  <c r="K65" i="2" l="1"/>
  <c r="I65" i="2"/>
  <c r="J65" i="2" s="1"/>
  <c r="L65" i="2" l="1"/>
  <c r="M65" i="2" s="1"/>
  <c r="N65" i="2"/>
  <c r="F66" i="2" l="1"/>
  <c r="G66" i="2"/>
  <c r="H66" i="2"/>
  <c r="K66" i="2" l="1"/>
  <c r="I66" i="2"/>
  <c r="J66" i="2" s="1"/>
  <c r="L66" i="2" l="1"/>
  <c r="H67" i="2" s="1"/>
  <c r="N66" i="2"/>
  <c r="F67" i="2" l="1"/>
  <c r="M66" i="2"/>
  <c r="G67" i="2"/>
  <c r="I67" i="2" l="1"/>
  <c r="J67" i="2" s="1"/>
  <c r="K67" i="2"/>
  <c r="L67" i="2" l="1"/>
  <c r="G68" i="2" s="1"/>
  <c r="N67" i="2"/>
  <c r="H68" i="2" l="1"/>
  <c r="F68" i="2"/>
  <c r="M67" i="2"/>
  <c r="K68" i="2" l="1"/>
  <c r="I68" i="2"/>
  <c r="J68" i="2" s="1"/>
  <c r="L68" i="2" l="1"/>
  <c r="G69" i="2" s="1"/>
  <c r="N68" i="2"/>
  <c r="F69" i="2" l="1"/>
  <c r="M68" i="2"/>
  <c r="H69" i="2"/>
  <c r="I69" i="2" l="1"/>
  <c r="J69" i="2" s="1"/>
  <c r="K69" i="2"/>
  <c r="L69" i="2" l="1"/>
  <c r="N69" i="2"/>
  <c r="G70" i="2"/>
  <c r="F70" i="2"/>
  <c r="M69" i="2"/>
  <c r="H70" i="2"/>
  <c r="K70" i="2" l="1"/>
  <c r="I70" i="2"/>
  <c r="J70" i="2" s="1"/>
  <c r="L70" i="2" l="1"/>
  <c r="H71" i="2" s="1"/>
  <c r="N70" i="2"/>
  <c r="M70" i="2" l="1"/>
  <c r="G71" i="2"/>
  <c r="F71" i="2"/>
  <c r="K71" i="2" l="1"/>
  <c r="I71" i="2"/>
  <c r="J71" i="2" s="1"/>
  <c r="L71" i="2" l="1"/>
  <c r="H72" i="2" s="1"/>
  <c r="N71" i="2"/>
  <c r="G72" i="2" l="1"/>
  <c r="M71" i="2"/>
  <c r="F72" i="2"/>
  <c r="K72" i="2" l="1"/>
  <c r="I72" i="2"/>
  <c r="J72" i="2" s="1"/>
  <c r="L72" i="2" l="1"/>
  <c r="H73" i="2" s="1"/>
  <c r="N72" i="2"/>
  <c r="F73" i="2" l="1"/>
  <c r="G73" i="2"/>
  <c r="M72" i="2"/>
  <c r="I73" i="2" l="1"/>
  <c r="J73" i="2" s="1"/>
  <c r="K73" i="2"/>
  <c r="L73" i="2" l="1"/>
  <c r="F74" i="2" s="1"/>
  <c r="N73" i="2"/>
  <c r="M73" i="2" l="1"/>
  <c r="G74" i="2"/>
  <c r="I74" i="2" s="1"/>
  <c r="J74" i="2" s="1"/>
  <c r="H74" i="2"/>
  <c r="K74" i="2" l="1"/>
  <c r="L74" i="2" l="1"/>
  <c r="N74" i="2"/>
  <c r="G75" i="2" l="1"/>
  <c r="F75" i="2"/>
  <c r="M74" i="2"/>
  <c r="H75" i="2"/>
  <c r="K75" i="2" l="1"/>
  <c r="I75" i="2"/>
  <c r="J75" i="2" s="1"/>
  <c r="L75" i="2" l="1"/>
  <c r="G76" i="2" s="1"/>
  <c r="N75" i="2"/>
  <c r="F76" i="2" l="1"/>
  <c r="H76" i="2"/>
  <c r="M75" i="2"/>
  <c r="I76" i="2" l="1"/>
  <c r="J76" i="2" s="1"/>
  <c r="K76" i="2"/>
  <c r="L76" i="2" l="1"/>
  <c r="H77" i="2" s="1"/>
  <c r="N76" i="2"/>
  <c r="F77" i="2" l="1"/>
  <c r="G77" i="2"/>
  <c r="M76" i="2"/>
  <c r="K77" i="2" l="1"/>
  <c r="I77" i="2"/>
  <c r="J77" i="2" s="1"/>
  <c r="L77" i="2" l="1"/>
  <c r="H78" i="2" s="1"/>
  <c r="N77" i="2"/>
  <c r="F78" i="2" l="1"/>
  <c r="M77" i="2"/>
  <c r="G78" i="2"/>
  <c r="I78" i="2" l="1"/>
  <c r="J78" i="2" s="1"/>
  <c r="K78" i="2"/>
  <c r="L78" i="2" l="1"/>
  <c r="G79" i="2" s="1"/>
  <c r="N78" i="2"/>
  <c r="H79" i="2" l="1"/>
  <c r="F79" i="2"/>
  <c r="M78" i="2"/>
  <c r="K79" i="2" l="1"/>
  <c r="I79" i="2"/>
  <c r="J79" i="2" s="1"/>
  <c r="L79" i="2" l="1"/>
  <c r="M79" i="2" s="1"/>
  <c r="N79" i="2"/>
  <c r="F80" i="2" l="1"/>
  <c r="G80" i="2"/>
  <c r="H80" i="2"/>
  <c r="I80" i="2" l="1"/>
  <c r="J80" i="2" s="1"/>
  <c r="K80" i="2"/>
  <c r="L80" i="2" l="1"/>
  <c r="G81" i="2" s="1"/>
  <c r="N80" i="2"/>
  <c r="M80" i="2" l="1"/>
  <c r="H81" i="2"/>
  <c r="F81" i="2"/>
  <c r="I81" i="2" l="1"/>
  <c r="J81" i="2" s="1"/>
  <c r="K81" i="2"/>
  <c r="L81" i="2" l="1"/>
  <c r="N81" i="2"/>
  <c r="H82" i="2"/>
  <c r="G82" i="2"/>
  <c r="F82" i="2"/>
  <c r="M81" i="2"/>
  <c r="K82" i="2" l="1"/>
  <c r="I82" i="2"/>
  <c r="J82" i="2" s="1"/>
  <c r="L82" i="2" l="1"/>
  <c r="G83" i="2" s="1"/>
  <c r="N82" i="2"/>
  <c r="M82" i="2" l="1"/>
  <c r="H83" i="2"/>
  <c r="F83" i="2"/>
  <c r="K83" i="2" l="1"/>
  <c r="I83" i="2"/>
  <c r="J83" i="2" s="1"/>
  <c r="L83" i="2" l="1"/>
  <c r="G84" i="2" s="1"/>
  <c r="N83" i="2"/>
  <c r="H84" i="2" l="1"/>
  <c r="F84" i="2"/>
  <c r="M83" i="2"/>
  <c r="I84" i="2" l="1"/>
  <c r="J84" i="2" s="1"/>
  <c r="K84" i="2"/>
  <c r="L84" i="2" l="1"/>
  <c r="N84" i="2"/>
  <c r="M84" i="2"/>
  <c r="H85" i="2"/>
  <c r="G85" i="2"/>
  <c r="F85" i="2"/>
  <c r="K85" i="2" l="1"/>
  <c r="I85" i="2"/>
  <c r="J85" i="2" s="1"/>
  <c r="L85" i="2" l="1"/>
  <c r="M85" i="2" s="1"/>
  <c r="N85" i="2"/>
  <c r="G86" i="2" l="1"/>
  <c r="H86" i="2"/>
  <c r="F86" i="2"/>
  <c r="I86" i="2" l="1"/>
  <c r="J86" i="2" s="1"/>
  <c r="K86" i="2"/>
  <c r="L86" i="2" l="1"/>
  <c r="F87" i="2" s="1"/>
  <c r="N86" i="2"/>
  <c r="M86" i="2"/>
  <c r="H87" i="2"/>
  <c r="G87" i="2"/>
  <c r="K87" i="2" l="1"/>
  <c r="I87" i="2"/>
  <c r="J87" i="2" s="1"/>
  <c r="L87" i="2" l="1"/>
  <c r="F88" i="2" s="1"/>
  <c r="N87" i="2"/>
  <c r="G88" i="2" l="1"/>
  <c r="K88" i="2" s="1"/>
  <c r="H88" i="2"/>
  <c r="M87" i="2"/>
  <c r="L88" i="2" l="1"/>
  <c r="I88" i="2"/>
  <c r="J88" i="2" s="1"/>
  <c r="M88" i="2" l="1"/>
  <c r="H89" i="2"/>
  <c r="G89" i="2"/>
  <c r="F89" i="2"/>
  <c r="N88" i="2"/>
  <c r="K89" i="2" l="1"/>
  <c r="I89" i="2"/>
  <c r="J89" i="2" s="1"/>
  <c r="L89" i="2" l="1"/>
  <c r="G90" i="2" s="1"/>
  <c r="N89" i="2"/>
  <c r="M89" i="2" l="1"/>
  <c r="H90" i="2"/>
  <c r="F90" i="2"/>
  <c r="K90" i="2" l="1"/>
  <c r="I90" i="2"/>
  <c r="J90" i="2" s="1"/>
  <c r="L90" i="2" l="1"/>
  <c r="M90" i="2" s="1"/>
  <c r="N90" i="2"/>
  <c r="G91" i="2" l="1"/>
  <c r="F91" i="2"/>
  <c r="H91" i="2"/>
  <c r="I91" i="2" l="1"/>
  <c r="J91" i="2" s="1"/>
  <c r="K91" i="2"/>
  <c r="L91" i="2" l="1"/>
  <c r="N91" i="2"/>
  <c r="M91" i="2"/>
  <c r="H92" i="2"/>
  <c r="G92" i="2"/>
  <c r="F92" i="2"/>
  <c r="K92" i="2" l="1"/>
  <c r="I92" i="2"/>
  <c r="J92" i="2" s="1"/>
  <c r="L92" i="2" l="1"/>
  <c r="M92" i="2" s="1"/>
  <c r="N92" i="2"/>
  <c r="G93" i="2" l="1"/>
  <c r="F93" i="2"/>
  <c r="H93" i="2"/>
  <c r="I93" i="2" l="1"/>
  <c r="J93" i="2" s="1"/>
  <c r="K93" i="2"/>
  <c r="L93" i="2" l="1"/>
  <c r="N93" i="2"/>
  <c r="F94" i="2"/>
  <c r="H94" i="2"/>
  <c r="G94" i="2"/>
  <c r="M93" i="2"/>
  <c r="I94" i="2" l="1"/>
  <c r="J94" i="2" s="1"/>
  <c r="K94" i="2"/>
  <c r="L94" i="2" l="1"/>
  <c r="N94" i="2"/>
  <c r="M94" i="2"/>
  <c r="H95" i="2"/>
  <c r="G95" i="2"/>
  <c r="F95" i="2"/>
  <c r="K95" i="2" l="1"/>
  <c r="I95" i="2"/>
  <c r="J95" i="2" s="1"/>
  <c r="L95" i="2" l="1"/>
  <c r="M95" i="2" s="1"/>
  <c r="N95" i="2"/>
  <c r="H96" i="2" l="1"/>
  <c r="G96" i="2"/>
  <c r="F96" i="2"/>
  <c r="I96" i="2" l="1"/>
  <c r="J96" i="2" s="1"/>
  <c r="K96" i="2"/>
  <c r="L96" i="2" l="1"/>
  <c r="M96" i="2" s="1"/>
  <c r="N96" i="2"/>
  <c r="F97" i="2"/>
  <c r="H97" i="2"/>
  <c r="G97" i="2" l="1"/>
  <c r="I97" i="2" s="1"/>
  <c r="J97" i="2" s="1"/>
  <c r="K97" i="2" l="1"/>
  <c r="L97" i="2" l="1"/>
  <c r="N97" i="2"/>
  <c r="G98" i="2" l="1"/>
  <c r="H98" i="2"/>
  <c r="F98" i="2"/>
  <c r="M97" i="2"/>
  <c r="I98" i="2" l="1"/>
  <c r="J98" i="2" s="1"/>
  <c r="K98" i="2"/>
  <c r="L98" i="2" l="1"/>
  <c r="N98" i="2"/>
  <c r="G99" i="2"/>
  <c r="H99" i="2"/>
  <c r="M98" i="2"/>
  <c r="F99" i="2"/>
  <c r="I99" i="2" l="1"/>
  <c r="J99" i="2" s="1"/>
  <c r="K99" i="2"/>
  <c r="L99" i="2" l="1"/>
  <c r="N99" i="2"/>
  <c r="M99" i="2"/>
  <c r="F100" i="2"/>
  <c r="H100" i="2"/>
  <c r="G100" i="2"/>
  <c r="K100" i="2" l="1"/>
  <c r="I100" i="2"/>
  <c r="J100" i="2" s="1"/>
  <c r="L100" i="2" l="1"/>
  <c r="H101" i="2" s="1"/>
  <c r="N100" i="2"/>
  <c r="M100" i="2" l="1"/>
  <c r="G101" i="2"/>
  <c r="F101" i="2"/>
  <c r="I101" i="2" l="1"/>
  <c r="J101" i="2" s="1"/>
  <c r="K101" i="2"/>
  <c r="L101" i="2" l="1"/>
  <c r="N101" i="2"/>
  <c r="M101" i="2"/>
  <c r="H102" i="2"/>
  <c r="G102" i="2"/>
  <c r="F102" i="2"/>
  <c r="I102" i="2" l="1"/>
  <c r="J102" i="2" s="1"/>
  <c r="K102" i="2"/>
  <c r="L102" i="2" l="1"/>
  <c r="N102" i="2"/>
  <c r="G103" i="2"/>
  <c r="M102" i="2"/>
  <c r="F103" i="2"/>
  <c r="H103" i="2"/>
  <c r="K103" i="2" l="1"/>
  <c r="I103" i="2"/>
  <c r="J103" i="2" s="1"/>
  <c r="L103" i="2" l="1"/>
  <c r="G104" i="2" s="1"/>
  <c r="N103" i="2"/>
  <c r="H104" i="2" l="1"/>
  <c r="M103" i="2"/>
  <c r="F104" i="2"/>
  <c r="I104" i="2" l="1"/>
  <c r="J104" i="2" s="1"/>
  <c r="K104" i="2"/>
  <c r="L104" i="2" l="1"/>
  <c r="N104" i="2"/>
  <c r="M104" i="2"/>
  <c r="F105" i="2"/>
  <c r="H105" i="2"/>
  <c r="G105" i="2"/>
  <c r="K105" i="2" l="1"/>
  <c r="I105" i="2"/>
  <c r="J105" i="2" s="1"/>
  <c r="L105" i="2" l="1"/>
  <c r="H106" i="2" s="1"/>
  <c r="N105" i="2"/>
  <c r="M105" i="2" l="1"/>
  <c r="F106" i="2"/>
  <c r="G106" i="2"/>
  <c r="K106" i="2" l="1"/>
  <c r="I106" i="2"/>
  <c r="J106" i="2" s="1"/>
  <c r="L106" i="2" l="1"/>
  <c r="M106" i="2" s="1"/>
  <c r="N106" i="2"/>
  <c r="F107" i="2" l="1"/>
  <c r="G107" i="2"/>
  <c r="H107" i="2"/>
  <c r="K107" i="2" l="1"/>
  <c r="I107" i="2"/>
  <c r="J107" i="2" s="1"/>
  <c r="L107" i="2" l="1"/>
  <c r="M107" i="2" s="1"/>
  <c r="N107" i="2"/>
  <c r="F108" i="2" l="1"/>
  <c r="H108" i="2"/>
  <c r="G108" i="2"/>
  <c r="I108" i="2" l="1"/>
  <c r="J108" i="2" s="1"/>
  <c r="K108" i="2"/>
  <c r="L108" i="2" l="1"/>
  <c r="H109" i="2" s="1"/>
  <c r="N108" i="2"/>
  <c r="F109" i="2"/>
  <c r="M108" i="2"/>
  <c r="G109" i="2"/>
  <c r="K109" i="2" l="1"/>
  <c r="I109" i="2"/>
  <c r="J109" i="2" s="1"/>
  <c r="L109" i="2" l="1"/>
  <c r="G110" i="2" s="1"/>
  <c r="N109" i="2"/>
  <c r="H110" i="2" l="1"/>
  <c r="M109" i="2"/>
  <c r="F110" i="2"/>
  <c r="I110" i="2" l="1"/>
  <c r="J110" i="2" s="1"/>
  <c r="K110" i="2"/>
  <c r="L110" i="2" l="1"/>
  <c r="N110" i="2"/>
  <c r="G111" i="2"/>
  <c r="F111" i="2"/>
  <c r="H111" i="2"/>
  <c r="M110" i="2"/>
  <c r="K111" i="2" l="1"/>
  <c r="I111" i="2"/>
  <c r="J111" i="2" s="1"/>
  <c r="L111" i="2" l="1"/>
  <c r="M111" i="2" s="1"/>
  <c r="N111" i="2"/>
  <c r="F112" i="2" l="1"/>
  <c r="G112" i="2"/>
  <c r="H112" i="2"/>
  <c r="K112" i="2" l="1"/>
  <c r="I112" i="2"/>
  <c r="J112" i="2" s="1"/>
  <c r="L112" i="2" l="1"/>
  <c r="H113" i="2" s="1"/>
  <c r="N112" i="2"/>
  <c r="M112" i="2" l="1"/>
  <c r="F113" i="2"/>
  <c r="G113" i="2"/>
  <c r="K113" i="2" l="1"/>
  <c r="I113" i="2"/>
  <c r="J113" i="2" s="1"/>
  <c r="L113" i="2" l="1"/>
  <c r="G114" i="2" s="1"/>
  <c r="N113" i="2"/>
  <c r="F114" i="2" l="1"/>
  <c r="H114" i="2"/>
  <c r="M113" i="2"/>
  <c r="K114" i="2" l="1"/>
  <c r="I114" i="2"/>
  <c r="J114" i="2" s="1"/>
  <c r="L114" i="2" l="1"/>
  <c r="M114" i="2" s="1"/>
  <c r="N114" i="2"/>
  <c r="F115" i="2" l="1"/>
  <c r="H115" i="2"/>
  <c r="G115" i="2"/>
  <c r="K115" i="2" l="1"/>
  <c r="I115" i="2"/>
  <c r="J115" i="2" s="1"/>
  <c r="L115" i="2" l="1"/>
  <c r="G116" i="2" s="1"/>
  <c r="N115" i="2"/>
  <c r="F116" i="2" l="1"/>
  <c r="H116" i="2"/>
  <c r="M115" i="2"/>
  <c r="K116" i="2" l="1"/>
  <c r="I116" i="2"/>
  <c r="J116" i="2" s="1"/>
  <c r="L116" i="2" l="1"/>
  <c r="M116" i="2" s="1"/>
  <c r="N116" i="2"/>
  <c r="H117" i="2" l="1"/>
  <c r="G117" i="2"/>
  <c r="F117" i="2"/>
  <c r="I117" i="2" l="1"/>
  <c r="J117" i="2" s="1"/>
  <c r="K117" i="2"/>
  <c r="L117" i="2" l="1"/>
  <c r="N117" i="2"/>
  <c r="G118" i="2"/>
  <c r="F118" i="2"/>
  <c r="M117" i="2"/>
  <c r="H118" i="2"/>
  <c r="I118" i="2" l="1"/>
  <c r="J118" i="2" s="1"/>
  <c r="K118" i="2"/>
  <c r="L118" i="2" l="1"/>
  <c r="N118" i="2"/>
  <c r="G119" i="2"/>
  <c r="F119" i="2"/>
  <c r="M118" i="2"/>
  <c r="H119" i="2"/>
  <c r="I119" i="2" l="1"/>
  <c r="J119" i="2" s="1"/>
  <c r="K119" i="2"/>
  <c r="L119" i="2" l="1"/>
  <c r="G120" i="2" s="1"/>
  <c r="N119" i="2"/>
  <c r="H120" i="2"/>
  <c r="M119" i="2"/>
  <c r="F120" i="2" l="1"/>
  <c r="I120" i="2" l="1"/>
  <c r="J120" i="2" s="1"/>
  <c r="K120" i="2"/>
  <c r="L120" i="2" l="1"/>
  <c r="M120" i="2" s="1"/>
  <c r="N120" i="2"/>
  <c r="F121" i="2"/>
  <c r="H121" i="2" l="1"/>
  <c r="G121" i="2"/>
  <c r="I121" i="2" s="1"/>
  <c r="J121" i="2" s="1"/>
  <c r="K121" i="2"/>
  <c r="H122" i="2" l="1"/>
  <c r="L121" i="2"/>
  <c r="M121" i="2" s="1"/>
  <c r="N121" i="2"/>
  <c r="F122" i="2" l="1"/>
  <c r="G122" i="2"/>
  <c r="I122" i="2" l="1"/>
  <c r="J122" i="2" s="1"/>
  <c r="K122" i="2"/>
  <c r="L122" i="2" l="1"/>
  <c r="N122" i="2"/>
  <c r="H123" i="2"/>
  <c r="G123" i="2"/>
  <c r="M122" i="2"/>
  <c r="F123" i="2"/>
  <c r="K123" i="2" l="1"/>
  <c r="I123" i="2"/>
  <c r="J123" i="2" s="1"/>
  <c r="L123" i="2" l="1"/>
  <c r="G124" i="2" s="1"/>
  <c r="N123" i="2"/>
  <c r="H124" i="2" l="1"/>
  <c r="M123" i="2"/>
  <c r="F124" i="2"/>
  <c r="K124" i="2" l="1"/>
  <c r="I124" i="2"/>
  <c r="J124" i="2" s="1"/>
  <c r="L124" i="2" l="1"/>
  <c r="G125" i="2" s="1"/>
  <c r="N124" i="2"/>
  <c r="M124" i="2" l="1"/>
  <c r="F125" i="2"/>
  <c r="H125" i="2"/>
  <c r="K125" i="2" l="1"/>
  <c r="I125" i="2"/>
  <c r="J125" i="2" s="1"/>
  <c r="L125" i="2" l="1"/>
  <c r="M125" i="2" s="1"/>
  <c r="N125" i="2"/>
  <c r="G126" i="2" l="1"/>
  <c r="H126" i="2"/>
  <c r="F126" i="2"/>
  <c r="K126" i="2" l="1"/>
  <c r="I126" i="2"/>
  <c r="J126" i="2" s="1"/>
  <c r="L126" i="2" l="1"/>
  <c r="F127" i="2" s="1"/>
  <c r="N126" i="2"/>
  <c r="H127" i="2" l="1"/>
  <c r="M126" i="2"/>
  <c r="G127" i="2"/>
  <c r="I127" i="2" s="1"/>
  <c r="J127" i="2" s="1"/>
  <c r="K127" i="2" l="1"/>
  <c r="L127" i="2" l="1"/>
  <c r="N127" i="2"/>
  <c r="F128" i="2" l="1"/>
  <c r="M127" i="2"/>
  <c r="G128" i="2"/>
  <c r="H128" i="2"/>
  <c r="I128" i="2" l="1"/>
  <c r="J128" i="2" s="1"/>
  <c r="K128" i="2"/>
  <c r="L128" i="2" l="1"/>
  <c r="N128" i="2"/>
  <c r="G129" i="2"/>
  <c r="F129" i="2"/>
  <c r="H129" i="2"/>
  <c r="M128" i="2"/>
  <c r="K129" i="2" l="1"/>
  <c r="I129" i="2"/>
  <c r="J129" i="2" s="1"/>
  <c r="L129" i="2" l="1"/>
  <c r="M129" i="2" s="1"/>
  <c r="N129" i="2"/>
  <c r="H130" i="2" l="1"/>
  <c r="G130" i="2"/>
  <c r="F130" i="2"/>
  <c r="I130" i="2" l="1"/>
  <c r="J130" i="2" s="1"/>
  <c r="K130" i="2"/>
  <c r="L130" i="2" l="1"/>
  <c r="N130" i="2"/>
  <c r="M130" i="2"/>
  <c r="H131" i="2"/>
  <c r="G131" i="2"/>
  <c r="F131" i="2"/>
  <c r="K131" i="2" l="1"/>
  <c r="I131" i="2"/>
  <c r="J131" i="2" s="1"/>
  <c r="L131" i="2" l="1"/>
  <c r="M131" i="2" s="1"/>
  <c r="N131" i="2"/>
  <c r="G132" i="2" l="1"/>
  <c r="F132" i="2"/>
  <c r="H132" i="2"/>
  <c r="K132" i="2" l="1"/>
  <c r="I132" i="2"/>
  <c r="J132" i="2" s="1"/>
  <c r="L132" i="2" l="1"/>
  <c r="G133" i="2" s="1"/>
  <c r="N132" i="2"/>
  <c r="M132" i="2" l="1"/>
  <c r="H133" i="2"/>
  <c r="F133" i="2"/>
  <c r="I133" i="2" l="1"/>
  <c r="J133" i="2" s="1"/>
  <c r="K133" i="2"/>
  <c r="L133" i="2" l="1"/>
  <c r="N133" i="2"/>
  <c r="H134" i="2"/>
  <c r="G134" i="2"/>
  <c r="M133" i="2"/>
  <c r="F134" i="2"/>
  <c r="I134" i="2" l="1"/>
  <c r="J134" i="2" s="1"/>
  <c r="K134" i="2"/>
  <c r="L134" i="2" l="1"/>
  <c r="F135" i="2" s="1"/>
  <c r="N134" i="2"/>
  <c r="G135" i="2"/>
  <c r="K135" i="2" s="1"/>
  <c r="M134" i="2"/>
  <c r="H135" i="2"/>
  <c r="L135" i="2" l="1"/>
  <c r="I135" i="2"/>
  <c r="J135" i="2" s="1"/>
  <c r="H136" i="2" l="1"/>
  <c r="F136" i="2"/>
  <c r="M135" i="2"/>
  <c r="G136" i="2"/>
  <c r="N135" i="2"/>
  <c r="K136" i="2" l="1"/>
  <c r="I136" i="2"/>
  <c r="J136" i="2" s="1"/>
  <c r="L136" i="2" l="1"/>
  <c r="G137" i="2" s="1"/>
  <c r="N136" i="2"/>
  <c r="F137" i="2" l="1"/>
  <c r="H137" i="2"/>
  <c r="M136" i="2"/>
  <c r="I137" i="2" l="1"/>
  <c r="J137" i="2" s="1"/>
  <c r="K137" i="2"/>
  <c r="L137" i="2" l="1"/>
  <c r="N137" i="2"/>
  <c r="G138" i="2"/>
  <c r="F138" i="2"/>
  <c r="M137" i="2"/>
  <c r="H138" i="2"/>
  <c r="K138" i="2" l="1"/>
  <c r="I138" i="2"/>
  <c r="J138" i="2" s="1"/>
  <c r="L138" i="2" l="1"/>
  <c r="G139" i="2" s="1"/>
  <c r="N138" i="2"/>
  <c r="M138" i="2" l="1"/>
  <c r="F139" i="2"/>
  <c r="H139" i="2"/>
  <c r="I139" i="2" l="1"/>
  <c r="J139" i="2" s="1"/>
  <c r="K139" i="2"/>
  <c r="L139" i="2" l="1"/>
  <c r="N139" i="2"/>
  <c r="H140" i="2"/>
  <c r="G140" i="2"/>
  <c r="F140" i="2"/>
  <c r="M139" i="2"/>
  <c r="K140" i="2" l="1"/>
  <c r="I140" i="2"/>
  <c r="J140" i="2" s="1"/>
  <c r="L140" i="2" l="1"/>
  <c r="G141" i="2" s="1"/>
  <c r="N140" i="2"/>
  <c r="H141" i="2" l="1"/>
  <c r="M140" i="2"/>
  <c r="F141" i="2"/>
  <c r="I141" i="2" l="1"/>
  <c r="J141" i="2" s="1"/>
  <c r="K141" i="2"/>
  <c r="L141" i="2" l="1"/>
  <c r="N141" i="2"/>
  <c r="F142" i="2"/>
  <c r="H142" i="2"/>
  <c r="M141" i="2"/>
  <c r="G142" i="2"/>
  <c r="I142" i="2" l="1"/>
  <c r="J142" i="2" s="1"/>
  <c r="K142" i="2"/>
  <c r="L142" i="2" l="1"/>
  <c r="F143" i="2" s="1"/>
  <c r="N142" i="2"/>
  <c r="M142" i="2"/>
  <c r="H143" i="2"/>
  <c r="G143" i="2"/>
  <c r="K143" i="2" l="1"/>
  <c r="I143" i="2"/>
  <c r="J143" i="2" s="1"/>
  <c r="L143" i="2" l="1"/>
  <c r="M143" i="2" s="1"/>
  <c r="N143" i="2"/>
  <c r="F144" i="2" l="1"/>
  <c r="H144" i="2"/>
  <c r="G144" i="2"/>
  <c r="I144" i="2" l="1"/>
  <c r="J144" i="2" s="1"/>
  <c r="K144" i="2"/>
  <c r="L144" i="2" l="1"/>
  <c r="G145" i="2" s="1"/>
  <c r="N144" i="2"/>
  <c r="M144" i="2"/>
  <c r="F145" i="2" l="1"/>
  <c r="H145" i="2"/>
  <c r="K145" i="2" l="1"/>
  <c r="I145" i="2"/>
  <c r="J145" i="2" s="1"/>
  <c r="L145" i="2" l="1"/>
  <c r="G146" i="2" s="1"/>
  <c r="N145" i="2"/>
  <c r="H146" i="2" l="1"/>
  <c r="F146" i="2"/>
  <c r="M145" i="2"/>
  <c r="K146" i="2" l="1"/>
  <c r="I146" i="2"/>
  <c r="J146" i="2" s="1"/>
  <c r="L146" i="2" l="1"/>
  <c r="G147" i="2" s="1"/>
  <c r="N146" i="2"/>
  <c r="H147" i="2" l="1"/>
  <c r="F147" i="2"/>
  <c r="M146" i="2"/>
  <c r="I147" i="2" l="1"/>
  <c r="J147" i="2" s="1"/>
  <c r="K147" i="2"/>
  <c r="L147" i="2" l="1"/>
  <c r="N147" i="2"/>
  <c r="G148" i="2"/>
  <c r="F148" i="2"/>
  <c r="M147" i="2"/>
  <c r="H148" i="2"/>
  <c r="K148" i="2" l="1"/>
  <c r="I148" i="2"/>
  <c r="J148" i="2" s="1"/>
  <c r="L148" i="2" l="1"/>
  <c r="G149" i="2" s="1"/>
  <c r="N148" i="2"/>
  <c r="H149" i="2" l="1"/>
  <c r="F149" i="2"/>
  <c r="M148" i="2"/>
  <c r="I149" i="2" l="1"/>
  <c r="J149" i="2" s="1"/>
  <c r="K149" i="2"/>
  <c r="L149" i="2" l="1"/>
  <c r="N149" i="2"/>
  <c r="H150" i="2"/>
  <c r="G150" i="2"/>
  <c r="F150" i="2"/>
  <c r="M149" i="2"/>
  <c r="K150" i="2" l="1"/>
  <c r="I150" i="2"/>
  <c r="J150" i="2" s="1"/>
  <c r="L150" i="2" l="1"/>
  <c r="G151" i="2" s="1"/>
  <c r="N150" i="2"/>
  <c r="M150" i="2" l="1"/>
  <c r="H151" i="2"/>
  <c r="F151" i="2"/>
  <c r="K151" i="2" l="1"/>
  <c r="I151" i="2"/>
  <c r="J151" i="2" s="1"/>
  <c r="L151" i="2" l="1"/>
  <c r="G152" i="2" s="1"/>
  <c r="N151" i="2"/>
  <c r="F152" i="2" l="1"/>
  <c r="H152" i="2"/>
  <c r="M151" i="2"/>
  <c r="K152" i="2" l="1"/>
  <c r="I152" i="2"/>
  <c r="J152" i="2" s="1"/>
  <c r="L152" i="2" l="1"/>
  <c r="H153" i="2" s="1"/>
  <c r="N152" i="2"/>
  <c r="F153" i="2" l="1"/>
  <c r="G153" i="2"/>
  <c r="M152" i="2"/>
  <c r="K153" i="2" l="1"/>
  <c r="I153" i="2"/>
  <c r="J153" i="2" s="1"/>
  <c r="L153" i="2" l="1"/>
  <c r="M153" i="2" s="1"/>
  <c r="N153" i="2"/>
  <c r="H154" i="2" l="1"/>
  <c r="G154" i="2"/>
  <c r="F154" i="2"/>
  <c r="I154" i="2" l="1"/>
  <c r="J154" i="2" s="1"/>
  <c r="K154" i="2"/>
  <c r="L154" i="2" l="1"/>
  <c r="N154" i="2"/>
  <c r="M1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E13DF-7BAF-4A14-B994-5141A37B90FE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</connections>
</file>

<file path=xl/sharedStrings.xml><?xml version="1.0" encoding="utf-8"?>
<sst xmlns="http://schemas.openxmlformats.org/spreadsheetml/2006/main" count="44" uniqueCount="32">
  <si>
    <t>data</t>
  </si>
  <si>
    <t>dostawa_malin</t>
  </si>
  <si>
    <t>dostawa_truskawek</t>
  </si>
  <si>
    <t>dostawa_porzeczek</t>
  </si>
  <si>
    <t>Etykiety wierszy</t>
  </si>
  <si>
    <t>Suma końcowa</t>
  </si>
  <si>
    <t>maj</t>
  </si>
  <si>
    <t>cze</t>
  </si>
  <si>
    <t>lip</t>
  </si>
  <si>
    <t>sie</t>
  </si>
  <si>
    <t>wrz</t>
  </si>
  <si>
    <t>Suma z dostawa_truskawek</t>
  </si>
  <si>
    <t>Suma z dostawa_malin</t>
  </si>
  <si>
    <t>Suma z dostawa_porzeczek</t>
  </si>
  <si>
    <t>maliny</t>
  </si>
  <si>
    <t>truskawki</t>
  </si>
  <si>
    <t>porzeczki</t>
  </si>
  <si>
    <t>max_porzeczki</t>
  </si>
  <si>
    <t>magazyn_maliny</t>
  </si>
  <si>
    <t>magazyn_truskawek</t>
  </si>
  <si>
    <t>magazyn_przeczki</t>
  </si>
  <si>
    <t>składnik 1 masa</t>
  </si>
  <si>
    <t>składnik 1</t>
  </si>
  <si>
    <t>składnik 2 masa</t>
  </si>
  <si>
    <t>składnik 2</t>
  </si>
  <si>
    <t>rodzaj konfitury</t>
  </si>
  <si>
    <t>malinowo-porzeczkowa</t>
  </si>
  <si>
    <t>malinowo-truskawkowa</t>
  </si>
  <si>
    <t>truskawkowo-porzeczkowa</t>
  </si>
  <si>
    <t>Liczba z rodzaj konfitury</t>
  </si>
  <si>
    <t>waga</t>
  </si>
  <si>
    <t>Suma z waga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</si>
</sst>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0" xfId="0" applyFont="1"/>
    <xf numFmtId="0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341.881691435185" createdVersion="8" refreshedVersion="8" minRefreshableVersion="3" recordCount="153" xr:uid="{5209153E-9448-40A9-BDA5-4E37BA612224}">
  <cacheSource type="worksheet">
    <worksheetSource name="owoce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355.824284606482" createdVersion="8" refreshedVersion="8" minRefreshableVersion="3" recordCount="153" xr:uid="{32683065-4E15-4DC6-A3D0-74250B167A0D}">
  <cacheSource type="worksheet">
    <worksheetSource name="owoce[rodzaj konfitury]"/>
  </cacheSource>
  <cacheFields count="1">
    <cacheField name="rodzaj konfitury" numFmtId="0">
      <sharedItems count="3">
        <s v="malinowo-truskawkowa"/>
        <s v="malinowo-porzeczkowa"/>
        <s v="truskawkowo-porzeczkow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355.826609606484" createdVersion="8" refreshedVersion="8" minRefreshableVersion="3" recordCount="153" xr:uid="{CC16A544-448E-4ED4-B671-E2BF8EB6F6FC}">
  <cacheSource type="worksheet">
    <worksheetSource name="owoce[[rodzaj konfitury]:[waga]]"/>
  </cacheSource>
  <cacheFields count="2">
    <cacheField name="rodzaj konfitury" numFmtId="0">
      <sharedItems count="3">
        <s v="malinowo-truskawkowa"/>
        <s v="malinowo-porzeczkowa"/>
        <s v="truskawkowo-porzeczkowa"/>
      </sharedItems>
    </cacheField>
    <cacheField name="waga" numFmtId="0">
      <sharedItems containsSemiMixedTypes="0" containsString="0" containsNumber="1" containsInteger="1" minValue="422" maxValue="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2"/>
  </r>
  <r>
    <x v="1"/>
  </r>
  <r>
    <x v="0"/>
  </r>
  <r>
    <x v="2"/>
  </r>
  <r>
    <x v="0"/>
  </r>
  <r>
    <x v="1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1"/>
  </r>
  <r>
    <x v="0"/>
  </r>
  <r>
    <x v="2"/>
  </r>
  <r>
    <x v="1"/>
  </r>
  <r>
    <x v="0"/>
  </r>
  <r>
    <x v="1"/>
  </r>
  <r>
    <x v="2"/>
  </r>
  <r>
    <x v="0"/>
  </r>
  <r>
    <x v="1"/>
  </r>
  <r>
    <x v="2"/>
  </r>
  <r>
    <x v="0"/>
  </r>
  <r>
    <x v="1"/>
  </r>
  <r>
    <x v="2"/>
  </r>
  <r>
    <x v="1"/>
  </r>
  <r>
    <x v="2"/>
  </r>
  <r>
    <x v="0"/>
  </r>
  <r>
    <x v="1"/>
  </r>
  <r>
    <x v="2"/>
  </r>
  <r>
    <x v="0"/>
  </r>
  <r>
    <x v="1"/>
  </r>
  <r>
    <x v="2"/>
  </r>
  <r>
    <x v="0"/>
  </r>
  <r>
    <x v="2"/>
  </r>
  <r>
    <x v="1"/>
  </r>
  <r>
    <x v="0"/>
  </r>
  <r>
    <x v="2"/>
  </r>
  <r>
    <x v="1"/>
  </r>
  <r>
    <x v="0"/>
  </r>
  <r>
    <x v="2"/>
  </r>
  <r>
    <x v="1"/>
  </r>
  <r>
    <x v="0"/>
  </r>
  <r>
    <x v="1"/>
  </r>
  <r>
    <x v="2"/>
  </r>
  <r>
    <x v="1"/>
  </r>
  <r>
    <x v="0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1"/>
  </r>
  <r>
    <x v="0"/>
  </r>
  <r>
    <x v="2"/>
  </r>
  <r>
    <x v="1"/>
  </r>
  <r>
    <x v="0"/>
  </r>
  <r>
    <x v="2"/>
  </r>
  <r>
    <x v="0"/>
  </r>
  <r>
    <x v="2"/>
  </r>
  <r>
    <x v="1"/>
  </r>
  <r>
    <x v="0"/>
  </r>
  <r>
    <x v="2"/>
  </r>
  <r>
    <x v="0"/>
  </r>
  <r>
    <x v="1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2"/>
  </r>
  <r>
    <x v="1"/>
  </r>
  <r>
    <x v="0"/>
  </r>
  <r>
    <x v="2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422"/>
  </r>
  <r>
    <x v="0"/>
    <n v="766"/>
  </r>
  <r>
    <x v="0"/>
    <n v="630"/>
  </r>
  <r>
    <x v="1"/>
    <n v="784"/>
  </r>
  <r>
    <x v="0"/>
    <n v="774"/>
  </r>
  <r>
    <x v="0"/>
    <n v="588"/>
  </r>
  <r>
    <x v="0"/>
    <n v="778"/>
  </r>
  <r>
    <x v="2"/>
    <n v="744"/>
  </r>
  <r>
    <x v="0"/>
    <n v="604"/>
  </r>
  <r>
    <x v="0"/>
    <n v="786"/>
  </r>
  <r>
    <x v="0"/>
    <n v="694"/>
  </r>
  <r>
    <x v="1"/>
    <n v="730"/>
  </r>
  <r>
    <x v="0"/>
    <n v="622"/>
  </r>
  <r>
    <x v="0"/>
    <n v="502"/>
  </r>
  <r>
    <x v="2"/>
    <n v="522"/>
  </r>
  <r>
    <x v="0"/>
    <n v="914"/>
  </r>
  <r>
    <x v="0"/>
    <n v="690"/>
  </r>
  <r>
    <x v="2"/>
    <n v="582"/>
  </r>
  <r>
    <x v="0"/>
    <n v="940"/>
  </r>
  <r>
    <x v="0"/>
    <n v="756"/>
  </r>
  <r>
    <x v="2"/>
    <n v="672"/>
  </r>
  <r>
    <x v="0"/>
    <n v="574"/>
  </r>
  <r>
    <x v="0"/>
    <n v="674"/>
  </r>
  <r>
    <x v="1"/>
    <n v="684"/>
  </r>
  <r>
    <x v="0"/>
    <n v="1042"/>
  </r>
  <r>
    <x v="0"/>
    <n v="550"/>
  </r>
  <r>
    <x v="1"/>
    <n v="792"/>
  </r>
  <r>
    <x v="0"/>
    <n v="508"/>
  </r>
  <r>
    <x v="0"/>
    <n v="658"/>
  </r>
  <r>
    <x v="2"/>
    <n v="818"/>
  </r>
  <r>
    <x v="0"/>
    <n v="764"/>
  </r>
  <r>
    <x v="1"/>
    <n v="534"/>
  </r>
  <r>
    <x v="0"/>
    <n v="694"/>
  </r>
  <r>
    <x v="2"/>
    <n v="552"/>
  </r>
  <r>
    <x v="0"/>
    <n v="832"/>
  </r>
  <r>
    <x v="1"/>
    <n v="524"/>
  </r>
  <r>
    <x v="0"/>
    <n v="876"/>
  </r>
  <r>
    <x v="0"/>
    <n v="638"/>
  </r>
  <r>
    <x v="1"/>
    <n v="648"/>
  </r>
  <r>
    <x v="0"/>
    <n v="588"/>
  </r>
  <r>
    <x v="2"/>
    <n v="642"/>
  </r>
  <r>
    <x v="0"/>
    <n v="788"/>
  </r>
  <r>
    <x v="0"/>
    <n v="770"/>
  </r>
  <r>
    <x v="1"/>
    <n v="746"/>
  </r>
  <r>
    <x v="0"/>
    <n v="492"/>
  </r>
  <r>
    <x v="2"/>
    <n v="678"/>
  </r>
  <r>
    <x v="0"/>
    <n v="794"/>
  </r>
  <r>
    <x v="0"/>
    <n v="784"/>
  </r>
  <r>
    <x v="1"/>
    <n v="754"/>
  </r>
  <r>
    <x v="0"/>
    <n v="752"/>
  </r>
  <r>
    <x v="2"/>
    <n v="768"/>
  </r>
  <r>
    <x v="1"/>
    <n v="536"/>
  </r>
  <r>
    <x v="0"/>
    <n v="1286"/>
  </r>
  <r>
    <x v="2"/>
    <n v="850"/>
  </r>
  <r>
    <x v="0"/>
    <n v="770"/>
  </r>
  <r>
    <x v="1"/>
    <n v="892"/>
  </r>
  <r>
    <x v="0"/>
    <n v="1312"/>
  </r>
  <r>
    <x v="1"/>
    <n v="882"/>
  </r>
  <r>
    <x v="0"/>
    <n v="902"/>
  </r>
  <r>
    <x v="2"/>
    <n v="974"/>
  </r>
  <r>
    <x v="0"/>
    <n v="1090"/>
  </r>
  <r>
    <x v="1"/>
    <n v="946"/>
  </r>
  <r>
    <x v="0"/>
    <n v="994"/>
  </r>
  <r>
    <x v="2"/>
    <n v="886"/>
  </r>
  <r>
    <x v="0"/>
    <n v="960"/>
  </r>
  <r>
    <x v="1"/>
    <n v="900"/>
  </r>
  <r>
    <x v="0"/>
    <n v="910"/>
  </r>
  <r>
    <x v="2"/>
    <n v="918"/>
  </r>
  <r>
    <x v="0"/>
    <n v="962"/>
  </r>
  <r>
    <x v="1"/>
    <n v="1088"/>
  </r>
  <r>
    <x v="0"/>
    <n v="736"/>
  </r>
  <r>
    <x v="2"/>
    <n v="1092"/>
  </r>
  <r>
    <x v="0"/>
    <n v="822"/>
  </r>
  <r>
    <x v="1"/>
    <n v="1144"/>
  </r>
  <r>
    <x v="0"/>
    <n v="1304"/>
  </r>
  <r>
    <x v="1"/>
    <n v="988"/>
  </r>
  <r>
    <x v="0"/>
    <n v="986"/>
  </r>
  <r>
    <x v="2"/>
    <n v="1306"/>
  </r>
  <r>
    <x v="1"/>
    <n v="746"/>
  </r>
  <r>
    <x v="0"/>
    <n v="1374"/>
  </r>
  <r>
    <x v="1"/>
    <n v="838"/>
  </r>
  <r>
    <x v="2"/>
    <n v="1572"/>
  </r>
  <r>
    <x v="0"/>
    <n v="942"/>
  </r>
  <r>
    <x v="1"/>
    <n v="1204"/>
  </r>
  <r>
    <x v="2"/>
    <n v="1532"/>
  </r>
  <r>
    <x v="0"/>
    <n v="934"/>
  </r>
  <r>
    <x v="1"/>
    <n v="1012"/>
  </r>
  <r>
    <x v="2"/>
    <n v="1476"/>
  </r>
  <r>
    <x v="1"/>
    <n v="1404"/>
  </r>
  <r>
    <x v="2"/>
    <n v="872"/>
  </r>
  <r>
    <x v="0"/>
    <n v="1344"/>
  </r>
  <r>
    <x v="1"/>
    <n v="982"/>
  </r>
  <r>
    <x v="2"/>
    <n v="1568"/>
  </r>
  <r>
    <x v="0"/>
    <n v="940"/>
  </r>
  <r>
    <x v="1"/>
    <n v="1680"/>
  </r>
  <r>
    <x v="2"/>
    <n v="890"/>
  </r>
  <r>
    <x v="0"/>
    <n v="1458"/>
  </r>
  <r>
    <x v="2"/>
    <n v="1068"/>
  </r>
  <r>
    <x v="1"/>
    <n v="1568"/>
  </r>
  <r>
    <x v="0"/>
    <n v="702"/>
  </r>
  <r>
    <x v="2"/>
    <n v="1248"/>
  </r>
  <r>
    <x v="1"/>
    <n v="1028"/>
  </r>
  <r>
    <x v="0"/>
    <n v="1000"/>
  </r>
  <r>
    <x v="2"/>
    <n v="1412"/>
  </r>
  <r>
    <x v="1"/>
    <n v="900"/>
  </r>
  <r>
    <x v="0"/>
    <n v="1436"/>
  </r>
  <r>
    <x v="1"/>
    <n v="878"/>
  </r>
  <r>
    <x v="2"/>
    <n v="1454"/>
  </r>
  <r>
    <x v="1"/>
    <n v="952"/>
  </r>
  <r>
    <x v="0"/>
    <n v="1152"/>
  </r>
  <r>
    <x v="2"/>
    <n v="1286"/>
  </r>
  <r>
    <x v="1"/>
    <n v="968"/>
  </r>
  <r>
    <x v="0"/>
    <n v="1032"/>
  </r>
  <r>
    <x v="2"/>
    <n v="1132"/>
  </r>
  <r>
    <x v="1"/>
    <n v="988"/>
  </r>
  <r>
    <x v="0"/>
    <n v="1446"/>
  </r>
  <r>
    <x v="2"/>
    <n v="898"/>
  </r>
  <r>
    <x v="0"/>
    <n v="588"/>
  </r>
  <r>
    <x v="1"/>
    <n v="962"/>
  </r>
  <r>
    <x v="0"/>
    <n v="684"/>
  </r>
  <r>
    <x v="2"/>
    <n v="1000"/>
  </r>
  <r>
    <x v="0"/>
    <n v="602"/>
  </r>
  <r>
    <x v="1"/>
    <n v="976"/>
  </r>
  <r>
    <x v="0"/>
    <n v="578"/>
  </r>
  <r>
    <x v="2"/>
    <n v="928"/>
  </r>
  <r>
    <x v="1"/>
    <n v="574"/>
  </r>
  <r>
    <x v="0"/>
    <n v="844"/>
  </r>
  <r>
    <x v="2"/>
    <n v="652"/>
  </r>
  <r>
    <x v="1"/>
    <n v="842"/>
  </r>
  <r>
    <x v="0"/>
    <n v="484"/>
  </r>
  <r>
    <x v="2"/>
    <n v="838"/>
  </r>
  <r>
    <x v="0"/>
    <n v="1044"/>
  </r>
  <r>
    <x v="2"/>
    <n v="666"/>
  </r>
  <r>
    <x v="1"/>
    <n v="524"/>
  </r>
  <r>
    <x v="0"/>
    <n v="648"/>
  </r>
  <r>
    <x v="2"/>
    <n v="844"/>
  </r>
  <r>
    <x v="0"/>
    <n v="768"/>
  </r>
  <r>
    <x v="1"/>
    <n v="548"/>
  </r>
  <r>
    <x v="2"/>
    <n v="610"/>
  </r>
  <r>
    <x v="0"/>
    <n v="656"/>
  </r>
  <r>
    <x v="2"/>
    <n v="808"/>
  </r>
  <r>
    <x v="0"/>
    <n v="548"/>
  </r>
  <r>
    <x v="1"/>
    <n v="792"/>
  </r>
  <r>
    <x v="2"/>
    <n v="528"/>
  </r>
  <r>
    <x v="0"/>
    <n v="660"/>
  </r>
  <r>
    <x v="2"/>
    <n v="488"/>
  </r>
  <r>
    <x v="1"/>
    <n v="690"/>
  </r>
  <r>
    <x v="0"/>
    <n v="506"/>
  </r>
  <r>
    <x v="2"/>
    <n v="522"/>
  </r>
  <r>
    <x v="1"/>
    <n v="686"/>
  </r>
  <r>
    <x v="0"/>
    <n v="816"/>
  </r>
  <r>
    <x v="2"/>
    <n v="468"/>
  </r>
  <r>
    <x v="1"/>
    <n v="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E832A-396B-45D2-B043-45FC6457F169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9" firstHeaderRow="0" firstDataRow="1" firstDataCol="1"/>
  <pivotFields count="6">
    <pivotField axis="axisRow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E2CC2-1247-4729-B24B-FF9CC986B550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rodzaj konfitu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39A1B-ABFD-4721-9354-3F2E927360C1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wag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D5572E-0D73-4AF5-B804-5A76148BCC17}" autoFormatId="16" applyNumberFormats="0" applyBorderFormats="0" applyFontFormats="0" applyPatternFormats="0" applyAlignmentFormats="0" applyWidthHeightFormats="0">
  <queryTableRefresh nextId="15" unboundColumnsRight="10">
    <queryTableFields count="1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007B0-5C33-4936-8EDE-572F03E8CD33}" name="owoce" displayName="owoce" ref="A1:N155" tableType="queryTable" totalsRowCount="1">
  <autoFilter ref="A1:N154" xr:uid="{C1A007B0-5C33-4936-8EDE-572F03E8CD33}"/>
  <tableColumns count="14">
    <tableColumn id="1" xr3:uid="{BD136129-08D6-4C79-B1F2-9B822D57656A}" uniqueName="1" name="data" queryTableFieldId="1" dataDxfId="8" totalsRowDxfId="1"/>
    <tableColumn id="2" xr3:uid="{3A44E793-66A5-42D4-917C-429723BB29CE}" uniqueName="2" name="dostawa_malin" queryTableFieldId="2"/>
    <tableColumn id="3" xr3:uid="{47632CCE-4F3A-4C2C-972A-7A76A4A47834}" uniqueName="3" name="dostawa_truskawek" queryTableFieldId="3"/>
    <tableColumn id="4" xr3:uid="{48B132DC-088C-4F9C-9800-EB5DC206E4CD}" uniqueName="4" name="dostawa_porzeczek" queryTableFieldId="4"/>
    <tableColumn id="5" xr3:uid="{E05B266A-84FF-43F0-B925-7688E0AFAD69}" uniqueName="5" name="max_porzeczki" totalsRowFunction="custom" queryTableFieldId="5" dataDxfId="7">
      <calculatedColumnFormula>IF(AND(owoce[[#This Row],[dostawa_porzeczek]]&gt;owoce[[#This Row],[dostawa_truskawek]],owoce[[#This Row],[dostawa_porzeczek]]&gt;owoce[[#This Row],[dostawa_malin]]),1,0)</calculatedColumnFormula>
      <totalsRowFormula>SUM(E2:E154)</totalsRowFormula>
    </tableColumn>
    <tableColumn id="6" xr3:uid="{5F94A291-520A-4A41-BB74-9E3CD02A6DEB}" uniqueName="6" name="magazyn_maliny" queryTableFieldId="6"/>
    <tableColumn id="7" xr3:uid="{224A2A12-CC57-4531-B2E6-63F41C6E6300}" uniqueName="7" name="magazyn_truskawek" queryTableFieldId="7"/>
    <tableColumn id="8" xr3:uid="{5DB6A89B-6566-4FBC-8C19-2009D57CE3E0}" uniqueName="8" name="magazyn_przeczki" queryTableFieldId="8"/>
    <tableColumn id="9" xr3:uid="{F36EE167-0146-4B53-B671-77385EFF3BE9}" uniqueName="9" name="składnik 1 masa" queryTableFieldId="9" dataDxfId="6">
      <calculatedColumnFormula>MAX(owoce[[#This Row],[magazyn_maliny]:[magazyn_przeczki]])</calculatedColumnFormula>
    </tableColumn>
    <tableColumn id="10" xr3:uid="{92F3CC5F-B932-46AD-9576-FB93F4150E92}" uniqueName="10" name="składnik 1" queryTableFieldId="10" dataDxfId="5">
      <calculatedColumnFormula>IF(owoce[[#This Row],[składnik 1 masa]]=owoce[[#This Row],[magazyn_maliny]],"MALINA",IF(owoce[[#This Row],[składnik 1 masa]]=owoce[[#This Row],[magazyn_truskawek]],"TRUSKAWKA","PORZECZKA"))</calculatedColumnFormula>
    </tableColumn>
    <tableColumn id="11" xr3:uid="{46D0AEF7-F162-4D33-B116-8AD6AF860FF9}" uniqueName="11" name="składnik 2 masa" queryTableFieldId="11" dataDxfId="4">
      <calculatedColumnFormula>LARGE(owoce[[#This Row],[magazyn_maliny]:[magazyn_przeczki]],2)</calculatedColumnFormula>
    </tableColumn>
    <tableColumn id="12" xr3:uid="{9312C71E-ABC8-4ABA-BFCA-8940586AF8E2}" uniqueName="12" name="składnik 2" queryTableFieldId="12" dataDxfId="3">
      <calculatedColumnFormula>IF(owoce[[#This Row],[składnik 2 masa]]=owoce[[#This Row],[magazyn_maliny]],"MALINA",IF(owoce[[#This Row],[składnik 2 masa]]=owoce[[#This Row],[magazyn_truskawek]],"TRUSKAWKA","PORZECZKA"))</calculatedColumnFormula>
    </tableColumn>
    <tableColumn id="13" xr3:uid="{8F8E89A4-956A-4DBB-AE45-D7383060B703}" uniqueName="13" name="rodzaj konfitury" queryTableFieldId="13" dataDxfId="2">
      <calculatedColumnFormula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calculatedColumnFormula>
    </tableColumn>
    <tableColumn id="14" xr3:uid="{71706E7E-EDB4-4008-B0F4-C9FD4F4B20BC}" uniqueName="14" name="waga" queryTableFieldId="14" dataDxfId="0">
      <calculatedColumnFormula>MIN(owoce[[#This Row],[składnik 2 masa]],owoce[[#This Row],[składnik 1 masa]])*2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8C46-B663-4FCF-A417-04CAF444491E}">
  <dimension ref="A1:N155"/>
  <sheetViews>
    <sheetView tabSelected="1" topLeftCell="I130" workbookViewId="0">
      <selection activeCell="M2" sqref="M2:N154"/>
    </sheetView>
  </sheetViews>
  <sheetFormatPr defaultRowHeight="14.4" x14ac:dyDescent="0.3"/>
  <cols>
    <col min="1" max="1" width="10.109375" bestFit="1" customWidth="1"/>
    <col min="2" max="2" width="15.88671875" bestFit="1" customWidth="1"/>
    <col min="3" max="4" width="19.77734375" bestFit="1" customWidth="1"/>
    <col min="5" max="5" width="17.77734375" customWidth="1"/>
    <col min="6" max="6" width="17" customWidth="1"/>
    <col min="7" max="7" width="17.88671875" customWidth="1"/>
    <col min="8" max="8" width="17.5546875" customWidth="1"/>
    <col min="9" max="9" width="14.6640625" customWidth="1"/>
    <col min="10" max="10" width="19.21875" customWidth="1"/>
    <col min="11" max="11" width="17.6640625" customWidth="1"/>
    <col min="12" max="12" width="19.33203125" customWidth="1"/>
    <col min="13" max="13" width="24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30</v>
      </c>
    </row>
    <row r="2" spans="1:14" x14ac:dyDescent="0.3">
      <c r="A2" s="1">
        <v>43952</v>
      </c>
      <c r="B2">
        <v>211</v>
      </c>
      <c r="C2">
        <v>281</v>
      </c>
      <c r="D2">
        <v>88</v>
      </c>
      <c r="E2">
        <f>IF(AND(owoce[[#This Row],[dostawa_porzeczek]]&gt;owoce[[#This Row],[dostawa_truskawek]],owoce[[#This Row],[dostawa_porzeczek]]&gt;owoce[[#This Row],[dostawa_malin]]),1,0)</f>
        <v>0</v>
      </c>
      <c r="F2">
        <v>211</v>
      </c>
      <c r="G2">
        <v>281</v>
      </c>
      <c r="H2">
        <v>88</v>
      </c>
      <c r="I2">
        <f>MAX(owoce[[#This Row],[magazyn_maliny]:[magazyn_przeczki]])</f>
        <v>281</v>
      </c>
      <c r="J2" t="str">
        <f>IF(owoce[[#This Row],[składnik 1 masa]]=owoce[[#This Row],[magazyn_maliny]],"MALINA",IF(owoce[[#This Row],[składnik 1 masa]]=owoce[[#This Row],[magazyn_truskawek]],"TRUSKAWKA","PORZECZKA"))</f>
        <v>TRUSKAWKA</v>
      </c>
      <c r="K2">
        <f>LARGE(owoce[[#This Row],[magazyn_maliny]:[magazyn_przeczki]],2)</f>
        <v>211</v>
      </c>
      <c r="L2" t="str">
        <f>IF(owoce[[#This Row],[składnik 2 masa]]=owoce[[#This Row],[magazyn_maliny]],"MALINA",IF(owoce[[#This Row],[składnik 2 masa]]=owoce[[#This Row],[magazyn_truskawek]],"TRUSKAWKA","PORZECZKA"))</f>
        <v>MALINA</v>
      </c>
      <c r="M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" s="7">
        <f>MIN(owoce[[#This Row],[składnik 2 masa]],owoce[[#This Row],[składnik 1 masa]])*2</f>
        <v>422</v>
      </c>
    </row>
    <row r="3" spans="1:14" x14ac:dyDescent="0.3">
      <c r="A3" s="1">
        <v>43953</v>
      </c>
      <c r="B3">
        <v>393</v>
      </c>
      <c r="C3">
        <v>313</v>
      </c>
      <c r="D3">
        <v>83</v>
      </c>
      <c r="E3">
        <f>IF(AND(owoce[[#This Row],[dostawa_porzeczek]]&gt;owoce[[#This Row],[dostawa_truskawek]],owoce[[#This Row],[dostawa_porzeczek]]&gt;owoce[[#This Row],[dostawa_malin]]),1,0)</f>
        <v>0</v>
      </c>
      <c r="F3">
        <f>IF(OR(J2="MALINA",L2="MALINA"),(F2-MIN(K2,I2)+owoce[[#This Row],[dostawa_malin]]),(F2+owoce[[#This Row],[dostawa_malin]]))</f>
        <v>393</v>
      </c>
      <c r="G3">
        <f>IF(OR(J2="TRUSKAWKA",L2="TRUSKAWKA"),(G2-MIN(K2,I2)+owoce[[#This Row],[dostawa_truskawek]]),(G2+owoce[[#This Row],[dostawa_truskawek]]))</f>
        <v>383</v>
      </c>
      <c r="H3">
        <f>IF(OR(J2="PORZECZKA",L2="PORZECZKA"),(H2-MIN(K2,I2)+owoce[[#This Row],[dostawa_porzeczek]]),(H2+owoce[[#This Row],[dostawa_porzeczek]]))</f>
        <v>171</v>
      </c>
      <c r="I3">
        <f>MAX(owoce[[#This Row],[magazyn_maliny]:[magazyn_przeczki]])</f>
        <v>393</v>
      </c>
      <c r="J3" t="str">
        <f>IF(owoce[[#This Row],[składnik 1 masa]]=owoce[[#This Row],[magazyn_maliny]],"MALINA",IF(owoce[[#This Row],[składnik 1 masa]]=owoce[[#This Row],[magazyn_truskawek]],"TRUSKAWKA","PORZECZKA"))</f>
        <v>MALINA</v>
      </c>
      <c r="K3">
        <f>LARGE(owoce[[#This Row],[magazyn_maliny]:[magazyn_przeczki]],2)</f>
        <v>383</v>
      </c>
      <c r="L3" t="str">
        <f>IF(owoce[[#This Row],[składnik 2 masa]]=owoce[[#This Row],[magazyn_maliny]],"MALINA",IF(owoce[[#This Row],[składnik 2 masa]]=owoce[[#This Row],[magazyn_truskawek]],"TRUSKAWKA","PORZECZKA"))</f>
        <v>TRUSKAWKA</v>
      </c>
      <c r="M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" s="7">
        <f>MIN(owoce[[#This Row],[składnik 2 masa]],owoce[[#This Row],[składnik 1 masa]])*2</f>
        <v>766</v>
      </c>
    </row>
    <row r="4" spans="1:14" x14ac:dyDescent="0.3">
      <c r="A4" s="1">
        <v>43954</v>
      </c>
      <c r="B4">
        <v>389</v>
      </c>
      <c r="C4">
        <v>315</v>
      </c>
      <c r="D4">
        <v>104</v>
      </c>
      <c r="E4">
        <f>IF(AND(owoce[[#This Row],[dostawa_porzeczek]]&gt;owoce[[#This Row],[dostawa_truskawek]],owoce[[#This Row],[dostawa_porzeczek]]&gt;owoce[[#This Row],[dostawa_malin]]),1,0)</f>
        <v>0</v>
      </c>
      <c r="F4">
        <f>IF(OR(J3="MALINA",L3="MALINA"),(F3-MIN(K3,I3))+owoce[[#This Row],[dostawa_malin]],F3+owoce[[#This Row],[dostawa_malin]])</f>
        <v>399</v>
      </c>
      <c r="G4">
        <f>IF(OR(J3="TRUSKAWKA",L3="TRUSKAWKA"),(G3-MIN(K3,I3)+owoce[[#This Row],[dostawa_truskawek]]),(G3+owoce[[#This Row],[dostawa_truskawek]]))</f>
        <v>315</v>
      </c>
      <c r="H4">
        <f>IF(OR(J3="PORZECZKA",L3="PORZECZKA"),(H3-MIN(K3,I3)+owoce[[#This Row],[dostawa_porzeczek]]),(H3+owoce[[#This Row],[dostawa_porzeczek]]))</f>
        <v>275</v>
      </c>
      <c r="I4">
        <f>MAX(owoce[[#This Row],[magazyn_maliny]:[magazyn_przeczki]])</f>
        <v>399</v>
      </c>
      <c r="J4" t="str">
        <f>IF(owoce[[#This Row],[składnik 1 masa]]=owoce[[#This Row],[magazyn_maliny]],"MALINA",IF(owoce[[#This Row],[składnik 1 masa]]=owoce[[#This Row],[magazyn_truskawek]],"TRUSKAWKA","PORZECZKA"))</f>
        <v>MALINA</v>
      </c>
      <c r="K4">
        <f>LARGE(owoce[[#This Row],[magazyn_maliny]:[magazyn_przeczki]],2)</f>
        <v>315</v>
      </c>
      <c r="L4" t="str">
        <f>IF(owoce[[#This Row],[składnik 2 masa]]=owoce[[#This Row],[magazyn_maliny]],"MALINA",IF(owoce[[#This Row],[składnik 2 masa]]=owoce[[#This Row],[magazyn_truskawek]],"TRUSKAWKA","PORZECZKA"))</f>
        <v>TRUSKAWKA</v>
      </c>
      <c r="M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" s="7">
        <f>MIN(owoce[[#This Row],[składnik 2 masa]],owoce[[#This Row],[składnik 1 masa]])*2</f>
        <v>630</v>
      </c>
    </row>
    <row r="5" spans="1:14" x14ac:dyDescent="0.3">
      <c r="A5" s="1">
        <v>43955</v>
      </c>
      <c r="B5">
        <v>308</v>
      </c>
      <c r="C5">
        <v>221</v>
      </c>
      <c r="D5">
        <v>119</v>
      </c>
      <c r="E5">
        <f>IF(AND(owoce[[#This Row],[dostawa_porzeczek]]&gt;owoce[[#This Row],[dostawa_truskawek]],owoce[[#This Row],[dostawa_porzeczek]]&gt;owoce[[#This Row],[dostawa_malin]]),1,0)</f>
        <v>0</v>
      </c>
      <c r="F5">
        <f>IF(OR(J4="MALINA",L4="MALINA"),(F4-MIN(K4,I4))+owoce[[#This Row],[dostawa_malin]],F4+owoce[[#This Row],[dostawa_malin]])</f>
        <v>392</v>
      </c>
      <c r="G5">
        <f>IF(OR(J4="TRUSKAWKA",L4="TRUSKAWKA"),(G4-MIN(K4,I4)+owoce[[#This Row],[dostawa_truskawek]]),(G4+owoce[[#This Row],[dostawa_truskawek]]))</f>
        <v>221</v>
      </c>
      <c r="H5">
        <f>IF(OR(J4="PORZECZKA",L4="PORZECZKA"),(H4-MIN(K4,I4)+owoce[[#This Row],[dostawa_porzeczek]]),(H4+owoce[[#This Row],[dostawa_porzeczek]]))</f>
        <v>394</v>
      </c>
      <c r="I5">
        <f>MAX(owoce[[#This Row],[magazyn_maliny]:[magazyn_przeczki]])</f>
        <v>394</v>
      </c>
      <c r="J5" t="str">
        <f>IF(owoce[[#This Row],[składnik 1 masa]]=owoce[[#This Row],[magazyn_maliny]],"MALINA",IF(owoce[[#This Row],[składnik 1 masa]]=owoce[[#This Row],[magazyn_truskawek]],"TRUSKAWKA","PORZECZKA"))</f>
        <v>PORZECZKA</v>
      </c>
      <c r="K5">
        <f>LARGE(owoce[[#This Row],[magazyn_maliny]:[magazyn_przeczki]],2)</f>
        <v>392</v>
      </c>
      <c r="L5" t="str">
        <f>IF(owoce[[#This Row],[składnik 2 masa]]=owoce[[#This Row],[magazyn_maliny]],"MALINA",IF(owoce[[#This Row],[składnik 2 masa]]=owoce[[#This Row],[magazyn_truskawek]],"TRUSKAWKA","PORZECZKA"))</f>
        <v>MALINA</v>
      </c>
      <c r="M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5" s="7">
        <f>MIN(owoce[[#This Row],[składnik 2 masa]],owoce[[#This Row],[składnik 1 masa]])*2</f>
        <v>784</v>
      </c>
    </row>
    <row r="6" spans="1:14" x14ac:dyDescent="0.3">
      <c r="A6" s="1">
        <v>43956</v>
      </c>
      <c r="B6">
        <v>387</v>
      </c>
      <c r="C6">
        <v>275</v>
      </c>
      <c r="D6">
        <v>72</v>
      </c>
      <c r="E6">
        <f>IF(AND(owoce[[#This Row],[dostawa_porzeczek]]&gt;owoce[[#This Row],[dostawa_truskawek]],owoce[[#This Row],[dostawa_porzeczek]]&gt;owoce[[#This Row],[dostawa_malin]]),1,0)</f>
        <v>0</v>
      </c>
      <c r="F6">
        <f>IF(OR(J5="MALINA",L5="MALINA"),(F5-MIN(K5,I5))+owoce[[#This Row],[dostawa_malin]],F5+owoce[[#This Row],[dostawa_malin]])</f>
        <v>387</v>
      </c>
      <c r="G6">
        <f>IF(OR(J5="TRUSKAWKA",L5="TRUSKAWKA"),(G5-MIN(K5,I5)+owoce[[#This Row],[dostawa_truskawek]]),(G5+owoce[[#This Row],[dostawa_truskawek]]))</f>
        <v>496</v>
      </c>
      <c r="H6">
        <f>IF(OR(J5="PORZECZKA",L5="PORZECZKA"),(H5-MIN(K5,I5)+owoce[[#This Row],[dostawa_porzeczek]]),(H5+owoce[[#This Row],[dostawa_porzeczek]]))</f>
        <v>74</v>
      </c>
      <c r="I6">
        <f>MAX(owoce[[#This Row],[magazyn_maliny]:[magazyn_przeczki]])</f>
        <v>496</v>
      </c>
      <c r="J6" t="str">
        <f>IF(owoce[[#This Row],[składnik 1 masa]]=owoce[[#This Row],[magazyn_maliny]],"MALINA",IF(owoce[[#This Row],[składnik 1 masa]]=owoce[[#This Row],[magazyn_truskawek]],"TRUSKAWKA","PORZECZKA"))</f>
        <v>TRUSKAWKA</v>
      </c>
      <c r="K6">
        <f>LARGE(owoce[[#This Row],[magazyn_maliny]:[magazyn_przeczki]],2)</f>
        <v>387</v>
      </c>
      <c r="L6" t="str">
        <f>IF(owoce[[#This Row],[składnik 2 masa]]=owoce[[#This Row],[magazyn_maliny]],"MALINA",IF(owoce[[#This Row],[składnik 2 masa]]=owoce[[#This Row],[magazyn_truskawek]],"TRUSKAWKA","PORZECZKA"))</f>
        <v>MALINA</v>
      </c>
      <c r="M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6" s="7">
        <f>MIN(owoce[[#This Row],[składnik 2 masa]],owoce[[#This Row],[składnik 1 masa]])*2</f>
        <v>774</v>
      </c>
    </row>
    <row r="7" spans="1:14" x14ac:dyDescent="0.3">
      <c r="A7" s="1">
        <v>43957</v>
      </c>
      <c r="B7">
        <v>294</v>
      </c>
      <c r="C7">
        <v>366</v>
      </c>
      <c r="D7">
        <v>99</v>
      </c>
      <c r="E7">
        <f>IF(AND(owoce[[#This Row],[dostawa_porzeczek]]&gt;owoce[[#This Row],[dostawa_truskawek]],owoce[[#This Row],[dostawa_porzeczek]]&gt;owoce[[#This Row],[dostawa_malin]]),1,0)</f>
        <v>0</v>
      </c>
      <c r="F7">
        <f>IF(OR(J6="MALINA",L6="MALINA"),(F6-MIN(K6,I6))+owoce[[#This Row],[dostawa_malin]],F6+owoce[[#This Row],[dostawa_malin]])</f>
        <v>294</v>
      </c>
      <c r="G7">
        <f>IF(OR(J6="TRUSKAWKA",L6="TRUSKAWKA"),(G6-MIN(K6,I6)+owoce[[#This Row],[dostawa_truskawek]]),(G6+owoce[[#This Row],[dostawa_truskawek]]))</f>
        <v>475</v>
      </c>
      <c r="H7">
        <f>IF(OR(J6="PORZECZKA",L6="PORZECZKA"),(H6-MIN(K6,I6)+owoce[[#This Row],[dostawa_porzeczek]]),(H6+owoce[[#This Row],[dostawa_porzeczek]]))</f>
        <v>173</v>
      </c>
      <c r="I7">
        <f>MAX(owoce[[#This Row],[magazyn_maliny]:[magazyn_przeczki]])</f>
        <v>475</v>
      </c>
      <c r="J7" t="str">
        <f>IF(owoce[[#This Row],[składnik 1 masa]]=owoce[[#This Row],[magazyn_maliny]],"MALINA",IF(owoce[[#This Row],[składnik 1 masa]]=owoce[[#This Row],[magazyn_truskawek]],"TRUSKAWKA","PORZECZKA"))</f>
        <v>TRUSKAWKA</v>
      </c>
      <c r="K7">
        <f>LARGE(owoce[[#This Row],[magazyn_maliny]:[magazyn_przeczki]],2)</f>
        <v>294</v>
      </c>
      <c r="L7" t="str">
        <f>IF(owoce[[#This Row],[składnik 2 masa]]=owoce[[#This Row],[magazyn_maliny]],"MALINA",IF(owoce[[#This Row],[składnik 2 masa]]=owoce[[#This Row],[magazyn_truskawek]],"TRUSKAWKA","PORZECZKA"))</f>
        <v>MALINA</v>
      </c>
      <c r="M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7" s="7">
        <f>MIN(owoce[[#This Row],[składnik 2 masa]],owoce[[#This Row],[składnik 1 masa]])*2</f>
        <v>588</v>
      </c>
    </row>
    <row r="8" spans="1:14" x14ac:dyDescent="0.3">
      <c r="A8" s="1">
        <v>43958</v>
      </c>
      <c r="B8">
        <v>389</v>
      </c>
      <c r="C8">
        <v>288</v>
      </c>
      <c r="D8">
        <v>87</v>
      </c>
      <c r="E8">
        <f>IF(AND(owoce[[#This Row],[dostawa_porzeczek]]&gt;owoce[[#This Row],[dostawa_truskawek]],owoce[[#This Row],[dostawa_porzeczek]]&gt;owoce[[#This Row],[dostawa_malin]]),1,0)</f>
        <v>0</v>
      </c>
      <c r="F8">
        <f>IF(OR(J7="MALINA",L7="MALINA"),(F7-MIN(K7,I7))+owoce[[#This Row],[dostawa_malin]],F7+owoce[[#This Row],[dostawa_malin]])</f>
        <v>389</v>
      </c>
      <c r="G8">
        <f>IF(OR(J7="TRUSKAWKA",L7="TRUSKAWKA"),(G7-MIN(K7,I7)+owoce[[#This Row],[dostawa_truskawek]]),(G7+owoce[[#This Row],[dostawa_truskawek]]))</f>
        <v>469</v>
      </c>
      <c r="H8">
        <f>IF(OR(J7="PORZECZKA",L7="PORZECZKA"),(H7-MIN(K7,I7)+owoce[[#This Row],[dostawa_porzeczek]]),(H7+owoce[[#This Row],[dostawa_porzeczek]]))</f>
        <v>260</v>
      </c>
      <c r="I8">
        <f>MAX(owoce[[#This Row],[magazyn_maliny]:[magazyn_przeczki]])</f>
        <v>469</v>
      </c>
      <c r="J8" t="str">
        <f>IF(owoce[[#This Row],[składnik 1 masa]]=owoce[[#This Row],[magazyn_maliny]],"MALINA",IF(owoce[[#This Row],[składnik 1 masa]]=owoce[[#This Row],[magazyn_truskawek]],"TRUSKAWKA","PORZECZKA"))</f>
        <v>TRUSKAWKA</v>
      </c>
      <c r="K8">
        <f>LARGE(owoce[[#This Row],[magazyn_maliny]:[magazyn_przeczki]],2)</f>
        <v>389</v>
      </c>
      <c r="L8" t="str">
        <f>IF(owoce[[#This Row],[składnik 2 masa]]=owoce[[#This Row],[magazyn_maliny]],"MALINA",IF(owoce[[#This Row],[składnik 2 masa]]=owoce[[#This Row],[magazyn_truskawek]],"TRUSKAWKA","PORZECZKA"))</f>
        <v>MALINA</v>
      </c>
      <c r="M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8" s="7">
        <f>MIN(owoce[[#This Row],[składnik 2 masa]],owoce[[#This Row],[składnik 1 masa]])*2</f>
        <v>778</v>
      </c>
    </row>
    <row r="9" spans="1:14" x14ac:dyDescent="0.3">
      <c r="A9" s="1">
        <v>43959</v>
      </c>
      <c r="B9">
        <v>259</v>
      </c>
      <c r="C9">
        <v>361</v>
      </c>
      <c r="D9">
        <v>112</v>
      </c>
      <c r="E9">
        <f>IF(AND(owoce[[#This Row],[dostawa_porzeczek]]&gt;owoce[[#This Row],[dostawa_truskawek]],owoce[[#This Row],[dostawa_porzeczek]]&gt;owoce[[#This Row],[dostawa_malin]]),1,0)</f>
        <v>0</v>
      </c>
      <c r="F9">
        <f>IF(OR(J8="MALINA",L8="MALINA"),(F8-MIN(K8,I8))+owoce[[#This Row],[dostawa_malin]],F8+owoce[[#This Row],[dostawa_malin]])</f>
        <v>259</v>
      </c>
      <c r="G9">
        <f>IF(OR(J8="TRUSKAWKA",L8="TRUSKAWKA"),(G8-MIN(K8,I8)+owoce[[#This Row],[dostawa_truskawek]]),(G8+owoce[[#This Row],[dostawa_truskawek]]))</f>
        <v>441</v>
      </c>
      <c r="H9">
        <f>IF(OR(J8="PORZECZKA",L8="PORZECZKA"),(H8-MIN(K8,I8)+owoce[[#This Row],[dostawa_porzeczek]]),(H8+owoce[[#This Row],[dostawa_porzeczek]]))</f>
        <v>372</v>
      </c>
      <c r="I9">
        <f>MAX(owoce[[#This Row],[magazyn_maliny]:[magazyn_przeczki]])</f>
        <v>441</v>
      </c>
      <c r="J9" t="str">
        <f>IF(owoce[[#This Row],[składnik 1 masa]]=owoce[[#This Row],[magazyn_maliny]],"MALINA",IF(owoce[[#This Row],[składnik 1 masa]]=owoce[[#This Row],[magazyn_truskawek]],"TRUSKAWKA","PORZECZKA"))</f>
        <v>TRUSKAWKA</v>
      </c>
      <c r="K9">
        <f>LARGE(owoce[[#This Row],[magazyn_maliny]:[magazyn_przeczki]],2)</f>
        <v>372</v>
      </c>
      <c r="L9" t="str">
        <f>IF(owoce[[#This Row],[składnik 2 masa]]=owoce[[#This Row],[magazyn_maliny]],"MALINA",IF(owoce[[#This Row],[składnik 2 masa]]=owoce[[#This Row],[magazyn_truskawek]],"TRUSKAWKA","PORZECZKA"))</f>
        <v>PORZECZKA</v>
      </c>
      <c r="M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9" s="7">
        <f>MIN(owoce[[#This Row],[składnik 2 masa]],owoce[[#This Row],[składnik 1 masa]])*2</f>
        <v>744</v>
      </c>
    </row>
    <row r="10" spans="1:14" x14ac:dyDescent="0.3">
      <c r="A10" s="1">
        <v>43960</v>
      </c>
      <c r="B10">
        <v>369</v>
      </c>
      <c r="C10">
        <v>233</v>
      </c>
      <c r="D10">
        <v>110</v>
      </c>
      <c r="E10">
        <f>IF(AND(owoce[[#This Row],[dostawa_porzeczek]]&gt;owoce[[#This Row],[dostawa_truskawek]],owoce[[#This Row],[dostawa_porzeczek]]&gt;owoce[[#This Row],[dostawa_malin]]),1,0)</f>
        <v>0</v>
      </c>
      <c r="F10">
        <f>IF(OR(J9="MALINA",L9="MALINA"),(F9-MIN(K9,I9))+owoce[[#This Row],[dostawa_malin]],F9+owoce[[#This Row],[dostawa_malin]])</f>
        <v>628</v>
      </c>
      <c r="G10">
        <f>IF(OR(J9="TRUSKAWKA",L9="TRUSKAWKA"),(G9-MIN(K9,I9)+owoce[[#This Row],[dostawa_truskawek]]),(G9+owoce[[#This Row],[dostawa_truskawek]]))</f>
        <v>302</v>
      </c>
      <c r="H10">
        <f>IF(OR(J9="PORZECZKA",L9="PORZECZKA"),(H9-MIN(K9,I9)+owoce[[#This Row],[dostawa_porzeczek]]),(H9+owoce[[#This Row],[dostawa_porzeczek]]))</f>
        <v>110</v>
      </c>
      <c r="I10">
        <f>MAX(owoce[[#This Row],[magazyn_maliny]:[magazyn_przeczki]])</f>
        <v>628</v>
      </c>
      <c r="J10" t="str">
        <f>IF(owoce[[#This Row],[składnik 1 masa]]=owoce[[#This Row],[magazyn_maliny]],"MALINA",IF(owoce[[#This Row],[składnik 1 masa]]=owoce[[#This Row],[magazyn_truskawek]],"TRUSKAWKA","PORZECZKA"))</f>
        <v>MALINA</v>
      </c>
      <c r="K10">
        <f>LARGE(owoce[[#This Row],[magazyn_maliny]:[magazyn_przeczki]],2)</f>
        <v>302</v>
      </c>
      <c r="L10" t="str">
        <f>IF(owoce[[#This Row],[składnik 2 masa]]=owoce[[#This Row],[magazyn_maliny]],"MALINA",IF(owoce[[#This Row],[składnik 2 masa]]=owoce[[#This Row],[magazyn_truskawek]],"TRUSKAWKA","PORZECZKA"))</f>
        <v>TRUSKAWKA</v>
      </c>
      <c r="M1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0" s="7">
        <f>MIN(owoce[[#This Row],[składnik 2 masa]],owoce[[#This Row],[składnik 1 masa]])*2</f>
        <v>604</v>
      </c>
    </row>
    <row r="11" spans="1:14" x14ac:dyDescent="0.3">
      <c r="A11" s="1">
        <v>43961</v>
      </c>
      <c r="B11">
        <v>263</v>
      </c>
      <c r="C11">
        <v>393</v>
      </c>
      <c r="D11">
        <v>75</v>
      </c>
      <c r="E11">
        <f>IF(AND(owoce[[#This Row],[dostawa_porzeczek]]&gt;owoce[[#This Row],[dostawa_truskawek]],owoce[[#This Row],[dostawa_porzeczek]]&gt;owoce[[#This Row],[dostawa_malin]]),1,0)</f>
        <v>0</v>
      </c>
      <c r="F11">
        <f>IF(OR(J10="MALINA",L10="MALINA"),(F10-MIN(K10,I10))+owoce[[#This Row],[dostawa_malin]],F10+owoce[[#This Row],[dostawa_malin]])</f>
        <v>589</v>
      </c>
      <c r="G11">
        <f>IF(OR(J10="TRUSKAWKA",L10="TRUSKAWKA"),(G10-MIN(K10,I10)+owoce[[#This Row],[dostawa_truskawek]]),(G10+owoce[[#This Row],[dostawa_truskawek]]))</f>
        <v>393</v>
      </c>
      <c r="H11">
        <f>IF(OR(J10="PORZECZKA",L10="PORZECZKA"),(H10-MIN(K10,I10)+owoce[[#This Row],[dostawa_porzeczek]]),(H10+owoce[[#This Row],[dostawa_porzeczek]]))</f>
        <v>185</v>
      </c>
      <c r="I11">
        <f>MAX(owoce[[#This Row],[magazyn_maliny]:[magazyn_przeczki]])</f>
        <v>589</v>
      </c>
      <c r="J11" t="str">
        <f>IF(owoce[[#This Row],[składnik 1 masa]]=owoce[[#This Row],[magazyn_maliny]],"MALINA",IF(owoce[[#This Row],[składnik 1 masa]]=owoce[[#This Row],[magazyn_truskawek]],"TRUSKAWKA","PORZECZKA"))</f>
        <v>MALINA</v>
      </c>
      <c r="K11">
        <f>LARGE(owoce[[#This Row],[magazyn_maliny]:[magazyn_przeczki]],2)</f>
        <v>393</v>
      </c>
      <c r="L11" t="str">
        <f>IF(owoce[[#This Row],[składnik 2 masa]]=owoce[[#This Row],[magazyn_maliny]],"MALINA",IF(owoce[[#This Row],[składnik 2 masa]]=owoce[[#This Row],[magazyn_truskawek]],"TRUSKAWKA","PORZECZKA"))</f>
        <v>TRUSKAWKA</v>
      </c>
      <c r="M1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1" s="7">
        <f>MIN(owoce[[#This Row],[składnik 2 masa]],owoce[[#This Row],[składnik 1 masa]])*2</f>
        <v>786</v>
      </c>
    </row>
    <row r="12" spans="1:14" x14ac:dyDescent="0.3">
      <c r="A12" s="1">
        <v>43962</v>
      </c>
      <c r="B12">
        <v>239</v>
      </c>
      <c r="C12">
        <v>347</v>
      </c>
      <c r="D12">
        <v>94</v>
      </c>
      <c r="E12">
        <f>IF(AND(owoce[[#This Row],[dostawa_porzeczek]]&gt;owoce[[#This Row],[dostawa_truskawek]],owoce[[#This Row],[dostawa_porzeczek]]&gt;owoce[[#This Row],[dostawa_malin]]),1,0)</f>
        <v>0</v>
      </c>
      <c r="F12">
        <f>IF(OR(J11="MALINA",L11="MALINA"),(F11-MIN(K11,I11))+owoce[[#This Row],[dostawa_malin]],F11+owoce[[#This Row],[dostawa_malin]])</f>
        <v>435</v>
      </c>
      <c r="G12">
        <f>IF(OR(J11="TRUSKAWKA",L11="TRUSKAWKA"),(G11-MIN(K11,I11)+owoce[[#This Row],[dostawa_truskawek]]),(G11+owoce[[#This Row],[dostawa_truskawek]]))</f>
        <v>347</v>
      </c>
      <c r="H12">
        <f>IF(OR(J11="PORZECZKA",L11="PORZECZKA"),(H11-MIN(K11,I11)+owoce[[#This Row],[dostawa_porzeczek]]),(H11+owoce[[#This Row],[dostawa_porzeczek]]))</f>
        <v>279</v>
      </c>
      <c r="I12">
        <f>MAX(owoce[[#This Row],[magazyn_maliny]:[magazyn_przeczki]])</f>
        <v>435</v>
      </c>
      <c r="J12" t="str">
        <f>IF(owoce[[#This Row],[składnik 1 masa]]=owoce[[#This Row],[magazyn_maliny]],"MALINA",IF(owoce[[#This Row],[składnik 1 masa]]=owoce[[#This Row],[magazyn_truskawek]],"TRUSKAWKA","PORZECZKA"))</f>
        <v>MALINA</v>
      </c>
      <c r="K12">
        <f>LARGE(owoce[[#This Row],[magazyn_maliny]:[magazyn_przeczki]],2)</f>
        <v>347</v>
      </c>
      <c r="L12" t="str">
        <f>IF(owoce[[#This Row],[składnik 2 masa]]=owoce[[#This Row],[magazyn_maliny]],"MALINA",IF(owoce[[#This Row],[składnik 2 masa]]=owoce[[#This Row],[magazyn_truskawek]],"TRUSKAWKA","PORZECZKA"))</f>
        <v>TRUSKAWKA</v>
      </c>
      <c r="M1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2" s="7">
        <f>MIN(owoce[[#This Row],[składnik 2 masa]],owoce[[#This Row],[składnik 1 masa]])*2</f>
        <v>694</v>
      </c>
    </row>
    <row r="13" spans="1:14" x14ac:dyDescent="0.3">
      <c r="A13" s="1">
        <v>43963</v>
      </c>
      <c r="B13">
        <v>282</v>
      </c>
      <c r="C13">
        <v>338</v>
      </c>
      <c r="D13">
        <v>86</v>
      </c>
      <c r="E13">
        <f>IF(AND(owoce[[#This Row],[dostawa_porzeczek]]&gt;owoce[[#This Row],[dostawa_truskawek]],owoce[[#This Row],[dostawa_porzeczek]]&gt;owoce[[#This Row],[dostawa_malin]]),1,0)</f>
        <v>0</v>
      </c>
      <c r="F13">
        <f>IF(OR(J12="MALINA",L12="MALINA"),(F12-MIN(K12,I12))+owoce[[#This Row],[dostawa_malin]],F12+owoce[[#This Row],[dostawa_malin]])</f>
        <v>370</v>
      </c>
      <c r="G13">
        <f>IF(OR(J12="TRUSKAWKA",L12="TRUSKAWKA"),(G12-MIN(K12,I12)+owoce[[#This Row],[dostawa_truskawek]]),(G12+owoce[[#This Row],[dostawa_truskawek]]))</f>
        <v>338</v>
      </c>
      <c r="H13">
        <f>IF(OR(J12="PORZECZKA",L12="PORZECZKA"),(H12-MIN(K12,I12)+owoce[[#This Row],[dostawa_porzeczek]]),(H12+owoce[[#This Row],[dostawa_porzeczek]]))</f>
        <v>365</v>
      </c>
      <c r="I13">
        <f>MAX(owoce[[#This Row],[magazyn_maliny]:[magazyn_przeczki]])</f>
        <v>370</v>
      </c>
      <c r="J13" t="str">
        <f>IF(owoce[[#This Row],[składnik 1 masa]]=owoce[[#This Row],[magazyn_maliny]],"MALINA",IF(owoce[[#This Row],[składnik 1 masa]]=owoce[[#This Row],[magazyn_truskawek]],"TRUSKAWKA","PORZECZKA"))</f>
        <v>MALINA</v>
      </c>
      <c r="K13">
        <f>LARGE(owoce[[#This Row],[magazyn_maliny]:[magazyn_przeczki]],2)</f>
        <v>365</v>
      </c>
      <c r="L13" t="str">
        <f>IF(owoce[[#This Row],[składnik 2 masa]]=owoce[[#This Row],[magazyn_maliny]],"MALINA",IF(owoce[[#This Row],[składnik 2 masa]]=owoce[[#This Row],[magazyn_truskawek]],"TRUSKAWKA","PORZECZKA"))</f>
        <v>PORZECZKA</v>
      </c>
      <c r="M1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3" s="7">
        <f>MIN(owoce[[#This Row],[składnik 2 masa]],owoce[[#This Row],[składnik 1 masa]])*2</f>
        <v>730</v>
      </c>
    </row>
    <row r="14" spans="1:14" x14ac:dyDescent="0.3">
      <c r="A14" s="1">
        <v>43964</v>
      </c>
      <c r="B14">
        <v>306</v>
      </c>
      <c r="C14">
        <v>273</v>
      </c>
      <c r="D14">
        <v>75</v>
      </c>
      <c r="E14">
        <f>IF(AND(owoce[[#This Row],[dostawa_porzeczek]]&gt;owoce[[#This Row],[dostawa_truskawek]],owoce[[#This Row],[dostawa_porzeczek]]&gt;owoce[[#This Row],[dostawa_malin]]),1,0)</f>
        <v>0</v>
      </c>
      <c r="F14">
        <f>IF(OR(J13="MALINA",L13="MALINA"),(F13-MIN(K13,I13))+owoce[[#This Row],[dostawa_malin]],F13+owoce[[#This Row],[dostawa_malin]])</f>
        <v>311</v>
      </c>
      <c r="G14">
        <f>IF(OR(J13="TRUSKAWKA",L13="TRUSKAWKA"),(G13-MIN(K13,I13)+owoce[[#This Row],[dostawa_truskawek]]),(G13+owoce[[#This Row],[dostawa_truskawek]]))</f>
        <v>611</v>
      </c>
      <c r="H14">
        <f>IF(OR(J13="PORZECZKA",L13="PORZECZKA"),(H13-MIN(K13,I13)+owoce[[#This Row],[dostawa_porzeczek]]),(H13+owoce[[#This Row],[dostawa_porzeczek]]))</f>
        <v>75</v>
      </c>
      <c r="I14">
        <f>MAX(owoce[[#This Row],[magazyn_maliny]:[magazyn_przeczki]])</f>
        <v>611</v>
      </c>
      <c r="J14" t="str">
        <f>IF(owoce[[#This Row],[składnik 1 masa]]=owoce[[#This Row],[magazyn_maliny]],"MALINA",IF(owoce[[#This Row],[składnik 1 masa]]=owoce[[#This Row],[magazyn_truskawek]],"TRUSKAWKA","PORZECZKA"))</f>
        <v>TRUSKAWKA</v>
      </c>
      <c r="K14">
        <f>LARGE(owoce[[#This Row],[magazyn_maliny]:[magazyn_przeczki]],2)</f>
        <v>311</v>
      </c>
      <c r="L14" t="str">
        <f>IF(owoce[[#This Row],[składnik 2 masa]]=owoce[[#This Row],[magazyn_maliny]],"MALINA",IF(owoce[[#This Row],[składnik 2 masa]]=owoce[[#This Row],[magazyn_truskawek]],"TRUSKAWKA","PORZECZKA"))</f>
        <v>MALINA</v>
      </c>
      <c r="M1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4" s="7">
        <f>MIN(owoce[[#This Row],[składnik 2 masa]],owoce[[#This Row],[składnik 1 masa]])*2</f>
        <v>622</v>
      </c>
    </row>
    <row r="15" spans="1:14" x14ac:dyDescent="0.3">
      <c r="A15" s="1">
        <v>43965</v>
      </c>
      <c r="B15">
        <v>251</v>
      </c>
      <c r="C15">
        <v>325</v>
      </c>
      <c r="D15">
        <v>89</v>
      </c>
      <c r="E15">
        <f>IF(AND(owoce[[#This Row],[dostawa_porzeczek]]&gt;owoce[[#This Row],[dostawa_truskawek]],owoce[[#This Row],[dostawa_porzeczek]]&gt;owoce[[#This Row],[dostawa_malin]]),1,0)</f>
        <v>0</v>
      </c>
      <c r="F15">
        <f>IF(OR(J14="MALINA",L14="MALINA"),(F14-MIN(K14,I14))+owoce[[#This Row],[dostawa_malin]],F14+owoce[[#This Row],[dostawa_malin]])</f>
        <v>251</v>
      </c>
      <c r="G15">
        <f>IF(OR(J14="TRUSKAWKA",L14="TRUSKAWKA"),(G14-MIN(K14,I14)+owoce[[#This Row],[dostawa_truskawek]]),(G14+owoce[[#This Row],[dostawa_truskawek]]))</f>
        <v>625</v>
      </c>
      <c r="H15">
        <f>IF(OR(J14="PORZECZKA",L14="PORZECZKA"),(H14-MIN(K14,I14)+owoce[[#This Row],[dostawa_porzeczek]]),(H14+owoce[[#This Row],[dostawa_porzeczek]]))</f>
        <v>164</v>
      </c>
      <c r="I15">
        <f>MAX(owoce[[#This Row],[magazyn_maliny]:[magazyn_przeczki]])</f>
        <v>625</v>
      </c>
      <c r="J15" t="str">
        <f>IF(owoce[[#This Row],[składnik 1 masa]]=owoce[[#This Row],[magazyn_maliny]],"MALINA",IF(owoce[[#This Row],[składnik 1 masa]]=owoce[[#This Row],[magazyn_truskawek]],"TRUSKAWKA","PORZECZKA"))</f>
        <v>TRUSKAWKA</v>
      </c>
      <c r="K15">
        <f>LARGE(owoce[[#This Row],[magazyn_maliny]:[magazyn_przeczki]],2)</f>
        <v>251</v>
      </c>
      <c r="L15" t="str">
        <f>IF(owoce[[#This Row],[składnik 2 masa]]=owoce[[#This Row],[magazyn_maliny]],"MALINA",IF(owoce[[#This Row],[składnik 2 masa]]=owoce[[#This Row],[magazyn_truskawek]],"TRUSKAWKA","PORZECZKA"))</f>
        <v>MALINA</v>
      </c>
      <c r="M1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5" s="7">
        <f>MIN(owoce[[#This Row],[składnik 2 masa]],owoce[[#This Row],[składnik 1 masa]])*2</f>
        <v>502</v>
      </c>
    </row>
    <row r="16" spans="1:14" x14ac:dyDescent="0.3">
      <c r="A16" s="1">
        <v>43966</v>
      </c>
      <c r="B16">
        <v>224</v>
      </c>
      <c r="C16">
        <v>352</v>
      </c>
      <c r="D16">
        <v>97</v>
      </c>
      <c r="E16">
        <f>IF(AND(owoce[[#This Row],[dostawa_porzeczek]]&gt;owoce[[#This Row],[dostawa_truskawek]],owoce[[#This Row],[dostawa_porzeczek]]&gt;owoce[[#This Row],[dostawa_malin]]),1,0)</f>
        <v>0</v>
      </c>
      <c r="F16">
        <f>IF(OR(J15="MALINA",L15="MALINA"),(F15-MIN(K15,I15))+owoce[[#This Row],[dostawa_malin]],F15+owoce[[#This Row],[dostawa_malin]])</f>
        <v>224</v>
      </c>
      <c r="G16">
        <f>IF(OR(J15="TRUSKAWKA",L15="TRUSKAWKA"),(G15-MIN(K15,I15)+owoce[[#This Row],[dostawa_truskawek]]),(G15+owoce[[#This Row],[dostawa_truskawek]]))</f>
        <v>726</v>
      </c>
      <c r="H16">
        <f>IF(OR(J15="PORZECZKA",L15="PORZECZKA"),(H15-MIN(K15,I15)+owoce[[#This Row],[dostawa_porzeczek]]),(H15+owoce[[#This Row],[dostawa_porzeczek]]))</f>
        <v>261</v>
      </c>
      <c r="I16">
        <f>MAX(owoce[[#This Row],[magazyn_maliny]:[magazyn_przeczki]])</f>
        <v>726</v>
      </c>
      <c r="J16" t="str">
        <f>IF(owoce[[#This Row],[składnik 1 masa]]=owoce[[#This Row],[magazyn_maliny]],"MALINA",IF(owoce[[#This Row],[składnik 1 masa]]=owoce[[#This Row],[magazyn_truskawek]],"TRUSKAWKA","PORZECZKA"))</f>
        <v>TRUSKAWKA</v>
      </c>
      <c r="K16">
        <f>LARGE(owoce[[#This Row],[magazyn_maliny]:[magazyn_przeczki]],2)</f>
        <v>261</v>
      </c>
      <c r="L16" t="str">
        <f>IF(owoce[[#This Row],[składnik 2 masa]]=owoce[[#This Row],[magazyn_maliny]],"MALINA",IF(owoce[[#This Row],[składnik 2 masa]]=owoce[[#This Row],[magazyn_truskawek]],"TRUSKAWKA","PORZECZKA"))</f>
        <v>PORZECZKA</v>
      </c>
      <c r="M1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6" s="7">
        <f>MIN(owoce[[#This Row],[składnik 2 masa]],owoce[[#This Row],[składnik 1 masa]])*2</f>
        <v>522</v>
      </c>
    </row>
    <row r="17" spans="1:14" x14ac:dyDescent="0.3">
      <c r="A17" s="1">
        <v>43967</v>
      </c>
      <c r="B17">
        <v>233</v>
      </c>
      <c r="C17">
        <v>270</v>
      </c>
      <c r="D17">
        <v>94</v>
      </c>
      <c r="E17">
        <f>IF(AND(owoce[[#This Row],[dostawa_porzeczek]]&gt;owoce[[#This Row],[dostawa_truskawek]],owoce[[#This Row],[dostawa_porzeczek]]&gt;owoce[[#This Row],[dostawa_malin]]),1,0)</f>
        <v>0</v>
      </c>
      <c r="F17">
        <f>IF(OR(J16="MALINA",L16="MALINA"),(F16-MIN(K16,I16))+owoce[[#This Row],[dostawa_malin]],F16+owoce[[#This Row],[dostawa_malin]])</f>
        <v>457</v>
      </c>
      <c r="G17">
        <f>IF(OR(J16="TRUSKAWKA",L16="TRUSKAWKA"),(G16-MIN(K16,I16)+owoce[[#This Row],[dostawa_truskawek]]),(G16+owoce[[#This Row],[dostawa_truskawek]]))</f>
        <v>735</v>
      </c>
      <c r="H17">
        <f>IF(OR(J16="PORZECZKA",L16="PORZECZKA"),(H16-MIN(K16,I16)+owoce[[#This Row],[dostawa_porzeczek]]),(H16+owoce[[#This Row],[dostawa_porzeczek]]))</f>
        <v>94</v>
      </c>
      <c r="I17">
        <f>MAX(owoce[[#This Row],[magazyn_maliny]:[magazyn_przeczki]])</f>
        <v>735</v>
      </c>
      <c r="J17" t="str">
        <f>IF(owoce[[#This Row],[składnik 1 masa]]=owoce[[#This Row],[magazyn_maliny]],"MALINA",IF(owoce[[#This Row],[składnik 1 masa]]=owoce[[#This Row],[magazyn_truskawek]],"TRUSKAWKA","PORZECZKA"))</f>
        <v>TRUSKAWKA</v>
      </c>
      <c r="K17">
        <f>LARGE(owoce[[#This Row],[magazyn_maliny]:[magazyn_przeczki]],2)</f>
        <v>457</v>
      </c>
      <c r="L17" t="str">
        <f>IF(owoce[[#This Row],[składnik 2 masa]]=owoce[[#This Row],[magazyn_maliny]],"MALINA",IF(owoce[[#This Row],[składnik 2 masa]]=owoce[[#This Row],[magazyn_truskawek]],"TRUSKAWKA","PORZECZKA"))</f>
        <v>MALINA</v>
      </c>
      <c r="M1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7" s="7">
        <f>MIN(owoce[[#This Row],[składnik 2 masa]],owoce[[#This Row],[składnik 1 masa]])*2</f>
        <v>914</v>
      </c>
    </row>
    <row r="18" spans="1:14" x14ac:dyDescent="0.3">
      <c r="A18" s="1">
        <v>43968</v>
      </c>
      <c r="B18">
        <v>345</v>
      </c>
      <c r="C18">
        <v>275</v>
      </c>
      <c r="D18">
        <v>90</v>
      </c>
      <c r="E18">
        <f>IF(AND(owoce[[#This Row],[dostawa_porzeczek]]&gt;owoce[[#This Row],[dostawa_truskawek]],owoce[[#This Row],[dostawa_porzeczek]]&gt;owoce[[#This Row],[dostawa_malin]]),1,0)</f>
        <v>0</v>
      </c>
      <c r="F18">
        <f>IF(OR(J17="MALINA",L17="MALINA"),(F17-MIN(K17,I17))+owoce[[#This Row],[dostawa_malin]],F17+owoce[[#This Row],[dostawa_malin]])</f>
        <v>345</v>
      </c>
      <c r="G18">
        <f>IF(OR(J17="TRUSKAWKA",L17="TRUSKAWKA"),(G17-MIN(K17,I17)+owoce[[#This Row],[dostawa_truskawek]]),(G17+owoce[[#This Row],[dostawa_truskawek]]))</f>
        <v>553</v>
      </c>
      <c r="H18">
        <f>IF(OR(J17="PORZECZKA",L17="PORZECZKA"),(H17-MIN(K17,I17)+owoce[[#This Row],[dostawa_porzeczek]]),(H17+owoce[[#This Row],[dostawa_porzeczek]]))</f>
        <v>184</v>
      </c>
      <c r="I18">
        <f>MAX(owoce[[#This Row],[magazyn_maliny]:[magazyn_przeczki]])</f>
        <v>553</v>
      </c>
      <c r="J18" t="str">
        <f>IF(owoce[[#This Row],[składnik 1 masa]]=owoce[[#This Row],[magazyn_maliny]],"MALINA",IF(owoce[[#This Row],[składnik 1 masa]]=owoce[[#This Row],[magazyn_truskawek]],"TRUSKAWKA","PORZECZKA"))</f>
        <v>TRUSKAWKA</v>
      </c>
      <c r="K18">
        <f>LARGE(owoce[[#This Row],[magazyn_maliny]:[magazyn_przeczki]],2)</f>
        <v>345</v>
      </c>
      <c r="L18" t="str">
        <f>IF(owoce[[#This Row],[składnik 2 masa]]=owoce[[#This Row],[magazyn_maliny]],"MALINA",IF(owoce[[#This Row],[składnik 2 masa]]=owoce[[#This Row],[magazyn_truskawek]],"TRUSKAWKA","PORZECZKA"))</f>
        <v>MALINA</v>
      </c>
      <c r="M1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8" s="7">
        <f>MIN(owoce[[#This Row],[składnik 2 masa]],owoce[[#This Row],[składnik 1 masa]])*2</f>
        <v>690</v>
      </c>
    </row>
    <row r="19" spans="1:14" x14ac:dyDescent="0.3">
      <c r="A19" s="1">
        <v>43969</v>
      </c>
      <c r="B19">
        <v>232</v>
      </c>
      <c r="C19">
        <v>228</v>
      </c>
      <c r="D19">
        <v>107</v>
      </c>
      <c r="E19">
        <f>IF(AND(owoce[[#This Row],[dostawa_porzeczek]]&gt;owoce[[#This Row],[dostawa_truskawek]],owoce[[#This Row],[dostawa_porzeczek]]&gt;owoce[[#This Row],[dostawa_malin]]),1,0)</f>
        <v>0</v>
      </c>
      <c r="F19">
        <f>IF(OR(J18="MALINA",L18="MALINA"),(F18-MIN(K18,I18))+owoce[[#This Row],[dostawa_malin]],F18+owoce[[#This Row],[dostawa_malin]])</f>
        <v>232</v>
      </c>
      <c r="G19">
        <f>IF(OR(J18="TRUSKAWKA",L18="TRUSKAWKA"),(G18-MIN(K18,I18)+owoce[[#This Row],[dostawa_truskawek]]),(G18+owoce[[#This Row],[dostawa_truskawek]]))</f>
        <v>436</v>
      </c>
      <c r="H19">
        <f>IF(OR(J18="PORZECZKA",L18="PORZECZKA"),(H18-MIN(K18,I18)+owoce[[#This Row],[dostawa_porzeczek]]),(H18+owoce[[#This Row],[dostawa_porzeczek]]))</f>
        <v>291</v>
      </c>
      <c r="I19">
        <f>MAX(owoce[[#This Row],[magazyn_maliny]:[magazyn_przeczki]])</f>
        <v>436</v>
      </c>
      <c r="J19" t="str">
        <f>IF(owoce[[#This Row],[składnik 1 masa]]=owoce[[#This Row],[magazyn_maliny]],"MALINA",IF(owoce[[#This Row],[składnik 1 masa]]=owoce[[#This Row],[magazyn_truskawek]],"TRUSKAWKA","PORZECZKA"))</f>
        <v>TRUSKAWKA</v>
      </c>
      <c r="K19">
        <f>LARGE(owoce[[#This Row],[magazyn_maliny]:[magazyn_przeczki]],2)</f>
        <v>291</v>
      </c>
      <c r="L19" t="str">
        <f>IF(owoce[[#This Row],[składnik 2 masa]]=owoce[[#This Row],[magazyn_maliny]],"MALINA",IF(owoce[[#This Row],[składnik 2 masa]]=owoce[[#This Row],[magazyn_truskawek]],"TRUSKAWKA","PORZECZKA"))</f>
        <v>PORZECZKA</v>
      </c>
      <c r="M1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9" s="7">
        <f>MIN(owoce[[#This Row],[składnik 2 masa]],owoce[[#This Row],[składnik 1 masa]])*2</f>
        <v>582</v>
      </c>
    </row>
    <row r="20" spans="1:14" x14ac:dyDescent="0.3">
      <c r="A20" s="1">
        <v>43970</v>
      </c>
      <c r="B20">
        <v>238</v>
      </c>
      <c r="C20">
        <v>394</v>
      </c>
      <c r="D20">
        <v>105</v>
      </c>
      <c r="E20">
        <f>IF(AND(owoce[[#This Row],[dostawa_porzeczek]]&gt;owoce[[#This Row],[dostawa_truskawek]],owoce[[#This Row],[dostawa_porzeczek]]&gt;owoce[[#This Row],[dostawa_malin]]),1,0)</f>
        <v>0</v>
      </c>
      <c r="F20">
        <f>IF(OR(J19="MALINA",L19="MALINA"),(F19-MIN(K19,I19))+owoce[[#This Row],[dostawa_malin]],F19+owoce[[#This Row],[dostawa_malin]])</f>
        <v>470</v>
      </c>
      <c r="G20">
        <f>IF(OR(J19="TRUSKAWKA",L19="TRUSKAWKA"),(G19-MIN(K19,I19)+owoce[[#This Row],[dostawa_truskawek]]),(G19+owoce[[#This Row],[dostawa_truskawek]]))</f>
        <v>539</v>
      </c>
      <c r="H20">
        <f>IF(OR(J19="PORZECZKA",L19="PORZECZKA"),(H19-MIN(K19,I19)+owoce[[#This Row],[dostawa_porzeczek]]),(H19+owoce[[#This Row],[dostawa_porzeczek]]))</f>
        <v>105</v>
      </c>
      <c r="I20">
        <f>MAX(owoce[[#This Row],[magazyn_maliny]:[magazyn_przeczki]])</f>
        <v>539</v>
      </c>
      <c r="J20" t="str">
        <f>IF(owoce[[#This Row],[składnik 1 masa]]=owoce[[#This Row],[magazyn_maliny]],"MALINA",IF(owoce[[#This Row],[składnik 1 masa]]=owoce[[#This Row],[magazyn_truskawek]],"TRUSKAWKA","PORZECZKA"))</f>
        <v>TRUSKAWKA</v>
      </c>
      <c r="K20">
        <f>LARGE(owoce[[#This Row],[magazyn_maliny]:[magazyn_przeczki]],2)</f>
        <v>470</v>
      </c>
      <c r="L20" t="str">
        <f>IF(owoce[[#This Row],[składnik 2 masa]]=owoce[[#This Row],[magazyn_maliny]],"MALINA",IF(owoce[[#This Row],[składnik 2 masa]]=owoce[[#This Row],[magazyn_truskawek]],"TRUSKAWKA","PORZECZKA"))</f>
        <v>MALINA</v>
      </c>
      <c r="M2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0" s="7">
        <f>MIN(owoce[[#This Row],[składnik 2 masa]],owoce[[#This Row],[składnik 1 masa]])*2</f>
        <v>940</v>
      </c>
    </row>
    <row r="21" spans="1:14" x14ac:dyDescent="0.3">
      <c r="A21" s="1">
        <v>43971</v>
      </c>
      <c r="B21">
        <v>378</v>
      </c>
      <c r="C21">
        <v>311</v>
      </c>
      <c r="D21">
        <v>110</v>
      </c>
      <c r="E21">
        <f>IF(AND(owoce[[#This Row],[dostawa_porzeczek]]&gt;owoce[[#This Row],[dostawa_truskawek]],owoce[[#This Row],[dostawa_porzeczek]]&gt;owoce[[#This Row],[dostawa_malin]]),1,0)</f>
        <v>0</v>
      </c>
      <c r="F21">
        <f>IF(OR(J20="MALINA",L20="MALINA"),(F20-MIN(K20,I20))+owoce[[#This Row],[dostawa_malin]],F20+owoce[[#This Row],[dostawa_malin]])</f>
        <v>378</v>
      </c>
      <c r="G21">
        <f>IF(OR(J20="TRUSKAWKA",L20="TRUSKAWKA"),(G20-MIN(K20,I20)+owoce[[#This Row],[dostawa_truskawek]]),(G20+owoce[[#This Row],[dostawa_truskawek]]))</f>
        <v>380</v>
      </c>
      <c r="H21">
        <f>IF(OR(J20="PORZECZKA",L20="PORZECZKA"),(H20-MIN(K20,I20)+owoce[[#This Row],[dostawa_porzeczek]]),(H20+owoce[[#This Row],[dostawa_porzeczek]]))</f>
        <v>215</v>
      </c>
      <c r="I21">
        <f>MAX(owoce[[#This Row],[magazyn_maliny]:[magazyn_przeczki]])</f>
        <v>380</v>
      </c>
      <c r="J21" t="str">
        <f>IF(owoce[[#This Row],[składnik 1 masa]]=owoce[[#This Row],[magazyn_maliny]],"MALINA",IF(owoce[[#This Row],[składnik 1 masa]]=owoce[[#This Row],[magazyn_truskawek]],"TRUSKAWKA","PORZECZKA"))</f>
        <v>TRUSKAWKA</v>
      </c>
      <c r="K21">
        <f>LARGE(owoce[[#This Row],[magazyn_maliny]:[magazyn_przeczki]],2)</f>
        <v>378</v>
      </c>
      <c r="L21" t="str">
        <f>IF(owoce[[#This Row],[składnik 2 masa]]=owoce[[#This Row],[magazyn_maliny]],"MALINA",IF(owoce[[#This Row],[składnik 2 masa]]=owoce[[#This Row],[magazyn_truskawek]],"TRUSKAWKA","PORZECZKA"))</f>
        <v>MALINA</v>
      </c>
      <c r="M2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1" s="7">
        <f>MIN(owoce[[#This Row],[składnik 2 masa]],owoce[[#This Row],[składnik 1 masa]])*2</f>
        <v>756</v>
      </c>
    </row>
    <row r="22" spans="1:14" x14ac:dyDescent="0.3">
      <c r="A22" s="1">
        <v>43972</v>
      </c>
      <c r="B22">
        <v>281</v>
      </c>
      <c r="C22">
        <v>354</v>
      </c>
      <c r="D22">
        <v>121</v>
      </c>
      <c r="E22">
        <f>IF(AND(owoce[[#This Row],[dostawa_porzeczek]]&gt;owoce[[#This Row],[dostawa_truskawek]],owoce[[#This Row],[dostawa_porzeczek]]&gt;owoce[[#This Row],[dostawa_malin]]),1,0)</f>
        <v>0</v>
      </c>
      <c r="F22">
        <f>IF(OR(J21="MALINA",L21="MALINA"),(F21-MIN(K21,I21))+owoce[[#This Row],[dostawa_malin]],F21+owoce[[#This Row],[dostawa_malin]])</f>
        <v>281</v>
      </c>
      <c r="G22">
        <f>IF(OR(J21="TRUSKAWKA",L21="TRUSKAWKA"),(G21-MIN(K21,I21)+owoce[[#This Row],[dostawa_truskawek]]),(G21+owoce[[#This Row],[dostawa_truskawek]]))</f>
        <v>356</v>
      </c>
      <c r="H22">
        <f>IF(OR(J21="PORZECZKA",L21="PORZECZKA"),(H21-MIN(K21,I21)+owoce[[#This Row],[dostawa_porzeczek]]),(H21+owoce[[#This Row],[dostawa_porzeczek]]))</f>
        <v>336</v>
      </c>
      <c r="I22">
        <f>MAX(owoce[[#This Row],[magazyn_maliny]:[magazyn_przeczki]])</f>
        <v>356</v>
      </c>
      <c r="J22" t="str">
        <f>IF(owoce[[#This Row],[składnik 1 masa]]=owoce[[#This Row],[magazyn_maliny]],"MALINA",IF(owoce[[#This Row],[składnik 1 masa]]=owoce[[#This Row],[magazyn_truskawek]],"TRUSKAWKA","PORZECZKA"))</f>
        <v>TRUSKAWKA</v>
      </c>
      <c r="K22">
        <f>LARGE(owoce[[#This Row],[magazyn_maliny]:[magazyn_przeczki]],2)</f>
        <v>336</v>
      </c>
      <c r="L22" t="str">
        <f>IF(owoce[[#This Row],[składnik 2 masa]]=owoce[[#This Row],[magazyn_maliny]],"MALINA",IF(owoce[[#This Row],[składnik 2 masa]]=owoce[[#This Row],[magazyn_truskawek]],"TRUSKAWKA","PORZECZKA"))</f>
        <v>PORZECZKA</v>
      </c>
      <c r="M2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22" s="7">
        <f>MIN(owoce[[#This Row],[składnik 2 masa]],owoce[[#This Row],[składnik 1 masa]])*2</f>
        <v>672</v>
      </c>
    </row>
    <row r="23" spans="1:14" x14ac:dyDescent="0.3">
      <c r="A23" s="1">
        <v>43973</v>
      </c>
      <c r="B23">
        <v>390</v>
      </c>
      <c r="C23">
        <v>267</v>
      </c>
      <c r="D23">
        <v>124</v>
      </c>
      <c r="E23">
        <f>IF(AND(owoce[[#This Row],[dostawa_porzeczek]]&gt;owoce[[#This Row],[dostawa_truskawek]],owoce[[#This Row],[dostawa_porzeczek]]&gt;owoce[[#This Row],[dostawa_malin]]),1,0)</f>
        <v>0</v>
      </c>
      <c r="F23">
        <f>IF(OR(J22="MALINA",L22="MALINA"),(F22-MIN(K22,I22))+owoce[[#This Row],[dostawa_malin]],F22+owoce[[#This Row],[dostawa_malin]])</f>
        <v>671</v>
      </c>
      <c r="G23">
        <f>IF(OR(J22="TRUSKAWKA",L22="TRUSKAWKA"),(G22-MIN(K22,I22)+owoce[[#This Row],[dostawa_truskawek]]),(G22+owoce[[#This Row],[dostawa_truskawek]]))</f>
        <v>287</v>
      </c>
      <c r="H23">
        <f>IF(OR(J22="PORZECZKA",L22="PORZECZKA"),(H22-MIN(K22,I22)+owoce[[#This Row],[dostawa_porzeczek]]),(H22+owoce[[#This Row],[dostawa_porzeczek]]))</f>
        <v>124</v>
      </c>
      <c r="I23">
        <f>MAX(owoce[[#This Row],[magazyn_maliny]:[magazyn_przeczki]])</f>
        <v>671</v>
      </c>
      <c r="J23" t="str">
        <f>IF(owoce[[#This Row],[składnik 1 masa]]=owoce[[#This Row],[magazyn_maliny]],"MALINA",IF(owoce[[#This Row],[składnik 1 masa]]=owoce[[#This Row],[magazyn_truskawek]],"TRUSKAWKA","PORZECZKA"))</f>
        <v>MALINA</v>
      </c>
      <c r="K23">
        <f>LARGE(owoce[[#This Row],[magazyn_maliny]:[magazyn_przeczki]],2)</f>
        <v>287</v>
      </c>
      <c r="L23" t="str">
        <f>IF(owoce[[#This Row],[składnik 2 masa]]=owoce[[#This Row],[magazyn_maliny]],"MALINA",IF(owoce[[#This Row],[składnik 2 masa]]=owoce[[#This Row],[magazyn_truskawek]],"TRUSKAWKA","PORZECZKA"))</f>
        <v>TRUSKAWKA</v>
      </c>
      <c r="M2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3" s="7">
        <f>MIN(owoce[[#This Row],[składnik 2 masa]],owoce[[#This Row],[składnik 1 masa]])*2</f>
        <v>574</v>
      </c>
    </row>
    <row r="24" spans="1:14" x14ac:dyDescent="0.3">
      <c r="A24" s="1">
        <v>43974</v>
      </c>
      <c r="B24">
        <v>308</v>
      </c>
      <c r="C24">
        <v>337</v>
      </c>
      <c r="D24">
        <v>105</v>
      </c>
      <c r="E24">
        <f>IF(AND(owoce[[#This Row],[dostawa_porzeczek]]&gt;owoce[[#This Row],[dostawa_truskawek]],owoce[[#This Row],[dostawa_porzeczek]]&gt;owoce[[#This Row],[dostawa_malin]]),1,0)</f>
        <v>0</v>
      </c>
      <c r="F24">
        <f>IF(OR(J23="MALINA",L23="MALINA"),(F23-MIN(K23,I23))+owoce[[#This Row],[dostawa_malin]],F23+owoce[[#This Row],[dostawa_malin]])</f>
        <v>692</v>
      </c>
      <c r="G24">
        <f>IF(OR(J23="TRUSKAWKA",L23="TRUSKAWKA"),(G23-MIN(K23,I23)+owoce[[#This Row],[dostawa_truskawek]]),(G23+owoce[[#This Row],[dostawa_truskawek]]))</f>
        <v>337</v>
      </c>
      <c r="H24">
        <f>IF(OR(J23="PORZECZKA",L23="PORZECZKA"),(H23-MIN(K23,I23)+owoce[[#This Row],[dostawa_porzeczek]]),(H23+owoce[[#This Row],[dostawa_porzeczek]]))</f>
        <v>229</v>
      </c>
      <c r="I24">
        <f>MAX(owoce[[#This Row],[magazyn_maliny]:[magazyn_przeczki]])</f>
        <v>692</v>
      </c>
      <c r="J24" t="str">
        <f>IF(owoce[[#This Row],[składnik 1 masa]]=owoce[[#This Row],[magazyn_maliny]],"MALINA",IF(owoce[[#This Row],[składnik 1 masa]]=owoce[[#This Row],[magazyn_truskawek]],"TRUSKAWKA","PORZECZKA"))</f>
        <v>MALINA</v>
      </c>
      <c r="K24">
        <f>LARGE(owoce[[#This Row],[magazyn_maliny]:[magazyn_przeczki]],2)</f>
        <v>337</v>
      </c>
      <c r="L24" t="str">
        <f>IF(owoce[[#This Row],[składnik 2 masa]]=owoce[[#This Row],[magazyn_maliny]],"MALINA",IF(owoce[[#This Row],[składnik 2 masa]]=owoce[[#This Row],[magazyn_truskawek]],"TRUSKAWKA","PORZECZKA"))</f>
        <v>TRUSKAWKA</v>
      </c>
      <c r="M2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4" s="7">
        <f>MIN(owoce[[#This Row],[składnik 2 masa]],owoce[[#This Row],[składnik 1 masa]])*2</f>
        <v>674</v>
      </c>
    </row>
    <row r="25" spans="1:14" x14ac:dyDescent="0.3">
      <c r="A25" s="1">
        <v>43975</v>
      </c>
      <c r="B25">
        <v>391</v>
      </c>
      <c r="C25">
        <v>238</v>
      </c>
      <c r="D25">
        <v>113</v>
      </c>
      <c r="E25">
        <f>IF(AND(owoce[[#This Row],[dostawa_porzeczek]]&gt;owoce[[#This Row],[dostawa_truskawek]],owoce[[#This Row],[dostawa_porzeczek]]&gt;owoce[[#This Row],[dostawa_malin]]),1,0)</f>
        <v>0</v>
      </c>
      <c r="F25">
        <f>IF(OR(J24="MALINA",L24="MALINA"),(F24-MIN(K24,I24))+owoce[[#This Row],[dostawa_malin]],F24+owoce[[#This Row],[dostawa_malin]])</f>
        <v>746</v>
      </c>
      <c r="G25">
        <f>IF(OR(J24="TRUSKAWKA",L24="TRUSKAWKA"),(G24-MIN(K24,I24)+owoce[[#This Row],[dostawa_truskawek]]),(G24+owoce[[#This Row],[dostawa_truskawek]]))</f>
        <v>238</v>
      </c>
      <c r="H25">
        <f>IF(OR(J24="PORZECZKA",L24="PORZECZKA"),(H24-MIN(K24,I24)+owoce[[#This Row],[dostawa_porzeczek]]),(H24+owoce[[#This Row],[dostawa_porzeczek]]))</f>
        <v>342</v>
      </c>
      <c r="I25">
        <f>MAX(owoce[[#This Row],[magazyn_maliny]:[magazyn_przeczki]])</f>
        <v>746</v>
      </c>
      <c r="J25" t="str">
        <f>IF(owoce[[#This Row],[składnik 1 masa]]=owoce[[#This Row],[magazyn_maliny]],"MALINA",IF(owoce[[#This Row],[składnik 1 masa]]=owoce[[#This Row],[magazyn_truskawek]],"TRUSKAWKA","PORZECZKA"))</f>
        <v>MALINA</v>
      </c>
      <c r="K25">
        <f>LARGE(owoce[[#This Row],[magazyn_maliny]:[magazyn_przeczki]],2)</f>
        <v>342</v>
      </c>
      <c r="L25" t="str">
        <f>IF(owoce[[#This Row],[składnik 2 masa]]=owoce[[#This Row],[magazyn_maliny]],"MALINA",IF(owoce[[#This Row],[składnik 2 masa]]=owoce[[#This Row],[magazyn_truskawek]],"TRUSKAWKA","PORZECZKA"))</f>
        <v>PORZECZKA</v>
      </c>
      <c r="M2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25" s="7">
        <f>MIN(owoce[[#This Row],[składnik 2 masa]],owoce[[#This Row],[składnik 1 masa]])*2</f>
        <v>684</v>
      </c>
    </row>
    <row r="26" spans="1:14" x14ac:dyDescent="0.3">
      <c r="A26" s="1">
        <v>43976</v>
      </c>
      <c r="B26">
        <v>241</v>
      </c>
      <c r="C26">
        <v>283</v>
      </c>
      <c r="D26">
        <v>140</v>
      </c>
      <c r="E26">
        <f>IF(AND(owoce[[#This Row],[dostawa_porzeczek]]&gt;owoce[[#This Row],[dostawa_truskawek]],owoce[[#This Row],[dostawa_porzeczek]]&gt;owoce[[#This Row],[dostawa_malin]]),1,0)</f>
        <v>0</v>
      </c>
      <c r="F26">
        <f>IF(OR(J25="MALINA",L25="MALINA"),(F25-MIN(K25,I25))+owoce[[#This Row],[dostawa_malin]],F25+owoce[[#This Row],[dostawa_malin]])</f>
        <v>645</v>
      </c>
      <c r="G26">
        <f>IF(OR(J25="TRUSKAWKA",L25="TRUSKAWKA"),(G25-MIN(K25,I25)+owoce[[#This Row],[dostawa_truskawek]]),(G25+owoce[[#This Row],[dostawa_truskawek]]))</f>
        <v>521</v>
      </c>
      <c r="H26">
        <f>IF(OR(J25="PORZECZKA",L25="PORZECZKA"),(H25-MIN(K25,I25)+owoce[[#This Row],[dostawa_porzeczek]]),(H25+owoce[[#This Row],[dostawa_porzeczek]]))</f>
        <v>140</v>
      </c>
      <c r="I26">
        <f>MAX(owoce[[#This Row],[magazyn_maliny]:[magazyn_przeczki]])</f>
        <v>645</v>
      </c>
      <c r="J26" t="str">
        <f>IF(owoce[[#This Row],[składnik 1 masa]]=owoce[[#This Row],[magazyn_maliny]],"MALINA",IF(owoce[[#This Row],[składnik 1 masa]]=owoce[[#This Row],[magazyn_truskawek]],"TRUSKAWKA","PORZECZKA"))</f>
        <v>MALINA</v>
      </c>
      <c r="K26">
        <f>LARGE(owoce[[#This Row],[magazyn_maliny]:[magazyn_przeczki]],2)</f>
        <v>521</v>
      </c>
      <c r="L26" t="str">
        <f>IF(owoce[[#This Row],[składnik 2 masa]]=owoce[[#This Row],[magazyn_maliny]],"MALINA",IF(owoce[[#This Row],[składnik 2 masa]]=owoce[[#This Row],[magazyn_truskawek]],"TRUSKAWKA","PORZECZKA"))</f>
        <v>TRUSKAWKA</v>
      </c>
      <c r="M2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6" s="7">
        <f>MIN(owoce[[#This Row],[składnik 2 masa]],owoce[[#This Row],[składnik 1 masa]])*2</f>
        <v>1042</v>
      </c>
    </row>
    <row r="27" spans="1:14" x14ac:dyDescent="0.3">
      <c r="A27" s="1">
        <v>43977</v>
      </c>
      <c r="B27">
        <v>249</v>
      </c>
      <c r="C27">
        <v>275</v>
      </c>
      <c r="D27">
        <v>118</v>
      </c>
      <c r="E27">
        <f>IF(AND(owoce[[#This Row],[dostawa_porzeczek]]&gt;owoce[[#This Row],[dostawa_truskawek]],owoce[[#This Row],[dostawa_porzeczek]]&gt;owoce[[#This Row],[dostawa_malin]]),1,0)</f>
        <v>0</v>
      </c>
      <c r="F27">
        <f>IF(OR(J26="MALINA",L26="MALINA"),(F26-MIN(K26,I26))+owoce[[#This Row],[dostawa_malin]],F26+owoce[[#This Row],[dostawa_malin]])</f>
        <v>373</v>
      </c>
      <c r="G27">
        <f>IF(OR(J26="TRUSKAWKA",L26="TRUSKAWKA"),(G26-MIN(K26,I26)+owoce[[#This Row],[dostawa_truskawek]]),(G26+owoce[[#This Row],[dostawa_truskawek]]))</f>
        <v>275</v>
      </c>
      <c r="H27">
        <f>IF(OR(J26="PORZECZKA",L26="PORZECZKA"),(H26-MIN(K26,I26)+owoce[[#This Row],[dostawa_porzeczek]]),(H26+owoce[[#This Row],[dostawa_porzeczek]]))</f>
        <v>258</v>
      </c>
      <c r="I27">
        <f>MAX(owoce[[#This Row],[magazyn_maliny]:[magazyn_przeczki]])</f>
        <v>373</v>
      </c>
      <c r="J27" t="str">
        <f>IF(owoce[[#This Row],[składnik 1 masa]]=owoce[[#This Row],[magazyn_maliny]],"MALINA",IF(owoce[[#This Row],[składnik 1 masa]]=owoce[[#This Row],[magazyn_truskawek]],"TRUSKAWKA","PORZECZKA"))</f>
        <v>MALINA</v>
      </c>
      <c r="K27">
        <f>LARGE(owoce[[#This Row],[magazyn_maliny]:[magazyn_przeczki]],2)</f>
        <v>275</v>
      </c>
      <c r="L27" t="str">
        <f>IF(owoce[[#This Row],[składnik 2 masa]]=owoce[[#This Row],[magazyn_maliny]],"MALINA",IF(owoce[[#This Row],[składnik 2 masa]]=owoce[[#This Row],[magazyn_truskawek]],"TRUSKAWKA","PORZECZKA"))</f>
        <v>TRUSKAWKA</v>
      </c>
      <c r="M2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7" s="7">
        <f>MIN(owoce[[#This Row],[składnik 2 masa]],owoce[[#This Row],[składnik 1 masa]])*2</f>
        <v>550</v>
      </c>
    </row>
    <row r="28" spans="1:14" x14ac:dyDescent="0.3">
      <c r="A28" s="1">
        <v>43978</v>
      </c>
      <c r="B28">
        <v>298</v>
      </c>
      <c r="C28">
        <v>263</v>
      </c>
      <c r="D28">
        <v>145</v>
      </c>
      <c r="E28">
        <f>IF(AND(owoce[[#This Row],[dostawa_porzeczek]]&gt;owoce[[#This Row],[dostawa_truskawek]],owoce[[#This Row],[dostawa_porzeczek]]&gt;owoce[[#This Row],[dostawa_malin]]),1,0)</f>
        <v>0</v>
      </c>
      <c r="F28">
        <f>IF(OR(J27="MALINA",L27="MALINA"),(F27-MIN(K27,I27))+owoce[[#This Row],[dostawa_malin]],F27+owoce[[#This Row],[dostawa_malin]])</f>
        <v>396</v>
      </c>
      <c r="G28">
        <f>IF(OR(J27="TRUSKAWKA",L27="TRUSKAWKA"),(G27-MIN(K27,I27)+owoce[[#This Row],[dostawa_truskawek]]),(G27+owoce[[#This Row],[dostawa_truskawek]]))</f>
        <v>263</v>
      </c>
      <c r="H28">
        <f>IF(OR(J27="PORZECZKA",L27="PORZECZKA"),(H27-MIN(K27,I27)+owoce[[#This Row],[dostawa_porzeczek]]),(H27+owoce[[#This Row],[dostawa_porzeczek]]))</f>
        <v>403</v>
      </c>
      <c r="I28">
        <f>MAX(owoce[[#This Row],[magazyn_maliny]:[magazyn_przeczki]])</f>
        <v>403</v>
      </c>
      <c r="J28" t="str">
        <f>IF(owoce[[#This Row],[składnik 1 masa]]=owoce[[#This Row],[magazyn_maliny]],"MALINA",IF(owoce[[#This Row],[składnik 1 masa]]=owoce[[#This Row],[magazyn_truskawek]],"TRUSKAWKA","PORZECZKA"))</f>
        <v>PORZECZKA</v>
      </c>
      <c r="K28">
        <f>LARGE(owoce[[#This Row],[magazyn_maliny]:[magazyn_przeczki]],2)</f>
        <v>396</v>
      </c>
      <c r="L28" t="str">
        <f>IF(owoce[[#This Row],[składnik 2 masa]]=owoce[[#This Row],[magazyn_maliny]],"MALINA",IF(owoce[[#This Row],[składnik 2 masa]]=owoce[[#This Row],[magazyn_truskawek]],"TRUSKAWKA","PORZECZKA"))</f>
        <v>MALINA</v>
      </c>
      <c r="M2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28" s="7">
        <f>MIN(owoce[[#This Row],[składnik 2 masa]],owoce[[#This Row],[składnik 1 masa]])*2</f>
        <v>792</v>
      </c>
    </row>
    <row r="29" spans="1:14" x14ac:dyDescent="0.3">
      <c r="A29" s="1">
        <v>43979</v>
      </c>
      <c r="B29">
        <v>254</v>
      </c>
      <c r="C29">
        <v>241</v>
      </c>
      <c r="D29">
        <v>149</v>
      </c>
      <c r="E29">
        <f>IF(AND(owoce[[#This Row],[dostawa_porzeczek]]&gt;owoce[[#This Row],[dostawa_truskawek]],owoce[[#This Row],[dostawa_porzeczek]]&gt;owoce[[#This Row],[dostawa_malin]]),1,0)</f>
        <v>0</v>
      </c>
      <c r="F29">
        <f>IF(OR(J28="MALINA",L28="MALINA"),(F28-MIN(K28,I28))+owoce[[#This Row],[dostawa_malin]],F28+owoce[[#This Row],[dostawa_malin]])</f>
        <v>254</v>
      </c>
      <c r="G29">
        <f>IF(OR(J28="TRUSKAWKA",L28="TRUSKAWKA"),(G28-MIN(K28,I28)+owoce[[#This Row],[dostawa_truskawek]]),(G28+owoce[[#This Row],[dostawa_truskawek]]))</f>
        <v>504</v>
      </c>
      <c r="H29">
        <f>IF(OR(J28="PORZECZKA",L28="PORZECZKA"),(H28-MIN(K28,I28)+owoce[[#This Row],[dostawa_porzeczek]]),(H28+owoce[[#This Row],[dostawa_porzeczek]]))</f>
        <v>156</v>
      </c>
      <c r="I29">
        <f>MAX(owoce[[#This Row],[magazyn_maliny]:[magazyn_przeczki]])</f>
        <v>504</v>
      </c>
      <c r="J29" t="str">
        <f>IF(owoce[[#This Row],[składnik 1 masa]]=owoce[[#This Row],[magazyn_maliny]],"MALINA",IF(owoce[[#This Row],[składnik 1 masa]]=owoce[[#This Row],[magazyn_truskawek]],"TRUSKAWKA","PORZECZKA"))</f>
        <v>TRUSKAWKA</v>
      </c>
      <c r="K29">
        <f>LARGE(owoce[[#This Row],[magazyn_maliny]:[magazyn_przeczki]],2)</f>
        <v>254</v>
      </c>
      <c r="L29" t="str">
        <f>IF(owoce[[#This Row],[składnik 2 masa]]=owoce[[#This Row],[magazyn_maliny]],"MALINA",IF(owoce[[#This Row],[składnik 2 masa]]=owoce[[#This Row],[magazyn_truskawek]],"TRUSKAWKA","PORZECZKA"))</f>
        <v>MALINA</v>
      </c>
      <c r="M2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29" s="7">
        <f>MIN(owoce[[#This Row],[składnik 2 masa]],owoce[[#This Row],[składnik 1 masa]])*2</f>
        <v>508</v>
      </c>
    </row>
    <row r="30" spans="1:14" x14ac:dyDescent="0.3">
      <c r="A30" s="1">
        <v>43980</v>
      </c>
      <c r="B30">
        <v>329</v>
      </c>
      <c r="C30">
        <v>323</v>
      </c>
      <c r="D30">
        <v>134</v>
      </c>
      <c r="E30">
        <f>IF(AND(owoce[[#This Row],[dostawa_porzeczek]]&gt;owoce[[#This Row],[dostawa_truskawek]],owoce[[#This Row],[dostawa_porzeczek]]&gt;owoce[[#This Row],[dostawa_malin]]),1,0)</f>
        <v>0</v>
      </c>
      <c r="F30">
        <f>IF(OR(J29="MALINA",L29="MALINA"),(F29-MIN(K29,I29))+owoce[[#This Row],[dostawa_malin]],F29+owoce[[#This Row],[dostawa_malin]])</f>
        <v>329</v>
      </c>
      <c r="G30">
        <f>IF(OR(J29="TRUSKAWKA",L29="TRUSKAWKA"),(G29-MIN(K29,I29)+owoce[[#This Row],[dostawa_truskawek]]),(G29+owoce[[#This Row],[dostawa_truskawek]]))</f>
        <v>573</v>
      </c>
      <c r="H30">
        <f>IF(OR(J29="PORZECZKA",L29="PORZECZKA"),(H29-MIN(K29,I29)+owoce[[#This Row],[dostawa_porzeczek]]),(H29+owoce[[#This Row],[dostawa_porzeczek]]))</f>
        <v>290</v>
      </c>
      <c r="I30">
        <f>MAX(owoce[[#This Row],[magazyn_maliny]:[magazyn_przeczki]])</f>
        <v>573</v>
      </c>
      <c r="J30" t="str">
        <f>IF(owoce[[#This Row],[składnik 1 masa]]=owoce[[#This Row],[magazyn_maliny]],"MALINA",IF(owoce[[#This Row],[składnik 1 masa]]=owoce[[#This Row],[magazyn_truskawek]],"TRUSKAWKA","PORZECZKA"))</f>
        <v>TRUSKAWKA</v>
      </c>
      <c r="K30">
        <f>LARGE(owoce[[#This Row],[magazyn_maliny]:[magazyn_przeczki]],2)</f>
        <v>329</v>
      </c>
      <c r="L30" t="str">
        <f>IF(owoce[[#This Row],[składnik 2 masa]]=owoce[[#This Row],[magazyn_maliny]],"MALINA",IF(owoce[[#This Row],[składnik 2 masa]]=owoce[[#This Row],[magazyn_truskawek]],"TRUSKAWKA","PORZECZKA"))</f>
        <v>MALINA</v>
      </c>
      <c r="M3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0" s="7">
        <f>MIN(owoce[[#This Row],[składnik 2 masa]],owoce[[#This Row],[składnik 1 masa]])*2</f>
        <v>658</v>
      </c>
    </row>
    <row r="31" spans="1:14" x14ac:dyDescent="0.3">
      <c r="A31" s="1">
        <v>43981</v>
      </c>
      <c r="B31">
        <v>213</v>
      </c>
      <c r="C31">
        <v>221</v>
      </c>
      <c r="D31">
        <v>119</v>
      </c>
      <c r="E31">
        <f>IF(AND(owoce[[#This Row],[dostawa_porzeczek]]&gt;owoce[[#This Row],[dostawa_truskawek]],owoce[[#This Row],[dostawa_porzeczek]]&gt;owoce[[#This Row],[dostawa_malin]]),1,0)</f>
        <v>0</v>
      </c>
      <c r="F31">
        <f>IF(OR(J30="MALINA",L30="MALINA"),(F30-MIN(K30,I30))+owoce[[#This Row],[dostawa_malin]],F30+owoce[[#This Row],[dostawa_malin]])</f>
        <v>213</v>
      </c>
      <c r="G31">
        <f>IF(OR(J30="TRUSKAWKA",L30="TRUSKAWKA"),(G30-MIN(K30,I30)+owoce[[#This Row],[dostawa_truskawek]]),(G30+owoce[[#This Row],[dostawa_truskawek]]))</f>
        <v>465</v>
      </c>
      <c r="H31">
        <f>IF(OR(J30="PORZECZKA",L30="PORZECZKA"),(H30-MIN(K30,I30)+owoce[[#This Row],[dostawa_porzeczek]]),(H30+owoce[[#This Row],[dostawa_porzeczek]]))</f>
        <v>409</v>
      </c>
      <c r="I31">
        <f>MAX(owoce[[#This Row],[magazyn_maliny]:[magazyn_przeczki]])</f>
        <v>465</v>
      </c>
      <c r="J31" t="str">
        <f>IF(owoce[[#This Row],[składnik 1 masa]]=owoce[[#This Row],[magazyn_maliny]],"MALINA",IF(owoce[[#This Row],[składnik 1 masa]]=owoce[[#This Row],[magazyn_truskawek]],"TRUSKAWKA","PORZECZKA"))</f>
        <v>TRUSKAWKA</v>
      </c>
      <c r="K31">
        <f>LARGE(owoce[[#This Row],[magazyn_maliny]:[magazyn_przeczki]],2)</f>
        <v>409</v>
      </c>
      <c r="L31" t="str">
        <f>IF(owoce[[#This Row],[składnik 2 masa]]=owoce[[#This Row],[magazyn_maliny]],"MALINA",IF(owoce[[#This Row],[składnik 2 masa]]=owoce[[#This Row],[magazyn_truskawek]],"TRUSKAWKA","PORZECZKA"))</f>
        <v>PORZECZKA</v>
      </c>
      <c r="M3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31" s="7">
        <f>MIN(owoce[[#This Row],[składnik 2 masa]],owoce[[#This Row],[składnik 1 masa]])*2</f>
        <v>818</v>
      </c>
    </row>
    <row r="32" spans="1:14" x14ac:dyDescent="0.3">
      <c r="A32" s="1">
        <v>43982</v>
      </c>
      <c r="B32">
        <v>294</v>
      </c>
      <c r="C32">
        <v>326</v>
      </c>
      <c r="D32">
        <v>145</v>
      </c>
      <c r="E32">
        <f>IF(AND(owoce[[#This Row],[dostawa_porzeczek]]&gt;owoce[[#This Row],[dostawa_truskawek]],owoce[[#This Row],[dostawa_porzeczek]]&gt;owoce[[#This Row],[dostawa_malin]]),1,0)</f>
        <v>0</v>
      </c>
      <c r="F32">
        <f>IF(OR(J31="MALINA",L31="MALINA"),(F31-MIN(K31,I31))+owoce[[#This Row],[dostawa_malin]],F31+owoce[[#This Row],[dostawa_malin]])</f>
        <v>507</v>
      </c>
      <c r="G32">
        <f>IF(OR(J31="TRUSKAWKA",L31="TRUSKAWKA"),(G31-MIN(K31,I31)+owoce[[#This Row],[dostawa_truskawek]]),(G31+owoce[[#This Row],[dostawa_truskawek]]))</f>
        <v>382</v>
      </c>
      <c r="H32">
        <f>IF(OR(J31="PORZECZKA",L31="PORZECZKA"),(H31-MIN(K31,I31)+owoce[[#This Row],[dostawa_porzeczek]]),(H31+owoce[[#This Row],[dostawa_porzeczek]]))</f>
        <v>145</v>
      </c>
      <c r="I32">
        <f>MAX(owoce[[#This Row],[magazyn_maliny]:[magazyn_przeczki]])</f>
        <v>507</v>
      </c>
      <c r="J32" t="str">
        <f>IF(owoce[[#This Row],[składnik 1 masa]]=owoce[[#This Row],[magazyn_maliny]],"MALINA",IF(owoce[[#This Row],[składnik 1 masa]]=owoce[[#This Row],[magazyn_truskawek]],"TRUSKAWKA","PORZECZKA"))</f>
        <v>MALINA</v>
      </c>
      <c r="K32">
        <f>LARGE(owoce[[#This Row],[magazyn_maliny]:[magazyn_przeczki]],2)</f>
        <v>382</v>
      </c>
      <c r="L32" t="str">
        <f>IF(owoce[[#This Row],[składnik 2 masa]]=owoce[[#This Row],[magazyn_maliny]],"MALINA",IF(owoce[[#This Row],[składnik 2 masa]]=owoce[[#This Row],[magazyn_truskawek]],"TRUSKAWKA","PORZECZKA"))</f>
        <v>TRUSKAWKA</v>
      </c>
      <c r="M3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2" s="7">
        <f>MIN(owoce[[#This Row],[składnik 2 masa]],owoce[[#This Row],[składnik 1 masa]])*2</f>
        <v>764</v>
      </c>
    </row>
    <row r="33" spans="1:14" x14ac:dyDescent="0.3">
      <c r="A33" s="1">
        <v>43983</v>
      </c>
      <c r="B33">
        <v>225</v>
      </c>
      <c r="C33">
        <v>206</v>
      </c>
      <c r="D33">
        <v>122</v>
      </c>
      <c r="E33">
        <f>IF(AND(owoce[[#This Row],[dostawa_porzeczek]]&gt;owoce[[#This Row],[dostawa_truskawek]],owoce[[#This Row],[dostawa_porzeczek]]&gt;owoce[[#This Row],[dostawa_malin]]),1,0)</f>
        <v>0</v>
      </c>
      <c r="F33">
        <f>IF(OR(J32="MALINA",L32="MALINA"),(F32-MIN(K32,I32))+owoce[[#This Row],[dostawa_malin]],F32+owoce[[#This Row],[dostawa_malin]])</f>
        <v>350</v>
      </c>
      <c r="G33">
        <f>IF(OR(J32="TRUSKAWKA",L32="TRUSKAWKA"),(G32-MIN(K32,I32)+owoce[[#This Row],[dostawa_truskawek]]),(G32+owoce[[#This Row],[dostawa_truskawek]]))</f>
        <v>206</v>
      </c>
      <c r="H33">
        <f>IF(OR(J32="PORZECZKA",L32="PORZECZKA"),(H32-MIN(K32,I32)+owoce[[#This Row],[dostawa_porzeczek]]),(H32+owoce[[#This Row],[dostawa_porzeczek]]))</f>
        <v>267</v>
      </c>
      <c r="I33">
        <f>MAX(owoce[[#This Row],[magazyn_maliny]:[magazyn_przeczki]])</f>
        <v>350</v>
      </c>
      <c r="J33" t="str">
        <f>IF(owoce[[#This Row],[składnik 1 masa]]=owoce[[#This Row],[magazyn_maliny]],"MALINA",IF(owoce[[#This Row],[składnik 1 masa]]=owoce[[#This Row],[magazyn_truskawek]],"TRUSKAWKA","PORZECZKA"))</f>
        <v>MALINA</v>
      </c>
      <c r="K33">
        <f>LARGE(owoce[[#This Row],[magazyn_maliny]:[magazyn_przeczki]],2)</f>
        <v>267</v>
      </c>
      <c r="L33" t="str">
        <f>IF(owoce[[#This Row],[składnik 2 masa]]=owoce[[#This Row],[magazyn_maliny]],"MALINA",IF(owoce[[#This Row],[składnik 2 masa]]=owoce[[#This Row],[magazyn_truskawek]],"TRUSKAWKA","PORZECZKA"))</f>
        <v>PORZECZKA</v>
      </c>
      <c r="M3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33" s="7">
        <f>MIN(owoce[[#This Row],[składnik 2 masa]],owoce[[#This Row],[składnik 1 masa]])*2</f>
        <v>534</v>
      </c>
    </row>
    <row r="34" spans="1:14" x14ac:dyDescent="0.3">
      <c r="A34" s="1">
        <v>43984</v>
      </c>
      <c r="B34">
        <v>264</v>
      </c>
      <c r="C34">
        <v>355</v>
      </c>
      <c r="D34">
        <v>134</v>
      </c>
      <c r="E34">
        <f>IF(AND(owoce[[#This Row],[dostawa_porzeczek]]&gt;owoce[[#This Row],[dostawa_truskawek]],owoce[[#This Row],[dostawa_porzeczek]]&gt;owoce[[#This Row],[dostawa_malin]]),1,0)</f>
        <v>0</v>
      </c>
      <c r="F34">
        <f>IF(OR(J33="MALINA",L33="MALINA"),(F33-MIN(K33,I33))+owoce[[#This Row],[dostawa_malin]],F33+owoce[[#This Row],[dostawa_malin]])</f>
        <v>347</v>
      </c>
      <c r="G34">
        <f>IF(OR(J33="TRUSKAWKA",L33="TRUSKAWKA"),(G33-MIN(K33,I33)+owoce[[#This Row],[dostawa_truskawek]]),(G33+owoce[[#This Row],[dostawa_truskawek]]))</f>
        <v>561</v>
      </c>
      <c r="H34">
        <f>IF(OR(J33="PORZECZKA",L33="PORZECZKA"),(H33-MIN(K33,I33)+owoce[[#This Row],[dostawa_porzeczek]]),(H33+owoce[[#This Row],[dostawa_porzeczek]]))</f>
        <v>134</v>
      </c>
      <c r="I34">
        <f>MAX(owoce[[#This Row],[magazyn_maliny]:[magazyn_przeczki]])</f>
        <v>561</v>
      </c>
      <c r="J34" t="str">
        <f>IF(owoce[[#This Row],[składnik 1 masa]]=owoce[[#This Row],[magazyn_maliny]],"MALINA",IF(owoce[[#This Row],[składnik 1 masa]]=owoce[[#This Row],[magazyn_truskawek]],"TRUSKAWKA","PORZECZKA"))</f>
        <v>TRUSKAWKA</v>
      </c>
      <c r="K34">
        <f>LARGE(owoce[[#This Row],[magazyn_maliny]:[magazyn_przeczki]],2)</f>
        <v>347</v>
      </c>
      <c r="L34" t="str">
        <f>IF(owoce[[#This Row],[składnik 2 masa]]=owoce[[#This Row],[magazyn_maliny]],"MALINA",IF(owoce[[#This Row],[składnik 2 masa]]=owoce[[#This Row],[magazyn_truskawek]],"TRUSKAWKA","PORZECZKA"))</f>
        <v>MALINA</v>
      </c>
      <c r="M3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4" s="7">
        <f>MIN(owoce[[#This Row],[składnik 2 masa]],owoce[[#This Row],[składnik 1 masa]])*2</f>
        <v>694</v>
      </c>
    </row>
    <row r="35" spans="1:14" x14ac:dyDescent="0.3">
      <c r="A35" s="1">
        <v>43985</v>
      </c>
      <c r="B35">
        <v>253</v>
      </c>
      <c r="C35">
        <v>271</v>
      </c>
      <c r="D35">
        <v>142</v>
      </c>
      <c r="E35">
        <f>IF(AND(owoce[[#This Row],[dostawa_porzeczek]]&gt;owoce[[#This Row],[dostawa_truskawek]],owoce[[#This Row],[dostawa_porzeczek]]&gt;owoce[[#This Row],[dostawa_malin]]),1,0)</f>
        <v>0</v>
      </c>
      <c r="F35">
        <f>IF(OR(J34="MALINA",L34="MALINA"),(F34-MIN(K34,I34))+owoce[[#This Row],[dostawa_malin]],F34+owoce[[#This Row],[dostawa_malin]])</f>
        <v>253</v>
      </c>
      <c r="G35">
        <f>IF(OR(J34="TRUSKAWKA",L34="TRUSKAWKA"),(G34-MIN(K34,I34)+owoce[[#This Row],[dostawa_truskawek]]),(G34+owoce[[#This Row],[dostawa_truskawek]]))</f>
        <v>485</v>
      </c>
      <c r="H35">
        <f>IF(OR(J34="PORZECZKA",L34="PORZECZKA"),(H34-MIN(K34,I34)+owoce[[#This Row],[dostawa_porzeczek]]),(H34+owoce[[#This Row],[dostawa_porzeczek]]))</f>
        <v>276</v>
      </c>
      <c r="I35">
        <f>MAX(owoce[[#This Row],[magazyn_maliny]:[magazyn_przeczki]])</f>
        <v>485</v>
      </c>
      <c r="J35" t="str">
        <f>IF(owoce[[#This Row],[składnik 1 masa]]=owoce[[#This Row],[magazyn_maliny]],"MALINA",IF(owoce[[#This Row],[składnik 1 masa]]=owoce[[#This Row],[magazyn_truskawek]],"TRUSKAWKA","PORZECZKA"))</f>
        <v>TRUSKAWKA</v>
      </c>
      <c r="K35">
        <f>LARGE(owoce[[#This Row],[magazyn_maliny]:[magazyn_przeczki]],2)</f>
        <v>276</v>
      </c>
      <c r="L35" t="str">
        <f>IF(owoce[[#This Row],[składnik 2 masa]]=owoce[[#This Row],[magazyn_maliny]],"MALINA",IF(owoce[[#This Row],[składnik 2 masa]]=owoce[[#This Row],[magazyn_truskawek]],"TRUSKAWKA","PORZECZKA"))</f>
        <v>PORZECZKA</v>
      </c>
      <c r="M3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35" s="7">
        <f>MIN(owoce[[#This Row],[składnik 2 masa]],owoce[[#This Row],[składnik 1 masa]])*2</f>
        <v>552</v>
      </c>
    </row>
    <row r="36" spans="1:14" x14ac:dyDescent="0.3">
      <c r="A36" s="1">
        <v>43986</v>
      </c>
      <c r="B36">
        <v>352</v>
      </c>
      <c r="C36">
        <v>207</v>
      </c>
      <c r="D36">
        <v>125</v>
      </c>
      <c r="E36">
        <f>IF(AND(owoce[[#This Row],[dostawa_porzeczek]]&gt;owoce[[#This Row],[dostawa_truskawek]],owoce[[#This Row],[dostawa_porzeczek]]&gt;owoce[[#This Row],[dostawa_malin]]),1,0)</f>
        <v>0</v>
      </c>
      <c r="F36">
        <f>IF(OR(J35="MALINA",L35="MALINA"),(F35-MIN(K35,I35))+owoce[[#This Row],[dostawa_malin]],F35+owoce[[#This Row],[dostawa_malin]])</f>
        <v>605</v>
      </c>
      <c r="G36">
        <f>IF(OR(J35="TRUSKAWKA",L35="TRUSKAWKA"),(G35-MIN(K35,I35)+owoce[[#This Row],[dostawa_truskawek]]),(G35+owoce[[#This Row],[dostawa_truskawek]]))</f>
        <v>416</v>
      </c>
      <c r="H36">
        <f>IF(OR(J35="PORZECZKA",L35="PORZECZKA"),(H35-MIN(K35,I35)+owoce[[#This Row],[dostawa_porzeczek]]),(H35+owoce[[#This Row],[dostawa_porzeczek]]))</f>
        <v>125</v>
      </c>
      <c r="I36">
        <f>MAX(owoce[[#This Row],[magazyn_maliny]:[magazyn_przeczki]])</f>
        <v>605</v>
      </c>
      <c r="J36" t="str">
        <f>IF(owoce[[#This Row],[składnik 1 masa]]=owoce[[#This Row],[magazyn_maliny]],"MALINA",IF(owoce[[#This Row],[składnik 1 masa]]=owoce[[#This Row],[magazyn_truskawek]],"TRUSKAWKA","PORZECZKA"))</f>
        <v>MALINA</v>
      </c>
      <c r="K36">
        <f>LARGE(owoce[[#This Row],[magazyn_maliny]:[magazyn_przeczki]],2)</f>
        <v>416</v>
      </c>
      <c r="L36" t="str">
        <f>IF(owoce[[#This Row],[składnik 2 masa]]=owoce[[#This Row],[magazyn_maliny]],"MALINA",IF(owoce[[#This Row],[składnik 2 masa]]=owoce[[#This Row],[magazyn_truskawek]],"TRUSKAWKA","PORZECZKA"))</f>
        <v>TRUSKAWKA</v>
      </c>
      <c r="M3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6" s="7">
        <f>MIN(owoce[[#This Row],[składnik 2 masa]],owoce[[#This Row],[składnik 1 masa]])*2</f>
        <v>832</v>
      </c>
    </row>
    <row r="37" spans="1:14" x14ac:dyDescent="0.3">
      <c r="A37" s="1">
        <v>43987</v>
      </c>
      <c r="B37">
        <v>269</v>
      </c>
      <c r="C37">
        <v>248</v>
      </c>
      <c r="D37">
        <v>137</v>
      </c>
      <c r="E37">
        <f>IF(AND(owoce[[#This Row],[dostawa_porzeczek]]&gt;owoce[[#This Row],[dostawa_truskawek]],owoce[[#This Row],[dostawa_porzeczek]]&gt;owoce[[#This Row],[dostawa_malin]]),1,0)</f>
        <v>0</v>
      </c>
      <c r="F37">
        <f>IF(OR(J36="MALINA",L36="MALINA"),(F36-MIN(K36,I36))+owoce[[#This Row],[dostawa_malin]],F36+owoce[[#This Row],[dostawa_malin]])</f>
        <v>458</v>
      </c>
      <c r="G37">
        <f>IF(OR(J36="TRUSKAWKA",L36="TRUSKAWKA"),(G36-MIN(K36,I36)+owoce[[#This Row],[dostawa_truskawek]]),(G36+owoce[[#This Row],[dostawa_truskawek]]))</f>
        <v>248</v>
      </c>
      <c r="H37">
        <f>IF(OR(J36="PORZECZKA",L36="PORZECZKA"),(H36-MIN(K36,I36)+owoce[[#This Row],[dostawa_porzeczek]]),(H36+owoce[[#This Row],[dostawa_porzeczek]]))</f>
        <v>262</v>
      </c>
      <c r="I37">
        <f>MAX(owoce[[#This Row],[magazyn_maliny]:[magazyn_przeczki]])</f>
        <v>458</v>
      </c>
      <c r="J37" t="str">
        <f>IF(owoce[[#This Row],[składnik 1 masa]]=owoce[[#This Row],[magazyn_maliny]],"MALINA",IF(owoce[[#This Row],[składnik 1 masa]]=owoce[[#This Row],[magazyn_truskawek]],"TRUSKAWKA","PORZECZKA"))</f>
        <v>MALINA</v>
      </c>
      <c r="K37">
        <f>LARGE(owoce[[#This Row],[magazyn_maliny]:[magazyn_przeczki]],2)</f>
        <v>262</v>
      </c>
      <c r="L37" t="str">
        <f>IF(owoce[[#This Row],[składnik 2 masa]]=owoce[[#This Row],[magazyn_maliny]],"MALINA",IF(owoce[[#This Row],[składnik 2 masa]]=owoce[[#This Row],[magazyn_truskawek]],"TRUSKAWKA","PORZECZKA"))</f>
        <v>PORZECZKA</v>
      </c>
      <c r="M3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37" s="7">
        <f>MIN(owoce[[#This Row],[składnik 2 masa]],owoce[[#This Row],[składnik 1 masa]])*2</f>
        <v>524</v>
      </c>
    </row>
    <row r="38" spans="1:14" x14ac:dyDescent="0.3">
      <c r="A38" s="1">
        <v>43988</v>
      </c>
      <c r="B38">
        <v>242</v>
      </c>
      <c r="C38">
        <v>247</v>
      </c>
      <c r="D38">
        <v>125</v>
      </c>
      <c r="E38">
        <f>IF(AND(owoce[[#This Row],[dostawa_porzeczek]]&gt;owoce[[#This Row],[dostawa_truskawek]],owoce[[#This Row],[dostawa_porzeczek]]&gt;owoce[[#This Row],[dostawa_malin]]),1,0)</f>
        <v>0</v>
      </c>
      <c r="F38">
        <f>IF(OR(J37="MALINA",L37="MALINA"),(F37-MIN(K37,I37))+owoce[[#This Row],[dostawa_malin]],F37+owoce[[#This Row],[dostawa_malin]])</f>
        <v>438</v>
      </c>
      <c r="G38">
        <f>IF(OR(J37="TRUSKAWKA",L37="TRUSKAWKA"),(G37-MIN(K37,I37)+owoce[[#This Row],[dostawa_truskawek]]),(G37+owoce[[#This Row],[dostawa_truskawek]]))</f>
        <v>495</v>
      </c>
      <c r="H38">
        <f>IF(OR(J37="PORZECZKA",L37="PORZECZKA"),(H37-MIN(K37,I37)+owoce[[#This Row],[dostawa_porzeczek]]),(H37+owoce[[#This Row],[dostawa_porzeczek]]))</f>
        <v>125</v>
      </c>
      <c r="I38">
        <f>MAX(owoce[[#This Row],[magazyn_maliny]:[magazyn_przeczki]])</f>
        <v>495</v>
      </c>
      <c r="J38" t="str">
        <f>IF(owoce[[#This Row],[składnik 1 masa]]=owoce[[#This Row],[magazyn_maliny]],"MALINA",IF(owoce[[#This Row],[składnik 1 masa]]=owoce[[#This Row],[magazyn_truskawek]],"TRUSKAWKA","PORZECZKA"))</f>
        <v>TRUSKAWKA</v>
      </c>
      <c r="K38">
        <f>LARGE(owoce[[#This Row],[magazyn_maliny]:[magazyn_przeczki]],2)</f>
        <v>438</v>
      </c>
      <c r="L38" t="str">
        <f>IF(owoce[[#This Row],[składnik 2 masa]]=owoce[[#This Row],[magazyn_maliny]],"MALINA",IF(owoce[[#This Row],[składnik 2 masa]]=owoce[[#This Row],[magazyn_truskawek]],"TRUSKAWKA","PORZECZKA"))</f>
        <v>MALINA</v>
      </c>
      <c r="M3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8" s="7">
        <f>MIN(owoce[[#This Row],[składnik 2 masa]],owoce[[#This Row],[składnik 1 masa]])*2</f>
        <v>876</v>
      </c>
    </row>
    <row r="39" spans="1:14" x14ac:dyDescent="0.3">
      <c r="A39" s="1">
        <v>43989</v>
      </c>
      <c r="B39">
        <v>327</v>
      </c>
      <c r="C39">
        <v>262</v>
      </c>
      <c r="D39">
        <v>103</v>
      </c>
      <c r="E39">
        <f>IF(AND(owoce[[#This Row],[dostawa_porzeczek]]&gt;owoce[[#This Row],[dostawa_truskawek]],owoce[[#This Row],[dostawa_porzeczek]]&gt;owoce[[#This Row],[dostawa_malin]]),1,0)</f>
        <v>0</v>
      </c>
      <c r="F39">
        <f>IF(OR(J38="MALINA",L38="MALINA"),(F38-MIN(K38,I38))+owoce[[#This Row],[dostawa_malin]],F38+owoce[[#This Row],[dostawa_malin]])</f>
        <v>327</v>
      </c>
      <c r="G39">
        <f>IF(OR(J38="TRUSKAWKA",L38="TRUSKAWKA"),(G38-MIN(K38,I38)+owoce[[#This Row],[dostawa_truskawek]]),(G38+owoce[[#This Row],[dostawa_truskawek]]))</f>
        <v>319</v>
      </c>
      <c r="H39">
        <f>IF(OR(J38="PORZECZKA",L38="PORZECZKA"),(H38-MIN(K38,I38)+owoce[[#This Row],[dostawa_porzeczek]]),(H38+owoce[[#This Row],[dostawa_porzeczek]]))</f>
        <v>228</v>
      </c>
      <c r="I39">
        <f>MAX(owoce[[#This Row],[magazyn_maliny]:[magazyn_przeczki]])</f>
        <v>327</v>
      </c>
      <c r="J39" t="str">
        <f>IF(owoce[[#This Row],[składnik 1 masa]]=owoce[[#This Row],[magazyn_maliny]],"MALINA",IF(owoce[[#This Row],[składnik 1 masa]]=owoce[[#This Row],[magazyn_truskawek]],"TRUSKAWKA","PORZECZKA"))</f>
        <v>MALINA</v>
      </c>
      <c r="K39">
        <f>LARGE(owoce[[#This Row],[magazyn_maliny]:[magazyn_przeczki]],2)</f>
        <v>319</v>
      </c>
      <c r="L39" t="str">
        <f>IF(owoce[[#This Row],[składnik 2 masa]]=owoce[[#This Row],[magazyn_maliny]],"MALINA",IF(owoce[[#This Row],[składnik 2 masa]]=owoce[[#This Row],[magazyn_truskawek]],"TRUSKAWKA","PORZECZKA"))</f>
        <v>TRUSKAWKA</v>
      </c>
      <c r="M3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39" s="7">
        <f>MIN(owoce[[#This Row],[składnik 2 masa]],owoce[[#This Row],[składnik 1 masa]])*2</f>
        <v>638</v>
      </c>
    </row>
    <row r="40" spans="1:14" x14ac:dyDescent="0.3">
      <c r="A40" s="1">
        <v>43990</v>
      </c>
      <c r="B40">
        <v>316</v>
      </c>
      <c r="C40">
        <v>253</v>
      </c>
      <c r="D40">
        <v>134</v>
      </c>
      <c r="E40">
        <f>IF(AND(owoce[[#This Row],[dostawa_porzeczek]]&gt;owoce[[#This Row],[dostawa_truskawek]],owoce[[#This Row],[dostawa_porzeczek]]&gt;owoce[[#This Row],[dostawa_malin]]),1,0)</f>
        <v>0</v>
      </c>
      <c r="F40">
        <f>IF(OR(J39="MALINA",L39="MALINA"),(F39-MIN(K39,I39))+owoce[[#This Row],[dostawa_malin]],F39+owoce[[#This Row],[dostawa_malin]])</f>
        <v>324</v>
      </c>
      <c r="G40">
        <f>IF(OR(J39="TRUSKAWKA",L39="TRUSKAWKA"),(G39-MIN(K39,I39)+owoce[[#This Row],[dostawa_truskawek]]),(G39+owoce[[#This Row],[dostawa_truskawek]]))</f>
        <v>253</v>
      </c>
      <c r="H40">
        <f>IF(OR(J39="PORZECZKA",L39="PORZECZKA"),(H39-MIN(K39,I39)+owoce[[#This Row],[dostawa_porzeczek]]),(H39+owoce[[#This Row],[dostawa_porzeczek]]))</f>
        <v>362</v>
      </c>
      <c r="I40">
        <f>MAX(owoce[[#This Row],[magazyn_maliny]:[magazyn_przeczki]])</f>
        <v>362</v>
      </c>
      <c r="J40" t="str">
        <f>IF(owoce[[#This Row],[składnik 1 masa]]=owoce[[#This Row],[magazyn_maliny]],"MALINA",IF(owoce[[#This Row],[składnik 1 masa]]=owoce[[#This Row],[magazyn_truskawek]],"TRUSKAWKA","PORZECZKA"))</f>
        <v>PORZECZKA</v>
      </c>
      <c r="K40">
        <f>LARGE(owoce[[#This Row],[magazyn_maliny]:[magazyn_przeczki]],2)</f>
        <v>324</v>
      </c>
      <c r="L40" t="str">
        <f>IF(owoce[[#This Row],[składnik 2 masa]]=owoce[[#This Row],[magazyn_maliny]],"MALINA",IF(owoce[[#This Row],[składnik 2 masa]]=owoce[[#This Row],[magazyn_truskawek]],"TRUSKAWKA","PORZECZKA"))</f>
        <v>MALINA</v>
      </c>
      <c r="M4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40" s="7">
        <f>MIN(owoce[[#This Row],[składnik 2 masa]],owoce[[#This Row],[składnik 1 masa]])*2</f>
        <v>648</v>
      </c>
    </row>
    <row r="41" spans="1:14" x14ac:dyDescent="0.3">
      <c r="A41" s="1">
        <v>43991</v>
      </c>
      <c r="B41">
        <v>294</v>
      </c>
      <c r="C41">
        <v>249</v>
      </c>
      <c r="D41">
        <v>137</v>
      </c>
      <c r="E41">
        <f>IF(AND(owoce[[#This Row],[dostawa_porzeczek]]&gt;owoce[[#This Row],[dostawa_truskawek]],owoce[[#This Row],[dostawa_porzeczek]]&gt;owoce[[#This Row],[dostawa_malin]]),1,0)</f>
        <v>0</v>
      </c>
      <c r="F41">
        <f>IF(OR(J40="MALINA",L40="MALINA"),(F40-MIN(K40,I40))+owoce[[#This Row],[dostawa_malin]],F40+owoce[[#This Row],[dostawa_malin]])</f>
        <v>294</v>
      </c>
      <c r="G41">
        <f>IF(OR(J40="TRUSKAWKA",L40="TRUSKAWKA"),(G40-MIN(K40,I40)+owoce[[#This Row],[dostawa_truskawek]]),(G40+owoce[[#This Row],[dostawa_truskawek]]))</f>
        <v>502</v>
      </c>
      <c r="H41">
        <f>IF(OR(J40="PORZECZKA",L40="PORZECZKA"),(H40-MIN(K40,I40)+owoce[[#This Row],[dostawa_porzeczek]]),(H40+owoce[[#This Row],[dostawa_porzeczek]]))</f>
        <v>175</v>
      </c>
      <c r="I41">
        <f>MAX(owoce[[#This Row],[magazyn_maliny]:[magazyn_przeczki]])</f>
        <v>502</v>
      </c>
      <c r="J41" t="str">
        <f>IF(owoce[[#This Row],[składnik 1 masa]]=owoce[[#This Row],[magazyn_maliny]],"MALINA",IF(owoce[[#This Row],[składnik 1 masa]]=owoce[[#This Row],[magazyn_truskawek]],"TRUSKAWKA","PORZECZKA"))</f>
        <v>TRUSKAWKA</v>
      </c>
      <c r="K41">
        <f>LARGE(owoce[[#This Row],[magazyn_maliny]:[magazyn_przeczki]],2)</f>
        <v>294</v>
      </c>
      <c r="L41" t="str">
        <f>IF(owoce[[#This Row],[składnik 2 masa]]=owoce[[#This Row],[magazyn_maliny]],"MALINA",IF(owoce[[#This Row],[składnik 2 masa]]=owoce[[#This Row],[magazyn_truskawek]],"TRUSKAWKA","PORZECZKA"))</f>
        <v>MALINA</v>
      </c>
      <c r="M4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1" s="7">
        <f>MIN(owoce[[#This Row],[składnik 2 masa]],owoce[[#This Row],[składnik 1 masa]])*2</f>
        <v>588</v>
      </c>
    </row>
    <row r="42" spans="1:14" x14ac:dyDescent="0.3">
      <c r="A42" s="1">
        <v>43992</v>
      </c>
      <c r="B42">
        <v>270</v>
      </c>
      <c r="C42">
        <v>206</v>
      </c>
      <c r="D42">
        <v>146</v>
      </c>
      <c r="E42">
        <f>IF(AND(owoce[[#This Row],[dostawa_porzeczek]]&gt;owoce[[#This Row],[dostawa_truskawek]],owoce[[#This Row],[dostawa_porzeczek]]&gt;owoce[[#This Row],[dostawa_malin]]),1,0)</f>
        <v>0</v>
      </c>
      <c r="F42">
        <f>IF(OR(J41="MALINA",L41="MALINA"),(F41-MIN(K41,I41))+owoce[[#This Row],[dostawa_malin]],F41+owoce[[#This Row],[dostawa_malin]])</f>
        <v>270</v>
      </c>
      <c r="G42">
        <f>IF(OR(J41="TRUSKAWKA",L41="TRUSKAWKA"),(G41-MIN(K41,I41)+owoce[[#This Row],[dostawa_truskawek]]),(G41+owoce[[#This Row],[dostawa_truskawek]]))</f>
        <v>414</v>
      </c>
      <c r="H42">
        <f>IF(OR(J41="PORZECZKA",L41="PORZECZKA"),(H41-MIN(K41,I41)+owoce[[#This Row],[dostawa_porzeczek]]),(H41+owoce[[#This Row],[dostawa_porzeczek]]))</f>
        <v>321</v>
      </c>
      <c r="I42">
        <f>MAX(owoce[[#This Row],[magazyn_maliny]:[magazyn_przeczki]])</f>
        <v>414</v>
      </c>
      <c r="J42" t="str">
        <f>IF(owoce[[#This Row],[składnik 1 masa]]=owoce[[#This Row],[magazyn_maliny]],"MALINA",IF(owoce[[#This Row],[składnik 1 masa]]=owoce[[#This Row],[magazyn_truskawek]],"TRUSKAWKA","PORZECZKA"))</f>
        <v>TRUSKAWKA</v>
      </c>
      <c r="K42">
        <f>LARGE(owoce[[#This Row],[magazyn_maliny]:[magazyn_przeczki]],2)</f>
        <v>321</v>
      </c>
      <c r="L42" t="str">
        <f>IF(owoce[[#This Row],[składnik 2 masa]]=owoce[[#This Row],[magazyn_maliny]],"MALINA",IF(owoce[[#This Row],[składnik 2 masa]]=owoce[[#This Row],[magazyn_truskawek]],"TRUSKAWKA","PORZECZKA"))</f>
        <v>PORZECZKA</v>
      </c>
      <c r="M4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42" s="7">
        <f>MIN(owoce[[#This Row],[składnik 2 masa]],owoce[[#This Row],[składnik 1 masa]])*2</f>
        <v>642</v>
      </c>
    </row>
    <row r="43" spans="1:14" x14ac:dyDescent="0.3">
      <c r="A43" s="1">
        <v>43993</v>
      </c>
      <c r="B43">
        <v>349</v>
      </c>
      <c r="C43">
        <v>301</v>
      </c>
      <c r="D43">
        <v>138</v>
      </c>
      <c r="E43">
        <f>IF(AND(owoce[[#This Row],[dostawa_porzeczek]]&gt;owoce[[#This Row],[dostawa_truskawek]],owoce[[#This Row],[dostawa_porzeczek]]&gt;owoce[[#This Row],[dostawa_malin]]),1,0)</f>
        <v>0</v>
      </c>
      <c r="F43">
        <f>IF(OR(J42="MALINA",L42="MALINA"),(F42-MIN(K42,I42))+owoce[[#This Row],[dostawa_malin]],F42+owoce[[#This Row],[dostawa_malin]])</f>
        <v>619</v>
      </c>
      <c r="G43">
        <f>IF(OR(J42="TRUSKAWKA",L42="TRUSKAWKA"),(G42-MIN(K42,I42)+owoce[[#This Row],[dostawa_truskawek]]),(G42+owoce[[#This Row],[dostawa_truskawek]]))</f>
        <v>394</v>
      </c>
      <c r="H43">
        <f>IF(OR(J42="PORZECZKA",L42="PORZECZKA"),(H42-MIN(K42,I42)+owoce[[#This Row],[dostawa_porzeczek]]),(H42+owoce[[#This Row],[dostawa_porzeczek]]))</f>
        <v>138</v>
      </c>
      <c r="I43">
        <f>MAX(owoce[[#This Row],[magazyn_maliny]:[magazyn_przeczki]])</f>
        <v>619</v>
      </c>
      <c r="J43" t="str">
        <f>IF(owoce[[#This Row],[składnik 1 masa]]=owoce[[#This Row],[magazyn_maliny]],"MALINA",IF(owoce[[#This Row],[składnik 1 masa]]=owoce[[#This Row],[magazyn_truskawek]],"TRUSKAWKA","PORZECZKA"))</f>
        <v>MALINA</v>
      </c>
      <c r="K43">
        <f>LARGE(owoce[[#This Row],[magazyn_maliny]:[magazyn_przeczki]],2)</f>
        <v>394</v>
      </c>
      <c r="L43" t="str">
        <f>IF(owoce[[#This Row],[składnik 2 masa]]=owoce[[#This Row],[magazyn_maliny]],"MALINA",IF(owoce[[#This Row],[składnik 2 masa]]=owoce[[#This Row],[magazyn_truskawek]],"TRUSKAWKA","PORZECZKA"))</f>
        <v>TRUSKAWKA</v>
      </c>
      <c r="M4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3" s="7">
        <f>MIN(owoce[[#This Row],[składnik 2 masa]],owoce[[#This Row],[składnik 1 masa]])*2</f>
        <v>788</v>
      </c>
    </row>
    <row r="44" spans="1:14" x14ac:dyDescent="0.3">
      <c r="A44" s="1">
        <v>43994</v>
      </c>
      <c r="B44">
        <v>224</v>
      </c>
      <c r="C44">
        <v>385</v>
      </c>
      <c r="D44">
        <v>138</v>
      </c>
      <c r="E44">
        <f>IF(AND(owoce[[#This Row],[dostawa_porzeczek]]&gt;owoce[[#This Row],[dostawa_truskawek]],owoce[[#This Row],[dostawa_porzeczek]]&gt;owoce[[#This Row],[dostawa_malin]]),1,0)</f>
        <v>0</v>
      </c>
      <c r="F44">
        <f>IF(OR(J43="MALINA",L43="MALINA"),(F43-MIN(K43,I43))+owoce[[#This Row],[dostawa_malin]],F43+owoce[[#This Row],[dostawa_malin]])</f>
        <v>449</v>
      </c>
      <c r="G44">
        <f>IF(OR(J43="TRUSKAWKA",L43="TRUSKAWKA"),(G43-MIN(K43,I43)+owoce[[#This Row],[dostawa_truskawek]]),(G43+owoce[[#This Row],[dostawa_truskawek]]))</f>
        <v>385</v>
      </c>
      <c r="H44">
        <f>IF(OR(J43="PORZECZKA",L43="PORZECZKA"),(H43-MIN(K43,I43)+owoce[[#This Row],[dostawa_porzeczek]]),(H43+owoce[[#This Row],[dostawa_porzeczek]]))</f>
        <v>276</v>
      </c>
      <c r="I44">
        <f>MAX(owoce[[#This Row],[magazyn_maliny]:[magazyn_przeczki]])</f>
        <v>449</v>
      </c>
      <c r="J44" t="str">
        <f>IF(owoce[[#This Row],[składnik 1 masa]]=owoce[[#This Row],[magazyn_maliny]],"MALINA",IF(owoce[[#This Row],[składnik 1 masa]]=owoce[[#This Row],[magazyn_truskawek]],"TRUSKAWKA","PORZECZKA"))</f>
        <v>MALINA</v>
      </c>
      <c r="K44">
        <f>LARGE(owoce[[#This Row],[magazyn_maliny]:[magazyn_przeczki]],2)</f>
        <v>385</v>
      </c>
      <c r="L44" t="str">
        <f>IF(owoce[[#This Row],[składnik 2 masa]]=owoce[[#This Row],[magazyn_maliny]],"MALINA",IF(owoce[[#This Row],[składnik 2 masa]]=owoce[[#This Row],[magazyn_truskawek]],"TRUSKAWKA","PORZECZKA"))</f>
        <v>TRUSKAWKA</v>
      </c>
      <c r="M4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4" s="7">
        <f>MIN(owoce[[#This Row],[składnik 2 masa]],owoce[[#This Row],[składnik 1 masa]])*2</f>
        <v>770</v>
      </c>
    </row>
    <row r="45" spans="1:14" x14ac:dyDescent="0.3">
      <c r="A45" s="1">
        <v>43995</v>
      </c>
      <c r="B45">
        <v>309</v>
      </c>
      <c r="C45">
        <v>204</v>
      </c>
      <c r="D45">
        <v>140</v>
      </c>
      <c r="E45">
        <f>IF(AND(owoce[[#This Row],[dostawa_porzeczek]]&gt;owoce[[#This Row],[dostawa_truskawek]],owoce[[#This Row],[dostawa_porzeczek]]&gt;owoce[[#This Row],[dostawa_malin]]),1,0)</f>
        <v>0</v>
      </c>
      <c r="F45">
        <f>IF(OR(J44="MALINA",L44="MALINA"),(F44-MIN(K44,I44))+owoce[[#This Row],[dostawa_malin]],F44+owoce[[#This Row],[dostawa_malin]])</f>
        <v>373</v>
      </c>
      <c r="G45">
        <f>IF(OR(J44="TRUSKAWKA",L44="TRUSKAWKA"),(G44-MIN(K44,I44)+owoce[[#This Row],[dostawa_truskawek]]),(G44+owoce[[#This Row],[dostawa_truskawek]]))</f>
        <v>204</v>
      </c>
      <c r="H45">
        <f>IF(OR(J44="PORZECZKA",L44="PORZECZKA"),(H44-MIN(K44,I44)+owoce[[#This Row],[dostawa_porzeczek]]),(H44+owoce[[#This Row],[dostawa_porzeczek]]))</f>
        <v>416</v>
      </c>
      <c r="I45">
        <f>MAX(owoce[[#This Row],[magazyn_maliny]:[magazyn_przeczki]])</f>
        <v>416</v>
      </c>
      <c r="J45" t="str">
        <f>IF(owoce[[#This Row],[składnik 1 masa]]=owoce[[#This Row],[magazyn_maliny]],"MALINA",IF(owoce[[#This Row],[składnik 1 masa]]=owoce[[#This Row],[magazyn_truskawek]],"TRUSKAWKA","PORZECZKA"))</f>
        <v>PORZECZKA</v>
      </c>
      <c r="K45">
        <f>LARGE(owoce[[#This Row],[magazyn_maliny]:[magazyn_przeczki]],2)</f>
        <v>373</v>
      </c>
      <c r="L45" t="str">
        <f>IF(owoce[[#This Row],[składnik 2 masa]]=owoce[[#This Row],[magazyn_maliny]],"MALINA",IF(owoce[[#This Row],[składnik 2 masa]]=owoce[[#This Row],[magazyn_truskawek]],"TRUSKAWKA","PORZECZKA"))</f>
        <v>MALINA</v>
      </c>
      <c r="M4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45" s="7">
        <f>MIN(owoce[[#This Row],[składnik 2 masa]],owoce[[#This Row],[składnik 1 masa]])*2</f>
        <v>746</v>
      </c>
    </row>
    <row r="46" spans="1:14" x14ac:dyDescent="0.3">
      <c r="A46" s="1">
        <v>43996</v>
      </c>
      <c r="B46">
        <v>246</v>
      </c>
      <c r="C46">
        <v>275</v>
      </c>
      <c r="D46">
        <v>130</v>
      </c>
      <c r="E46">
        <f>IF(AND(owoce[[#This Row],[dostawa_porzeczek]]&gt;owoce[[#This Row],[dostawa_truskawek]],owoce[[#This Row],[dostawa_porzeczek]]&gt;owoce[[#This Row],[dostawa_malin]]),1,0)</f>
        <v>0</v>
      </c>
      <c r="F46">
        <f>IF(OR(J45="MALINA",L45="MALINA"),(F45-MIN(K45,I45))+owoce[[#This Row],[dostawa_malin]],F45+owoce[[#This Row],[dostawa_malin]])</f>
        <v>246</v>
      </c>
      <c r="G46">
        <f>IF(OR(J45="TRUSKAWKA",L45="TRUSKAWKA"),(G45-MIN(K45,I45)+owoce[[#This Row],[dostawa_truskawek]]),(G45+owoce[[#This Row],[dostawa_truskawek]]))</f>
        <v>479</v>
      </c>
      <c r="H46">
        <f>IF(OR(J45="PORZECZKA",L45="PORZECZKA"),(H45-MIN(K45,I45)+owoce[[#This Row],[dostawa_porzeczek]]),(H45+owoce[[#This Row],[dostawa_porzeczek]]))</f>
        <v>173</v>
      </c>
      <c r="I46">
        <f>MAX(owoce[[#This Row],[magazyn_maliny]:[magazyn_przeczki]])</f>
        <v>479</v>
      </c>
      <c r="J46" t="str">
        <f>IF(owoce[[#This Row],[składnik 1 masa]]=owoce[[#This Row],[magazyn_maliny]],"MALINA",IF(owoce[[#This Row],[składnik 1 masa]]=owoce[[#This Row],[magazyn_truskawek]],"TRUSKAWKA","PORZECZKA"))</f>
        <v>TRUSKAWKA</v>
      </c>
      <c r="K46">
        <f>LARGE(owoce[[#This Row],[magazyn_maliny]:[magazyn_przeczki]],2)</f>
        <v>246</v>
      </c>
      <c r="L46" t="str">
        <f>IF(owoce[[#This Row],[składnik 2 masa]]=owoce[[#This Row],[magazyn_maliny]],"MALINA",IF(owoce[[#This Row],[składnik 2 masa]]=owoce[[#This Row],[magazyn_truskawek]],"TRUSKAWKA","PORZECZKA"))</f>
        <v>MALINA</v>
      </c>
      <c r="M4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6" s="7">
        <f>MIN(owoce[[#This Row],[składnik 2 masa]],owoce[[#This Row],[składnik 1 masa]])*2</f>
        <v>492</v>
      </c>
    </row>
    <row r="47" spans="1:14" x14ac:dyDescent="0.3">
      <c r="A47" s="1">
        <v>43997</v>
      </c>
      <c r="B47">
        <v>241</v>
      </c>
      <c r="C47">
        <v>247</v>
      </c>
      <c r="D47">
        <v>166</v>
      </c>
      <c r="E47">
        <f>IF(AND(owoce[[#This Row],[dostawa_porzeczek]]&gt;owoce[[#This Row],[dostawa_truskawek]],owoce[[#This Row],[dostawa_porzeczek]]&gt;owoce[[#This Row],[dostawa_malin]]),1,0)</f>
        <v>0</v>
      </c>
      <c r="F47">
        <f>IF(OR(J46="MALINA",L46="MALINA"),(F46-MIN(K46,I46))+owoce[[#This Row],[dostawa_malin]],F46+owoce[[#This Row],[dostawa_malin]])</f>
        <v>241</v>
      </c>
      <c r="G47">
        <f>IF(OR(J46="TRUSKAWKA",L46="TRUSKAWKA"),(G46-MIN(K46,I46)+owoce[[#This Row],[dostawa_truskawek]]),(G46+owoce[[#This Row],[dostawa_truskawek]]))</f>
        <v>480</v>
      </c>
      <c r="H47">
        <f>IF(OR(J46="PORZECZKA",L46="PORZECZKA"),(H46-MIN(K46,I46)+owoce[[#This Row],[dostawa_porzeczek]]),(H46+owoce[[#This Row],[dostawa_porzeczek]]))</f>
        <v>339</v>
      </c>
      <c r="I47">
        <f>MAX(owoce[[#This Row],[magazyn_maliny]:[magazyn_przeczki]])</f>
        <v>480</v>
      </c>
      <c r="J47" t="str">
        <f>IF(owoce[[#This Row],[składnik 1 masa]]=owoce[[#This Row],[magazyn_maliny]],"MALINA",IF(owoce[[#This Row],[składnik 1 masa]]=owoce[[#This Row],[magazyn_truskawek]],"TRUSKAWKA","PORZECZKA"))</f>
        <v>TRUSKAWKA</v>
      </c>
      <c r="K47">
        <f>LARGE(owoce[[#This Row],[magazyn_maliny]:[magazyn_przeczki]],2)</f>
        <v>339</v>
      </c>
      <c r="L47" t="str">
        <f>IF(owoce[[#This Row],[składnik 2 masa]]=owoce[[#This Row],[magazyn_maliny]],"MALINA",IF(owoce[[#This Row],[składnik 2 masa]]=owoce[[#This Row],[magazyn_truskawek]],"TRUSKAWKA","PORZECZKA"))</f>
        <v>PORZECZKA</v>
      </c>
      <c r="M4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47" s="7">
        <f>MIN(owoce[[#This Row],[składnik 2 masa]],owoce[[#This Row],[składnik 1 masa]])*2</f>
        <v>678</v>
      </c>
    </row>
    <row r="48" spans="1:14" x14ac:dyDescent="0.3">
      <c r="A48" s="1">
        <v>43998</v>
      </c>
      <c r="B48">
        <v>365</v>
      </c>
      <c r="C48">
        <v>256</v>
      </c>
      <c r="D48">
        <v>132</v>
      </c>
      <c r="E48">
        <f>IF(AND(owoce[[#This Row],[dostawa_porzeczek]]&gt;owoce[[#This Row],[dostawa_truskawek]],owoce[[#This Row],[dostawa_porzeczek]]&gt;owoce[[#This Row],[dostawa_malin]]),1,0)</f>
        <v>0</v>
      </c>
      <c r="F48">
        <f>IF(OR(J47="MALINA",L47="MALINA"),(F47-MIN(K47,I47))+owoce[[#This Row],[dostawa_malin]],F47+owoce[[#This Row],[dostawa_malin]])</f>
        <v>606</v>
      </c>
      <c r="G48">
        <f>IF(OR(J47="TRUSKAWKA",L47="TRUSKAWKA"),(G47-MIN(K47,I47)+owoce[[#This Row],[dostawa_truskawek]]),(G47+owoce[[#This Row],[dostawa_truskawek]]))</f>
        <v>397</v>
      </c>
      <c r="H48">
        <f>IF(OR(J47="PORZECZKA",L47="PORZECZKA"),(H47-MIN(K47,I47)+owoce[[#This Row],[dostawa_porzeczek]]),(H47+owoce[[#This Row],[dostawa_porzeczek]]))</f>
        <v>132</v>
      </c>
      <c r="I48">
        <f>MAX(owoce[[#This Row],[magazyn_maliny]:[magazyn_przeczki]])</f>
        <v>606</v>
      </c>
      <c r="J48" t="str">
        <f>IF(owoce[[#This Row],[składnik 1 masa]]=owoce[[#This Row],[magazyn_maliny]],"MALINA",IF(owoce[[#This Row],[składnik 1 masa]]=owoce[[#This Row],[magazyn_truskawek]],"TRUSKAWKA","PORZECZKA"))</f>
        <v>MALINA</v>
      </c>
      <c r="K48">
        <f>LARGE(owoce[[#This Row],[magazyn_maliny]:[magazyn_przeczki]],2)</f>
        <v>397</v>
      </c>
      <c r="L48" t="str">
        <f>IF(owoce[[#This Row],[składnik 2 masa]]=owoce[[#This Row],[magazyn_maliny]],"MALINA",IF(owoce[[#This Row],[składnik 2 masa]]=owoce[[#This Row],[magazyn_truskawek]],"TRUSKAWKA","PORZECZKA"))</f>
        <v>TRUSKAWKA</v>
      </c>
      <c r="M4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8" s="7">
        <f>MIN(owoce[[#This Row],[składnik 2 masa]],owoce[[#This Row],[składnik 1 masa]])*2</f>
        <v>794</v>
      </c>
    </row>
    <row r="49" spans="1:14" x14ac:dyDescent="0.3">
      <c r="A49" s="1">
        <v>43999</v>
      </c>
      <c r="B49">
        <v>225</v>
      </c>
      <c r="C49">
        <v>392</v>
      </c>
      <c r="D49">
        <v>158</v>
      </c>
      <c r="E49">
        <f>IF(AND(owoce[[#This Row],[dostawa_porzeczek]]&gt;owoce[[#This Row],[dostawa_truskawek]],owoce[[#This Row],[dostawa_porzeczek]]&gt;owoce[[#This Row],[dostawa_malin]]),1,0)</f>
        <v>0</v>
      </c>
      <c r="F49">
        <f>IF(OR(J48="MALINA",L48="MALINA"),(F48-MIN(K48,I48))+owoce[[#This Row],[dostawa_malin]],F48+owoce[[#This Row],[dostawa_malin]])</f>
        <v>434</v>
      </c>
      <c r="G49">
        <f>IF(OR(J48="TRUSKAWKA",L48="TRUSKAWKA"),(G48-MIN(K48,I48)+owoce[[#This Row],[dostawa_truskawek]]),(G48+owoce[[#This Row],[dostawa_truskawek]]))</f>
        <v>392</v>
      </c>
      <c r="H49">
        <f>IF(OR(J48="PORZECZKA",L48="PORZECZKA"),(H48-MIN(K48,I48)+owoce[[#This Row],[dostawa_porzeczek]]),(H48+owoce[[#This Row],[dostawa_porzeczek]]))</f>
        <v>290</v>
      </c>
      <c r="I49">
        <f>MAX(owoce[[#This Row],[magazyn_maliny]:[magazyn_przeczki]])</f>
        <v>434</v>
      </c>
      <c r="J49" t="str">
        <f>IF(owoce[[#This Row],[składnik 1 masa]]=owoce[[#This Row],[magazyn_maliny]],"MALINA",IF(owoce[[#This Row],[składnik 1 masa]]=owoce[[#This Row],[magazyn_truskawek]],"TRUSKAWKA","PORZECZKA"))</f>
        <v>MALINA</v>
      </c>
      <c r="K49">
        <f>LARGE(owoce[[#This Row],[magazyn_maliny]:[magazyn_przeczki]],2)</f>
        <v>392</v>
      </c>
      <c r="L49" t="str">
        <f>IF(owoce[[#This Row],[składnik 2 masa]]=owoce[[#This Row],[magazyn_maliny]],"MALINA",IF(owoce[[#This Row],[składnik 2 masa]]=owoce[[#This Row],[magazyn_truskawek]],"TRUSKAWKA","PORZECZKA"))</f>
        <v>TRUSKAWKA</v>
      </c>
      <c r="M4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49" s="7">
        <f>MIN(owoce[[#This Row],[składnik 2 masa]],owoce[[#This Row],[składnik 1 masa]])*2</f>
        <v>784</v>
      </c>
    </row>
    <row r="50" spans="1:14" x14ac:dyDescent="0.3">
      <c r="A50" s="1">
        <v>44000</v>
      </c>
      <c r="B50">
        <v>335</v>
      </c>
      <c r="C50">
        <v>254</v>
      </c>
      <c r="D50">
        <v>173</v>
      </c>
      <c r="E50">
        <f>IF(AND(owoce[[#This Row],[dostawa_porzeczek]]&gt;owoce[[#This Row],[dostawa_truskawek]],owoce[[#This Row],[dostawa_porzeczek]]&gt;owoce[[#This Row],[dostawa_malin]]),1,0)</f>
        <v>0</v>
      </c>
      <c r="F50">
        <f>IF(OR(J49="MALINA",L49="MALINA"),(F49-MIN(K49,I49))+owoce[[#This Row],[dostawa_malin]],F49+owoce[[#This Row],[dostawa_malin]])</f>
        <v>377</v>
      </c>
      <c r="G50">
        <f>IF(OR(J49="TRUSKAWKA",L49="TRUSKAWKA"),(G49-MIN(K49,I49)+owoce[[#This Row],[dostawa_truskawek]]),(G49+owoce[[#This Row],[dostawa_truskawek]]))</f>
        <v>254</v>
      </c>
      <c r="H50">
        <f>IF(OR(J49="PORZECZKA",L49="PORZECZKA"),(H49-MIN(K49,I49)+owoce[[#This Row],[dostawa_porzeczek]]),(H49+owoce[[#This Row],[dostawa_porzeczek]]))</f>
        <v>463</v>
      </c>
      <c r="I50">
        <f>MAX(owoce[[#This Row],[magazyn_maliny]:[magazyn_przeczki]])</f>
        <v>463</v>
      </c>
      <c r="J50" t="str">
        <f>IF(owoce[[#This Row],[składnik 1 masa]]=owoce[[#This Row],[magazyn_maliny]],"MALINA",IF(owoce[[#This Row],[składnik 1 masa]]=owoce[[#This Row],[magazyn_truskawek]],"TRUSKAWKA","PORZECZKA"))</f>
        <v>PORZECZKA</v>
      </c>
      <c r="K50">
        <f>LARGE(owoce[[#This Row],[magazyn_maliny]:[magazyn_przeczki]],2)</f>
        <v>377</v>
      </c>
      <c r="L50" t="str">
        <f>IF(owoce[[#This Row],[składnik 2 masa]]=owoce[[#This Row],[magazyn_maliny]],"MALINA",IF(owoce[[#This Row],[składnik 2 masa]]=owoce[[#This Row],[magazyn_truskawek]],"TRUSKAWKA","PORZECZKA"))</f>
        <v>MALINA</v>
      </c>
      <c r="M5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50" s="7">
        <f>MIN(owoce[[#This Row],[składnik 2 masa]],owoce[[#This Row],[składnik 1 masa]])*2</f>
        <v>754</v>
      </c>
    </row>
    <row r="51" spans="1:14" x14ac:dyDescent="0.3">
      <c r="A51" s="1">
        <v>44001</v>
      </c>
      <c r="B51">
        <v>376</v>
      </c>
      <c r="C51">
        <v>258</v>
      </c>
      <c r="D51">
        <v>151</v>
      </c>
      <c r="E51">
        <f>IF(AND(owoce[[#This Row],[dostawa_porzeczek]]&gt;owoce[[#This Row],[dostawa_truskawek]],owoce[[#This Row],[dostawa_porzeczek]]&gt;owoce[[#This Row],[dostawa_malin]]),1,0)</f>
        <v>0</v>
      </c>
      <c r="F51">
        <f>IF(OR(J50="MALINA",L50="MALINA"),(F50-MIN(K50,I50))+owoce[[#This Row],[dostawa_malin]],F50+owoce[[#This Row],[dostawa_malin]])</f>
        <v>376</v>
      </c>
      <c r="G51">
        <f>IF(OR(J50="TRUSKAWKA",L50="TRUSKAWKA"),(G50-MIN(K50,I50)+owoce[[#This Row],[dostawa_truskawek]]),(G50+owoce[[#This Row],[dostawa_truskawek]]))</f>
        <v>512</v>
      </c>
      <c r="H51">
        <f>IF(OR(J50="PORZECZKA",L50="PORZECZKA"),(H50-MIN(K50,I50)+owoce[[#This Row],[dostawa_porzeczek]]),(H50+owoce[[#This Row],[dostawa_porzeczek]]))</f>
        <v>237</v>
      </c>
      <c r="I51">
        <f>MAX(owoce[[#This Row],[magazyn_maliny]:[magazyn_przeczki]])</f>
        <v>512</v>
      </c>
      <c r="J51" t="str">
        <f>IF(owoce[[#This Row],[składnik 1 masa]]=owoce[[#This Row],[magazyn_maliny]],"MALINA",IF(owoce[[#This Row],[składnik 1 masa]]=owoce[[#This Row],[magazyn_truskawek]],"TRUSKAWKA","PORZECZKA"))</f>
        <v>TRUSKAWKA</v>
      </c>
      <c r="K51">
        <f>LARGE(owoce[[#This Row],[magazyn_maliny]:[magazyn_przeczki]],2)</f>
        <v>376</v>
      </c>
      <c r="L51" t="str">
        <f>IF(owoce[[#This Row],[składnik 2 masa]]=owoce[[#This Row],[magazyn_maliny]],"MALINA",IF(owoce[[#This Row],[składnik 2 masa]]=owoce[[#This Row],[magazyn_truskawek]],"TRUSKAWKA","PORZECZKA"))</f>
        <v>MALINA</v>
      </c>
      <c r="M5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51" s="7">
        <f>MIN(owoce[[#This Row],[składnik 2 masa]],owoce[[#This Row],[składnik 1 masa]])*2</f>
        <v>752</v>
      </c>
    </row>
    <row r="52" spans="1:14" x14ac:dyDescent="0.3">
      <c r="A52" s="1">
        <v>44002</v>
      </c>
      <c r="B52">
        <v>310</v>
      </c>
      <c r="C52">
        <v>248</v>
      </c>
      <c r="D52">
        <v>173</v>
      </c>
      <c r="E52">
        <f>IF(AND(owoce[[#This Row],[dostawa_porzeczek]]&gt;owoce[[#This Row],[dostawa_truskawek]],owoce[[#This Row],[dostawa_porzeczek]]&gt;owoce[[#This Row],[dostawa_malin]]),1,0)</f>
        <v>0</v>
      </c>
      <c r="F52">
        <f>IF(OR(J51="MALINA",L51="MALINA"),(F51-MIN(K51,I51))+owoce[[#This Row],[dostawa_malin]],F51+owoce[[#This Row],[dostawa_malin]])</f>
        <v>310</v>
      </c>
      <c r="G52">
        <f>IF(OR(J51="TRUSKAWKA",L51="TRUSKAWKA"),(G51-MIN(K51,I51)+owoce[[#This Row],[dostawa_truskawek]]),(G51+owoce[[#This Row],[dostawa_truskawek]]))</f>
        <v>384</v>
      </c>
      <c r="H52">
        <f>IF(OR(J51="PORZECZKA",L51="PORZECZKA"),(H51-MIN(K51,I51)+owoce[[#This Row],[dostawa_porzeczek]]),(H51+owoce[[#This Row],[dostawa_porzeczek]]))</f>
        <v>410</v>
      </c>
      <c r="I52">
        <f>MAX(owoce[[#This Row],[magazyn_maliny]:[magazyn_przeczki]])</f>
        <v>410</v>
      </c>
      <c r="J52" t="str">
        <f>IF(owoce[[#This Row],[składnik 1 masa]]=owoce[[#This Row],[magazyn_maliny]],"MALINA",IF(owoce[[#This Row],[składnik 1 masa]]=owoce[[#This Row],[magazyn_truskawek]],"TRUSKAWKA","PORZECZKA"))</f>
        <v>PORZECZKA</v>
      </c>
      <c r="K52">
        <f>LARGE(owoce[[#This Row],[magazyn_maliny]:[magazyn_przeczki]],2)</f>
        <v>384</v>
      </c>
      <c r="L52" t="str">
        <f>IF(owoce[[#This Row],[składnik 2 masa]]=owoce[[#This Row],[magazyn_maliny]],"MALINA",IF(owoce[[#This Row],[składnik 2 masa]]=owoce[[#This Row],[magazyn_truskawek]],"TRUSKAWKA","PORZECZKA"))</f>
        <v>TRUSKAWKA</v>
      </c>
      <c r="M5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52" s="7">
        <f>MIN(owoce[[#This Row],[składnik 2 masa]],owoce[[#This Row],[składnik 1 masa]])*2</f>
        <v>768</v>
      </c>
    </row>
    <row r="53" spans="1:14" x14ac:dyDescent="0.3">
      <c r="A53" s="1">
        <v>44003</v>
      </c>
      <c r="B53">
        <v>408</v>
      </c>
      <c r="C53">
        <v>250</v>
      </c>
      <c r="D53">
        <v>242</v>
      </c>
      <c r="E53">
        <f>IF(AND(owoce[[#This Row],[dostawa_porzeczek]]&gt;owoce[[#This Row],[dostawa_truskawek]],owoce[[#This Row],[dostawa_porzeczek]]&gt;owoce[[#This Row],[dostawa_malin]]),1,0)</f>
        <v>0</v>
      </c>
      <c r="F53">
        <f>IF(OR(J52="MALINA",L52="MALINA"),(F52-MIN(K52,I52))+owoce[[#This Row],[dostawa_malin]],F52+owoce[[#This Row],[dostawa_malin]])</f>
        <v>718</v>
      </c>
      <c r="G53">
        <f>IF(OR(J52="TRUSKAWKA",L52="TRUSKAWKA"),(G52-MIN(K52,I52)+owoce[[#This Row],[dostawa_truskawek]]),(G52+owoce[[#This Row],[dostawa_truskawek]]))</f>
        <v>250</v>
      </c>
      <c r="H53">
        <f>IF(OR(J52="PORZECZKA",L52="PORZECZKA"),(H52-MIN(K52,I52)+owoce[[#This Row],[dostawa_porzeczek]]),(H52+owoce[[#This Row],[dostawa_porzeczek]]))</f>
        <v>268</v>
      </c>
      <c r="I53">
        <f>MAX(owoce[[#This Row],[magazyn_maliny]:[magazyn_przeczki]])</f>
        <v>718</v>
      </c>
      <c r="J53" t="str">
        <f>IF(owoce[[#This Row],[składnik 1 masa]]=owoce[[#This Row],[magazyn_maliny]],"MALINA",IF(owoce[[#This Row],[składnik 1 masa]]=owoce[[#This Row],[magazyn_truskawek]],"TRUSKAWKA","PORZECZKA"))</f>
        <v>MALINA</v>
      </c>
      <c r="K53">
        <f>LARGE(owoce[[#This Row],[magazyn_maliny]:[magazyn_przeczki]],2)</f>
        <v>268</v>
      </c>
      <c r="L53" t="str">
        <f>IF(owoce[[#This Row],[składnik 2 masa]]=owoce[[#This Row],[magazyn_maliny]],"MALINA",IF(owoce[[#This Row],[składnik 2 masa]]=owoce[[#This Row],[magazyn_truskawek]],"TRUSKAWKA","PORZECZKA"))</f>
        <v>PORZECZKA</v>
      </c>
      <c r="M5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53" s="7">
        <f>MIN(owoce[[#This Row],[składnik 2 masa]],owoce[[#This Row],[składnik 1 masa]])*2</f>
        <v>536</v>
      </c>
    </row>
    <row r="54" spans="1:14" x14ac:dyDescent="0.3">
      <c r="A54" s="1">
        <v>44004</v>
      </c>
      <c r="B54">
        <v>256</v>
      </c>
      <c r="C54">
        <v>393</v>
      </c>
      <c r="D54">
        <v>219</v>
      </c>
      <c r="E54">
        <f>IF(AND(owoce[[#This Row],[dostawa_porzeczek]]&gt;owoce[[#This Row],[dostawa_truskawek]],owoce[[#This Row],[dostawa_porzeczek]]&gt;owoce[[#This Row],[dostawa_malin]]),1,0)</f>
        <v>0</v>
      </c>
      <c r="F54">
        <f>IF(OR(J53="MALINA",L53="MALINA"),(F53-MIN(K53,I53))+owoce[[#This Row],[dostawa_malin]],F53+owoce[[#This Row],[dostawa_malin]])</f>
        <v>706</v>
      </c>
      <c r="G54">
        <f>IF(OR(J53="TRUSKAWKA",L53="TRUSKAWKA"),(G53-MIN(K53,I53)+owoce[[#This Row],[dostawa_truskawek]]),(G53+owoce[[#This Row],[dostawa_truskawek]]))</f>
        <v>643</v>
      </c>
      <c r="H54">
        <f>IF(OR(J53="PORZECZKA",L53="PORZECZKA"),(H53-MIN(K53,I53)+owoce[[#This Row],[dostawa_porzeczek]]),(H53+owoce[[#This Row],[dostawa_porzeczek]]))</f>
        <v>219</v>
      </c>
      <c r="I54">
        <f>MAX(owoce[[#This Row],[magazyn_maliny]:[magazyn_przeczki]])</f>
        <v>706</v>
      </c>
      <c r="J54" t="str">
        <f>IF(owoce[[#This Row],[składnik 1 masa]]=owoce[[#This Row],[magazyn_maliny]],"MALINA",IF(owoce[[#This Row],[składnik 1 masa]]=owoce[[#This Row],[magazyn_truskawek]],"TRUSKAWKA","PORZECZKA"))</f>
        <v>MALINA</v>
      </c>
      <c r="K54">
        <f>LARGE(owoce[[#This Row],[magazyn_maliny]:[magazyn_przeczki]],2)</f>
        <v>643</v>
      </c>
      <c r="L54" t="str">
        <f>IF(owoce[[#This Row],[składnik 2 masa]]=owoce[[#This Row],[magazyn_maliny]],"MALINA",IF(owoce[[#This Row],[składnik 2 masa]]=owoce[[#This Row],[magazyn_truskawek]],"TRUSKAWKA","PORZECZKA"))</f>
        <v>TRUSKAWKA</v>
      </c>
      <c r="M5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54" s="7">
        <f>MIN(owoce[[#This Row],[składnik 2 masa]],owoce[[#This Row],[składnik 1 masa]])*2</f>
        <v>1286</v>
      </c>
    </row>
    <row r="55" spans="1:14" x14ac:dyDescent="0.3">
      <c r="A55" s="1">
        <v>44005</v>
      </c>
      <c r="B55">
        <v>322</v>
      </c>
      <c r="C55">
        <v>425</v>
      </c>
      <c r="D55">
        <v>215</v>
      </c>
      <c r="E55">
        <f>IF(AND(owoce[[#This Row],[dostawa_porzeczek]]&gt;owoce[[#This Row],[dostawa_truskawek]],owoce[[#This Row],[dostawa_porzeczek]]&gt;owoce[[#This Row],[dostawa_malin]]),1,0)</f>
        <v>0</v>
      </c>
      <c r="F55">
        <f>IF(OR(J54="MALINA",L54="MALINA"),(F54-MIN(K54,I54))+owoce[[#This Row],[dostawa_malin]],F54+owoce[[#This Row],[dostawa_malin]])</f>
        <v>385</v>
      </c>
      <c r="G55">
        <f>IF(OR(J54="TRUSKAWKA",L54="TRUSKAWKA"),(G54-MIN(K54,I54)+owoce[[#This Row],[dostawa_truskawek]]),(G54+owoce[[#This Row],[dostawa_truskawek]]))</f>
        <v>425</v>
      </c>
      <c r="H55">
        <f>IF(OR(J54="PORZECZKA",L54="PORZECZKA"),(H54-MIN(K54,I54)+owoce[[#This Row],[dostawa_porzeczek]]),(H54+owoce[[#This Row],[dostawa_porzeczek]]))</f>
        <v>434</v>
      </c>
      <c r="I55">
        <f>MAX(owoce[[#This Row],[magazyn_maliny]:[magazyn_przeczki]])</f>
        <v>434</v>
      </c>
      <c r="J55" t="str">
        <f>IF(owoce[[#This Row],[składnik 1 masa]]=owoce[[#This Row],[magazyn_maliny]],"MALINA",IF(owoce[[#This Row],[składnik 1 masa]]=owoce[[#This Row],[magazyn_truskawek]],"TRUSKAWKA","PORZECZKA"))</f>
        <v>PORZECZKA</v>
      </c>
      <c r="K55">
        <f>LARGE(owoce[[#This Row],[magazyn_maliny]:[magazyn_przeczki]],2)</f>
        <v>425</v>
      </c>
      <c r="L55" t="str">
        <f>IF(owoce[[#This Row],[składnik 2 masa]]=owoce[[#This Row],[magazyn_maliny]],"MALINA",IF(owoce[[#This Row],[składnik 2 masa]]=owoce[[#This Row],[magazyn_truskawek]],"TRUSKAWKA","PORZECZKA"))</f>
        <v>TRUSKAWKA</v>
      </c>
      <c r="M5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55" s="7">
        <f>MIN(owoce[[#This Row],[składnik 2 masa]],owoce[[#This Row],[składnik 1 masa]])*2</f>
        <v>850</v>
      </c>
    </row>
    <row r="56" spans="1:14" x14ac:dyDescent="0.3">
      <c r="A56" s="1">
        <v>44006</v>
      </c>
      <c r="B56">
        <v>447</v>
      </c>
      <c r="C56">
        <v>385</v>
      </c>
      <c r="D56">
        <v>212</v>
      </c>
      <c r="E56">
        <f>IF(AND(owoce[[#This Row],[dostawa_porzeczek]]&gt;owoce[[#This Row],[dostawa_truskawek]],owoce[[#This Row],[dostawa_porzeczek]]&gt;owoce[[#This Row],[dostawa_malin]]),1,0)</f>
        <v>0</v>
      </c>
      <c r="F56">
        <f>IF(OR(J55="MALINA",L55="MALINA"),(F55-MIN(K55,I55))+owoce[[#This Row],[dostawa_malin]],F55+owoce[[#This Row],[dostawa_malin]])</f>
        <v>832</v>
      </c>
      <c r="G56">
        <f>IF(OR(J55="TRUSKAWKA",L55="TRUSKAWKA"),(G55-MIN(K55,I55)+owoce[[#This Row],[dostawa_truskawek]]),(G55+owoce[[#This Row],[dostawa_truskawek]]))</f>
        <v>385</v>
      </c>
      <c r="H56">
        <f>IF(OR(J55="PORZECZKA",L55="PORZECZKA"),(H55-MIN(K55,I55)+owoce[[#This Row],[dostawa_porzeczek]]),(H55+owoce[[#This Row],[dostawa_porzeczek]]))</f>
        <v>221</v>
      </c>
      <c r="I56">
        <f>MAX(owoce[[#This Row],[magazyn_maliny]:[magazyn_przeczki]])</f>
        <v>832</v>
      </c>
      <c r="J56" t="str">
        <f>IF(owoce[[#This Row],[składnik 1 masa]]=owoce[[#This Row],[magazyn_maliny]],"MALINA",IF(owoce[[#This Row],[składnik 1 masa]]=owoce[[#This Row],[magazyn_truskawek]],"TRUSKAWKA","PORZECZKA"))</f>
        <v>MALINA</v>
      </c>
      <c r="K56">
        <f>LARGE(owoce[[#This Row],[magazyn_maliny]:[magazyn_przeczki]],2)</f>
        <v>385</v>
      </c>
      <c r="L56" t="str">
        <f>IF(owoce[[#This Row],[składnik 2 masa]]=owoce[[#This Row],[magazyn_maliny]],"MALINA",IF(owoce[[#This Row],[składnik 2 masa]]=owoce[[#This Row],[magazyn_truskawek]],"TRUSKAWKA","PORZECZKA"))</f>
        <v>TRUSKAWKA</v>
      </c>
      <c r="M5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56" s="7">
        <f>MIN(owoce[[#This Row],[składnik 2 masa]],owoce[[#This Row],[składnik 1 masa]])*2</f>
        <v>770</v>
      </c>
    </row>
    <row r="57" spans="1:14" x14ac:dyDescent="0.3">
      <c r="A57" s="1">
        <v>44007</v>
      </c>
      <c r="B57">
        <v>408</v>
      </c>
      <c r="C57">
        <v>260</v>
      </c>
      <c r="D57">
        <v>225</v>
      </c>
      <c r="E57">
        <f>IF(AND(owoce[[#This Row],[dostawa_porzeczek]]&gt;owoce[[#This Row],[dostawa_truskawek]],owoce[[#This Row],[dostawa_porzeczek]]&gt;owoce[[#This Row],[dostawa_malin]]),1,0)</f>
        <v>0</v>
      </c>
      <c r="F57">
        <f>IF(OR(J56="MALINA",L56="MALINA"),(F56-MIN(K56,I56))+owoce[[#This Row],[dostawa_malin]],F56+owoce[[#This Row],[dostawa_malin]])</f>
        <v>855</v>
      </c>
      <c r="G57">
        <f>IF(OR(J56="TRUSKAWKA",L56="TRUSKAWKA"),(G56-MIN(K56,I56)+owoce[[#This Row],[dostawa_truskawek]]),(G56+owoce[[#This Row],[dostawa_truskawek]]))</f>
        <v>260</v>
      </c>
      <c r="H57">
        <f>IF(OR(J56="PORZECZKA",L56="PORZECZKA"),(H56-MIN(K56,I56)+owoce[[#This Row],[dostawa_porzeczek]]),(H56+owoce[[#This Row],[dostawa_porzeczek]]))</f>
        <v>446</v>
      </c>
      <c r="I57">
        <f>MAX(owoce[[#This Row],[magazyn_maliny]:[magazyn_przeczki]])</f>
        <v>855</v>
      </c>
      <c r="J57" t="str">
        <f>IF(owoce[[#This Row],[składnik 1 masa]]=owoce[[#This Row],[magazyn_maliny]],"MALINA",IF(owoce[[#This Row],[składnik 1 masa]]=owoce[[#This Row],[magazyn_truskawek]],"TRUSKAWKA","PORZECZKA"))</f>
        <v>MALINA</v>
      </c>
      <c r="K57">
        <f>LARGE(owoce[[#This Row],[magazyn_maliny]:[magazyn_przeczki]],2)</f>
        <v>446</v>
      </c>
      <c r="L57" t="str">
        <f>IF(owoce[[#This Row],[składnik 2 masa]]=owoce[[#This Row],[magazyn_maliny]],"MALINA",IF(owoce[[#This Row],[składnik 2 masa]]=owoce[[#This Row],[magazyn_truskawek]],"TRUSKAWKA","PORZECZKA"))</f>
        <v>PORZECZKA</v>
      </c>
      <c r="M5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57" s="7">
        <f>MIN(owoce[[#This Row],[składnik 2 masa]],owoce[[#This Row],[składnik 1 masa]])*2</f>
        <v>892</v>
      </c>
    </row>
    <row r="58" spans="1:14" x14ac:dyDescent="0.3">
      <c r="A58" s="1">
        <v>44008</v>
      </c>
      <c r="B58">
        <v>283</v>
      </c>
      <c r="C58">
        <v>396</v>
      </c>
      <c r="D58">
        <v>221</v>
      </c>
      <c r="E58">
        <f>IF(AND(owoce[[#This Row],[dostawa_porzeczek]]&gt;owoce[[#This Row],[dostawa_truskawek]],owoce[[#This Row],[dostawa_porzeczek]]&gt;owoce[[#This Row],[dostawa_malin]]),1,0)</f>
        <v>0</v>
      </c>
      <c r="F58">
        <f>IF(OR(J57="MALINA",L57="MALINA"),(F57-MIN(K57,I57))+owoce[[#This Row],[dostawa_malin]],F57+owoce[[#This Row],[dostawa_malin]])</f>
        <v>692</v>
      </c>
      <c r="G58">
        <f>IF(OR(J57="TRUSKAWKA",L57="TRUSKAWKA"),(G57-MIN(K57,I57)+owoce[[#This Row],[dostawa_truskawek]]),(G57+owoce[[#This Row],[dostawa_truskawek]]))</f>
        <v>656</v>
      </c>
      <c r="H58">
        <f>IF(OR(J57="PORZECZKA",L57="PORZECZKA"),(H57-MIN(K57,I57)+owoce[[#This Row],[dostawa_porzeczek]]),(H57+owoce[[#This Row],[dostawa_porzeczek]]))</f>
        <v>221</v>
      </c>
      <c r="I58">
        <f>MAX(owoce[[#This Row],[magazyn_maliny]:[magazyn_przeczki]])</f>
        <v>692</v>
      </c>
      <c r="J58" t="str">
        <f>IF(owoce[[#This Row],[składnik 1 masa]]=owoce[[#This Row],[magazyn_maliny]],"MALINA",IF(owoce[[#This Row],[składnik 1 masa]]=owoce[[#This Row],[magazyn_truskawek]],"TRUSKAWKA","PORZECZKA"))</f>
        <v>MALINA</v>
      </c>
      <c r="K58">
        <f>LARGE(owoce[[#This Row],[magazyn_maliny]:[magazyn_przeczki]],2)</f>
        <v>656</v>
      </c>
      <c r="L58" t="str">
        <f>IF(owoce[[#This Row],[składnik 2 masa]]=owoce[[#This Row],[magazyn_maliny]],"MALINA",IF(owoce[[#This Row],[składnik 2 masa]]=owoce[[#This Row],[magazyn_truskawek]],"TRUSKAWKA","PORZECZKA"))</f>
        <v>TRUSKAWKA</v>
      </c>
      <c r="M5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58" s="7">
        <f>MIN(owoce[[#This Row],[składnik 2 masa]],owoce[[#This Row],[składnik 1 masa]])*2</f>
        <v>1312</v>
      </c>
    </row>
    <row r="59" spans="1:14" x14ac:dyDescent="0.3">
      <c r="A59" s="1">
        <v>44009</v>
      </c>
      <c r="B59">
        <v>414</v>
      </c>
      <c r="C59">
        <v>314</v>
      </c>
      <c r="D59">
        <v>220</v>
      </c>
      <c r="E59">
        <f>IF(AND(owoce[[#This Row],[dostawa_porzeczek]]&gt;owoce[[#This Row],[dostawa_truskawek]],owoce[[#This Row],[dostawa_porzeczek]]&gt;owoce[[#This Row],[dostawa_malin]]),1,0)</f>
        <v>0</v>
      </c>
      <c r="F59">
        <f>IF(OR(J58="MALINA",L58="MALINA"),(F58-MIN(K58,I58))+owoce[[#This Row],[dostawa_malin]],F58+owoce[[#This Row],[dostawa_malin]])</f>
        <v>450</v>
      </c>
      <c r="G59">
        <f>IF(OR(J58="TRUSKAWKA",L58="TRUSKAWKA"),(G58-MIN(K58,I58)+owoce[[#This Row],[dostawa_truskawek]]),(G58+owoce[[#This Row],[dostawa_truskawek]]))</f>
        <v>314</v>
      </c>
      <c r="H59">
        <f>IF(OR(J58="PORZECZKA",L58="PORZECZKA"),(H58-MIN(K58,I58)+owoce[[#This Row],[dostawa_porzeczek]]),(H58+owoce[[#This Row],[dostawa_porzeczek]]))</f>
        <v>441</v>
      </c>
      <c r="I59">
        <f>MAX(owoce[[#This Row],[magazyn_maliny]:[magazyn_przeczki]])</f>
        <v>450</v>
      </c>
      <c r="J59" t="str">
        <f>IF(owoce[[#This Row],[składnik 1 masa]]=owoce[[#This Row],[magazyn_maliny]],"MALINA",IF(owoce[[#This Row],[składnik 1 masa]]=owoce[[#This Row],[magazyn_truskawek]],"TRUSKAWKA","PORZECZKA"))</f>
        <v>MALINA</v>
      </c>
      <c r="K59">
        <f>LARGE(owoce[[#This Row],[magazyn_maliny]:[magazyn_przeczki]],2)</f>
        <v>441</v>
      </c>
      <c r="L59" t="str">
        <f>IF(owoce[[#This Row],[składnik 2 masa]]=owoce[[#This Row],[magazyn_maliny]],"MALINA",IF(owoce[[#This Row],[składnik 2 masa]]=owoce[[#This Row],[magazyn_truskawek]],"TRUSKAWKA","PORZECZKA"))</f>
        <v>PORZECZKA</v>
      </c>
      <c r="M5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59" s="7">
        <f>MIN(owoce[[#This Row],[składnik 2 masa]],owoce[[#This Row],[składnik 1 masa]])*2</f>
        <v>882</v>
      </c>
    </row>
    <row r="60" spans="1:14" x14ac:dyDescent="0.3">
      <c r="A60" s="1">
        <v>44010</v>
      </c>
      <c r="B60">
        <v>442</v>
      </c>
      <c r="C60">
        <v>449</v>
      </c>
      <c r="D60">
        <v>245</v>
      </c>
      <c r="E60">
        <f>IF(AND(owoce[[#This Row],[dostawa_porzeczek]]&gt;owoce[[#This Row],[dostawa_truskawek]],owoce[[#This Row],[dostawa_porzeczek]]&gt;owoce[[#This Row],[dostawa_malin]]),1,0)</f>
        <v>0</v>
      </c>
      <c r="F60">
        <f>IF(OR(J59="MALINA",L59="MALINA"),(F59-MIN(K59,I59))+owoce[[#This Row],[dostawa_malin]],F59+owoce[[#This Row],[dostawa_malin]])</f>
        <v>451</v>
      </c>
      <c r="G60">
        <f>IF(OR(J59="TRUSKAWKA",L59="TRUSKAWKA"),(G59-MIN(K59,I59)+owoce[[#This Row],[dostawa_truskawek]]),(G59+owoce[[#This Row],[dostawa_truskawek]]))</f>
        <v>763</v>
      </c>
      <c r="H60">
        <f>IF(OR(J59="PORZECZKA",L59="PORZECZKA"),(H59-MIN(K59,I59)+owoce[[#This Row],[dostawa_porzeczek]]),(H59+owoce[[#This Row],[dostawa_porzeczek]]))</f>
        <v>245</v>
      </c>
      <c r="I60">
        <f>MAX(owoce[[#This Row],[magazyn_maliny]:[magazyn_przeczki]])</f>
        <v>763</v>
      </c>
      <c r="J60" t="str">
        <f>IF(owoce[[#This Row],[składnik 1 masa]]=owoce[[#This Row],[magazyn_maliny]],"MALINA",IF(owoce[[#This Row],[składnik 1 masa]]=owoce[[#This Row],[magazyn_truskawek]],"TRUSKAWKA","PORZECZKA"))</f>
        <v>TRUSKAWKA</v>
      </c>
      <c r="K60">
        <f>LARGE(owoce[[#This Row],[magazyn_maliny]:[magazyn_przeczki]],2)</f>
        <v>451</v>
      </c>
      <c r="L60" t="str">
        <f>IF(owoce[[#This Row],[składnik 2 masa]]=owoce[[#This Row],[magazyn_maliny]],"MALINA",IF(owoce[[#This Row],[składnik 2 masa]]=owoce[[#This Row],[magazyn_truskawek]],"TRUSKAWKA","PORZECZKA"))</f>
        <v>MALINA</v>
      </c>
      <c r="M6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60" s="7">
        <f>MIN(owoce[[#This Row],[składnik 2 masa]],owoce[[#This Row],[składnik 1 masa]])*2</f>
        <v>902</v>
      </c>
    </row>
    <row r="61" spans="1:14" x14ac:dyDescent="0.3">
      <c r="A61" s="1">
        <v>44011</v>
      </c>
      <c r="B61">
        <v>269</v>
      </c>
      <c r="C61">
        <v>370</v>
      </c>
      <c r="D61">
        <v>242</v>
      </c>
      <c r="E61">
        <f>IF(AND(owoce[[#This Row],[dostawa_porzeczek]]&gt;owoce[[#This Row],[dostawa_truskawek]],owoce[[#This Row],[dostawa_porzeczek]]&gt;owoce[[#This Row],[dostawa_malin]]),1,0)</f>
        <v>0</v>
      </c>
      <c r="F61">
        <f>IF(OR(J60="MALINA",L60="MALINA"),(F60-MIN(K60,I60))+owoce[[#This Row],[dostawa_malin]],F60+owoce[[#This Row],[dostawa_malin]])</f>
        <v>269</v>
      </c>
      <c r="G61">
        <f>IF(OR(J60="TRUSKAWKA",L60="TRUSKAWKA"),(G60-MIN(K60,I60)+owoce[[#This Row],[dostawa_truskawek]]),(G60+owoce[[#This Row],[dostawa_truskawek]]))</f>
        <v>682</v>
      </c>
      <c r="H61">
        <f>IF(OR(J60="PORZECZKA",L60="PORZECZKA"),(H60-MIN(K60,I60)+owoce[[#This Row],[dostawa_porzeczek]]),(H60+owoce[[#This Row],[dostawa_porzeczek]]))</f>
        <v>487</v>
      </c>
      <c r="I61">
        <f>MAX(owoce[[#This Row],[magazyn_maliny]:[magazyn_przeczki]])</f>
        <v>682</v>
      </c>
      <c r="J61" t="str">
        <f>IF(owoce[[#This Row],[składnik 1 masa]]=owoce[[#This Row],[magazyn_maliny]],"MALINA",IF(owoce[[#This Row],[składnik 1 masa]]=owoce[[#This Row],[magazyn_truskawek]],"TRUSKAWKA","PORZECZKA"))</f>
        <v>TRUSKAWKA</v>
      </c>
      <c r="K61">
        <f>LARGE(owoce[[#This Row],[magazyn_maliny]:[magazyn_przeczki]],2)</f>
        <v>487</v>
      </c>
      <c r="L61" t="str">
        <f>IF(owoce[[#This Row],[składnik 2 masa]]=owoce[[#This Row],[magazyn_maliny]],"MALINA",IF(owoce[[#This Row],[składnik 2 masa]]=owoce[[#This Row],[magazyn_truskawek]],"TRUSKAWKA","PORZECZKA"))</f>
        <v>PORZECZKA</v>
      </c>
      <c r="M6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61" s="7">
        <f>MIN(owoce[[#This Row],[składnik 2 masa]],owoce[[#This Row],[składnik 1 masa]])*2</f>
        <v>974</v>
      </c>
    </row>
    <row r="62" spans="1:14" x14ac:dyDescent="0.3">
      <c r="A62" s="1">
        <v>44012</v>
      </c>
      <c r="B62">
        <v>444</v>
      </c>
      <c r="C62">
        <v>350</v>
      </c>
      <c r="D62">
        <v>236</v>
      </c>
      <c r="E62">
        <f>IF(AND(owoce[[#This Row],[dostawa_porzeczek]]&gt;owoce[[#This Row],[dostawa_truskawek]],owoce[[#This Row],[dostawa_porzeczek]]&gt;owoce[[#This Row],[dostawa_malin]]),1,0)</f>
        <v>0</v>
      </c>
      <c r="F62">
        <f>IF(OR(J61="MALINA",L61="MALINA"),(F61-MIN(K61,I61))+owoce[[#This Row],[dostawa_malin]],F61+owoce[[#This Row],[dostawa_malin]])</f>
        <v>713</v>
      </c>
      <c r="G62">
        <f>IF(OR(J61="TRUSKAWKA",L61="TRUSKAWKA"),(G61-MIN(K61,I61)+owoce[[#This Row],[dostawa_truskawek]]),(G61+owoce[[#This Row],[dostawa_truskawek]]))</f>
        <v>545</v>
      </c>
      <c r="H62">
        <f>IF(OR(J61="PORZECZKA",L61="PORZECZKA"),(H61-MIN(K61,I61)+owoce[[#This Row],[dostawa_porzeczek]]),(H61+owoce[[#This Row],[dostawa_porzeczek]]))</f>
        <v>236</v>
      </c>
      <c r="I62">
        <f>MAX(owoce[[#This Row],[magazyn_maliny]:[magazyn_przeczki]])</f>
        <v>713</v>
      </c>
      <c r="J62" t="str">
        <f>IF(owoce[[#This Row],[składnik 1 masa]]=owoce[[#This Row],[magazyn_maliny]],"MALINA",IF(owoce[[#This Row],[składnik 1 masa]]=owoce[[#This Row],[magazyn_truskawek]],"TRUSKAWKA","PORZECZKA"))</f>
        <v>MALINA</v>
      </c>
      <c r="K62">
        <f>LARGE(owoce[[#This Row],[magazyn_maliny]:[magazyn_przeczki]],2)</f>
        <v>545</v>
      </c>
      <c r="L62" t="str">
        <f>IF(owoce[[#This Row],[składnik 2 masa]]=owoce[[#This Row],[magazyn_maliny]],"MALINA",IF(owoce[[#This Row],[składnik 2 masa]]=owoce[[#This Row],[magazyn_truskawek]],"TRUSKAWKA","PORZECZKA"))</f>
        <v>TRUSKAWKA</v>
      </c>
      <c r="M6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62" s="7">
        <f>MIN(owoce[[#This Row],[składnik 2 masa]],owoce[[#This Row],[składnik 1 masa]])*2</f>
        <v>1090</v>
      </c>
    </row>
    <row r="63" spans="1:14" x14ac:dyDescent="0.3">
      <c r="A63" s="1">
        <v>44013</v>
      </c>
      <c r="B63">
        <v>425</v>
      </c>
      <c r="C63">
        <v>342</v>
      </c>
      <c r="D63">
        <v>237</v>
      </c>
      <c r="E63">
        <f>IF(AND(owoce[[#This Row],[dostawa_porzeczek]]&gt;owoce[[#This Row],[dostawa_truskawek]],owoce[[#This Row],[dostawa_porzeczek]]&gt;owoce[[#This Row],[dostawa_malin]]),1,0)</f>
        <v>0</v>
      </c>
      <c r="F63">
        <f>IF(OR(J62="MALINA",L62="MALINA"),(F62-MIN(K62,I62))+owoce[[#This Row],[dostawa_malin]],F62+owoce[[#This Row],[dostawa_malin]])</f>
        <v>593</v>
      </c>
      <c r="G63">
        <f>IF(OR(J62="TRUSKAWKA",L62="TRUSKAWKA"),(G62-MIN(K62,I62)+owoce[[#This Row],[dostawa_truskawek]]),(G62+owoce[[#This Row],[dostawa_truskawek]]))</f>
        <v>342</v>
      </c>
      <c r="H63">
        <f>IF(OR(J62="PORZECZKA",L62="PORZECZKA"),(H62-MIN(K62,I62)+owoce[[#This Row],[dostawa_porzeczek]]),(H62+owoce[[#This Row],[dostawa_porzeczek]]))</f>
        <v>473</v>
      </c>
      <c r="I63">
        <f>MAX(owoce[[#This Row],[magazyn_maliny]:[magazyn_przeczki]])</f>
        <v>593</v>
      </c>
      <c r="J63" t="str">
        <f>IF(owoce[[#This Row],[składnik 1 masa]]=owoce[[#This Row],[magazyn_maliny]],"MALINA",IF(owoce[[#This Row],[składnik 1 masa]]=owoce[[#This Row],[magazyn_truskawek]],"TRUSKAWKA","PORZECZKA"))</f>
        <v>MALINA</v>
      </c>
      <c r="K63">
        <f>LARGE(owoce[[#This Row],[magazyn_maliny]:[magazyn_przeczki]],2)</f>
        <v>473</v>
      </c>
      <c r="L63" t="str">
        <f>IF(owoce[[#This Row],[składnik 2 masa]]=owoce[[#This Row],[magazyn_maliny]],"MALINA",IF(owoce[[#This Row],[składnik 2 masa]]=owoce[[#This Row],[magazyn_truskawek]],"TRUSKAWKA","PORZECZKA"))</f>
        <v>PORZECZKA</v>
      </c>
      <c r="M6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63" s="7">
        <f>MIN(owoce[[#This Row],[składnik 2 masa]],owoce[[#This Row],[składnik 1 masa]])*2</f>
        <v>946</v>
      </c>
    </row>
    <row r="64" spans="1:14" x14ac:dyDescent="0.3">
      <c r="A64" s="1">
        <v>44014</v>
      </c>
      <c r="B64">
        <v>377</v>
      </c>
      <c r="C64">
        <v>290</v>
      </c>
      <c r="D64">
        <v>240</v>
      </c>
      <c r="E64">
        <f>IF(AND(owoce[[#This Row],[dostawa_porzeczek]]&gt;owoce[[#This Row],[dostawa_truskawek]],owoce[[#This Row],[dostawa_porzeczek]]&gt;owoce[[#This Row],[dostawa_malin]]),1,0)</f>
        <v>0</v>
      </c>
      <c r="F64">
        <f>IF(OR(J63="MALINA",L63="MALINA"),(F63-MIN(K63,I63))+owoce[[#This Row],[dostawa_malin]],F63+owoce[[#This Row],[dostawa_malin]])</f>
        <v>497</v>
      </c>
      <c r="G64">
        <f>IF(OR(J63="TRUSKAWKA",L63="TRUSKAWKA"),(G63-MIN(K63,I63)+owoce[[#This Row],[dostawa_truskawek]]),(G63+owoce[[#This Row],[dostawa_truskawek]]))</f>
        <v>632</v>
      </c>
      <c r="H64">
        <f>IF(OR(J63="PORZECZKA",L63="PORZECZKA"),(H63-MIN(K63,I63)+owoce[[#This Row],[dostawa_porzeczek]]),(H63+owoce[[#This Row],[dostawa_porzeczek]]))</f>
        <v>240</v>
      </c>
      <c r="I64">
        <f>MAX(owoce[[#This Row],[magazyn_maliny]:[magazyn_przeczki]])</f>
        <v>632</v>
      </c>
      <c r="J64" t="str">
        <f>IF(owoce[[#This Row],[składnik 1 masa]]=owoce[[#This Row],[magazyn_maliny]],"MALINA",IF(owoce[[#This Row],[składnik 1 masa]]=owoce[[#This Row],[magazyn_truskawek]],"TRUSKAWKA","PORZECZKA"))</f>
        <v>TRUSKAWKA</v>
      </c>
      <c r="K64">
        <f>LARGE(owoce[[#This Row],[magazyn_maliny]:[magazyn_przeczki]],2)</f>
        <v>497</v>
      </c>
      <c r="L64" t="str">
        <f>IF(owoce[[#This Row],[składnik 2 masa]]=owoce[[#This Row],[magazyn_maliny]],"MALINA",IF(owoce[[#This Row],[składnik 2 masa]]=owoce[[#This Row],[magazyn_truskawek]],"TRUSKAWKA","PORZECZKA"))</f>
        <v>MALINA</v>
      </c>
      <c r="M6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64" s="7">
        <f>MIN(owoce[[#This Row],[składnik 2 masa]],owoce[[#This Row],[składnik 1 masa]])*2</f>
        <v>994</v>
      </c>
    </row>
    <row r="65" spans="1:14" x14ac:dyDescent="0.3">
      <c r="A65" s="1">
        <v>44015</v>
      </c>
      <c r="B65">
        <v>382</v>
      </c>
      <c r="C65">
        <v>360</v>
      </c>
      <c r="D65">
        <v>203</v>
      </c>
      <c r="E65">
        <f>IF(AND(owoce[[#This Row],[dostawa_porzeczek]]&gt;owoce[[#This Row],[dostawa_truskawek]],owoce[[#This Row],[dostawa_porzeczek]]&gt;owoce[[#This Row],[dostawa_malin]]),1,0)</f>
        <v>0</v>
      </c>
      <c r="F65">
        <f>IF(OR(J64="MALINA",L64="MALINA"),(F64-MIN(K64,I64))+owoce[[#This Row],[dostawa_malin]],F64+owoce[[#This Row],[dostawa_malin]])</f>
        <v>382</v>
      </c>
      <c r="G65">
        <f>IF(OR(J64="TRUSKAWKA",L64="TRUSKAWKA"),(G64-MIN(K64,I64)+owoce[[#This Row],[dostawa_truskawek]]),(G64+owoce[[#This Row],[dostawa_truskawek]]))</f>
        <v>495</v>
      </c>
      <c r="H65">
        <f>IF(OR(J64="PORZECZKA",L64="PORZECZKA"),(H64-MIN(K64,I64)+owoce[[#This Row],[dostawa_porzeczek]]),(H64+owoce[[#This Row],[dostawa_porzeczek]]))</f>
        <v>443</v>
      </c>
      <c r="I65">
        <f>MAX(owoce[[#This Row],[magazyn_maliny]:[magazyn_przeczki]])</f>
        <v>495</v>
      </c>
      <c r="J65" t="str">
        <f>IF(owoce[[#This Row],[składnik 1 masa]]=owoce[[#This Row],[magazyn_maliny]],"MALINA",IF(owoce[[#This Row],[składnik 1 masa]]=owoce[[#This Row],[magazyn_truskawek]],"TRUSKAWKA","PORZECZKA"))</f>
        <v>TRUSKAWKA</v>
      </c>
      <c r="K65">
        <f>LARGE(owoce[[#This Row],[magazyn_maliny]:[magazyn_przeczki]],2)</f>
        <v>443</v>
      </c>
      <c r="L65" t="str">
        <f>IF(owoce[[#This Row],[składnik 2 masa]]=owoce[[#This Row],[magazyn_maliny]],"MALINA",IF(owoce[[#This Row],[składnik 2 masa]]=owoce[[#This Row],[magazyn_truskawek]],"TRUSKAWKA","PORZECZKA"))</f>
        <v>PORZECZKA</v>
      </c>
      <c r="M6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65" s="7">
        <f>MIN(owoce[[#This Row],[składnik 2 masa]],owoce[[#This Row],[składnik 1 masa]])*2</f>
        <v>886</v>
      </c>
    </row>
    <row r="66" spans="1:14" x14ac:dyDescent="0.3">
      <c r="A66" s="1">
        <v>44016</v>
      </c>
      <c r="B66">
        <v>287</v>
      </c>
      <c r="C66">
        <v>428</v>
      </c>
      <c r="D66">
        <v>204</v>
      </c>
      <c r="E66">
        <f>IF(AND(owoce[[#This Row],[dostawa_porzeczek]]&gt;owoce[[#This Row],[dostawa_truskawek]],owoce[[#This Row],[dostawa_porzeczek]]&gt;owoce[[#This Row],[dostawa_malin]]),1,0)</f>
        <v>0</v>
      </c>
      <c r="F66">
        <f>IF(OR(J65="MALINA",L65="MALINA"),(F65-MIN(K65,I65))+owoce[[#This Row],[dostawa_malin]],F65+owoce[[#This Row],[dostawa_malin]])</f>
        <v>669</v>
      </c>
      <c r="G66">
        <f>IF(OR(J65="TRUSKAWKA",L65="TRUSKAWKA"),(G65-MIN(K65,I65)+owoce[[#This Row],[dostawa_truskawek]]),(G65+owoce[[#This Row],[dostawa_truskawek]]))</f>
        <v>480</v>
      </c>
      <c r="H66">
        <f>IF(OR(J65="PORZECZKA",L65="PORZECZKA"),(H65-MIN(K65,I65)+owoce[[#This Row],[dostawa_porzeczek]]),(H65+owoce[[#This Row],[dostawa_porzeczek]]))</f>
        <v>204</v>
      </c>
      <c r="I66">
        <f>MAX(owoce[[#This Row],[magazyn_maliny]:[magazyn_przeczki]])</f>
        <v>669</v>
      </c>
      <c r="J66" t="str">
        <f>IF(owoce[[#This Row],[składnik 1 masa]]=owoce[[#This Row],[magazyn_maliny]],"MALINA",IF(owoce[[#This Row],[składnik 1 masa]]=owoce[[#This Row],[magazyn_truskawek]],"TRUSKAWKA","PORZECZKA"))</f>
        <v>MALINA</v>
      </c>
      <c r="K66">
        <f>LARGE(owoce[[#This Row],[magazyn_maliny]:[magazyn_przeczki]],2)</f>
        <v>480</v>
      </c>
      <c r="L66" t="str">
        <f>IF(owoce[[#This Row],[składnik 2 masa]]=owoce[[#This Row],[magazyn_maliny]],"MALINA",IF(owoce[[#This Row],[składnik 2 masa]]=owoce[[#This Row],[magazyn_truskawek]],"TRUSKAWKA","PORZECZKA"))</f>
        <v>TRUSKAWKA</v>
      </c>
      <c r="M6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66" s="7">
        <f>MIN(owoce[[#This Row],[składnik 2 masa]],owoce[[#This Row],[składnik 1 masa]])*2</f>
        <v>960</v>
      </c>
    </row>
    <row r="67" spans="1:14" x14ac:dyDescent="0.3">
      <c r="A67" s="1">
        <v>44017</v>
      </c>
      <c r="B67">
        <v>429</v>
      </c>
      <c r="C67">
        <v>394</v>
      </c>
      <c r="D67">
        <v>246</v>
      </c>
      <c r="E67">
        <f>IF(AND(owoce[[#This Row],[dostawa_porzeczek]]&gt;owoce[[#This Row],[dostawa_truskawek]],owoce[[#This Row],[dostawa_porzeczek]]&gt;owoce[[#This Row],[dostawa_malin]]),1,0)</f>
        <v>0</v>
      </c>
      <c r="F67">
        <f>IF(OR(J66="MALINA",L66="MALINA"),(F66-MIN(K66,I66))+owoce[[#This Row],[dostawa_malin]],F66+owoce[[#This Row],[dostawa_malin]])</f>
        <v>618</v>
      </c>
      <c r="G67">
        <f>IF(OR(J66="TRUSKAWKA",L66="TRUSKAWKA"),(G66-MIN(K66,I66)+owoce[[#This Row],[dostawa_truskawek]]),(G66+owoce[[#This Row],[dostawa_truskawek]]))</f>
        <v>394</v>
      </c>
      <c r="H67">
        <f>IF(OR(J66="PORZECZKA",L66="PORZECZKA"),(H66-MIN(K66,I66)+owoce[[#This Row],[dostawa_porzeczek]]),(H66+owoce[[#This Row],[dostawa_porzeczek]]))</f>
        <v>450</v>
      </c>
      <c r="I67">
        <f>MAX(owoce[[#This Row],[magazyn_maliny]:[magazyn_przeczki]])</f>
        <v>618</v>
      </c>
      <c r="J67" t="str">
        <f>IF(owoce[[#This Row],[składnik 1 masa]]=owoce[[#This Row],[magazyn_maliny]],"MALINA",IF(owoce[[#This Row],[składnik 1 masa]]=owoce[[#This Row],[magazyn_truskawek]],"TRUSKAWKA","PORZECZKA"))</f>
        <v>MALINA</v>
      </c>
      <c r="K67">
        <f>LARGE(owoce[[#This Row],[magazyn_maliny]:[magazyn_przeczki]],2)</f>
        <v>450</v>
      </c>
      <c r="L67" t="str">
        <f>IF(owoce[[#This Row],[składnik 2 masa]]=owoce[[#This Row],[magazyn_maliny]],"MALINA",IF(owoce[[#This Row],[składnik 2 masa]]=owoce[[#This Row],[magazyn_truskawek]],"TRUSKAWKA","PORZECZKA"))</f>
        <v>PORZECZKA</v>
      </c>
      <c r="M6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67" s="7">
        <f>MIN(owoce[[#This Row],[składnik 2 masa]],owoce[[#This Row],[składnik 1 masa]])*2</f>
        <v>900</v>
      </c>
    </row>
    <row r="68" spans="1:14" x14ac:dyDescent="0.3">
      <c r="A68" s="1">
        <v>44018</v>
      </c>
      <c r="B68">
        <v>287</v>
      </c>
      <c r="C68">
        <v>356</v>
      </c>
      <c r="D68">
        <v>233</v>
      </c>
      <c r="E68">
        <f>IF(AND(owoce[[#This Row],[dostawa_porzeczek]]&gt;owoce[[#This Row],[dostawa_truskawek]],owoce[[#This Row],[dostawa_porzeczek]]&gt;owoce[[#This Row],[dostawa_malin]]),1,0)</f>
        <v>0</v>
      </c>
      <c r="F68">
        <f>IF(OR(J67="MALINA",L67="MALINA"),(F67-MIN(K67,I67))+owoce[[#This Row],[dostawa_malin]],F67+owoce[[#This Row],[dostawa_malin]])</f>
        <v>455</v>
      </c>
      <c r="G68">
        <f>IF(OR(J67="TRUSKAWKA",L67="TRUSKAWKA"),(G67-MIN(K67,I67)+owoce[[#This Row],[dostawa_truskawek]]),(G67+owoce[[#This Row],[dostawa_truskawek]]))</f>
        <v>750</v>
      </c>
      <c r="H68">
        <f>IF(OR(J67="PORZECZKA",L67="PORZECZKA"),(H67-MIN(K67,I67)+owoce[[#This Row],[dostawa_porzeczek]]),(H67+owoce[[#This Row],[dostawa_porzeczek]]))</f>
        <v>233</v>
      </c>
      <c r="I68">
        <f>MAX(owoce[[#This Row],[magazyn_maliny]:[magazyn_przeczki]])</f>
        <v>750</v>
      </c>
      <c r="J68" t="str">
        <f>IF(owoce[[#This Row],[składnik 1 masa]]=owoce[[#This Row],[magazyn_maliny]],"MALINA",IF(owoce[[#This Row],[składnik 1 masa]]=owoce[[#This Row],[magazyn_truskawek]],"TRUSKAWKA","PORZECZKA"))</f>
        <v>TRUSKAWKA</v>
      </c>
      <c r="K68">
        <f>LARGE(owoce[[#This Row],[magazyn_maliny]:[magazyn_przeczki]],2)</f>
        <v>455</v>
      </c>
      <c r="L68" t="str">
        <f>IF(owoce[[#This Row],[składnik 2 masa]]=owoce[[#This Row],[magazyn_maliny]],"MALINA",IF(owoce[[#This Row],[składnik 2 masa]]=owoce[[#This Row],[magazyn_truskawek]],"TRUSKAWKA","PORZECZKA"))</f>
        <v>MALINA</v>
      </c>
      <c r="M6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68" s="7">
        <f>MIN(owoce[[#This Row],[składnik 2 masa]],owoce[[#This Row],[składnik 1 masa]])*2</f>
        <v>910</v>
      </c>
    </row>
    <row r="69" spans="1:14" x14ac:dyDescent="0.3">
      <c r="A69" s="1">
        <v>44019</v>
      </c>
      <c r="B69">
        <v>421</v>
      </c>
      <c r="C69">
        <v>292</v>
      </c>
      <c r="D69">
        <v>226</v>
      </c>
      <c r="E69">
        <f>IF(AND(owoce[[#This Row],[dostawa_porzeczek]]&gt;owoce[[#This Row],[dostawa_truskawek]],owoce[[#This Row],[dostawa_porzeczek]]&gt;owoce[[#This Row],[dostawa_malin]]),1,0)</f>
        <v>0</v>
      </c>
      <c r="F69">
        <f>IF(OR(J68="MALINA",L68="MALINA"),(F68-MIN(K68,I68))+owoce[[#This Row],[dostawa_malin]],F68+owoce[[#This Row],[dostawa_malin]])</f>
        <v>421</v>
      </c>
      <c r="G69">
        <f>IF(OR(J68="TRUSKAWKA",L68="TRUSKAWKA"),(G68-MIN(K68,I68)+owoce[[#This Row],[dostawa_truskawek]]),(G68+owoce[[#This Row],[dostawa_truskawek]]))</f>
        <v>587</v>
      </c>
      <c r="H69">
        <f>IF(OR(J68="PORZECZKA",L68="PORZECZKA"),(H68-MIN(K68,I68)+owoce[[#This Row],[dostawa_porzeczek]]),(H68+owoce[[#This Row],[dostawa_porzeczek]]))</f>
        <v>459</v>
      </c>
      <c r="I69">
        <f>MAX(owoce[[#This Row],[magazyn_maliny]:[magazyn_przeczki]])</f>
        <v>587</v>
      </c>
      <c r="J69" t="str">
        <f>IF(owoce[[#This Row],[składnik 1 masa]]=owoce[[#This Row],[magazyn_maliny]],"MALINA",IF(owoce[[#This Row],[składnik 1 masa]]=owoce[[#This Row],[magazyn_truskawek]],"TRUSKAWKA","PORZECZKA"))</f>
        <v>TRUSKAWKA</v>
      </c>
      <c r="K69">
        <f>LARGE(owoce[[#This Row],[magazyn_maliny]:[magazyn_przeczki]],2)</f>
        <v>459</v>
      </c>
      <c r="L69" t="str">
        <f>IF(owoce[[#This Row],[składnik 2 masa]]=owoce[[#This Row],[magazyn_maliny]],"MALINA",IF(owoce[[#This Row],[składnik 2 masa]]=owoce[[#This Row],[magazyn_truskawek]],"TRUSKAWKA","PORZECZKA"))</f>
        <v>PORZECZKA</v>
      </c>
      <c r="M6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69" s="7">
        <f>MIN(owoce[[#This Row],[składnik 2 masa]],owoce[[#This Row],[składnik 1 masa]])*2</f>
        <v>918</v>
      </c>
    </row>
    <row r="70" spans="1:14" x14ac:dyDescent="0.3">
      <c r="A70" s="1">
        <v>44020</v>
      </c>
      <c r="B70">
        <v>334</v>
      </c>
      <c r="C70">
        <v>353</v>
      </c>
      <c r="D70">
        <v>282</v>
      </c>
      <c r="E70">
        <f>IF(AND(owoce[[#This Row],[dostawa_porzeczek]]&gt;owoce[[#This Row],[dostawa_truskawek]],owoce[[#This Row],[dostawa_porzeczek]]&gt;owoce[[#This Row],[dostawa_malin]]),1,0)</f>
        <v>0</v>
      </c>
      <c r="F70">
        <f>IF(OR(J69="MALINA",L69="MALINA"),(F69-MIN(K69,I69))+owoce[[#This Row],[dostawa_malin]],F69+owoce[[#This Row],[dostawa_malin]])</f>
        <v>755</v>
      </c>
      <c r="G70">
        <f>IF(OR(J69="TRUSKAWKA",L69="TRUSKAWKA"),(G69-MIN(K69,I69)+owoce[[#This Row],[dostawa_truskawek]]),(G69+owoce[[#This Row],[dostawa_truskawek]]))</f>
        <v>481</v>
      </c>
      <c r="H70">
        <f>IF(OR(J69="PORZECZKA",L69="PORZECZKA"),(H69-MIN(K69,I69)+owoce[[#This Row],[dostawa_porzeczek]]),(H69+owoce[[#This Row],[dostawa_porzeczek]]))</f>
        <v>282</v>
      </c>
      <c r="I70">
        <f>MAX(owoce[[#This Row],[magazyn_maliny]:[magazyn_przeczki]])</f>
        <v>755</v>
      </c>
      <c r="J70" t="str">
        <f>IF(owoce[[#This Row],[składnik 1 masa]]=owoce[[#This Row],[magazyn_maliny]],"MALINA",IF(owoce[[#This Row],[składnik 1 masa]]=owoce[[#This Row],[magazyn_truskawek]],"TRUSKAWKA","PORZECZKA"))</f>
        <v>MALINA</v>
      </c>
      <c r="K70">
        <f>LARGE(owoce[[#This Row],[magazyn_maliny]:[magazyn_przeczki]],2)</f>
        <v>481</v>
      </c>
      <c r="L70" t="str">
        <f>IF(owoce[[#This Row],[składnik 2 masa]]=owoce[[#This Row],[magazyn_maliny]],"MALINA",IF(owoce[[#This Row],[składnik 2 masa]]=owoce[[#This Row],[magazyn_truskawek]],"TRUSKAWKA","PORZECZKA"))</f>
        <v>TRUSKAWKA</v>
      </c>
      <c r="M7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70" s="7">
        <f>MIN(owoce[[#This Row],[składnik 2 masa]],owoce[[#This Row],[składnik 1 masa]])*2</f>
        <v>962</v>
      </c>
    </row>
    <row r="71" spans="1:14" x14ac:dyDescent="0.3">
      <c r="A71" s="1">
        <v>44021</v>
      </c>
      <c r="B71">
        <v>282</v>
      </c>
      <c r="C71">
        <v>329</v>
      </c>
      <c r="D71">
        <v>262</v>
      </c>
      <c r="E71">
        <f>IF(AND(owoce[[#This Row],[dostawa_porzeczek]]&gt;owoce[[#This Row],[dostawa_truskawek]],owoce[[#This Row],[dostawa_porzeczek]]&gt;owoce[[#This Row],[dostawa_malin]]),1,0)</f>
        <v>0</v>
      </c>
      <c r="F71">
        <f>IF(OR(J70="MALINA",L70="MALINA"),(F70-MIN(K70,I70))+owoce[[#This Row],[dostawa_malin]],F70+owoce[[#This Row],[dostawa_malin]])</f>
        <v>556</v>
      </c>
      <c r="G71">
        <f>IF(OR(J70="TRUSKAWKA",L70="TRUSKAWKA"),(G70-MIN(K70,I70)+owoce[[#This Row],[dostawa_truskawek]]),(G70+owoce[[#This Row],[dostawa_truskawek]]))</f>
        <v>329</v>
      </c>
      <c r="H71">
        <f>IF(OR(J70="PORZECZKA",L70="PORZECZKA"),(H70-MIN(K70,I70)+owoce[[#This Row],[dostawa_porzeczek]]),(H70+owoce[[#This Row],[dostawa_porzeczek]]))</f>
        <v>544</v>
      </c>
      <c r="I71">
        <f>MAX(owoce[[#This Row],[magazyn_maliny]:[magazyn_przeczki]])</f>
        <v>556</v>
      </c>
      <c r="J71" t="str">
        <f>IF(owoce[[#This Row],[składnik 1 masa]]=owoce[[#This Row],[magazyn_maliny]],"MALINA",IF(owoce[[#This Row],[składnik 1 masa]]=owoce[[#This Row],[magazyn_truskawek]],"TRUSKAWKA","PORZECZKA"))</f>
        <v>MALINA</v>
      </c>
      <c r="K71">
        <f>LARGE(owoce[[#This Row],[magazyn_maliny]:[magazyn_przeczki]],2)</f>
        <v>544</v>
      </c>
      <c r="L71" t="str">
        <f>IF(owoce[[#This Row],[składnik 2 masa]]=owoce[[#This Row],[magazyn_maliny]],"MALINA",IF(owoce[[#This Row],[składnik 2 masa]]=owoce[[#This Row],[magazyn_truskawek]],"TRUSKAWKA","PORZECZKA"))</f>
        <v>PORZECZKA</v>
      </c>
      <c r="M7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71" s="7">
        <f>MIN(owoce[[#This Row],[składnik 2 masa]],owoce[[#This Row],[składnik 1 masa]])*2</f>
        <v>1088</v>
      </c>
    </row>
    <row r="72" spans="1:14" x14ac:dyDescent="0.3">
      <c r="A72" s="1">
        <v>44022</v>
      </c>
      <c r="B72">
        <v>356</v>
      </c>
      <c r="C72">
        <v>331</v>
      </c>
      <c r="D72">
        <v>290</v>
      </c>
      <c r="E72">
        <f>IF(AND(owoce[[#This Row],[dostawa_porzeczek]]&gt;owoce[[#This Row],[dostawa_truskawek]],owoce[[#This Row],[dostawa_porzeczek]]&gt;owoce[[#This Row],[dostawa_malin]]),1,0)</f>
        <v>0</v>
      </c>
      <c r="F72">
        <f>IF(OR(J71="MALINA",L71="MALINA"),(F71-MIN(K71,I71))+owoce[[#This Row],[dostawa_malin]],F71+owoce[[#This Row],[dostawa_malin]])</f>
        <v>368</v>
      </c>
      <c r="G72">
        <f>IF(OR(J71="TRUSKAWKA",L71="TRUSKAWKA"),(G71-MIN(K71,I71)+owoce[[#This Row],[dostawa_truskawek]]),(G71+owoce[[#This Row],[dostawa_truskawek]]))</f>
        <v>660</v>
      </c>
      <c r="H72">
        <f>IF(OR(J71="PORZECZKA",L71="PORZECZKA"),(H71-MIN(K71,I71)+owoce[[#This Row],[dostawa_porzeczek]]),(H71+owoce[[#This Row],[dostawa_porzeczek]]))</f>
        <v>290</v>
      </c>
      <c r="I72">
        <f>MAX(owoce[[#This Row],[magazyn_maliny]:[magazyn_przeczki]])</f>
        <v>660</v>
      </c>
      <c r="J72" t="str">
        <f>IF(owoce[[#This Row],[składnik 1 masa]]=owoce[[#This Row],[magazyn_maliny]],"MALINA",IF(owoce[[#This Row],[składnik 1 masa]]=owoce[[#This Row],[magazyn_truskawek]],"TRUSKAWKA","PORZECZKA"))</f>
        <v>TRUSKAWKA</v>
      </c>
      <c r="K72">
        <f>LARGE(owoce[[#This Row],[magazyn_maliny]:[magazyn_przeczki]],2)</f>
        <v>368</v>
      </c>
      <c r="L72" t="str">
        <f>IF(owoce[[#This Row],[składnik 2 masa]]=owoce[[#This Row],[magazyn_maliny]],"MALINA",IF(owoce[[#This Row],[składnik 2 masa]]=owoce[[#This Row],[magazyn_truskawek]],"TRUSKAWKA","PORZECZKA"))</f>
        <v>MALINA</v>
      </c>
      <c r="M7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72" s="7">
        <f>MIN(owoce[[#This Row],[składnik 2 masa]],owoce[[#This Row],[składnik 1 masa]])*2</f>
        <v>736</v>
      </c>
    </row>
    <row r="73" spans="1:14" x14ac:dyDescent="0.3">
      <c r="A73" s="1">
        <v>44023</v>
      </c>
      <c r="B73">
        <v>307</v>
      </c>
      <c r="C73">
        <v>394</v>
      </c>
      <c r="D73">
        <v>256</v>
      </c>
      <c r="E73">
        <f>IF(AND(owoce[[#This Row],[dostawa_porzeczek]]&gt;owoce[[#This Row],[dostawa_truskawek]],owoce[[#This Row],[dostawa_porzeczek]]&gt;owoce[[#This Row],[dostawa_malin]]),1,0)</f>
        <v>0</v>
      </c>
      <c r="F73">
        <f>IF(OR(J72="MALINA",L72="MALINA"),(F72-MIN(K72,I72))+owoce[[#This Row],[dostawa_malin]],F72+owoce[[#This Row],[dostawa_malin]])</f>
        <v>307</v>
      </c>
      <c r="G73">
        <f>IF(OR(J72="TRUSKAWKA",L72="TRUSKAWKA"),(G72-MIN(K72,I72)+owoce[[#This Row],[dostawa_truskawek]]),(G72+owoce[[#This Row],[dostawa_truskawek]]))</f>
        <v>686</v>
      </c>
      <c r="H73">
        <f>IF(OR(J72="PORZECZKA",L72="PORZECZKA"),(H72-MIN(K72,I72)+owoce[[#This Row],[dostawa_porzeczek]]),(H72+owoce[[#This Row],[dostawa_porzeczek]]))</f>
        <v>546</v>
      </c>
      <c r="I73">
        <f>MAX(owoce[[#This Row],[magazyn_maliny]:[magazyn_przeczki]])</f>
        <v>686</v>
      </c>
      <c r="J73" t="str">
        <f>IF(owoce[[#This Row],[składnik 1 masa]]=owoce[[#This Row],[magazyn_maliny]],"MALINA",IF(owoce[[#This Row],[składnik 1 masa]]=owoce[[#This Row],[magazyn_truskawek]],"TRUSKAWKA","PORZECZKA"))</f>
        <v>TRUSKAWKA</v>
      </c>
      <c r="K73">
        <f>LARGE(owoce[[#This Row],[magazyn_maliny]:[magazyn_przeczki]],2)</f>
        <v>546</v>
      </c>
      <c r="L73" t="str">
        <f>IF(owoce[[#This Row],[składnik 2 masa]]=owoce[[#This Row],[magazyn_maliny]],"MALINA",IF(owoce[[#This Row],[składnik 2 masa]]=owoce[[#This Row],[magazyn_truskawek]],"TRUSKAWKA","PORZECZKA"))</f>
        <v>PORZECZKA</v>
      </c>
      <c r="M7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73" s="7">
        <f>MIN(owoce[[#This Row],[składnik 2 masa]],owoce[[#This Row],[składnik 1 masa]])*2</f>
        <v>1092</v>
      </c>
    </row>
    <row r="74" spans="1:14" x14ac:dyDescent="0.3">
      <c r="A74" s="1">
        <v>44024</v>
      </c>
      <c r="B74">
        <v>441</v>
      </c>
      <c r="C74">
        <v>271</v>
      </c>
      <c r="D74">
        <v>292</v>
      </c>
      <c r="E74">
        <f>IF(AND(owoce[[#This Row],[dostawa_porzeczek]]&gt;owoce[[#This Row],[dostawa_truskawek]],owoce[[#This Row],[dostawa_porzeczek]]&gt;owoce[[#This Row],[dostawa_malin]]),1,0)</f>
        <v>0</v>
      </c>
      <c r="F74">
        <f>IF(OR(J73="MALINA",L73="MALINA"),(F73-MIN(K73,I73))+owoce[[#This Row],[dostawa_malin]],F73+owoce[[#This Row],[dostawa_malin]])</f>
        <v>748</v>
      </c>
      <c r="G74">
        <f>IF(OR(J73="TRUSKAWKA",L73="TRUSKAWKA"),(G73-MIN(K73,I73)+owoce[[#This Row],[dostawa_truskawek]]),(G73+owoce[[#This Row],[dostawa_truskawek]]))</f>
        <v>411</v>
      </c>
      <c r="H74">
        <f>IF(OR(J73="PORZECZKA",L73="PORZECZKA"),(H73-MIN(K73,I73)+owoce[[#This Row],[dostawa_porzeczek]]),(H73+owoce[[#This Row],[dostawa_porzeczek]]))</f>
        <v>292</v>
      </c>
      <c r="I74">
        <f>MAX(owoce[[#This Row],[magazyn_maliny]:[magazyn_przeczki]])</f>
        <v>748</v>
      </c>
      <c r="J74" t="str">
        <f>IF(owoce[[#This Row],[składnik 1 masa]]=owoce[[#This Row],[magazyn_maliny]],"MALINA",IF(owoce[[#This Row],[składnik 1 masa]]=owoce[[#This Row],[magazyn_truskawek]],"TRUSKAWKA","PORZECZKA"))</f>
        <v>MALINA</v>
      </c>
      <c r="K74">
        <f>LARGE(owoce[[#This Row],[magazyn_maliny]:[magazyn_przeczki]],2)</f>
        <v>411</v>
      </c>
      <c r="L74" t="str">
        <f>IF(owoce[[#This Row],[składnik 2 masa]]=owoce[[#This Row],[magazyn_maliny]],"MALINA",IF(owoce[[#This Row],[składnik 2 masa]]=owoce[[#This Row],[magazyn_truskawek]],"TRUSKAWKA","PORZECZKA"))</f>
        <v>TRUSKAWKA</v>
      </c>
      <c r="M7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74" s="7">
        <f>MIN(owoce[[#This Row],[składnik 2 masa]],owoce[[#This Row],[składnik 1 masa]])*2</f>
        <v>822</v>
      </c>
    </row>
    <row r="75" spans="1:14" x14ac:dyDescent="0.3">
      <c r="A75" s="1">
        <v>44025</v>
      </c>
      <c r="B75">
        <v>407</v>
      </c>
      <c r="C75">
        <v>311</v>
      </c>
      <c r="D75">
        <v>280</v>
      </c>
      <c r="E75">
        <f>IF(AND(owoce[[#This Row],[dostawa_porzeczek]]&gt;owoce[[#This Row],[dostawa_truskawek]],owoce[[#This Row],[dostawa_porzeczek]]&gt;owoce[[#This Row],[dostawa_malin]]),1,0)</f>
        <v>0</v>
      </c>
      <c r="F75">
        <f>IF(OR(J74="MALINA",L74="MALINA"),(F74-MIN(K74,I74))+owoce[[#This Row],[dostawa_malin]],F74+owoce[[#This Row],[dostawa_malin]])</f>
        <v>744</v>
      </c>
      <c r="G75">
        <f>IF(OR(J74="TRUSKAWKA",L74="TRUSKAWKA"),(G74-MIN(K74,I74)+owoce[[#This Row],[dostawa_truskawek]]),(G74+owoce[[#This Row],[dostawa_truskawek]]))</f>
        <v>311</v>
      </c>
      <c r="H75">
        <f>IF(OR(J74="PORZECZKA",L74="PORZECZKA"),(H74-MIN(K74,I74)+owoce[[#This Row],[dostawa_porzeczek]]),(H74+owoce[[#This Row],[dostawa_porzeczek]]))</f>
        <v>572</v>
      </c>
      <c r="I75">
        <f>MAX(owoce[[#This Row],[magazyn_maliny]:[magazyn_przeczki]])</f>
        <v>744</v>
      </c>
      <c r="J75" t="str">
        <f>IF(owoce[[#This Row],[składnik 1 masa]]=owoce[[#This Row],[magazyn_maliny]],"MALINA",IF(owoce[[#This Row],[składnik 1 masa]]=owoce[[#This Row],[magazyn_truskawek]],"TRUSKAWKA","PORZECZKA"))</f>
        <v>MALINA</v>
      </c>
      <c r="K75">
        <f>LARGE(owoce[[#This Row],[magazyn_maliny]:[magazyn_przeczki]],2)</f>
        <v>572</v>
      </c>
      <c r="L75" t="str">
        <f>IF(owoce[[#This Row],[składnik 2 masa]]=owoce[[#This Row],[magazyn_maliny]],"MALINA",IF(owoce[[#This Row],[składnik 2 masa]]=owoce[[#This Row],[magazyn_truskawek]],"TRUSKAWKA","PORZECZKA"))</f>
        <v>PORZECZKA</v>
      </c>
      <c r="M7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75" s="7">
        <f>MIN(owoce[[#This Row],[składnik 2 masa]],owoce[[#This Row],[składnik 1 masa]])*2</f>
        <v>1144</v>
      </c>
    </row>
    <row r="76" spans="1:14" x14ac:dyDescent="0.3">
      <c r="A76" s="1">
        <v>44026</v>
      </c>
      <c r="B76">
        <v>480</v>
      </c>
      <c r="C76">
        <v>342</v>
      </c>
      <c r="D76">
        <v>292</v>
      </c>
      <c r="E76">
        <f>IF(AND(owoce[[#This Row],[dostawa_porzeczek]]&gt;owoce[[#This Row],[dostawa_truskawek]],owoce[[#This Row],[dostawa_porzeczek]]&gt;owoce[[#This Row],[dostawa_malin]]),1,0)</f>
        <v>0</v>
      </c>
      <c r="F76">
        <f>IF(OR(J75="MALINA",L75="MALINA"),(F75-MIN(K75,I75))+owoce[[#This Row],[dostawa_malin]],F75+owoce[[#This Row],[dostawa_malin]])</f>
        <v>652</v>
      </c>
      <c r="G76">
        <f>IF(OR(J75="TRUSKAWKA",L75="TRUSKAWKA"),(G75-MIN(K75,I75)+owoce[[#This Row],[dostawa_truskawek]]),(G75+owoce[[#This Row],[dostawa_truskawek]]))</f>
        <v>653</v>
      </c>
      <c r="H76">
        <f>IF(OR(J75="PORZECZKA",L75="PORZECZKA"),(H75-MIN(K75,I75)+owoce[[#This Row],[dostawa_porzeczek]]),(H75+owoce[[#This Row],[dostawa_porzeczek]]))</f>
        <v>292</v>
      </c>
      <c r="I76">
        <f>MAX(owoce[[#This Row],[magazyn_maliny]:[magazyn_przeczki]])</f>
        <v>653</v>
      </c>
      <c r="J76" t="str">
        <f>IF(owoce[[#This Row],[składnik 1 masa]]=owoce[[#This Row],[magazyn_maliny]],"MALINA",IF(owoce[[#This Row],[składnik 1 masa]]=owoce[[#This Row],[magazyn_truskawek]],"TRUSKAWKA","PORZECZKA"))</f>
        <v>TRUSKAWKA</v>
      </c>
      <c r="K76">
        <f>LARGE(owoce[[#This Row],[magazyn_maliny]:[magazyn_przeczki]],2)</f>
        <v>652</v>
      </c>
      <c r="L76" t="str">
        <f>IF(owoce[[#This Row],[składnik 2 masa]]=owoce[[#This Row],[magazyn_maliny]],"MALINA",IF(owoce[[#This Row],[składnik 2 masa]]=owoce[[#This Row],[magazyn_truskawek]],"TRUSKAWKA","PORZECZKA"))</f>
        <v>MALINA</v>
      </c>
      <c r="M7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76" s="7">
        <f>MIN(owoce[[#This Row],[składnik 2 masa]],owoce[[#This Row],[składnik 1 masa]])*2</f>
        <v>1304</v>
      </c>
    </row>
    <row r="77" spans="1:14" x14ac:dyDescent="0.3">
      <c r="A77" s="1">
        <v>44027</v>
      </c>
      <c r="B77">
        <v>494</v>
      </c>
      <c r="C77">
        <v>310</v>
      </c>
      <c r="D77">
        <v>275</v>
      </c>
      <c r="E77">
        <f>IF(AND(owoce[[#This Row],[dostawa_porzeczek]]&gt;owoce[[#This Row],[dostawa_truskawek]],owoce[[#This Row],[dostawa_porzeczek]]&gt;owoce[[#This Row],[dostawa_malin]]),1,0)</f>
        <v>0</v>
      </c>
      <c r="F77">
        <f>IF(OR(J76="MALINA",L76="MALINA"),(F76-MIN(K76,I76))+owoce[[#This Row],[dostawa_malin]],F76+owoce[[#This Row],[dostawa_malin]])</f>
        <v>494</v>
      </c>
      <c r="G77">
        <f>IF(OR(J76="TRUSKAWKA",L76="TRUSKAWKA"),(G76-MIN(K76,I76)+owoce[[#This Row],[dostawa_truskawek]]),(G76+owoce[[#This Row],[dostawa_truskawek]]))</f>
        <v>311</v>
      </c>
      <c r="H77">
        <f>IF(OR(J76="PORZECZKA",L76="PORZECZKA"),(H76-MIN(K76,I76)+owoce[[#This Row],[dostawa_porzeczek]]),(H76+owoce[[#This Row],[dostawa_porzeczek]]))</f>
        <v>567</v>
      </c>
      <c r="I77">
        <f>MAX(owoce[[#This Row],[magazyn_maliny]:[magazyn_przeczki]])</f>
        <v>567</v>
      </c>
      <c r="J77" t="str">
        <f>IF(owoce[[#This Row],[składnik 1 masa]]=owoce[[#This Row],[magazyn_maliny]],"MALINA",IF(owoce[[#This Row],[składnik 1 masa]]=owoce[[#This Row],[magazyn_truskawek]],"TRUSKAWKA","PORZECZKA"))</f>
        <v>PORZECZKA</v>
      </c>
      <c r="K77">
        <f>LARGE(owoce[[#This Row],[magazyn_maliny]:[magazyn_przeczki]],2)</f>
        <v>494</v>
      </c>
      <c r="L77" t="str">
        <f>IF(owoce[[#This Row],[składnik 2 masa]]=owoce[[#This Row],[magazyn_maliny]],"MALINA",IF(owoce[[#This Row],[składnik 2 masa]]=owoce[[#This Row],[magazyn_truskawek]],"TRUSKAWKA","PORZECZKA"))</f>
        <v>MALINA</v>
      </c>
      <c r="M7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77" s="7">
        <f>MIN(owoce[[#This Row],[składnik 2 masa]],owoce[[#This Row],[składnik 1 masa]])*2</f>
        <v>988</v>
      </c>
    </row>
    <row r="78" spans="1:14" x14ac:dyDescent="0.3">
      <c r="A78" s="1">
        <v>44028</v>
      </c>
      <c r="B78">
        <v>493</v>
      </c>
      <c r="C78">
        <v>431</v>
      </c>
      <c r="D78">
        <v>283</v>
      </c>
      <c r="E78">
        <f>IF(AND(owoce[[#This Row],[dostawa_porzeczek]]&gt;owoce[[#This Row],[dostawa_truskawek]],owoce[[#This Row],[dostawa_porzeczek]]&gt;owoce[[#This Row],[dostawa_malin]]),1,0)</f>
        <v>0</v>
      </c>
      <c r="F78">
        <f>IF(OR(J77="MALINA",L77="MALINA"),(F77-MIN(K77,I77))+owoce[[#This Row],[dostawa_malin]],F77+owoce[[#This Row],[dostawa_malin]])</f>
        <v>493</v>
      </c>
      <c r="G78">
        <f>IF(OR(J77="TRUSKAWKA",L77="TRUSKAWKA"),(G77-MIN(K77,I77)+owoce[[#This Row],[dostawa_truskawek]]),(G77+owoce[[#This Row],[dostawa_truskawek]]))</f>
        <v>742</v>
      </c>
      <c r="H78">
        <f>IF(OR(J77="PORZECZKA",L77="PORZECZKA"),(H77-MIN(K77,I77)+owoce[[#This Row],[dostawa_porzeczek]]),(H77+owoce[[#This Row],[dostawa_porzeczek]]))</f>
        <v>356</v>
      </c>
      <c r="I78">
        <f>MAX(owoce[[#This Row],[magazyn_maliny]:[magazyn_przeczki]])</f>
        <v>742</v>
      </c>
      <c r="J78" t="str">
        <f>IF(owoce[[#This Row],[składnik 1 masa]]=owoce[[#This Row],[magazyn_maliny]],"MALINA",IF(owoce[[#This Row],[składnik 1 masa]]=owoce[[#This Row],[magazyn_truskawek]],"TRUSKAWKA","PORZECZKA"))</f>
        <v>TRUSKAWKA</v>
      </c>
      <c r="K78">
        <f>LARGE(owoce[[#This Row],[magazyn_maliny]:[magazyn_przeczki]],2)</f>
        <v>493</v>
      </c>
      <c r="L78" t="str">
        <f>IF(owoce[[#This Row],[składnik 2 masa]]=owoce[[#This Row],[magazyn_maliny]],"MALINA",IF(owoce[[#This Row],[składnik 2 masa]]=owoce[[#This Row],[magazyn_truskawek]],"TRUSKAWKA","PORZECZKA"))</f>
        <v>MALINA</v>
      </c>
      <c r="M7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78" s="7">
        <f>MIN(owoce[[#This Row],[składnik 2 masa]],owoce[[#This Row],[składnik 1 masa]])*2</f>
        <v>986</v>
      </c>
    </row>
    <row r="79" spans="1:14" x14ac:dyDescent="0.3">
      <c r="A79" s="1">
        <v>44029</v>
      </c>
      <c r="B79">
        <v>302</v>
      </c>
      <c r="C79">
        <v>415</v>
      </c>
      <c r="D79">
        <v>297</v>
      </c>
      <c r="E79">
        <f>IF(AND(owoce[[#This Row],[dostawa_porzeczek]]&gt;owoce[[#This Row],[dostawa_truskawek]],owoce[[#This Row],[dostawa_porzeczek]]&gt;owoce[[#This Row],[dostawa_malin]]),1,0)</f>
        <v>0</v>
      </c>
      <c r="F79">
        <f>IF(OR(J78="MALINA",L78="MALINA"),(F78-MIN(K78,I78))+owoce[[#This Row],[dostawa_malin]],F78+owoce[[#This Row],[dostawa_malin]])</f>
        <v>302</v>
      </c>
      <c r="G79">
        <f>IF(OR(J78="TRUSKAWKA",L78="TRUSKAWKA"),(G78-MIN(K78,I78)+owoce[[#This Row],[dostawa_truskawek]]),(G78+owoce[[#This Row],[dostawa_truskawek]]))</f>
        <v>664</v>
      </c>
      <c r="H79">
        <f>IF(OR(J78="PORZECZKA",L78="PORZECZKA"),(H78-MIN(K78,I78)+owoce[[#This Row],[dostawa_porzeczek]]),(H78+owoce[[#This Row],[dostawa_porzeczek]]))</f>
        <v>653</v>
      </c>
      <c r="I79">
        <f>MAX(owoce[[#This Row],[magazyn_maliny]:[magazyn_przeczki]])</f>
        <v>664</v>
      </c>
      <c r="J79" t="str">
        <f>IF(owoce[[#This Row],[składnik 1 masa]]=owoce[[#This Row],[magazyn_maliny]],"MALINA",IF(owoce[[#This Row],[składnik 1 masa]]=owoce[[#This Row],[magazyn_truskawek]],"TRUSKAWKA","PORZECZKA"))</f>
        <v>TRUSKAWKA</v>
      </c>
      <c r="K79">
        <f>LARGE(owoce[[#This Row],[magazyn_maliny]:[magazyn_przeczki]],2)</f>
        <v>653</v>
      </c>
      <c r="L79" t="str">
        <f>IF(owoce[[#This Row],[składnik 2 masa]]=owoce[[#This Row],[magazyn_maliny]],"MALINA",IF(owoce[[#This Row],[składnik 2 masa]]=owoce[[#This Row],[magazyn_truskawek]],"TRUSKAWKA","PORZECZKA"))</f>
        <v>PORZECZKA</v>
      </c>
      <c r="M7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79" s="7">
        <f>MIN(owoce[[#This Row],[składnik 2 masa]],owoce[[#This Row],[składnik 1 masa]])*2</f>
        <v>1306</v>
      </c>
    </row>
    <row r="80" spans="1:14" x14ac:dyDescent="0.3">
      <c r="A80" s="1">
        <v>44030</v>
      </c>
      <c r="B80">
        <v>331</v>
      </c>
      <c r="C80">
        <v>353</v>
      </c>
      <c r="D80">
        <v>373</v>
      </c>
      <c r="E80">
        <f>IF(AND(owoce[[#This Row],[dostawa_porzeczek]]&gt;owoce[[#This Row],[dostawa_truskawek]],owoce[[#This Row],[dostawa_porzeczek]]&gt;owoce[[#This Row],[dostawa_malin]]),1,0)</f>
        <v>1</v>
      </c>
      <c r="F80">
        <f>IF(OR(J79="MALINA",L79="MALINA"),(F79-MIN(K79,I79))+owoce[[#This Row],[dostawa_malin]],F79+owoce[[#This Row],[dostawa_malin]])</f>
        <v>633</v>
      </c>
      <c r="G80">
        <f>IF(OR(J79="TRUSKAWKA",L79="TRUSKAWKA"),(G79-MIN(K79,I79)+owoce[[#This Row],[dostawa_truskawek]]),(G79+owoce[[#This Row],[dostawa_truskawek]]))</f>
        <v>364</v>
      </c>
      <c r="H80">
        <f>IF(OR(J79="PORZECZKA",L79="PORZECZKA"),(H79-MIN(K79,I79)+owoce[[#This Row],[dostawa_porzeczek]]),(H79+owoce[[#This Row],[dostawa_porzeczek]]))</f>
        <v>373</v>
      </c>
      <c r="I80">
        <f>MAX(owoce[[#This Row],[magazyn_maliny]:[magazyn_przeczki]])</f>
        <v>633</v>
      </c>
      <c r="J80" t="str">
        <f>IF(owoce[[#This Row],[składnik 1 masa]]=owoce[[#This Row],[magazyn_maliny]],"MALINA",IF(owoce[[#This Row],[składnik 1 masa]]=owoce[[#This Row],[magazyn_truskawek]],"TRUSKAWKA","PORZECZKA"))</f>
        <v>MALINA</v>
      </c>
      <c r="K80">
        <f>LARGE(owoce[[#This Row],[magazyn_maliny]:[magazyn_przeczki]],2)</f>
        <v>373</v>
      </c>
      <c r="L80" t="str">
        <f>IF(owoce[[#This Row],[składnik 2 masa]]=owoce[[#This Row],[magazyn_maliny]],"MALINA",IF(owoce[[#This Row],[składnik 2 masa]]=owoce[[#This Row],[magazyn_truskawek]],"TRUSKAWKA","PORZECZKA"))</f>
        <v>PORZECZKA</v>
      </c>
      <c r="M8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80" s="7">
        <f>MIN(owoce[[#This Row],[składnik 2 masa]],owoce[[#This Row],[składnik 1 masa]])*2</f>
        <v>746</v>
      </c>
    </row>
    <row r="81" spans="1:14" x14ac:dyDescent="0.3">
      <c r="A81" s="1">
        <v>44031</v>
      </c>
      <c r="B81">
        <v>486</v>
      </c>
      <c r="C81">
        <v>323</v>
      </c>
      <c r="D81">
        <v>359</v>
      </c>
      <c r="E81">
        <f>IF(AND(owoce[[#This Row],[dostawa_porzeczek]]&gt;owoce[[#This Row],[dostawa_truskawek]],owoce[[#This Row],[dostawa_porzeczek]]&gt;owoce[[#This Row],[dostawa_malin]]),1,0)</f>
        <v>0</v>
      </c>
      <c r="F81">
        <f>IF(OR(J80="MALINA",L80="MALINA"),(F80-MIN(K80,I80))+owoce[[#This Row],[dostawa_malin]],F80+owoce[[#This Row],[dostawa_malin]])</f>
        <v>746</v>
      </c>
      <c r="G81">
        <f>IF(OR(J80="TRUSKAWKA",L80="TRUSKAWKA"),(G80-MIN(K80,I80)+owoce[[#This Row],[dostawa_truskawek]]),(G80+owoce[[#This Row],[dostawa_truskawek]]))</f>
        <v>687</v>
      </c>
      <c r="H81">
        <f>IF(OR(J80="PORZECZKA",L80="PORZECZKA"),(H80-MIN(K80,I80)+owoce[[#This Row],[dostawa_porzeczek]]),(H80+owoce[[#This Row],[dostawa_porzeczek]]))</f>
        <v>359</v>
      </c>
      <c r="I81">
        <f>MAX(owoce[[#This Row],[magazyn_maliny]:[magazyn_przeczki]])</f>
        <v>746</v>
      </c>
      <c r="J81" t="str">
        <f>IF(owoce[[#This Row],[składnik 1 masa]]=owoce[[#This Row],[magazyn_maliny]],"MALINA",IF(owoce[[#This Row],[składnik 1 masa]]=owoce[[#This Row],[magazyn_truskawek]],"TRUSKAWKA","PORZECZKA"))</f>
        <v>MALINA</v>
      </c>
      <c r="K81">
        <f>LARGE(owoce[[#This Row],[magazyn_maliny]:[magazyn_przeczki]],2)</f>
        <v>687</v>
      </c>
      <c r="L81" t="str">
        <f>IF(owoce[[#This Row],[składnik 2 masa]]=owoce[[#This Row],[magazyn_maliny]],"MALINA",IF(owoce[[#This Row],[składnik 2 masa]]=owoce[[#This Row],[magazyn_truskawek]],"TRUSKAWKA","PORZECZKA"))</f>
        <v>TRUSKAWKA</v>
      </c>
      <c r="M8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81" s="7">
        <f>MIN(owoce[[#This Row],[składnik 2 masa]],owoce[[#This Row],[składnik 1 masa]])*2</f>
        <v>1374</v>
      </c>
    </row>
    <row r="82" spans="1:14" x14ac:dyDescent="0.3">
      <c r="A82" s="1">
        <v>44032</v>
      </c>
      <c r="B82">
        <v>360</v>
      </c>
      <c r="C82">
        <v>331</v>
      </c>
      <c r="D82">
        <v>445</v>
      </c>
      <c r="E82">
        <f>IF(AND(owoce[[#This Row],[dostawa_porzeczek]]&gt;owoce[[#This Row],[dostawa_truskawek]],owoce[[#This Row],[dostawa_porzeczek]]&gt;owoce[[#This Row],[dostawa_malin]]),1,0)</f>
        <v>1</v>
      </c>
      <c r="F82">
        <f>IF(OR(J81="MALINA",L81="MALINA"),(F81-MIN(K81,I81))+owoce[[#This Row],[dostawa_malin]],F81+owoce[[#This Row],[dostawa_malin]])</f>
        <v>419</v>
      </c>
      <c r="G82">
        <f>IF(OR(J81="TRUSKAWKA",L81="TRUSKAWKA"),(G81-MIN(K81,I81)+owoce[[#This Row],[dostawa_truskawek]]),(G81+owoce[[#This Row],[dostawa_truskawek]]))</f>
        <v>331</v>
      </c>
      <c r="H82">
        <f>IF(OR(J81="PORZECZKA",L81="PORZECZKA"),(H81-MIN(K81,I81)+owoce[[#This Row],[dostawa_porzeczek]]),(H81+owoce[[#This Row],[dostawa_porzeczek]]))</f>
        <v>804</v>
      </c>
      <c r="I82">
        <f>MAX(owoce[[#This Row],[magazyn_maliny]:[magazyn_przeczki]])</f>
        <v>804</v>
      </c>
      <c r="J82" t="str">
        <f>IF(owoce[[#This Row],[składnik 1 masa]]=owoce[[#This Row],[magazyn_maliny]],"MALINA",IF(owoce[[#This Row],[składnik 1 masa]]=owoce[[#This Row],[magazyn_truskawek]],"TRUSKAWKA","PORZECZKA"))</f>
        <v>PORZECZKA</v>
      </c>
      <c r="K82">
        <f>LARGE(owoce[[#This Row],[magazyn_maliny]:[magazyn_przeczki]],2)</f>
        <v>419</v>
      </c>
      <c r="L82" t="str">
        <f>IF(owoce[[#This Row],[składnik 2 masa]]=owoce[[#This Row],[magazyn_maliny]],"MALINA",IF(owoce[[#This Row],[składnik 2 masa]]=owoce[[#This Row],[magazyn_truskawek]],"TRUSKAWKA","PORZECZKA"))</f>
        <v>MALINA</v>
      </c>
      <c r="M8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82" s="7">
        <f>MIN(owoce[[#This Row],[składnik 2 masa]],owoce[[#This Row],[składnik 1 masa]])*2</f>
        <v>838</v>
      </c>
    </row>
    <row r="83" spans="1:14" x14ac:dyDescent="0.3">
      <c r="A83" s="1">
        <v>44033</v>
      </c>
      <c r="B83">
        <v>391</v>
      </c>
      <c r="C83">
        <v>455</v>
      </c>
      <c r="D83">
        <v>427</v>
      </c>
      <c r="E83">
        <f>IF(AND(owoce[[#This Row],[dostawa_porzeczek]]&gt;owoce[[#This Row],[dostawa_truskawek]],owoce[[#This Row],[dostawa_porzeczek]]&gt;owoce[[#This Row],[dostawa_malin]]),1,0)</f>
        <v>0</v>
      </c>
      <c r="F83">
        <f>IF(OR(J82="MALINA",L82="MALINA"),(F82-MIN(K82,I82))+owoce[[#This Row],[dostawa_malin]],F82+owoce[[#This Row],[dostawa_malin]])</f>
        <v>391</v>
      </c>
      <c r="G83">
        <f>IF(OR(J82="TRUSKAWKA",L82="TRUSKAWKA"),(G82-MIN(K82,I82)+owoce[[#This Row],[dostawa_truskawek]]),(G82+owoce[[#This Row],[dostawa_truskawek]]))</f>
        <v>786</v>
      </c>
      <c r="H83">
        <f>IF(OR(J82="PORZECZKA",L82="PORZECZKA"),(H82-MIN(K82,I82)+owoce[[#This Row],[dostawa_porzeczek]]),(H82+owoce[[#This Row],[dostawa_porzeczek]]))</f>
        <v>812</v>
      </c>
      <c r="I83">
        <f>MAX(owoce[[#This Row],[magazyn_maliny]:[magazyn_przeczki]])</f>
        <v>812</v>
      </c>
      <c r="J83" t="str">
        <f>IF(owoce[[#This Row],[składnik 1 masa]]=owoce[[#This Row],[magazyn_maliny]],"MALINA",IF(owoce[[#This Row],[składnik 1 masa]]=owoce[[#This Row],[magazyn_truskawek]],"TRUSKAWKA","PORZECZKA"))</f>
        <v>PORZECZKA</v>
      </c>
      <c r="K83">
        <f>LARGE(owoce[[#This Row],[magazyn_maliny]:[magazyn_przeczki]],2)</f>
        <v>786</v>
      </c>
      <c r="L83" t="str">
        <f>IF(owoce[[#This Row],[składnik 2 masa]]=owoce[[#This Row],[magazyn_maliny]],"MALINA",IF(owoce[[#This Row],[składnik 2 masa]]=owoce[[#This Row],[magazyn_truskawek]],"TRUSKAWKA","PORZECZKA"))</f>
        <v>TRUSKAWKA</v>
      </c>
      <c r="M8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83" s="7">
        <f>MIN(owoce[[#This Row],[składnik 2 masa]],owoce[[#This Row],[składnik 1 masa]])*2</f>
        <v>1572</v>
      </c>
    </row>
    <row r="84" spans="1:14" x14ac:dyDescent="0.3">
      <c r="A84" s="1">
        <v>44034</v>
      </c>
      <c r="B84">
        <v>327</v>
      </c>
      <c r="C84">
        <v>471</v>
      </c>
      <c r="D84">
        <v>423</v>
      </c>
      <c r="E84">
        <f>IF(AND(owoce[[#This Row],[dostawa_porzeczek]]&gt;owoce[[#This Row],[dostawa_truskawek]],owoce[[#This Row],[dostawa_porzeczek]]&gt;owoce[[#This Row],[dostawa_malin]]),1,0)</f>
        <v>0</v>
      </c>
      <c r="F84">
        <f>IF(OR(J83="MALINA",L83="MALINA"),(F83-MIN(K83,I83))+owoce[[#This Row],[dostawa_malin]],F83+owoce[[#This Row],[dostawa_malin]])</f>
        <v>718</v>
      </c>
      <c r="G84">
        <f>IF(OR(J83="TRUSKAWKA",L83="TRUSKAWKA"),(G83-MIN(K83,I83)+owoce[[#This Row],[dostawa_truskawek]]),(G83+owoce[[#This Row],[dostawa_truskawek]]))</f>
        <v>471</v>
      </c>
      <c r="H84">
        <f>IF(OR(J83="PORZECZKA",L83="PORZECZKA"),(H83-MIN(K83,I83)+owoce[[#This Row],[dostawa_porzeczek]]),(H83+owoce[[#This Row],[dostawa_porzeczek]]))</f>
        <v>449</v>
      </c>
      <c r="I84">
        <f>MAX(owoce[[#This Row],[magazyn_maliny]:[magazyn_przeczki]])</f>
        <v>718</v>
      </c>
      <c r="J84" t="str">
        <f>IF(owoce[[#This Row],[składnik 1 masa]]=owoce[[#This Row],[magazyn_maliny]],"MALINA",IF(owoce[[#This Row],[składnik 1 masa]]=owoce[[#This Row],[magazyn_truskawek]],"TRUSKAWKA","PORZECZKA"))</f>
        <v>MALINA</v>
      </c>
      <c r="K84">
        <f>LARGE(owoce[[#This Row],[magazyn_maliny]:[magazyn_przeczki]],2)</f>
        <v>471</v>
      </c>
      <c r="L84" t="str">
        <f>IF(owoce[[#This Row],[składnik 2 masa]]=owoce[[#This Row],[magazyn_maliny]],"MALINA",IF(owoce[[#This Row],[składnik 2 masa]]=owoce[[#This Row],[magazyn_truskawek]],"TRUSKAWKA","PORZECZKA"))</f>
        <v>TRUSKAWKA</v>
      </c>
      <c r="M8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84" s="7">
        <f>MIN(owoce[[#This Row],[składnik 2 masa]],owoce[[#This Row],[składnik 1 masa]])*2</f>
        <v>942</v>
      </c>
    </row>
    <row r="85" spans="1:14" x14ac:dyDescent="0.3">
      <c r="A85" s="1">
        <v>44035</v>
      </c>
      <c r="B85">
        <v>355</v>
      </c>
      <c r="C85">
        <v>490</v>
      </c>
      <c r="D85">
        <v>449</v>
      </c>
      <c r="E85">
        <f>IF(AND(owoce[[#This Row],[dostawa_porzeczek]]&gt;owoce[[#This Row],[dostawa_truskawek]],owoce[[#This Row],[dostawa_porzeczek]]&gt;owoce[[#This Row],[dostawa_malin]]),1,0)</f>
        <v>0</v>
      </c>
      <c r="F85">
        <f>IF(OR(J84="MALINA",L84="MALINA"),(F84-MIN(K84,I84))+owoce[[#This Row],[dostawa_malin]],F84+owoce[[#This Row],[dostawa_malin]])</f>
        <v>602</v>
      </c>
      <c r="G85">
        <f>IF(OR(J84="TRUSKAWKA",L84="TRUSKAWKA"),(G84-MIN(K84,I84)+owoce[[#This Row],[dostawa_truskawek]]),(G84+owoce[[#This Row],[dostawa_truskawek]]))</f>
        <v>490</v>
      </c>
      <c r="H85">
        <f>IF(OR(J84="PORZECZKA",L84="PORZECZKA"),(H84-MIN(K84,I84)+owoce[[#This Row],[dostawa_porzeczek]]),(H84+owoce[[#This Row],[dostawa_porzeczek]]))</f>
        <v>898</v>
      </c>
      <c r="I85">
        <f>MAX(owoce[[#This Row],[magazyn_maliny]:[magazyn_przeczki]])</f>
        <v>898</v>
      </c>
      <c r="J85" t="str">
        <f>IF(owoce[[#This Row],[składnik 1 masa]]=owoce[[#This Row],[magazyn_maliny]],"MALINA",IF(owoce[[#This Row],[składnik 1 masa]]=owoce[[#This Row],[magazyn_truskawek]],"TRUSKAWKA","PORZECZKA"))</f>
        <v>PORZECZKA</v>
      </c>
      <c r="K85">
        <f>LARGE(owoce[[#This Row],[magazyn_maliny]:[magazyn_przeczki]],2)</f>
        <v>602</v>
      </c>
      <c r="L85" t="str">
        <f>IF(owoce[[#This Row],[składnik 2 masa]]=owoce[[#This Row],[magazyn_maliny]],"MALINA",IF(owoce[[#This Row],[składnik 2 masa]]=owoce[[#This Row],[magazyn_truskawek]],"TRUSKAWKA","PORZECZKA"))</f>
        <v>MALINA</v>
      </c>
      <c r="M8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85" s="7">
        <f>MIN(owoce[[#This Row],[składnik 2 masa]],owoce[[#This Row],[składnik 1 masa]])*2</f>
        <v>1204</v>
      </c>
    </row>
    <row r="86" spans="1:14" x14ac:dyDescent="0.3">
      <c r="A86" s="1">
        <v>44036</v>
      </c>
      <c r="B86">
        <v>360</v>
      </c>
      <c r="C86">
        <v>339</v>
      </c>
      <c r="D86">
        <v>470</v>
      </c>
      <c r="E86">
        <f>IF(AND(owoce[[#This Row],[dostawa_porzeczek]]&gt;owoce[[#This Row],[dostawa_truskawek]],owoce[[#This Row],[dostawa_porzeczek]]&gt;owoce[[#This Row],[dostawa_malin]]),1,0)</f>
        <v>1</v>
      </c>
      <c r="F86">
        <f>IF(OR(J85="MALINA",L85="MALINA"),(F85-MIN(K85,I85))+owoce[[#This Row],[dostawa_malin]],F85+owoce[[#This Row],[dostawa_malin]])</f>
        <v>360</v>
      </c>
      <c r="G86">
        <f>IF(OR(J85="TRUSKAWKA",L85="TRUSKAWKA"),(G85-MIN(K85,I85)+owoce[[#This Row],[dostawa_truskawek]]),(G85+owoce[[#This Row],[dostawa_truskawek]]))</f>
        <v>829</v>
      </c>
      <c r="H86">
        <f>IF(OR(J85="PORZECZKA",L85="PORZECZKA"),(H85-MIN(K85,I85)+owoce[[#This Row],[dostawa_porzeczek]]),(H85+owoce[[#This Row],[dostawa_porzeczek]]))</f>
        <v>766</v>
      </c>
      <c r="I86">
        <f>MAX(owoce[[#This Row],[magazyn_maliny]:[magazyn_przeczki]])</f>
        <v>829</v>
      </c>
      <c r="J86" t="str">
        <f>IF(owoce[[#This Row],[składnik 1 masa]]=owoce[[#This Row],[magazyn_maliny]],"MALINA",IF(owoce[[#This Row],[składnik 1 masa]]=owoce[[#This Row],[magazyn_truskawek]],"TRUSKAWKA","PORZECZKA"))</f>
        <v>TRUSKAWKA</v>
      </c>
      <c r="K86">
        <f>LARGE(owoce[[#This Row],[magazyn_maliny]:[magazyn_przeczki]],2)</f>
        <v>766</v>
      </c>
      <c r="L86" t="str">
        <f>IF(owoce[[#This Row],[składnik 2 masa]]=owoce[[#This Row],[magazyn_maliny]],"MALINA",IF(owoce[[#This Row],[składnik 2 masa]]=owoce[[#This Row],[magazyn_truskawek]],"TRUSKAWKA","PORZECZKA"))</f>
        <v>PORZECZKA</v>
      </c>
      <c r="M8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86" s="7">
        <f>MIN(owoce[[#This Row],[składnik 2 masa]],owoce[[#This Row],[składnik 1 masa]])*2</f>
        <v>1532</v>
      </c>
    </row>
    <row r="87" spans="1:14" x14ac:dyDescent="0.3">
      <c r="A87" s="1">
        <v>44037</v>
      </c>
      <c r="B87">
        <v>303</v>
      </c>
      <c r="C87">
        <v>404</v>
      </c>
      <c r="D87">
        <v>434</v>
      </c>
      <c r="E87">
        <f>IF(AND(owoce[[#This Row],[dostawa_porzeczek]]&gt;owoce[[#This Row],[dostawa_truskawek]],owoce[[#This Row],[dostawa_porzeczek]]&gt;owoce[[#This Row],[dostawa_malin]]),1,0)</f>
        <v>1</v>
      </c>
      <c r="F87">
        <f>IF(OR(J86="MALINA",L86="MALINA"),(F86-MIN(K86,I86))+owoce[[#This Row],[dostawa_malin]],F86+owoce[[#This Row],[dostawa_malin]])</f>
        <v>663</v>
      </c>
      <c r="G87">
        <f>IF(OR(J86="TRUSKAWKA",L86="TRUSKAWKA"),(G86-MIN(K86,I86)+owoce[[#This Row],[dostawa_truskawek]]),(G86+owoce[[#This Row],[dostawa_truskawek]]))</f>
        <v>467</v>
      </c>
      <c r="H87">
        <f>IF(OR(J86="PORZECZKA",L86="PORZECZKA"),(H86-MIN(K86,I86)+owoce[[#This Row],[dostawa_porzeczek]]),(H86+owoce[[#This Row],[dostawa_porzeczek]]))</f>
        <v>434</v>
      </c>
      <c r="I87">
        <f>MAX(owoce[[#This Row],[magazyn_maliny]:[magazyn_przeczki]])</f>
        <v>663</v>
      </c>
      <c r="J87" t="str">
        <f>IF(owoce[[#This Row],[składnik 1 masa]]=owoce[[#This Row],[magazyn_maliny]],"MALINA",IF(owoce[[#This Row],[składnik 1 masa]]=owoce[[#This Row],[magazyn_truskawek]],"TRUSKAWKA","PORZECZKA"))</f>
        <v>MALINA</v>
      </c>
      <c r="K87">
        <f>LARGE(owoce[[#This Row],[magazyn_maliny]:[magazyn_przeczki]],2)</f>
        <v>467</v>
      </c>
      <c r="L87" t="str">
        <f>IF(owoce[[#This Row],[składnik 2 masa]]=owoce[[#This Row],[magazyn_maliny]],"MALINA",IF(owoce[[#This Row],[składnik 2 masa]]=owoce[[#This Row],[magazyn_truskawek]],"TRUSKAWKA","PORZECZKA"))</f>
        <v>TRUSKAWKA</v>
      </c>
      <c r="M8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87" s="7">
        <f>MIN(owoce[[#This Row],[składnik 2 masa]],owoce[[#This Row],[składnik 1 masa]])*2</f>
        <v>934</v>
      </c>
    </row>
    <row r="88" spans="1:14" x14ac:dyDescent="0.3">
      <c r="A88" s="1">
        <v>44038</v>
      </c>
      <c r="B88">
        <v>310</v>
      </c>
      <c r="C88">
        <v>332</v>
      </c>
      <c r="D88">
        <v>536</v>
      </c>
      <c r="E88">
        <f>IF(AND(owoce[[#This Row],[dostawa_porzeczek]]&gt;owoce[[#This Row],[dostawa_truskawek]],owoce[[#This Row],[dostawa_porzeczek]]&gt;owoce[[#This Row],[dostawa_malin]]),1,0)</f>
        <v>1</v>
      </c>
      <c r="F88">
        <f>IF(OR(J87="MALINA",L87="MALINA"),(F87-MIN(K87,I87))+owoce[[#This Row],[dostawa_malin]],F87+owoce[[#This Row],[dostawa_malin]])</f>
        <v>506</v>
      </c>
      <c r="G88">
        <f>IF(OR(J87="TRUSKAWKA",L87="TRUSKAWKA"),(G87-MIN(K87,I87)+owoce[[#This Row],[dostawa_truskawek]]),(G87+owoce[[#This Row],[dostawa_truskawek]]))</f>
        <v>332</v>
      </c>
      <c r="H88">
        <f>IF(OR(J87="PORZECZKA",L87="PORZECZKA"),(H87-MIN(K87,I87)+owoce[[#This Row],[dostawa_porzeczek]]),(H87+owoce[[#This Row],[dostawa_porzeczek]]))</f>
        <v>970</v>
      </c>
      <c r="I88">
        <f>MAX(owoce[[#This Row],[magazyn_maliny]:[magazyn_przeczki]])</f>
        <v>970</v>
      </c>
      <c r="J88" t="str">
        <f>IF(owoce[[#This Row],[składnik 1 masa]]=owoce[[#This Row],[magazyn_maliny]],"MALINA",IF(owoce[[#This Row],[składnik 1 masa]]=owoce[[#This Row],[magazyn_truskawek]],"TRUSKAWKA","PORZECZKA"))</f>
        <v>PORZECZKA</v>
      </c>
      <c r="K88">
        <f>LARGE(owoce[[#This Row],[magazyn_maliny]:[magazyn_przeczki]],2)</f>
        <v>506</v>
      </c>
      <c r="L88" t="str">
        <f>IF(owoce[[#This Row],[składnik 2 masa]]=owoce[[#This Row],[magazyn_maliny]],"MALINA",IF(owoce[[#This Row],[składnik 2 masa]]=owoce[[#This Row],[magazyn_truskawek]],"TRUSKAWKA","PORZECZKA"))</f>
        <v>MALINA</v>
      </c>
      <c r="M8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88" s="7">
        <f>MIN(owoce[[#This Row],[składnik 2 masa]],owoce[[#This Row],[składnik 1 masa]])*2</f>
        <v>1012</v>
      </c>
    </row>
    <row r="89" spans="1:14" x14ac:dyDescent="0.3">
      <c r="A89" s="1">
        <v>44039</v>
      </c>
      <c r="B89">
        <v>435</v>
      </c>
      <c r="C89">
        <v>406</v>
      </c>
      <c r="D89">
        <v>421</v>
      </c>
      <c r="E89">
        <f>IF(AND(owoce[[#This Row],[dostawa_porzeczek]]&gt;owoce[[#This Row],[dostawa_truskawek]],owoce[[#This Row],[dostawa_porzeczek]]&gt;owoce[[#This Row],[dostawa_malin]]),1,0)</f>
        <v>0</v>
      </c>
      <c r="F89">
        <f>IF(OR(J88="MALINA",L88="MALINA"),(F88-MIN(K88,I88))+owoce[[#This Row],[dostawa_malin]],F88+owoce[[#This Row],[dostawa_malin]])</f>
        <v>435</v>
      </c>
      <c r="G89">
        <f>IF(OR(J88="TRUSKAWKA",L88="TRUSKAWKA"),(G88-MIN(K88,I88)+owoce[[#This Row],[dostawa_truskawek]]),(G88+owoce[[#This Row],[dostawa_truskawek]]))</f>
        <v>738</v>
      </c>
      <c r="H89">
        <f>IF(OR(J88="PORZECZKA",L88="PORZECZKA"),(H88-MIN(K88,I88)+owoce[[#This Row],[dostawa_porzeczek]]),(H88+owoce[[#This Row],[dostawa_porzeczek]]))</f>
        <v>885</v>
      </c>
      <c r="I89">
        <f>MAX(owoce[[#This Row],[magazyn_maliny]:[magazyn_przeczki]])</f>
        <v>885</v>
      </c>
      <c r="J89" t="str">
        <f>IF(owoce[[#This Row],[składnik 1 masa]]=owoce[[#This Row],[magazyn_maliny]],"MALINA",IF(owoce[[#This Row],[składnik 1 masa]]=owoce[[#This Row],[magazyn_truskawek]],"TRUSKAWKA","PORZECZKA"))</f>
        <v>PORZECZKA</v>
      </c>
      <c r="K89">
        <f>LARGE(owoce[[#This Row],[magazyn_maliny]:[magazyn_przeczki]],2)</f>
        <v>738</v>
      </c>
      <c r="L89" t="str">
        <f>IF(owoce[[#This Row],[składnik 2 masa]]=owoce[[#This Row],[magazyn_maliny]],"MALINA",IF(owoce[[#This Row],[składnik 2 masa]]=owoce[[#This Row],[magazyn_truskawek]],"TRUSKAWKA","PORZECZKA"))</f>
        <v>TRUSKAWKA</v>
      </c>
      <c r="M8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89" s="7">
        <f>MIN(owoce[[#This Row],[składnik 2 masa]],owoce[[#This Row],[składnik 1 masa]])*2</f>
        <v>1476</v>
      </c>
    </row>
    <row r="90" spans="1:14" x14ac:dyDescent="0.3">
      <c r="A90" s="1">
        <v>44040</v>
      </c>
      <c r="B90">
        <v>344</v>
      </c>
      <c r="C90">
        <v>348</v>
      </c>
      <c r="D90">
        <v>555</v>
      </c>
      <c r="E90">
        <f>IF(AND(owoce[[#This Row],[dostawa_porzeczek]]&gt;owoce[[#This Row],[dostawa_truskawek]],owoce[[#This Row],[dostawa_porzeczek]]&gt;owoce[[#This Row],[dostawa_malin]]),1,0)</f>
        <v>1</v>
      </c>
      <c r="F90">
        <f>IF(OR(J89="MALINA",L89="MALINA"),(F89-MIN(K89,I89))+owoce[[#This Row],[dostawa_malin]],F89+owoce[[#This Row],[dostawa_malin]])</f>
        <v>779</v>
      </c>
      <c r="G90">
        <f>IF(OR(J89="TRUSKAWKA",L89="TRUSKAWKA"),(G89-MIN(K89,I89)+owoce[[#This Row],[dostawa_truskawek]]),(G89+owoce[[#This Row],[dostawa_truskawek]]))</f>
        <v>348</v>
      </c>
      <c r="H90">
        <f>IF(OR(J89="PORZECZKA",L89="PORZECZKA"),(H89-MIN(K89,I89)+owoce[[#This Row],[dostawa_porzeczek]]),(H89+owoce[[#This Row],[dostawa_porzeczek]]))</f>
        <v>702</v>
      </c>
      <c r="I90">
        <f>MAX(owoce[[#This Row],[magazyn_maliny]:[magazyn_przeczki]])</f>
        <v>779</v>
      </c>
      <c r="J90" t="str">
        <f>IF(owoce[[#This Row],[składnik 1 masa]]=owoce[[#This Row],[magazyn_maliny]],"MALINA",IF(owoce[[#This Row],[składnik 1 masa]]=owoce[[#This Row],[magazyn_truskawek]],"TRUSKAWKA","PORZECZKA"))</f>
        <v>MALINA</v>
      </c>
      <c r="K90">
        <f>LARGE(owoce[[#This Row],[magazyn_maliny]:[magazyn_przeczki]],2)</f>
        <v>702</v>
      </c>
      <c r="L90" t="str">
        <f>IF(owoce[[#This Row],[składnik 2 masa]]=owoce[[#This Row],[magazyn_maliny]],"MALINA",IF(owoce[[#This Row],[składnik 2 masa]]=owoce[[#This Row],[magazyn_truskawek]],"TRUSKAWKA","PORZECZKA"))</f>
        <v>PORZECZKA</v>
      </c>
      <c r="M9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90" s="7">
        <f>MIN(owoce[[#This Row],[składnik 2 masa]],owoce[[#This Row],[składnik 1 masa]])*2</f>
        <v>1404</v>
      </c>
    </row>
    <row r="91" spans="1:14" x14ac:dyDescent="0.3">
      <c r="A91" s="1">
        <v>44041</v>
      </c>
      <c r="B91">
        <v>303</v>
      </c>
      <c r="C91">
        <v>335</v>
      </c>
      <c r="D91">
        <v>436</v>
      </c>
      <c r="E91">
        <f>IF(AND(owoce[[#This Row],[dostawa_porzeczek]]&gt;owoce[[#This Row],[dostawa_truskawek]],owoce[[#This Row],[dostawa_porzeczek]]&gt;owoce[[#This Row],[dostawa_malin]]),1,0)</f>
        <v>1</v>
      </c>
      <c r="F91">
        <f>IF(OR(J90="MALINA",L90="MALINA"),(F90-MIN(K90,I90))+owoce[[#This Row],[dostawa_malin]],F90+owoce[[#This Row],[dostawa_malin]])</f>
        <v>380</v>
      </c>
      <c r="G91">
        <f>IF(OR(J90="TRUSKAWKA",L90="TRUSKAWKA"),(G90-MIN(K90,I90)+owoce[[#This Row],[dostawa_truskawek]]),(G90+owoce[[#This Row],[dostawa_truskawek]]))</f>
        <v>683</v>
      </c>
      <c r="H91">
        <f>IF(OR(J90="PORZECZKA",L90="PORZECZKA"),(H90-MIN(K90,I90)+owoce[[#This Row],[dostawa_porzeczek]]),(H90+owoce[[#This Row],[dostawa_porzeczek]]))</f>
        <v>436</v>
      </c>
      <c r="I91">
        <f>MAX(owoce[[#This Row],[magazyn_maliny]:[magazyn_przeczki]])</f>
        <v>683</v>
      </c>
      <c r="J91" t="str">
        <f>IF(owoce[[#This Row],[składnik 1 masa]]=owoce[[#This Row],[magazyn_maliny]],"MALINA",IF(owoce[[#This Row],[składnik 1 masa]]=owoce[[#This Row],[magazyn_truskawek]],"TRUSKAWKA","PORZECZKA"))</f>
        <v>TRUSKAWKA</v>
      </c>
      <c r="K91">
        <f>LARGE(owoce[[#This Row],[magazyn_maliny]:[magazyn_przeczki]],2)</f>
        <v>436</v>
      </c>
      <c r="L91" t="str">
        <f>IF(owoce[[#This Row],[składnik 2 masa]]=owoce[[#This Row],[magazyn_maliny]],"MALINA",IF(owoce[[#This Row],[składnik 2 masa]]=owoce[[#This Row],[magazyn_truskawek]],"TRUSKAWKA","PORZECZKA"))</f>
        <v>PORZECZKA</v>
      </c>
      <c r="M9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91" s="7">
        <f>MIN(owoce[[#This Row],[składnik 2 masa]],owoce[[#This Row],[składnik 1 masa]])*2</f>
        <v>872</v>
      </c>
    </row>
    <row r="92" spans="1:14" x14ac:dyDescent="0.3">
      <c r="A92" s="1">
        <v>44042</v>
      </c>
      <c r="B92">
        <v>433</v>
      </c>
      <c r="C92">
        <v>425</v>
      </c>
      <c r="D92">
        <v>422</v>
      </c>
      <c r="E92">
        <f>IF(AND(owoce[[#This Row],[dostawa_porzeczek]]&gt;owoce[[#This Row],[dostawa_truskawek]],owoce[[#This Row],[dostawa_porzeczek]]&gt;owoce[[#This Row],[dostawa_malin]]),1,0)</f>
        <v>0</v>
      </c>
      <c r="F92">
        <f>IF(OR(J91="MALINA",L91="MALINA"),(F91-MIN(K91,I91))+owoce[[#This Row],[dostawa_malin]],F91+owoce[[#This Row],[dostawa_malin]])</f>
        <v>813</v>
      </c>
      <c r="G92">
        <f>IF(OR(J91="TRUSKAWKA",L91="TRUSKAWKA"),(G91-MIN(K91,I91)+owoce[[#This Row],[dostawa_truskawek]]),(G91+owoce[[#This Row],[dostawa_truskawek]]))</f>
        <v>672</v>
      </c>
      <c r="H92">
        <f>IF(OR(J91="PORZECZKA",L91="PORZECZKA"),(H91-MIN(K91,I91)+owoce[[#This Row],[dostawa_porzeczek]]),(H91+owoce[[#This Row],[dostawa_porzeczek]]))</f>
        <v>422</v>
      </c>
      <c r="I92">
        <f>MAX(owoce[[#This Row],[magazyn_maliny]:[magazyn_przeczki]])</f>
        <v>813</v>
      </c>
      <c r="J92" t="str">
        <f>IF(owoce[[#This Row],[składnik 1 masa]]=owoce[[#This Row],[magazyn_maliny]],"MALINA",IF(owoce[[#This Row],[składnik 1 masa]]=owoce[[#This Row],[magazyn_truskawek]],"TRUSKAWKA","PORZECZKA"))</f>
        <v>MALINA</v>
      </c>
      <c r="K92">
        <f>LARGE(owoce[[#This Row],[magazyn_maliny]:[magazyn_przeczki]],2)</f>
        <v>672</v>
      </c>
      <c r="L92" t="str">
        <f>IF(owoce[[#This Row],[składnik 2 masa]]=owoce[[#This Row],[magazyn_maliny]],"MALINA",IF(owoce[[#This Row],[składnik 2 masa]]=owoce[[#This Row],[magazyn_truskawek]],"TRUSKAWKA","PORZECZKA"))</f>
        <v>TRUSKAWKA</v>
      </c>
      <c r="M9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92" s="7">
        <f>MIN(owoce[[#This Row],[składnik 2 masa]],owoce[[#This Row],[składnik 1 masa]])*2</f>
        <v>1344</v>
      </c>
    </row>
    <row r="93" spans="1:14" x14ac:dyDescent="0.3">
      <c r="A93" s="1">
        <v>44043</v>
      </c>
      <c r="B93">
        <v>350</v>
      </c>
      <c r="C93">
        <v>378</v>
      </c>
      <c r="D93">
        <v>419</v>
      </c>
      <c r="E93">
        <f>IF(AND(owoce[[#This Row],[dostawa_porzeczek]]&gt;owoce[[#This Row],[dostawa_truskawek]],owoce[[#This Row],[dostawa_porzeczek]]&gt;owoce[[#This Row],[dostawa_malin]]),1,0)</f>
        <v>1</v>
      </c>
      <c r="F93">
        <f>IF(OR(J92="MALINA",L92="MALINA"),(F92-MIN(K92,I92))+owoce[[#This Row],[dostawa_malin]],F92+owoce[[#This Row],[dostawa_malin]])</f>
        <v>491</v>
      </c>
      <c r="G93">
        <f>IF(OR(J92="TRUSKAWKA",L92="TRUSKAWKA"),(G92-MIN(K92,I92)+owoce[[#This Row],[dostawa_truskawek]]),(G92+owoce[[#This Row],[dostawa_truskawek]]))</f>
        <v>378</v>
      </c>
      <c r="H93">
        <f>IF(OR(J92="PORZECZKA",L92="PORZECZKA"),(H92-MIN(K92,I92)+owoce[[#This Row],[dostawa_porzeczek]]),(H92+owoce[[#This Row],[dostawa_porzeczek]]))</f>
        <v>841</v>
      </c>
      <c r="I93">
        <f>MAX(owoce[[#This Row],[magazyn_maliny]:[magazyn_przeczki]])</f>
        <v>841</v>
      </c>
      <c r="J93" t="str">
        <f>IF(owoce[[#This Row],[składnik 1 masa]]=owoce[[#This Row],[magazyn_maliny]],"MALINA",IF(owoce[[#This Row],[składnik 1 masa]]=owoce[[#This Row],[magazyn_truskawek]],"TRUSKAWKA","PORZECZKA"))</f>
        <v>PORZECZKA</v>
      </c>
      <c r="K93">
        <f>LARGE(owoce[[#This Row],[magazyn_maliny]:[magazyn_przeczki]],2)</f>
        <v>491</v>
      </c>
      <c r="L93" t="str">
        <f>IF(owoce[[#This Row],[składnik 2 masa]]=owoce[[#This Row],[magazyn_maliny]],"MALINA",IF(owoce[[#This Row],[składnik 2 masa]]=owoce[[#This Row],[magazyn_truskawek]],"TRUSKAWKA","PORZECZKA"))</f>
        <v>MALINA</v>
      </c>
      <c r="M9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93" s="7">
        <f>MIN(owoce[[#This Row],[składnik 2 masa]],owoce[[#This Row],[składnik 1 masa]])*2</f>
        <v>982</v>
      </c>
    </row>
    <row r="94" spans="1:14" x14ac:dyDescent="0.3">
      <c r="A94" s="1">
        <v>44044</v>
      </c>
      <c r="B94">
        <v>396</v>
      </c>
      <c r="C94">
        <v>466</v>
      </c>
      <c r="D94">
        <v>434</v>
      </c>
      <c r="E94">
        <f>IF(AND(owoce[[#This Row],[dostawa_porzeczek]]&gt;owoce[[#This Row],[dostawa_truskawek]],owoce[[#This Row],[dostawa_porzeczek]]&gt;owoce[[#This Row],[dostawa_malin]]),1,0)</f>
        <v>0</v>
      </c>
      <c r="F94">
        <f>IF(OR(J93="MALINA",L93="MALINA"),(F93-MIN(K93,I93))+owoce[[#This Row],[dostawa_malin]],F93+owoce[[#This Row],[dostawa_malin]])</f>
        <v>396</v>
      </c>
      <c r="G94">
        <f>IF(OR(J93="TRUSKAWKA",L93="TRUSKAWKA"),(G93-MIN(K93,I93)+owoce[[#This Row],[dostawa_truskawek]]),(G93+owoce[[#This Row],[dostawa_truskawek]]))</f>
        <v>844</v>
      </c>
      <c r="H94">
        <f>IF(OR(J93="PORZECZKA",L93="PORZECZKA"),(H93-MIN(K93,I93)+owoce[[#This Row],[dostawa_porzeczek]]),(H93+owoce[[#This Row],[dostawa_porzeczek]]))</f>
        <v>784</v>
      </c>
      <c r="I94">
        <f>MAX(owoce[[#This Row],[magazyn_maliny]:[magazyn_przeczki]])</f>
        <v>844</v>
      </c>
      <c r="J94" t="str">
        <f>IF(owoce[[#This Row],[składnik 1 masa]]=owoce[[#This Row],[magazyn_maliny]],"MALINA",IF(owoce[[#This Row],[składnik 1 masa]]=owoce[[#This Row],[magazyn_truskawek]],"TRUSKAWKA","PORZECZKA"))</f>
        <v>TRUSKAWKA</v>
      </c>
      <c r="K94">
        <f>LARGE(owoce[[#This Row],[magazyn_maliny]:[magazyn_przeczki]],2)</f>
        <v>784</v>
      </c>
      <c r="L94" t="str">
        <f>IF(owoce[[#This Row],[składnik 2 masa]]=owoce[[#This Row],[magazyn_maliny]],"MALINA",IF(owoce[[#This Row],[składnik 2 masa]]=owoce[[#This Row],[magazyn_truskawek]],"TRUSKAWKA","PORZECZKA"))</f>
        <v>PORZECZKA</v>
      </c>
      <c r="M9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94" s="7">
        <f>MIN(owoce[[#This Row],[składnik 2 masa]],owoce[[#This Row],[składnik 1 masa]])*2</f>
        <v>1568</v>
      </c>
    </row>
    <row r="95" spans="1:14" x14ac:dyDescent="0.3">
      <c r="A95" s="1">
        <v>44045</v>
      </c>
      <c r="B95">
        <v>495</v>
      </c>
      <c r="C95">
        <v>410</v>
      </c>
      <c r="D95">
        <v>418</v>
      </c>
      <c r="E95">
        <f>IF(AND(owoce[[#This Row],[dostawa_porzeczek]]&gt;owoce[[#This Row],[dostawa_truskawek]],owoce[[#This Row],[dostawa_porzeczek]]&gt;owoce[[#This Row],[dostawa_malin]]),1,0)</f>
        <v>0</v>
      </c>
      <c r="F95">
        <f>IF(OR(J94="MALINA",L94="MALINA"),(F94-MIN(K94,I94))+owoce[[#This Row],[dostawa_malin]],F94+owoce[[#This Row],[dostawa_malin]])</f>
        <v>891</v>
      </c>
      <c r="G95">
        <f>IF(OR(J94="TRUSKAWKA",L94="TRUSKAWKA"),(G94-MIN(K94,I94)+owoce[[#This Row],[dostawa_truskawek]]),(G94+owoce[[#This Row],[dostawa_truskawek]]))</f>
        <v>470</v>
      </c>
      <c r="H95">
        <f>IF(OR(J94="PORZECZKA",L94="PORZECZKA"),(H94-MIN(K94,I94)+owoce[[#This Row],[dostawa_porzeczek]]),(H94+owoce[[#This Row],[dostawa_porzeczek]]))</f>
        <v>418</v>
      </c>
      <c r="I95">
        <f>MAX(owoce[[#This Row],[magazyn_maliny]:[magazyn_przeczki]])</f>
        <v>891</v>
      </c>
      <c r="J95" t="str">
        <f>IF(owoce[[#This Row],[składnik 1 masa]]=owoce[[#This Row],[magazyn_maliny]],"MALINA",IF(owoce[[#This Row],[składnik 1 masa]]=owoce[[#This Row],[magazyn_truskawek]],"TRUSKAWKA","PORZECZKA"))</f>
        <v>MALINA</v>
      </c>
      <c r="K95">
        <f>LARGE(owoce[[#This Row],[magazyn_maliny]:[magazyn_przeczki]],2)</f>
        <v>470</v>
      </c>
      <c r="L95" t="str">
        <f>IF(owoce[[#This Row],[składnik 2 masa]]=owoce[[#This Row],[magazyn_maliny]],"MALINA",IF(owoce[[#This Row],[składnik 2 masa]]=owoce[[#This Row],[magazyn_truskawek]],"TRUSKAWKA","PORZECZKA"))</f>
        <v>TRUSKAWKA</v>
      </c>
      <c r="M9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95" s="7">
        <f>MIN(owoce[[#This Row],[składnik 2 masa]],owoce[[#This Row],[składnik 1 masa]])*2</f>
        <v>940</v>
      </c>
    </row>
    <row r="96" spans="1:14" x14ac:dyDescent="0.3">
      <c r="A96" s="1">
        <v>44046</v>
      </c>
      <c r="B96">
        <v>420</v>
      </c>
      <c r="C96">
        <v>328</v>
      </c>
      <c r="D96">
        <v>422</v>
      </c>
      <c r="E96">
        <f>IF(AND(owoce[[#This Row],[dostawa_porzeczek]]&gt;owoce[[#This Row],[dostawa_truskawek]],owoce[[#This Row],[dostawa_porzeczek]]&gt;owoce[[#This Row],[dostawa_malin]]),1,0)</f>
        <v>1</v>
      </c>
      <c r="F96">
        <f>IF(OR(J95="MALINA",L95="MALINA"),(F95-MIN(K95,I95))+owoce[[#This Row],[dostawa_malin]],F95+owoce[[#This Row],[dostawa_malin]])</f>
        <v>841</v>
      </c>
      <c r="G96">
        <f>IF(OR(J95="TRUSKAWKA",L95="TRUSKAWKA"),(G95-MIN(K95,I95)+owoce[[#This Row],[dostawa_truskawek]]),(G95+owoce[[#This Row],[dostawa_truskawek]]))</f>
        <v>328</v>
      </c>
      <c r="H96">
        <f>IF(OR(J95="PORZECZKA",L95="PORZECZKA"),(H95-MIN(K95,I95)+owoce[[#This Row],[dostawa_porzeczek]]),(H95+owoce[[#This Row],[dostawa_porzeczek]]))</f>
        <v>840</v>
      </c>
      <c r="I96">
        <f>MAX(owoce[[#This Row],[magazyn_maliny]:[magazyn_przeczki]])</f>
        <v>841</v>
      </c>
      <c r="J96" t="str">
        <f>IF(owoce[[#This Row],[składnik 1 masa]]=owoce[[#This Row],[magazyn_maliny]],"MALINA",IF(owoce[[#This Row],[składnik 1 masa]]=owoce[[#This Row],[magazyn_truskawek]],"TRUSKAWKA","PORZECZKA"))</f>
        <v>MALINA</v>
      </c>
      <c r="K96">
        <f>LARGE(owoce[[#This Row],[magazyn_maliny]:[magazyn_przeczki]],2)</f>
        <v>840</v>
      </c>
      <c r="L96" t="str">
        <f>IF(owoce[[#This Row],[składnik 2 masa]]=owoce[[#This Row],[magazyn_maliny]],"MALINA",IF(owoce[[#This Row],[składnik 2 masa]]=owoce[[#This Row],[magazyn_truskawek]],"TRUSKAWKA","PORZECZKA"))</f>
        <v>PORZECZKA</v>
      </c>
      <c r="M9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96" s="7">
        <f>MIN(owoce[[#This Row],[składnik 2 masa]],owoce[[#This Row],[składnik 1 masa]])*2</f>
        <v>1680</v>
      </c>
    </row>
    <row r="97" spans="1:14" x14ac:dyDescent="0.3">
      <c r="A97" s="1">
        <v>44047</v>
      </c>
      <c r="B97">
        <v>411</v>
      </c>
      <c r="C97">
        <v>481</v>
      </c>
      <c r="D97">
        <v>445</v>
      </c>
      <c r="E97">
        <f>IF(AND(owoce[[#This Row],[dostawa_porzeczek]]&gt;owoce[[#This Row],[dostawa_truskawek]],owoce[[#This Row],[dostawa_porzeczek]]&gt;owoce[[#This Row],[dostawa_malin]]),1,0)</f>
        <v>0</v>
      </c>
      <c r="F97">
        <f>IF(OR(J96="MALINA",L96="MALINA"),(F96-MIN(K96,I96))+owoce[[#This Row],[dostawa_malin]],F96+owoce[[#This Row],[dostawa_malin]])</f>
        <v>412</v>
      </c>
      <c r="G97">
        <f>IF(OR(J96="TRUSKAWKA",L96="TRUSKAWKA"),(G96-MIN(K96,I96)+owoce[[#This Row],[dostawa_truskawek]]),(G96+owoce[[#This Row],[dostawa_truskawek]]))</f>
        <v>809</v>
      </c>
      <c r="H97">
        <f>IF(OR(J96="PORZECZKA",L96="PORZECZKA"),(H96-MIN(K96,I96)+owoce[[#This Row],[dostawa_porzeczek]]),(H96+owoce[[#This Row],[dostawa_porzeczek]]))</f>
        <v>445</v>
      </c>
      <c r="I97">
        <f>MAX(owoce[[#This Row],[magazyn_maliny]:[magazyn_przeczki]])</f>
        <v>809</v>
      </c>
      <c r="J97" t="str">
        <f>IF(owoce[[#This Row],[składnik 1 masa]]=owoce[[#This Row],[magazyn_maliny]],"MALINA",IF(owoce[[#This Row],[składnik 1 masa]]=owoce[[#This Row],[magazyn_truskawek]],"TRUSKAWKA","PORZECZKA"))</f>
        <v>TRUSKAWKA</v>
      </c>
      <c r="K97">
        <f>LARGE(owoce[[#This Row],[magazyn_maliny]:[magazyn_przeczki]],2)</f>
        <v>445</v>
      </c>
      <c r="L97" t="str">
        <f>IF(owoce[[#This Row],[składnik 2 masa]]=owoce[[#This Row],[magazyn_maliny]],"MALINA",IF(owoce[[#This Row],[składnik 2 masa]]=owoce[[#This Row],[magazyn_truskawek]],"TRUSKAWKA","PORZECZKA"))</f>
        <v>PORZECZKA</v>
      </c>
      <c r="M9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97" s="7">
        <f>MIN(owoce[[#This Row],[składnik 2 masa]],owoce[[#This Row],[składnik 1 masa]])*2</f>
        <v>890</v>
      </c>
    </row>
    <row r="98" spans="1:14" x14ac:dyDescent="0.3">
      <c r="A98" s="1">
        <v>44048</v>
      </c>
      <c r="B98">
        <v>317</v>
      </c>
      <c r="C98">
        <v>434</v>
      </c>
      <c r="D98">
        <v>411</v>
      </c>
      <c r="E98">
        <f>IF(AND(owoce[[#This Row],[dostawa_porzeczek]]&gt;owoce[[#This Row],[dostawa_truskawek]],owoce[[#This Row],[dostawa_porzeczek]]&gt;owoce[[#This Row],[dostawa_malin]]),1,0)</f>
        <v>0</v>
      </c>
      <c r="F98">
        <f>IF(OR(J97="MALINA",L97="MALINA"),(F97-MIN(K97,I97))+owoce[[#This Row],[dostawa_malin]],F97+owoce[[#This Row],[dostawa_malin]])</f>
        <v>729</v>
      </c>
      <c r="G98">
        <f>IF(OR(J97="TRUSKAWKA",L97="TRUSKAWKA"),(G97-MIN(K97,I97)+owoce[[#This Row],[dostawa_truskawek]]),(G97+owoce[[#This Row],[dostawa_truskawek]]))</f>
        <v>798</v>
      </c>
      <c r="H98">
        <f>IF(OR(J97="PORZECZKA",L97="PORZECZKA"),(H97-MIN(K97,I97)+owoce[[#This Row],[dostawa_porzeczek]]),(H97+owoce[[#This Row],[dostawa_porzeczek]]))</f>
        <v>411</v>
      </c>
      <c r="I98">
        <f>MAX(owoce[[#This Row],[magazyn_maliny]:[magazyn_przeczki]])</f>
        <v>798</v>
      </c>
      <c r="J98" t="str">
        <f>IF(owoce[[#This Row],[składnik 1 masa]]=owoce[[#This Row],[magazyn_maliny]],"MALINA",IF(owoce[[#This Row],[składnik 1 masa]]=owoce[[#This Row],[magazyn_truskawek]],"TRUSKAWKA","PORZECZKA"))</f>
        <v>TRUSKAWKA</v>
      </c>
      <c r="K98">
        <f>LARGE(owoce[[#This Row],[magazyn_maliny]:[magazyn_przeczki]],2)</f>
        <v>729</v>
      </c>
      <c r="L98" t="str">
        <f>IF(owoce[[#This Row],[składnik 2 masa]]=owoce[[#This Row],[magazyn_maliny]],"MALINA",IF(owoce[[#This Row],[składnik 2 masa]]=owoce[[#This Row],[magazyn_truskawek]],"TRUSKAWKA","PORZECZKA"))</f>
        <v>MALINA</v>
      </c>
      <c r="M9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98" s="7">
        <f>MIN(owoce[[#This Row],[składnik 2 masa]],owoce[[#This Row],[składnik 1 masa]])*2</f>
        <v>1458</v>
      </c>
    </row>
    <row r="99" spans="1:14" x14ac:dyDescent="0.3">
      <c r="A99" s="1">
        <v>44049</v>
      </c>
      <c r="B99">
        <v>342</v>
      </c>
      <c r="C99">
        <v>465</v>
      </c>
      <c r="D99">
        <v>417</v>
      </c>
      <c r="E99">
        <f>IF(AND(owoce[[#This Row],[dostawa_porzeczek]]&gt;owoce[[#This Row],[dostawa_truskawek]],owoce[[#This Row],[dostawa_porzeczek]]&gt;owoce[[#This Row],[dostawa_malin]]),1,0)</f>
        <v>0</v>
      </c>
      <c r="F99">
        <f>IF(OR(J98="MALINA",L98="MALINA"),(F98-MIN(K98,I98))+owoce[[#This Row],[dostawa_malin]],F98+owoce[[#This Row],[dostawa_malin]])</f>
        <v>342</v>
      </c>
      <c r="G99">
        <f>IF(OR(J98="TRUSKAWKA",L98="TRUSKAWKA"),(G98-MIN(K98,I98)+owoce[[#This Row],[dostawa_truskawek]]),(G98+owoce[[#This Row],[dostawa_truskawek]]))</f>
        <v>534</v>
      </c>
      <c r="H99">
        <f>IF(OR(J98="PORZECZKA",L98="PORZECZKA"),(H98-MIN(K98,I98)+owoce[[#This Row],[dostawa_porzeczek]]),(H98+owoce[[#This Row],[dostawa_porzeczek]]))</f>
        <v>828</v>
      </c>
      <c r="I99">
        <f>MAX(owoce[[#This Row],[magazyn_maliny]:[magazyn_przeczki]])</f>
        <v>828</v>
      </c>
      <c r="J99" t="str">
        <f>IF(owoce[[#This Row],[składnik 1 masa]]=owoce[[#This Row],[magazyn_maliny]],"MALINA",IF(owoce[[#This Row],[składnik 1 masa]]=owoce[[#This Row],[magazyn_truskawek]],"TRUSKAWKA","PORZECZKA"))</f>
        <v>PORZECZKA</v>
      </c>
      <c r="K99">
        <f>LARGE(owoce[[#This Row],[magazyn_maliny]:[magazyn_przeczki]],2)</f>
        <v>534</v>
      </c>
      <c r="L99" t="str">
        <f>IF(owoce[[#This Row],[składnik 2 masa]]=owoce[[#This Row],[magazyn_maliny]],"MALINA",IF(owoce[[#This Row],[składnik 2 masa]]=owoce[[#This Row],[magazyn_truskawek]],"TRUSKAWKA","PORZECZKA"))</f>
        <v>TRUSKAWKA</v>
      </c>
      <c r="M9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99" s="7">
        <f>MIN(owoce[[#This Row],[składnik 2 masa]],owoce[[#This Row],[składnik 1 masa]])*2</f>
        <v>1068</v>
      </c>
    </row>
    <row r="100" spans="1:14" x14ac:dyDescent="0.3">
      <c r="A100" s="1">
        <v>44050</v>
      </c>
      <c r="B100">
        <v>450</v>
      </c>
      <c r="C100">
        <v>318</v>
      </c>
      <c r="D100">
        <v>490</v>
      </c>
      <c r="E100">
        <f>IF(AND(owoce[[#This Row],[dostawa_porzeczek]]&gt;owoce[[#This Row],[dostawa_truskawek]],owoce[[#This Row],[dostawa_porzeczek]]&gt;owoce[[#This Row],[dostawa_malin]]),1,0)</f>
        <v>1</v>
      </c>
      <c r="F100">
        <f>IF(OR(J99="MALINA",L99="MALINA"),(F99-MIN(K99,I99))+owoce[[#This Row],[dostawa_malin]],F99+owoce[[#This Row],[dostawa_malin]])</f>
        <v>792</v>
      </c>
      <c r="G100">
        <f>IF(OR(J99="TRUSKAWKA",L99="TRUSKAWKA"),(G99-MIN(K99,I99)+owoce[[#This Row],[dostawa_truskawek]]),(G99+owoce[[#This Row],[dostawa_truskawek]]))</f>
        <v>318</v>
      </c>
      <c r="H100">
        <f>IF(OR(J99="PORZECZKA",L99="PORZECZKA"),(H99-MIN(K99,I99)+owoce[[#This Row],[dostawa_porzeczek]]),(H99+owoce[[#This Row],[dostawa_porzeczek]]))</f>
        <v>784</v>
      </c>
      <c r="I100">
        <f>MAX(owoce[[#This Row],[magazyn_maliny]:[magazyn_przeczki]])</f>
        <v>792</v>
      </c>
      <c r="J100" t="str">
        <f>IF(owoce[[#This Row],[składnik 1 masa]]=owoce[[#This Row],[magazyn_maliny]],"MALINA",IF(owoce[[#This Row],[składnik 1 masa]]=owoce[[#This Row],[magazyn_truskawek]],"TRUSKAWKA","PORZECZKA"))</f>
        <v>MALINA</v>
      </c>
      <c r="K100">
        <f>LARGE(owoce[[#This Row],[magazyn_maliny]:[magazyn_przeczki]],2)</f>
        <v>784</v>
      </c>
      <c r="L100" t="str">
        <f>IF(owoce[[#This Row],[składnik 2 masa]]=owoce[[#This Row],[magazyn_maliny]],"MALINA",IF(owoce[[#This Row],[składnik 2 masa]]=owoce[[#This Row],[magazyn_truskawek]],"TRUSKAWKA","PORZECZKA"))</f>
        <v>PORZECZKA</v>
      </c>
      <c r="M10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00" s="7">
        <f>MIN(owoce[[#This Row],[składnik 2 masa]],owoce[[#This Row],[składnik 1 masa]])*2</f>
        <v>1568</v>
      </c>
    </row>
    <row r="101" spans="1:14" x14ac:dyDescent="0.3">
      <c r="A101" s="1">
        <v>44051</v>
      </c>
      <c r="B101">
        <v>343</v>
      </c>
      <c r="C101">
        <v>329</v>
      </c>
      <c r="D101">
        <v>345</v>
      </c>
      <c r="E101">
        <f>IF(AND(owoce[[#This Row],[dostawa_porzeczek]]&gt;owoce[[#This Row],[dostawa_truskawek]],owoce[[#This Row],[dostawa_porzeczek]]&gt;owoce[[#This Row],[dostawa_malin]]),1,0)</f>
        <v>1</v>
      </c>
      <c r="F101">
        <f>IF(OR(J100="MALINA",L100="MALINA"),(F100-MIN(K100,I100))+owoce[[#This Row],[dostawa_malin]],F100+owoce[[#This Row],[dostawa_malin]])</f>
        <v>351</v>
      </c>
      <c r="G101">
        <f>IF(OR(J100="TRUSKAWKA",L100="TRUSKAWKA"),(G100-MIN(K100,I100)+owoce[[#This Row],[dostawa_truskawek]]),(G100+owoce[[#This Row],[dostawa_truskawek]]))</f>
        <v>647</v>
      </c>
      <c r="H101">
        <f>IF(OR(J100="PORZECZKA",L100="PORZECZKA"),(H100-MIN(K100,I100)+owoce[[#This Row],[dostawa_porzeczek]]),(H100+owoce[[#This Row],[dostawa_porzeczek]]))</f>
        <v>345</v>
      </c>
      <c r="I101">
        <f>MAX(owoce[[#This Row],[magazyn_maliny]:[magazyn_przeczki]])</f>
        <v>647</v>
      </c>
      <c r="J101" t="str">
        <f>IF(owoce[[#This Row],[składnik 1 masa]]=owoce[[#This Row],[magazyn_maliny]],"MALINA",IF(owoce[[#This Row],[składnik 1 masa]]=owoce[[#This Row],[magazyn_truskawek]],"TRUSKAWKA","PORZECZKA"))</f>
        <v>TRUSKAWKA</v>
      </c>
      <c r="K101">
        <f>LARGE(owoce[[#This Row],[magazyn_maliny]:[magazyn_przeczki]],2)</f>
        <v>351</v>
      </c>
      <c r="L101" t="str">
        <f>IF(owoce[[#This Row],[składnik 2 masa]]=owoce[[#This Row],[magazyn_maliny]],"MALINA",IF(owoce[[#This Row],[składnik 2 masa]]=owoce[[#This Row],[magazyn_truskawek]],"TRUSKAWKA","PORZECZKA"))</f>
        <v>MALINA</v>
      </c>
      <c r="M10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01" s="7">
        <f>MIN(owoce[[#This Row],[składnik 2 masa]],owoce[[#This Row],[składnik 1 masa]])*2</f>
        <v>702</v>
      </c>
    </row>
    <row r="102" spans="1:14" x14ac:dyDescent="0.3">
      <c r="A102" s="1">
        <v>44052</v>
      </c>
      <c r="B102">
        <v>287</v>
      </c>
      <c r="C102">
        <v>328</v>
      </c>
      <c r="D102">
        <v>377</v>
      </c>
      <c r="E102">
        <f>IF(AND(owoce[[#This Row],[dostawa_porzeczek]]&gt;owoce[[#This Row],[dostawa_truskawek]],owoce[[#This Row],[dostawa_porzeczek]]&gt;owoce[[#This Row],[dostawa_malin]]),1,0)</f>
        <v>1</v>
      </c>
      <c r="F102">
        <f>IF(OR(J101="MALINA",L101="MALINA"),(F101-MIN(K101,I101))+owoce[[#This Row],[dostawa_malin]],F101+owoce[[#This Row],[dostawa_malin]])</f>
        <v>287</v>
      </c>
      <c r="G102">
        <f>IF(OR(J101="TRUSKAWKA",L101="TRUSKAWKA"),(G101-MIN(K101,I101)+owoce[[#This Row],[dostawa_truskawek]]),(G101+owoce[[#This Row],[dostawa_truskawek]]))</f>
        <v>624</v>
      </c>
      <c r="H102">
        <f>IF(OR(J101="PORZECZKA",L101="PORZECZKA"),(H101-MIN(K101,I101)+owoce[[#This Row],[dostawa_porzeczek]]),(H101+owoce[[#This Row],[dostawa_porzeczek]]))</f>
        <v>722</v>
      </c>
      <c r="I102">
        <f>MAX(owoce[[#This Row],[magazyn_maliny]:[magazyn_przeczki]])</f>
        <v>722</v>
      </c>
      <c r="J102" t="str">
        <f>IF(owoce[[#This Row],[składnik 1 masa]]=owoce[[#This Row],[magazyn_maliny]],"MALINA",IF(owoce[[#This Row],[składnik 1 masa]]=owoce[[#This Row],[magazyn_truskawek]],"TRUSKAWKA","PORZECZKA"))</f>
        <v>PORZECZKA</v>
      </c>
      <c r="K102">
        <f>LARGE(owoce[[#This Row],[magazyn_maliny]:[magazyn_przeczki]],2)</f>
        <v>624</v>
      </c>
      <c r="L102" t="str">
        <f>IF(owoce[[#This Row],[składnik 2 masa]]=owoce[[#This Row],[magazyn_maliny]],"MALINA",IF(owoce[[#This Row],[składnik 2 masa]]=owoce[[#This Row],[magazyn_truskawek]],"TRUSKAWKA","PORZECZKA"))</f>
        <v>TRUSKAWKA</v>
      </c>
      <c r="M10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02" s="7">
        <f>MIN(owoce[[#This Row],[składnik 2 masa]],owoce[[#This Row],[składnik 1 masa]])*2</f>
        <v>1248</v>
      </c>
    </row>
    <row r="103" spans="1:14" x14ac:dyDescent="0.3">
      <c r="A103" s="1">
        <v>44053</v>
      </c>
      <c r="B103">
        <v>298</v>
      </c>
      <c r="C103">
        <v>401</v>
      </c>
      <c r="D103">
        <v>416</v>
      </c>
      <c r="E103">
        <f>IF(AND(owoce[[#This Row],[dostawa_porzeczek]]&gt;owoce[[#This Row],[dostawa_truskawek]],owoce[[#This Row],[dostawa_porzeczek]]&gt;owoce[[#This Row],[dostawa_malin]]),1,0)</f>
        <v>1</v>
      </c>
      <c r="F103">
        <f>IF(OR(J102="MALINA",L102="MALINA"),(F102-MIN(K102,I102))+owoce[[#This Row],[dostawa_malin]],F102+owoce[[#This Row],[dostawa_malin]])</f>
        <v>585</v>
      </c>
      <c r="G103">
        <f>IF(OR(J102="TRUSKAWKA",L102="TRUSKAWKA"),(G102-MIN(K102,I102)+owoce[[#This Row],[dostawa_truskawek]]),(G102+owoce[[#This Row],[dostawa_truskawek]]))</f>
        <v>401</v>
      </c>
      <c r="H103">
        <f>IF(OR(J102="PORZECZKA",L102="PORZECZKA"),(H102-MIN(K102,I102)+owoce[[#This Row],[dostawa_porzeczek]]),(H102+owoce[[#This Row],[dostawa_porzeczek]]))</f>
        <v>514</v>
      </c>
      <c r="I103">
        <f>MAX(owoce[[#This Row],[magazyn_maliny]:[magazyn_przeczki]])</f>
        <v>585</v>
      </c>
      <c r="J103" t="str">
        <f>IF(owoce[[#This Row],[składnik 1 masa]]=owoce[[#This Row],[magazyn_maliny]],"MALINA",IF(owoce[[#This Row],[składnik 1 masa]]=owoce[[#This Row],[magazyn_truskawek]],"TRUSKAWKA","PORZECZKA"))</f>
        <v>MALINA</v>
      </c>
      <c r="K103">
        <f>LARGE(owoce[[#This Row],[magazyn_maliny]:[magazyn_przeczki]],2)</f>
        <v>514</v>
      </c>
      <c r="L103" t="str">
        <f>IF(owoce[[#This Row],[składnik 2 masa]]=owoce[[#This Row],[magazyn_maliny]],"MALINA",IF(owoce[[#This Row],[składnik 2 masa]]=owoce[[#This Row],[magazyn_truskawek]],"TRUSKAWKA","PORZECZKA"))</f>
        <v>PORZECZKA</v>
      </c>
      <c r="M10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03" s="7">
        <f>MIN(owoce[[#This Row],[składnik 2 masa]],owoce[[#This Row],[składnik 1 masa]])*2</f>
        <v>1028</v>
      </c>
    </row>
    <row r="104" spans="1:14" x14ac:dyDescent="0.3">
      <c r="A104" s="1">
        <v>44054</v>
      </c>
      <c r="B104">
        <v>429</v>
      </c>
      <c r="C104">
        <v>348</v>
      </c>
      <c r="D104">
        <v>426</v>
      </c>
      <c r="E104">
        <f>IF(AND(owoce[[#This Row],[dostawa_porzeczek]]&gt;owoce[[#This Row],[dostawa_truskawek]],owoce[[#This Row],[dostawa_porzeczek]]&gt;owoce[[#This Row],[dostawa_malin]]),1,0)</f>
        <v>0</v>
      </c>
      <c r="F104">
        <f>IF(OR(J103="MALINA",L103="MALINA"),(F103-MIN(K103,I103))+owoce[[#This Row],[dostawa_malin]],F103+owoce[[#This Row],[dostawa_malin]])</f>
        <v>500</v>
      </c>
      <c r="G104">
        <f>IF(OR(J103="TRUSKAWKA",L103="TRUSKAWKA"),(G103-MIN(K103,I103)+owoce[[#This Row],[dostawa_truskawek]]),(G103+owoce[[#This Row],[dostawa_truskawek]]))</f>
        <v>749</v>
      </c>
      <c r="H104">
        <f>IF(OR(J103="PORZECZKA",L103="PORZECZKA"),(H103-MIN(K103,I103)+owoce[[#This Row],[dostawa_porzeczek]]),(H103+owoce[[#This Row],[dostawa_porzeczek]]))</f>
        <v>426</v>
      </c>
      <c r="I104">
        <f>MAX(owoce[[#This Row],[magazyn_maliny]:[magazyn_przeczki]])</f>
        <v>749</v>
      </c>
      <c r="J104" t="str">
        <f>IF(owoce[[#This Row],[składnik 1 masa]]=owoce[[#This Row],[magazyn_maliny]],"MALINA",IF(owoce[[#This Row],[składnik 1 masa]]=owoce[[#This Row],[magazyn_truskawek]],"TRUSKAWKA","PORZECZKA"))</f>
        <v>TRUSKAWKA</v>
      </c>
      <c r="K104">
        <f>LARGE(owoce[[#This Row],[magazyn_maliny]:[magazyn_przeczki]],2)</f>
        <v>500</v>
      </c>
      <c r="L104" t="str">
        <f>IF(owoce[[#This Row],[składnik 2 masa]]=owoce[[#This Row],[magazyn_maliny]],"MALINA",IF(owoce[[#This Row],[składnik 2 masa]]=owoce[[#This Row],[magazyn_truskawek]],"TRUSKAWKA","PORZECZKA"))</f>
        <v>MALINA</v>
      </c>
      <c r="M10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04" s="7">
        <f>MIN(owoce[[#This Row],[składnik 2 masa]],owoce[[#This Row],[składnik 1 masa]])*2</f>
        <v>1000</v>
      </c>
    </row>
    <row r="105" spans="1:14" x14ac:dyDescent="0.3">
      <c r="A105" s="1">
        <v>44055</v>
      </c>
      <c r="B105">
        <v>417</v>
      </c>
      <c r="C105">
        <v>457</v>
      </c>
      <c r="D105">
        <v>438</v>
      </c>
      <c r="E105">
        <f>IF(AND(owoce[[#This Row],[dostawa_porzeczek]]&gt;owoce[[#This Row],[dostawa_truskawek]],owoce[[#This Row],[dostawa_porzeczek]]&gt;owoce[[#This Row],[dostawa_malin]]),1,0)</f>
        <v>0</v>
      </c>
      <c r="F105">
        <f>IF(OR(J104="MALINA",L104="MALINA"),(F104-MIN(K104,I104))+owoce[[#This Row],[dostawa_malin]],F104+owoce[[#This Row],[dostawa_malin]])</f>
        <v>417</v>
      </c>
      <c r="G105">
        <f>IF(OR(J104="TRUSKAWKA",L104="TRUSKAWKA"),(G104-MIN(K104,I104)+owoce[[#This Row],[dostawa_truskawek]]),(G104+owoce[[#This Row],[dostawa_truskawek]]))</f>
        <v>706</v>
      </c>
      <c r="H105">
        <f>IF(OR(J104="PORZECZKA",L104="PORZECZKA"),(H104-MIN(K104,I104)+owoce[[#This Row],[dostawa_porzeczek]]),(H104+owoce[[#This Row],[dostawa_porzeczek]]))</f>
        <v>864</v>
      </c>
      <c r="I105">
        <f>MAX(owoce[[#This Row],[magazyn_maliny]:[magazyn_przeczki]])</f>
        <v>864</v>
      </c>
      <c r="J105" t="str">
        <f>IF(owoce[[#This Row],[składnik 1 masa]]=owoce[[#This Row],[magazyn_maliny]],"MALINA",IF(owoce[[#This Row],[składnik 1 masa]]=owoce[[#This Row],[magazyn_truskawek]],"TRUSKAWKA","PORZECZKA"))</f>
        <v>PORZECZKA</v>
      </c>
      <c r="K105">
        <f>LARGE(owoce[[#This Row],[magazyn_maliny]:[magazyn_przeczki]],2)</f>
        <v>706</v>
      </c>
      <c r="L105" t="str">
        <f>IF(owoce[[#This Row],[składnik 2 masa]]=owoce[[#This Row],[magazyn_maliny]],"MALINA",IF(owoce[[#This Row],[składnik 2 masa]]=owoce[[#This Row],[magazyn_truskawek]],"TRUSKAWKA","PORZECZKA"))</f>
        <v>TRUSKAWKA</v>
      </c>
      <c r="M10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05" s="7">
        <f>MIN(owoce[[#This Row],[składnik 2 masa]],owoce[[#This Row],[składnik 1 masa]])*2</f>
        <v>1412</v>
      </c>
    </row>
    <row r="106" spans="1:14" x14ac:dyDescent="0.3">
      <c r="A106" s="1">
        <v>44056</v>
      </c>
      <c r="B106">
        <v>384</v>
      </c>
      <c r="C106">
        <v>330</v>
      </c>
      <c r="D106">
        <v>292</v>
      </c>
      <c r="E106">
        <f>IF(AND(owoce[[#This Row],[dostawa_porzeczek]]&gt;owoce[[#This Row],[dostawa_truskawek]],owoce[[#This Row],[dostawa_porzeczek]]&gt;owoce[[#This Row],[dostawa_malin]]),1,0)</f>
        <v>0</v>
      </c>
      <c r="F106">
        <f>IF(OR(J105="MALINA",L105="MALINA"),(F105-MIN(K105,I105))+owoce[[#This Row],[dostawa_malin]],F105+owoce[[#This Row],[dostawa_malin]])</f>
        <v>801</v>
      </c>
      <c r="G106">
        <f>IF(OR(J105="TRUSKAWKA",L105="TRUSKAWKA"),(G105-MIN(K105,I105)+owoce[[#This Row],[dostawa_truskawek]]),(G105+owoce[[#This Row],[dostawa_truskawek]]))</f>
        <v>330</v>
      </c>
      <c r="H106">
        <f>IF(OR(J105="PORZECZKA",L105="PORZECZKA"),(H105-MIN(K105,I105)+owoce[[#This Row],[dostawa_porzeczek]]),(H105+owoce[[#This Row],[dostawa_porzeczek]]))</f>
        <v>450</v>
      </c>
      <c r="I106">
        <f>MAX(owoce[[#This Row],[magazyn_maliny]:[magazyn_przeczki]])</f>
        <v>801</v>
      </c>
      <c r="J106" t="str">
        <f>IF(owoce[[#This Row],[składnik 1 masa]]=owoce[[#This Row],[magazyn_maliny]],"MALINA",IF(owoce[[#This Row],[składnik 1 masa]]=owoce[[#This Row],[magazyn_truskawek]],"TRUSKAWKA","PORZECZKA"))</f>
        <v>MALINA</v>
      </c>
      <c r="K106">
        <f>LARGE(owoce[[#This Row],[magazyn_maliny]:[magazyn_przeczki]],2)</f>
        <v>450</v>
      </c>
      <c r="L106" t="str">
        <f>IF(owoce[[#This Row],[składnik 2 masa]]=owoce[[#This Row],[magazyn_maliny]],"MALINA",IF(owoce[[#This Row],[składnik 2 masa]]=owoce[[#This Row],[magazyn_truskawek]],"TRUSKAWKA","PORZECZKA"))</f>
        <v>PORZECZKA</v>
      </c>
      <c r="M10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06" s="7">
        <f>MIN(owoce[[#This Row],[składnik 2 masa]],owoce[[#This Row],[składnik 1 masa]])*2</f>
        <v>900</v>
      </c>
    </row>
    <row r="107" spans="1:14" x14ac:dyDescent="0.3">
      <c r="A107" s="1">
        <v>44057</v>
      </c>
      <c r="B107">
        <v>370</v>
      </c>
      <c r="C107">
        <v>388</v>
      </c>
      <c r="D107">
        <v>390</v>
      </c>
      <c r="E107">
        <f>IF(AND(owoce[[#This Row],[dostawa_porzeczek]]&gt;owoce[[#This Row],[dostawa_truskawek]],owoce[[#This Row],[dostawa_porzeczek]]&gt;owoce[[#This Row],[dostawa_malin]]),1,0)</f>
        <v>1</v>
      </c>
      <c r="F107">
        <f>IF(OR(J106="MALINA",L106="MALINA"),(F106-MIN(K106,I106))+owoce[[#This Row],[dostawa_malin]],F106+owoce[[#This Row],[dostawa_malin]])</f>
        <v>721</v>
      </c>
      <c r="G107">
        <f>IF(OR(J106="TRUSKAWKA",L106="TRUSKAWKA"),(G106-MIN(K106,I106)+owoce[[#This Row],[dostawa_truskawek]]),(G106+owoce[[#This Row],[dostawa_truskawek]]))</f>
        <v>718</v>
      </c>
      <c r="H107">
        <f>IF(OR(J106="PORZECZKA",L106="PORZECZKA"),(H106-MIN(K106,I106)+owoce[[#This Row],[dostawa_porzeczek]]),(H106+owoce[[#This Row],[dostawa_porzeczek]]))</f>
        <v>390</v>
      </c>
      <c r="I107">
        <f>MAX(owoce[[#This Row],[magazyn_maliny]:[magazyn_przeczki]])</f>
        <v>721</v>
      </c>
      <c r="J107" t="str">
        <f>IF(owoce[[#This Row],[składnik 1 masa]]=owoce[[#This Row],[magazyn_maliny]],"MALINA",IF(owoce[[#This Row],[składnik 1 masa]]=owoce[[#This Row],[magazyn_truskawek]],"TRUSKAWKA","PORZECZKA"))</f>
        <v>MALINA</v>
      </c>
      <c r="K107">
        <f>LARGE(owoce[[#This Row],[magazyn_maliny]:[magazyn_przeczki]],2)</f>
        <v>718</v>
      </c>
      <c r="L107" t="str">
        <f>IF(owoce[[#This Row],[składnik 2 masa]]=owoce[[#This Row],[magazyn_maliny]],"MALINA",IF(owoce[[#This Row],[składnik 2 masa]]=owoce[[#This Row],[magazyn_truskawek]],"TRUSKAWKA","PORZECZKA"))</f>
        <v>TRUSKAWKA</v>
      </c>
      <c r="M10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07" s="7">
        <f>MIN(owoce[[#This Row],[składnik 2 masa]],owoce[[#This Row],[składnik 1 masa]])*2</f>
        <v>1436</v>
      </c>
    </row>
    <row r="108" spans="1:14" x14ac:dyDescent="0.3">
      <c r="A108" s="1">
        <v>44058</v>
      </c>
      <c r="B108">
        <v>436</v>
      </c>
      <c r="C108">
        <v>298</v>
      </c>
      <c r="D108">
        <v>420</v>
      </c>
      <c r="E108">
        <f>IF(AND(owoce[[#This Row],[dostawa_porzeczek]]&gt;owoce[[#This Row],[dostawa_truskawek]],owoce[[#This Row],[dostawa_porzeczek]]&gt;owoce[[#This Row],[dostawa_malin]]),1,0)</f>
        <v>0</v>
      </c>
      <c r="F108">
        <f>IF(OR(J107="MALINA",L107="MALINA"),(F107-MIN(K107,I107))+owoce[[#This Row],[dostawa_malin]],F107+owoce[[#This Row],[dostawa_malin]])</f>
        <v>439</v>
      </c>
      <c r="G108">
        <f>IF(OR(J107="TRUSKAWKA",L107="TRUSKAWKA"),(G107-MIN(K107,I107)+owoce[[#This Row],[dostawa_truskawek]]),(G107+owoce[[#This Row],[dostawa_truskawek]]))</f>
        <v>298</v>
      </c>
      <c r="H108">
        <f>IF(OR(J107="PORZECZKA",L107="PORZECZKA"),(H107-MIN(K107,I107)+owoce[[#This Row],[dostawa_porzeczek]]),(H107+owoce[[#This Row],[dostawa_porzeczek]]))</f>
        <v>810</v>
      </c>
      <c r="I108">
        <f>MAX(owoce[[#This Row],[magazyn_maliny]:[magazyn_przeczki]])</f>
        <v>810</v>
      </c>
      <c r="J108" t="str">
        <f>IF(owoce[[#This Row],[składnik 1 masa]]=owoce[[#This Row],[magazyn_maliny]],"MALINA",IF(owoce[[#This Row],[składnik 1 masa]]=owoce[[#This Row],[magazyn_truskawek]],"TRUSKAWKA","PORZECZKA"))</f>
        <v>PORZECZKA</v>
      </c>
      <c r="K108">
        <f>LARGE(owoce[[#This Row],[magazyn_maliny]:[magazyn_przeczki]],2)</f>
        <v>439</v>
      </c>
      <c r="L108" t="str">
        <f>IF(owoce[[#This Row],[składnik 2 masa]]=owoce[[#This Row],[magazyn_maliny]],"MALINA",IF(owoce[[#This Row],[składnik 2 masa]]=owoce[[#This Row],[magazyn_truskawek]],"TRUSKAWKA","PORZECZKA"))</f>
        <v>MALINA</v>
      </c>
      <c r="M10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08" s="7">
        <f>MIN(owoce[[#This Row],[składnik 2 masa]],owoce[[#This Row],[składnik 1 masa]])*2</f>
        <v>878</v>
      </c>
    </row>
    <row r="109" spans="1:14" x14ac:dyDescent="0.3">
      <c r="A109" s="1">
        <v>44059</v>
      </c>
      <c r="B109">
        <v>303</v>
      </c>
      <c r="C109">
        <v>429</v>
      </c>
      <c r="D109">
        <v>407</v>
      </c>
      <c r="E109">
        <f>IF(AND(owoce[[#This Row],[dostawa_porzeczek]]&gt;owoce[[#This Row],[dostawa_truskawek]],owoce[[#This Row],[dostawa_porzeczek]]&gt;owoce[[#This Row],[dostawa_malin]]),1,0)</f>
        <v>0</v>
      </c>
      <c r="F109">
        <f>IF(OR(J108="MALINA",L108="MALINA"),(F108-MIN(K108,I108))+owoce[[#This Row],[dostawa_malin]],F108+owoce[[#This Row],[dostawa_malin]])</f>
        <v>303</v>
      </c>
      <c r="G109">
        <f>IF(OR(J108="TRUSKAWKA",L108="TRUSKAWKA"),(G108-MIN(K108,I108)+owoce[[#This Row],[dostawa_truskawek]]),(G108+owoce[[#This Row],[dostawa_truskawek]]))</f>
        <v>727</v>
      </c>
      <c r="H109">
        <f>IF(OR(J108="PORZECZKA",L108="PORZECZKA"),(H108-MIN(K108,I108)+owoce[[#This Row],[dostawa_porzeczek]]),(H108+owoce[[#This Row],[dostawa_porzeczek]]))</f>
        <v>778</v>
      </c>
      <c r="I109">
        <f>MAX(owoce[[#This Row],[magazyn_maliny]:[magazyn_przeczki]])</f>
        <v>778</v>
      </c>
      <c r="J109" t="str">
        <f>IF(owoce[[#This Row],[składnik 1 masa]]=owoce[[#This Row],[magazyn_maliny]],"MALINA",IF(owoce[[#This Row],[składnik 1 masa]]=owoce[[#This Row],[magazyn_truskawek]],"TRUSKAWKA","PORZECZKA"))</f>
        <v>PORZECZKA</v>
      </c>
      <c r="K109">
        <f>LARGE(owoce[[#This Row],[magazyn_maliny]:[magazyn_przeczki]],2)</f>
        <v>727</v>
      </c>
      <c r="L109" t="str">
        <f>IF(owoce[[#This Row],[składnik 2 masa]]=owoce[[#This Row],[magazyn_maliny]],"MALINA",IF(owoce[[#This Row],[składnik 2 masa]]=owoce[[#This Row],[magazyn_truskawek]],"TRUSKAWKA","PORZECZKA"))</f>
        <v>TRUSKAWKA</v>
      </c>
      <c r="M10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09" s="7">
        <f>MIN(owoce[[#This Row],[składnik 2 masa]],owoce[[#This Row],[składnik 1 masa]])*2</f>
        <v>1454</v>
      </c>
    </row>
    <row r="110" spans="1:14" x14ac:dyDescent="0.3">
      <c r="A110" s="1">
        <v>44060</v>
      </c>
      <c r="B110">
        <v>449</v>
      </c>
      <c r="C110">
        <v>444</v>
      </c>
      <c r="D110">
        <v>425</v>
      </c>
      <c r="E110">
        <f>IF(AND(owoce[[#This Row],[dostawa_porzeczek]]&gt;owoce[[#This Row],[dostawa_truskawek]],owoce[[#This Row],[dostawa_porzeczek]]&gt;owoce[[#This Row],[dostawa_malin]]),1,0)</f>
        <v>0</v>
      </c>
      <c r="F110">
        <f>IF(OR(J109="MALINA",L109="MALINA"),(F109-MIN(K109,I109))+owoce[[#This Row],[dostawa_malin]],F109+owoce[[#This Row],[dostawa_malin]])</f>
        <v>752</v>
      </c>
      <c r="G110">
        <f>IF(OR(J109="TRUSKAWKA",L109="TRUSKAWKA"),(G109-MIN(K109,I109)+owoce[[#This Row],[dostawa_truskawek]]),(G109+owoce[[#This Row],[dostawa_truskawek]]))</f>
        <v>444</v>
      </c>
      <c r="H110">
        <f>IF(OR(J109="PORZECZKA",L109="PORZECZKA"),(H109-MIN(K109,I109)+owoce[[#This Row],[dostawa_porzeczek]]),(H109+owoce[[#This Row],[dostawa_porzeczek]]))</f>
        <v>476</v>
      </c>
      <c r="I110">
        <f>MAX(owoce[[#This Row],[magazyn_maliny]:[magazyn_przeczki]])</f>
        <v>752</v>
      </c>
      <c r="J110" t="str">
        <f>IF(owoce[[#This Row],[składnik 1 masa]]=owoce[[#This Row],[magazyn_maliny]],"MALINA",IF(owoce[[#This Row],[składnik 1 masa]]=owoce[[#This Row],[magazyn_truskawek]],"TRUSKAWKA","PORZECZKA"))</f>
        <v>MALINA</v>
      </c>
      <c r="K110">
        <f>LARGE(owoce[[#This Row],[magazyn_maliny]:[magazyn_przeczki]],2)</f>
        <v>476</v>
      </c>
      <c r="L110" t="str">
        <f>IF(owoce[[#This Row],[składnik 2 masa]]=owoce[[#This Row],[magazyn_maliny]],"MALINA",IF(owoce[[#This Row],[składnik 2 masa]]=owoce[[#This Row],[magazyn_truskawek]],"TRUSKAWKA","PORZECZKA"))</f>
        <v>PORZECZKA</v>
      </c>
      <c r="M11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10" s="7">
        <f>MIN(owoce[[#This Row],[składnik 2 masa]],owoce[[#This Row],[składnik 1 masa]])*2</f>
        <v>952</v>
      </c>
    </row>
    <row r="111" spans="1:14" x14ac:dyDescent="0.3">
      <c r="A111" s="1">
        <v>44061</v>
      </c>
      <c r="B111">
        <v>300</v>
      </c>
      <c r="C111">
        <v>358</v>
      </c>
      <c r="D111">
        <v>377</v>
      </c>
      <c r="E111">
        <f>IF(AND(owoce[[#This Row],[dostawa_porzeczek]]&gt;owoce[[#This Row],[dostawa_truskawek]],owoce[[#This Row],[dostawa_porzeczek]]&gt;owoce[[#This Row],[dostawa_malin]]),1,0)</f>
        <v>1</v>
      </c>
      <c r="F111">
        <f>IF(OR(J110="MALINA",L110="MALINA"),(F110-MIN(K110,I110))+owoce[[#This Row],[dostawa_malin]],F110+owoce[[#This Row],[dostawa_malin]])</f>
        <v>576</v>
      </c>
      <c r="G111">
        <f>IF(OR(J110="TRUSKAWKA",L110="TRUSKAWKA"),(G110-MIN(K110,I110)+owoce[[#This Row],[dostawa_truskawek]]),(G110+owoce[[#This Row],[dostawa_truskawek]]))</f>
        <v>802</v>
      </c>
      <c r="H111">
        <f>IF(OR(J110="PORZECZKA",L110="PORZECZKA"),(H110-MIN(K110,I110)+owoce[[#This Row],[dostawa_porzeczek]]),(H110+owoce[[#This Row],[dostawa_porzeczek]]))</f>
        <v>377</v>
      </c>
      <c r="I111">
        <f>MAX(owoce[[#This Row],[magazyn_maliny]:[magazyn_przeczki]])</f>
        <v>802</v>
      </c>
      <c r="J111" t="str">
        <f>IF(owoce[[#This Row],[składnik 1 masa]]=owoce[[#This Row],[magazyn_maliny]],"MALINA",IF(owoce[[#This Row],[składnik 1 masa]]=owoce[[#This Row],[magazyn_truskawek]],"TRUSKAWKA","PORZECZKA"))</f>
        <v>TRUSKAWKA</v>
      </c>
      <c r="K111">
        <f>LARGE(owoce[[#This Row],[magazyn_maliny]:[magazyn_przeczki]],2)</f>
        <v>576</v>
      </c>
      <c r="L111" t="str">
        <f>IF(owoce[[#This Row],[składnik 2 masa]]=owoce[[#This Row],[magazyn_maliny]],"MALINA",IF(owoce[[#This Row],[składnik 2 masa]]=owoce[[#This Row],[magazyn_truskawek]],"TRUSKAWKA","PORZECZKA"))</f>
        <v>MALINA</v>
      </c>
      <c r="M11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11" s="7">
        <f>MIN(owoce[[#This Row],[składnik 2 masa]],owoce[[#This Row],[składnik 1 masa]])*2</f>
        <v>1152</v>
      </c>
    </row>
    <row r="112" spans="1:14" x14ac:dyDescent="0.3">
      <c r="A112" s="1">
        <v>44062</v>
      </c>
      <c r="B112">
        <v>307</v>
      </c>
      <c r="C112">
        <v>417</v>
      </c>
      <c r="D112">
        <v>405</v>
      </c>
      <c r="E112">
        <f>IF(AND(owoce[[#This Row],[dostawa_porzeczek]]&gt;owoce[[#This Row],[dostawa_truskawek]],owoce[[#This Row],[dostawa_porzeczek]]&gt;owoce[[#This Row],[dostawa_malin]]),1,0)</f>
        <v>0</v>
      </c>
      <c r="F112">
        <f>IF(OR(J111="MALINA",L111="MALINA"),(F111-MIN(K111,I111))+owoce[[#This Row],[dostawa_malin]],F111+owoce[[#This Row],[dostawa_malin]])</f>
        <v>307</v>
      </c>
      <c r="G112">
        <f>IF(OR(J111="TRUSKAWKA",L111="TRUSKAWKA"),(G111-MIN(K111,I111)+owoce[[#This Row],[dostawa_truskawek]]),(G111+owoce[[#This Row],[dostawa_truskawek]]))</f>
        <v>643</v>
      </c>
      <c r="H112">
        <f>IF(OR(J111="PORZECZKA",L111="PORZECZKA"),(H111-MIN(K111,I111)+owoce[[#This Row],[dostawa_porzeczek]]),(H111+owoce[[#This Row],[dostawa_porzeczek]]))</f>
        <v>782</v>
      </c>
      <c r="I112">
        <f>MAX(owoce[[#This Row],[magazyn_maliny]:[magazyn_przeczki]])</f>
        <v>782</v>
      </c>
      <c r="J112" t="str">
        <f>IF(owoce[[#This Row],[składnik 1 masa]]=owoce[[#This Row],[magazyn_maliny]],"MALINA",IF(owoce[[#This Row],[składnik 1 masa]]=owoce[[#This Row],[magazyn_truskawek]],"TRUSKAWKA","PORZECZKA"))</f>
        <v>PORZECZKA</v>
      </c>
      <c r="K112">
        <f>LARGE(owoce[[#This Row],[magazyn_maliny]:[magazyn_przeczki]],2)</f>
        <v>643</v>
      </c>
      <c r="L112" t="str">
        <f>IF(owoce[[#This Row],[składnik 2 masa]]=owoce[[#This Row],[magazyn_maliny]],"MALINA",IF(owoce[[#This Row],[składnik 2 masa]]=owoce[[#This Row],[magazyn_truskawek]],"TRUSKAWKA","PORZECZKA"))</f>
        <v>TRUSKAWKA</v>
      </c>
      <c r="M11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12" s="7">
        <f>MIN(owoce[[#This Row],[składnik 2 masa]],owoce[[#This Row],[składnik 1 masa]])*2</f>
        <v>1286</v>
      </c>
    </row>
    <row r="113" spans="1:14" x14ac:dyDescent="0.3">
      <c r="A113" s="1">
        <v>44063</v>
      </c>
      <c r="B113">
        <v>314</v>
      </c>
      <c r="C113">
        <v>340</v>
      </c>
      <c r="D113">
        <v>345</v>
      </c>
      <c r="E113">
        <f>IF(AND(owoce[[#This Row],[dostawa_porzeczek]]&gt;owoce[[#This Row],[dostawa_truskawek]],owoce[[#This Row],[dostawa_porzeczek]]&gt;owoce[[#This Row],[dostawa_malin]]),1,0)</f>
        <v>1</v>
      </c>
      <c r="F113">
        <f>IF(OR(J112="MALINA",L112="MALINA"),(F112-MIN(K112,I112))+owoce[[#This Row],[dostawa_malin]],F112+owoce[[#This Row],[dostawa_malin]])</f>
        <v>621</v>
      </c>
      <c r="G113">
        <f>IF(OR(J112="TRUSKAWKA",L112="TRUSKAWKA"),(G112-MIN(K112,I112)+owoce[[#This Row],[dostawa_truskawek]]),(G112+owoce[[#This Row],[dostawa_truskawek]]))</f>
        <v>340</v>
      </c>
      <c r="H113">
        <f>IF(OR(J112="PORZECZKA",L112="PORZECZKA"),(H112-MIN(K112,I112)+owoce[[#This Row],[dostawa_porzeczek]]),(H112+owoce[[#This Row],[dostawa_porzeczek]]))</f>
        <v>484</v>
      </c>
      <c r="I113">
        <f>MAX(owoce[[#This Row],[magazyn_maliny]:[magazyn_przeczki]])</f>
        <v>621</v>
      </c>
      <c r="J113" t="str">
        <f>IF(owoce[[#This Row],[składnik 1 masa]]=owoce[[#This Row],[magazyn_maliny]],"MALINA",IF(owoce[[#This Row],[składnik 1 masa]]=owoce[[#This Row],[magazyn_truskawek]],"TRUSKAWKA","PORZECZKA"))</f>
        <v>MALINA</v>
      </c>
      <c r="K113">
        <f>LARGE(owoce[[#This Row],[magazyn_maliny]:[magazyn_przeczki]],2)</f>
        <v>484</v>
      </c>
      <c r="L113" t="str">
        <f>IF(owoce[[#This Row],[składnik 2 masa]]=owoce[[#This Row],[magazyn_maliny]],"MALINA",IF(owoce[[#This Row],[składnik 2 masa]]=owoce[[#This Row],[magazyn_truskawek]],"TRUSKAWKA","PORZECZKA"))</f>
        <v>PORZECZKA</v>
      </c>
      <c r="M11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13" s="7">
        <f>MIN(owoce[[#This Row],[składnik 2 masa]],owoce[[#This Row],[składnik 1 masa]])*2</f>
        <v>968</v>
      </c>
    </row>
    <row r="114" spans="1:14" x14ac:dyDescent="0.3">
      <c r="A114" s="1">
        <v>44064</v>
      </c>
      <c r="B114">
        <v>379</v>
      </c>
      <c r="C114">
        <v>288</v>
      </c>
      <c r="D114">
        <v>353</v>
      </c>
      <c r="E114">
        <f>IF(AND(owoce[[#This Row],[dostawa_porzeczek]]&gt;owoce[[#This Row],[dostawa_truskawek]],owoce[[#This Row],[dostawa_porzeczek]]&gt;owoce[[#This Row],[dostawa_malin]]),1,0)</f>
        <v>0</v>
      </c>
      <c r="F114">
        <f>IF(OR(J113="MALINA",L113="MALINA"),(F113-MIN(K113,I113))+owoce[[#This Row],[dostawa_malin]],F113+owoce[[#This Row],[dostawa_malin]])</f>
        <v>516</v>
      </c>
      <c r="G114">
        <f>IF(OR(J113="TRUSKAWKA",L113="TRUSKAWKA"),(G113-MIN(K113,I113)+owoce[[#This Row],[dostawa_truskawek]]),(G113+owoce[[#This Row],[dostawa_truskawek]]))</f>
        <v>628</v>
      </c>
      <c r="H114">
        <f>IF(OR(J113="PORZECZKA",L113="PORZECZKA"),(H113-MIN(K113,I113)+owoce[[#This Row],[dostawa_porzeczek]]),(H113+owoce[[#This Row],[dostawa_porzeczek]]))</f>
        <v>353</v>
      </c>
      <c r="I114">
        <f>MAX(owoce[[#This Row],[magazyn_maliny]:[magazyn_przeczki]])</f>
        <v>628</v>
      </c>
      <c r="J114" t="str">
        <f>IF(owoce[[#This Row],[składnik 1 masa]]=owoce[[#This Row],[magazyn_maliny]],"MALINA",IF(owoce[[#This Row],[składnik 1 masa]]=owoce[[#This Row],[magazyn_truskawek]],"TRUSKAWKA","PORZECZKA"))</f>
        <v>TRUSKAWKA</v>
      </c>
      <c r="K114">
        <f>LARGE(owoce[[#This Row],[magazyn_maliny]:[magazyn_przeczki]],2)</f>
        <v>516</v>
      </c>
      <c r="L114" t="str">
        <f>IF(owoce[[#This Row],[składnik 2 masa]]=owoce[[#This Row],[magazyn_maliny]],"MALINA",IF(owoce[[#This Row],[składnik 2 masa]]=owoce[[#This Row],[magazyn_truskawek]],"TRUSKAWKA","PORZECZKA"))</f>
        <v>MALINA</v>
      </c>
      <c r="M11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14" s="7">
        <f>MIN(owoce[[#This Row],[składnik 2 masa]],owoce[[#This Row],[składnik 1 masa]])*2</f>
        <v>1032</v>
      </c>
    </row>
    <row r="115" spans="1:14" x14ac:dyDescent="0.3">
      <c r="A115" s="1">
        <v>44065</v>
      </c>
      <c r="B115">
        <v>405</v>
      </c>
      <c r="C115">
        <v>454</v>
      </c>
      <c r="D115">
        <v>342</v>
      </c>
      <c r="E115">
        <f>IF(AND(owoce[[#This Row],[dostawa_porzeczek]]&gt;owoce[[#This Row],[dostawa_truskawek]],owoce[[#This Row],[dostawa_porzeczek]]&gt;owoce[[#This Row],[dostawa_malin]]),1,0)</f>
        <v>0</v>
      </c>
      <c r="F115">
        <f>IF(OR(J114="MALINA",L114="MALINA"),(F114-MIN(K114,I114))+owoce[[#This Row],[dostawa_malin]],F114+owoce[[#This Row],[dostawa_malin]])</f>
        <v>405</v>
      </c>
      <c r="G115">
        <f>IF(OR(J114="TRUSKAWKA",L114="TRUSKAWKA"),(G114-MIN(K114,I114)+owoce[[#This Row],[dostawa_truskawek]]),(G114+owoce[[#This Row],[dostawa_truskawek]]))</f>
        <v>566</v>
      </c>
      <c r="H115">
        <f>IF(OR(J114="PORZECZKA",L114="PORZECZKA"),(H114-MIN(K114,I114)+owoce[[#This Row],[dostawa_porzeczek]]),(H114+owoce[[#This Row],[dostawa_porzeczek]]))</f>
        <v>695</v>
      </c>
      <c r="I115">
        <f>MAX(owoce[[#This Row],[magazyn_maliny]:[magazyn_przeczki]])</f>
        <v>695</v>
      </c>
      <c r="J115" t="str">
        <f>IF(owoce[[#This Row],[składnik 1 masa]]=owoce[[#This Row],[magazyn_maliny]],"MALINA",IF(owoce[[#This Row],[składnik 1 masa]]=owoce[[#This Row],[magazyn_truskawek]],"TRUSKAWKA","PORZECZKA"))</f>
        <v>PORZECZKA</v>
      </c>
      <c r="K115">
        <f>LARGE(owoce[[#This Row],[magazyn_maliny]:[magazyn_przeczki]],2)</f>
        <v>566</v>
      </c>
      <c r="L115" t="str">
        <f>IF(owoce[[#This Row],[składnik 2 masa]]=owoce[[#This Row],[magazyn_maliny]],"MALINA",IF(owoce[[#This Row],[składnik 2 masa]]=owoce[[#This Row],[magazyn_truskawek]],"TRUSKAWKA","PORZECZKA"))</f>
        <v>TRUSKAWKA</v>
      </c>
      <c r="M11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15" s="7">
        <f>MIN(owoce[[#This Row],[składnik 2 masa]],owoce[[#This Row],[składnik 1 masa]])*2</f>
        <v>1132</v>
      </c>
    </row>
    <row r="116" spans="1:14" x14ac:dyDescent="0.3">
      <c r="A116" s="1">
        <v>44066</v>
      </c>
      <c r="B116">
        <v>407</v>
      </c>
      <c r="C116">
        <v>300</v>
      </c>
      <c r="D116">
        <v>365</v>
      </c>
      <c r="E116">
        <f>IF(AND(owoce[[#This Row],[dostawa_porzeczek]]&gt;owoce[[#This Row],[dostawa_truskawek]],owoce[[#This Row],[dostawa_porzeczek]]&gt;owoce[[#This Row],[dostawa_malin]]),1,0)</f>
        <v>0</v>
      </c>
      <c r="F116">
        <f>IF(OR(J115="MALINA",L115="MALINA"),(F115-MIN(K115,I115))+owoce[[#This Row],[dostawa_malin]],F115+owoce[[#This Row],[dostawa_malin]])</f>
        <v>812</v>
      </c>
      <c r="G116">
        <f>IF(OR(J115="TRUSKAWKA",L115="TRUSKAWKA"),(G115-MIN(K115,I115)+owoce[[#This Row],[dostawa_truskawek]]),(G115+owoce[[#This Row],[dostawa_truskawek]]))</f>
        <v>300</v>
      </c>
      <c r="H116">
        <f>IF(OR(J115="PORZECZKA",L115="PORZECZKA"),(H115-MIN(K115,I115)+owoce[[#This Row],[dostawa_porzeczek]]),(H115+owoce[[#This Row],[dostawa_porzeczek]]))</f>
        <v>494</v>
      </c>
      <c r="I116">
        <f>MAX(owoce[[#This Row],[magazyn_maliny]:[magazyn_przeczki]])</f>
        <v>812</v>
      </c>
      <c r="J116" t="str">
        <f>IF(owoce[[#This Row],[składnik 1 masa]]=owoce[[#This Row],[magazyn_maliny]],"MALINA",IF(owoce[[#This Row],[składnik 1 masa]]=owoce[[#This Row],[magazyn_truskawek]],"TRUSKAWKA","PORZECZKA"))</f>
        <v>MALINA</v>
      </c>
      <c r="K116">
        <f>LARGE(owoce[[#This Row],[magazyn_maliny]:[magazyn_przeczki]],2)</f>
        <v>494</v>
      </c>
      <c r="L116" t="str">
        <f>IF(owoce[[#This Row],[składnik 2 masa]]=owoce[[#This Row],[magazyn_maliny]],"MALINA",IF(owoce[[#This Row],[składnik 2 masa]]=owoce[[#This Row],[magazyn_truskawek]],"TRUSKAWKA","PORZECZKA"))</f>
        <v>PORZECZKA</v>
      </c>
      <c r="M11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16" s="7">
        <f>MIN(owoce[[#This Row],[składnik 2 masa]],owoce[[#This Row],[składnik 1 masa]])*2</f>
        <v>988</v>
      </c>
    </row>
    <row r="117" spans="1:14" x14ac:dyDescent="0.3">
      <c r="A117" s="1">
        <v>44067</v>
      </c>
      <c r="B117">
        <v>432</v>
      </c>
      <c r="C117">
        <v>423</v>
      </c>
      <c r="D117">
        <v>221</v>
      </c>
      <c r="E117">
        <f>IF(AND(owoce[[#This Row],[dostawa_porzeczek]]&gt;owoce[[#This Row],[dostawa_truskawek]],owoce[[#This Row],[dostawa_porzeczek]]&gt;owoce[[#This Row],[dostawa_malin]]),1,0)</f>
        <v>0</v>
      </c>
      <c r="F117">
        <f>IF(OR(J116="MALINA",L116="MALINA"),(F116-MIN(K116,I116))+owoce[[#This Row],[dostawa_malin]],F116+owoce[[#This Row],[dostawa_malin]])</f>
        <v>750</v>
      </c>
      <c r="G117">
        <f>IF(OR(J116="TRUSKAWKA",L116="TRUSKAWKA"),(G116-MIN(K116,I116)+owoce[[#This Row],[dostawa_truskawek]]),(G116+owoce[[#This Row],[dostawa_truskawek]]))</f>
        <v>723</v>
      </c>
      <c r="H117">
        <f>IF(OR(J116="PORZECZKA",L116="PORZECZKA"),(H116-MIN(K116,I116)+owoce[[#This Row],[dostawa_porzeczek]]),(H116+owoce[[#This Row],[dostawa_porzeczek]]))</f>
        <v>221</v>
      </c>
      <c r="I117">
        <f>MAX(owoce[[#This Row],[magazyn_maliny]:[magazyn_przeczki]])</f>
        <v>750</v>
      </c>
      <c r="J117" t="str">
        <f>IF(owoce[[#This Row],[składnik 1 masa]]=owoce[[#This Row],[magazyn_maliny]],"MALINA",IF(owoce[[#This Row],[składnik 1 masa]]=owoce[[#This Row],[magazyn_truskawek]],"TRUSKAWKA","PORZECZKA"))</f>
        <v>MALINA</v>
      </c>
      <c r="K117">
        <f>LARGE(owoce[[#This Row],[magazyn_maliny]:[magazyn_przeczki]],2)</f>
        <v>723</v>
      </c>
      <c r="L117" t="str">
        <f>IF(owoce[[#This Row],[składnik 2 masa]]=owoce[[#This Row],[magazyn_maliny]],"MALINA",IF(owoce[[#This Row],[składnik 2 masa]]=owoce[[#This Row],[magazyn_truskawek]],"TRUSKAWKA","PORZECZKA"))</f>
        <v>TRUSKAWKA</v>
      </c>
      <c r="M11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17" s="7">
        <f>MIN(owoce[[#This Row],[składnik 2 masa]],owoce[[#This Row],[składnik 1 masa]])*2</f>
        <v>1446</v>
      </c>
    </row>
    <row r="118" spans="1:14" x14ac:dyDescent="0.3">
      <c r="A118" s="1">
        <v>44068</v>
      </c>
      <c r="B118">
        <v>405</v>
      </c>
      <c r="C118">
        <v>449</v>
      </c>
      <c r="D118">
        <v>231</v>
      </c>
      <c r="E118">
        <f>IF(AND(owoce[[#This Row],[dostawa_porzeczek]]&gt;owoce[[#This Row],[dostawa_truskawek]],owoce[[#This Row],[dostawa_porzeczek]]&gt;owoce[[#This Row],[dostawa_malin]]),1,0)</f>
        <v>0</v>
      </c>
      <c r="F118">
        <f>IF(OR(J117="MALINA",L117="MALINA"),(F117-MIN(K117,I117))+owoce[[#This Row],[dostawa_malin]],F117+owoce[[#This Row],[dostawa_malin]])</f>
        <v>432</v>
      </c>
      <c r="G118">
        <f>IF(OR(J117="TRUSKAWKA",L117="TRUSKAWKA"),(G117-MIN(K117,I117)+owoce[[#This Row],[dostawa_truskawek]]),(G117+owoce[[#This Row],[dostawa_truskawek]]))</f>
        <v>449</v>
      </c>
      <c r="H118">
        <f>IF(OR(J117="PORZECZKA",L117="PORZECZKA"),(H117-MIN(K117,I117)+owoce[[#This Row],[dostawa_porzeczek]]),(H117+owoce[[#This Row],[dostawa_porzeczek]]))</f>
        <v>452</v>
      </c>
      <c r="I118">
        <f>MAX(owoce[[#This Row],[magazyn_maliny]:[magazyn_przeczki]])</f>
        <v>452</v>
      </c>
      <c r="J118" t="str">
        <f>IF(owoce[[#This Row],[składnik 1 masa]]=owoce[[#This Row],[magazyn_maliny]],"MALINA",IF(owoce[[#This Row],[składnik 1 masa]]=owoce[[#This Row],[magazyn_truskawek]],"TRUSKAWKA","PORZECZKA"))</f>
        <v>PORZECZKA</v>
      </c>
      <c r="K118">
        <f>LARGE(owoce[[#This Row],[magazyn_maliny]:[magazyn_przeczki]],2)</f>
        <v>449</v>
      </c>
      <c r="L118" t="str">
        <f>IF(owoce[[#This Row],[składnik 2 masa]]=owoce[[#This Row],[magazyn_maliny]],"MALINA",IF(owoce[[#This Row],[składnik 2 masa]]=owoce[[#This Row],[magazyn_truskawek]],"TRUSKAWKA","PORZECZKA"))</f>
        <v>TRUSKAWKA</v>
      </c>
      <c r="M11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18" s="7">
        <f>MIN(owoce[[#This Row],[składnik 2 masa]],owoce[[#This Row],[składnik 1 masa]])*2</f>
        <v>898</v>
      </c>
    </row>
    <row r="119" spans="1:14" x14ac:dyDescent="0.3">
      <c r="A119" s="1">
        <v>44069</v>
      </c>
      <c r="B119">
        <v>162</v>
      </c>
      <c r="C119">
        <v>294</v>
      </c>
      <c r="D119">
        <v>255</v>
      </c>
      <c r="E119">
        <f>IF(AND(owoce[[#This Row],[dostawa_porzeczek]]&gt;owoce[[#This Row],[dostawa_truskawek]],owoce[[#This Row],[dostawa_porzeczek]]&gt;owoce[[#This Row],[dostawa_malin]]),1,0)</f>
        <v>0</v>
      </c>
      <c r="F119">
        <f>IF(OR(J118="MALINA",L118="MALINA"),(F118-MIN(K118,I118))+owoce[[#This Row],[dostawa_malin]],F118+owoce[[#This Row],[dostawa_malin]])</f>
        <v>594</v>
      </c>
      <c r="G119">
        <f>IF(OR(J118="TRUSKAWKA",L118="TRUSKAWKA"),(G118-MIN(K118,I118)+owoce[[#This Row],[dostawa_truskawek]]),(G118+owoce[[#This Row],[dostawa_truskawek]]))</f>
        <v>294</v>
      </c>
      <c r="H119">
        <f>IF(OR(J118="PORZECZKA",L118="PORZECZKA"),(H118-MIN(K118,I118)+owoce[[#This Row],[dostawa_porzeczek]]),(H118+owoce[[#This Row],[dostawa_porzeczek]]))</f>
        <v>258</v>
      </c>
      <c r="I119">
        <f>MAX(owoce[[#This Row],[magazyn_maliny]:[magazyn_przeczki]])</f>
        <v>594</v>
      </c>
      <c r="J119" t="str">
        <f>IF(owoce[[#This Row],[składnik 1 masa]]=owoce[[#This Row],[magazyn_maliny]],"MALINA",IF(owoce[[#This Row],[składnik 1 masa]]=owoce[[#This Row],[magazyn_truskawek]],"TRUSKAWKA","PORZECZKA"))</f>
        <v>MALINA</v>
      </c>
      <c r="K119">
        <f>LARGE(owoce[[#This Row],[magazyn_maliny]:[magazyn_przeczki]],2)</f>
        <v>294</v>
      </c>
      <c r="L119" t="str">
        <f>IF(owoce[[#This Row],[składnik 2 masa]]=owoce[[#This Row],[magazyn_maliny]],"MALINA",IF(owoce[[#This Row],[składnik 2 masa]]=owoce[[#This Row],[magazyn_truskawek]],"TRUSKAWKA","PORZECZKA"))</f>
        <v>TRUSKAWKA</v>
      </c>
      <c r="M11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19" s="7">
        <f>MIN(owoce[[#This Row],[składnik 2 masa]],owoce[[#This Row],[składnik 1 masa]])*2</f>
        <v>588</v>
      </c>
    </row>
    <row r="120" spans="1:14" x14ac:dyDescent="0.3">
      <c r="A120" s="1">
        <v>44070</v>
      </c>
      <c r="B120">
        <v>297</v>
      </c>
      <c r="C120">
        <v>341</v>
      </c>
      <c r="D120">
        <v>223</v>
      </c>
      <c r="E120">
        <f>IF(AND(owoce[[#This Row],[dostawa_porzeczek]]&gt;owoce[[#This Row],[dostawa_truskawek]],owoce[[#This Row],[dostawa_porzeczek]]&gt;owoce[[#This Row],[dostawa_malin]]),1,0)</f>
        <v>0</v>
      </c>
      <c r="F120">
        <f>IF(OR(J119="MALINA",L119="MALINA"),(F119-MIN(K119,I119))+owoce[[#This Row],[dostawa_malin]],F119+owoce[[#This Row],[dostawa_malin]])</f>
        <v>597</v>
      </c>
      <c r="G120">
        <f>IF(OR(J119="TRUSKAWKA",L119="TRUSKAWKA"),(G119-MIN(K119,I119)+owoce[[#This Row],[dostawa_truskawek]]),(G119+owoce[[#This Row],[dostawa_truskawek]]))</f>
        <v>341</v>
      </c>
      <c r="H120">
        <f>IF(OR(J119="PORZECZKA",L119="PORZECZKA"),(H119-MIN(K119,I119)+owoce[[#This Row],[dostawa_porzeczek]]),(H119+owoce[[#This Row],[dostawa_porzeczek]]))</f>
        <v>481</v>
      </c>
      <c r="I120">
        <f>MAX(owoce[[#This Row],[magazyn_maliny]:[magazyn_przeczki]])</f>
        <v>597</v>
      </c>
      <c r="J120" t="str">
        <f>IF(owoce[[#This Row],[składnik 1 masa]]=owoce[[#This Row],[magazyn_maliny]],"MALINA",IF(owoce[[#This Row],[składnik 1 masa]]=owoce[[#This Row],[magazyn_truskawek]],"TRUSKAWKA","PORZECZKA"))</f>
        <v>MALINA</v>
      </c>
      <c r="K120">
        <f>LARGE(owoce[[#This Row],[magazyn_maliny]:[magazyn_przeczki]],2)</f>
        <v>481</v>
      </c>
      <c r="L120" t="str">
        <f>IF(owoce[[#This Row],[składnik 2 masa]]=owoce[[#This Row],[magazyn_maliny]],"MALINA",IF(owoce[[#This Row],[składnik 2 masa]]=owoce[[#This Row],[magazyn_truskawek]],"TRUSKAWKA","PORZECZKA"))</f>
        <v>PORZECZKA</v>
      </c>
      <c r="M12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20" s="7">
        <f>MIN(owoce[[#This Row],[składnik 2 masa]],owoce[[#This Row],[składnik 1 masa]])*2</f>
        <v>962</v>
      </c>
    </row>
    <row r="121" spans="1:14" x14ac:dyDescent="0.3">
      <c r="A121" s="1">
        <v>44071</v>
      </c>
      <c r="B121">
        <v>226</v>
      </c>
      <c r="C121">
        <v>329</v>
      </c>
      <c r="D121">
        <v>261</v>
      </c>
      <c r="E121">
        <f>IF(AND(owoce[[#This Row],[dostawa_porzeczek]]&gt;owoce[[#This Row],[dostawa_truskawek]],owoce[[#This Row],[dostawa_porzeczek]]&gt;owoce[[#This Row],[dostawa_malin]]),1,0)</f>
        <v>0</v>
      </c>
      <c r="F121">
        <f>IF(OR(J120="MALINA",L120="MALINA"),(F120-MIN(K120,I120))+owoce[[#This Row],[dostawa_malin]],F120+owoce[[#This Row],[dostawa_malin]])</f>
        <v>342</v>
      </c>
      <c r="G121">
        <f>IF(OR(J120="TRUSKAWKA",L120="TRUSKAWKA"),(G120-MIN(K120,I120)+owoce[[#This Row],[dostawa_truskawek]]),(G120+owoce[[#This Row],[dostawa_truskawek]]))</f>
        <v>670</v>
      </c>
      <c r="H121">
        <f>IF(OR(J120="PORZECZKA",L120="PORZECZKA"),(H120-MIN(K120,I120)+owoce[[#This Row],[dostawa_porzeczek]]),(H120+owoce[[#This Row],[dostawa_porzeczek]]))</f>
        <v>261</v>
      </c>
      <c r="I121">
        <f>MAX(owoce[[#This Row],[magazyn_maliny]:[magazyn_przeczki]])</f>
        <v>670</v>
      </c>
      <c r="J121" t="str">
        <f>IF(owoce[[#This Row],[składnik 1 masa]]=owoce[[#This Row],[magazyn_maliny]],"MALINA",IF(owoce[[#This Row],[składnik 1 masa]]=owoce[[#This Row],[magazyn_truskawek]],"TRUSKAWKA","PORZECZKA"))</f>
        <v>TRUSKAWKA</v>
      </c>
      <c r="K121">
        <f>LARGE(owoce[[#This Row],[magazyn_maliny]:[magazyn_przeczki]],2)</f>
        <v>342</v>
      </c>
      <c r="L121" t="str">
        <f>IF(owoce[[#This Row],[składnik 2 masa]]=owoce[[#This Row],[magazyn_maliny]],"MALINA",IF(owoce[[#This Row],[składnik 2 masa]]=owoce[[#This Row],[magazyn_truskawek]],"TRUSKAWKA","PORZECZKA"))</f>
        <v>MALINA</v>
      </c>
      <c r="M12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21" s="7">
        <f>MIN(owoce[[#This Row],[składnik 2 masa]],owoce[[#This Row],[składnik 1 masa]])*2</f>
        <v>684</v>
      </c>
    </row>
    <row r="122" spans="1:14" x14ac:dyDescent="0.3">
      <c r="A122" s="1">
        <v>44072</v>
      </c>
      <c r="B122">
        <v>226</v>
      </c>
      <c r="C122">
        <v>256</v>
      </c>
      <c r="D122">
        <v>239</v>
      </c>
      <c r="E122">
        <f>IF(AND(owoce[[#This Row],[dostawa_porzeczek]]&gt;owoce[[#This Row],[dostawa_truskawek]],owoce[[#This Row],[dostawa_porzeczek]]&gt;owoce[[#This Row],[dostawa_malin]]),1,0)</f>
        <v>0</v>
      </c>
      <c r="F122">
        <f>IF(OR(J121="MALINA",L121="MALINA"),(F121-MIN(K121,I121))+owoce[[#This Row],[dostawa_malin]],F121+owoce[[#This Row],[dostawa_malin]])</f>
        <v>226</v>
      </c>
      <c r="G122">
        <f>IF(OR(J121="TRUSKAWKA",L121="TRUSKAWKA"),(G121-MIN(K121,I121)+owoce[[#This Row],[dostawa_truskawek]]),(G121+owoce[[#This Row],[dostawa_truskawek]]))</f>
        <v>584</v>
      </c>
      <c r="H122">
        <f>IF(OR(J121="PORZECZKA",L121="PORZECZKA"),(H121-MIN(K121,I121)+owoce[[#This Row],[dostawa_porzeczek]]),(H121+owoce[[#This Row],[dostawa_porzeczek]]))</f>
        <v>500</v>
      </c>
      <c r="I122">
        <f>MAX(owoce[[#This Row],[magazyn_maliny]:[magazyn_przeczki]])</f>
        <v>584</v>
      </c>
      <c r="J122" t="str">
        <f>IF(owoce[[#This Row],[składnik 1 masa]]=owoce[[#This Row],[magazyn_maliny]],"MALINA",IF(owoce[[#This Row],[składnik 1 masa]]=owoce[[#This Row],[magazyn_truskawek]],"TRUSKAWKA","PORZECZKA"))</f>
        <v>TRUSKAWKA</v>
      </c>
      <c r="K122">
        <f>LARGE(owoce[[#This Row],[magazyn_maliny]:[magazyn_przeczki]],2)</f>
        <v>500</v>
      </c>
      <c r="L122" t="str">
        <f>IF(owoce[[#This Row],[składnik 2 masa]]=owoce[[#This Row],[magazyn_maliny]],"MALINA",IF(owoce[[#This Row],[składnik 2 masa]]=owoce[[#This Row],[magazyn_truskawek]],"TRUSKAWKA","PORZECZKA"))</f>
        <v>PORZECZKA</v>
      </c>
      <c r="M12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22" s="7">
        <f>MIN(owoce[[#This Row],[składnik 2 masa]],owoce[[#This Row],[składnik 1 masa]])*2</f>
        <v>1000</v>
      </c>
    </row>
    <row r="123" spans="1:14" x14ac:dyDescent="0.3">
      <c r="A123" s="1">
        <v>44073</v>
      </c>
      <c r="B123">
        <v>287</v>
      </c>
      <c r="C123">
        <v>217</v>
      </c>
      <c r="D123">
        <v>262</v>
      </c>
      <c r="E123">
        <f>IF(AND(owoce[[#This Row],[dostawa_porzeczek]]&gt;owoce[[#This Row],[dostawa_truskawek]],owoce[[#This Row],[dostawa_porzeczek]]&gt;owoce[[#This Row],[dostawa_malin]]),1,0)</f>
        <v>0</v>
      </c>
      <c r="F123">
        <f>IF(OR(J122="MALINA",L122="MALINA"),(F122-MIN(K122,I122))+owoce[[#This Row],[dostawa_malin]],F122+owoce[[#This Row],[dostawa_malin]])</f>
        <v>513</v>
      </c>
      <c r="G123">
        <f>IF(OR(J122="TRUSKAWKA",L122="TRUSKAWKA"),(G122-MIN(K122,I122)+owoce[[#This Row],[dostawa_truskawek]]),(G122+owoce[[#This Row],[dostawa_truskawek]]))</f>
        <v>301</v>
      </c>
      <c r="H123">
        <f>IF(OR(J122="PORZECZKA",L122="PORZECZKA"),(H122-MIN(K122,I122)+owoce[[#This Row],[dostawa_porzeczek]]),(H122+owoce[[#This Row],[dostawa_porzeczek]]))</f>
        <v>262</v>
      </c>
      <c r="I123">
        <f>MAX(owoce[[#This Row],[magazyn_maliny]:[magazyn_przeczki]])</f>
        <v>513</v>
      </c>
      <c r="J123" t="str">
        <f>IF(owoce[[#This Row],[składnik 1 masa]]=owoce[[#This Row],[magazyn_maliny]],"MALINA",IF(owoce[[#This Row],[składnik 1 masa]]=owoce[[#This Row],[magazyn_truskawek]],"TRUSKAWKA","PORZECZKA"))</f>
        <v>MALINA</v>
      </c>
      <c r="K123">
        <f>LARGE(owoce[[#This Row],[magazyn_maliny]:[magazyn_przeczki]],2)</f>
        <v>301</v>
      </c>
      <c r="L123" t="str">
        <f>IF(owoce[[#This Row],[składnik 2 masa]]=owoce[[#This Row],[magazyn_maliny]],"MALINA",IF(owoce[[#This Row],[składnik 2 masa]]=owoce[[#This Row],[magazyn_truskawek]],"TRUSKAWKA","PORZECZKA"))</f>
        <v>TRUSKAWKA</v>
      </c>
      <c r="M12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23" s="7">
        <f>MIN(owoce[[#This Row],[składnik 2 masa]],owoce[[#This Row],[składnik 1 masa]])*2</f>
        <v>602</v>
      </c>
    </row>
    <row r="124" spans="1:14" x14ac:dyDescent="0.3">
      <c r="A124" s="1">
        <v>44074</v>
      </c>
      <c r="B124">
        <v>351</v>
      </c>
      <c r="C124">
        <v>266</v>
      </c>
      <c r="D124">
        <v>226</v>
      </c>
      <c r="E124">
        <f>IF(AND(owoce[[#This Row],[dostawa_porzeczek]]&gt;owoce[[#This Row],[dostawa_truskawek]],owoce[[#This Row],[dostawa_porzeczek]]&gt;owoce[[#This Row],[dostawa_malin]]),1,0)</f>
        <v>0</v>
      </c>
      <c r="F124">
        <f>IF(OR(J123="MALINA",L123="MALINA"),(F123-MIN(K123,I123))+owoce[[#This Row],[dostawa_malin]],F123+owoce[[#This Row],[dostawa_malin]])</f>
        <v>563</v>
      </c>
      <c r="G124">
        <f>IF(OR(J123="TRUSKAWKA",L123="TRUSKAWKA"),(G123-MIN(K123,I123)+owoce[[#This Row],[dostawa_truskawek]]),(G123+owoce[[#This Row],[dostawa_truskawek]]))</f>
        <v>266</v>
      </c>
      <c r="H124">
        <f>IF(OR(J123="PORZECZKA",L123="PORZECZKA"),(H123-MIN(K123,I123)+owoce[[#This Row],[dostawa_porzeczek]]),(H123+owoce[[#This Row],[dostawa_porzeczek]]))</f>
        <v>488</v>
      </c>
      <c r="I124">
        <f>MAX(owoce[[#This Row],[magazyn_maliny]:[magazyn_przeczki]])</f>
        <v>563</v>
      </c>
      <c r="J124" t="str">
        <f>IF(owoce[[#This Row],[składnik 1 masa]]=owoce[[#This Row],[magazyn_maliny]],"MALINA",IF(owoce[[#This Row],[składnik 1 masa]]=owoce[[#This Row],[magazyn_truskawek]],"TRUSKAWKA","PORZECZKA"))</f>
        <v>MALINA</v>
      </c>
      <c r="K124">
        <f>LARGE(owoce[[#This Row],[magazyn_maliny]:[magazyn_przeczki]],2)</f>
        <v>488</v>
      </c>
      <c r="L124" t="str">
        <f>IF(owoce[[#This Row],[składnik 2 masa]]=owoce[[#This Row],[magazyn_maliny]],"MALINA",IF(owoce[[#This Row],[składnik 2 masa]]=owoce[[#This Row],[magazyn_truskawek]],"TRUSKAWKA","PORZECZKA"))</f>
        <v>PORZECZKA</v>
      </c>
      <c r="M12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24" s="7">
        <f>MIN(owoce[[#This Row],[składnik 2 masa]],owoce[[#This Row],[składnik 1 masa]])*2</f>
        <v>976</v>
      </c>
    </row>
    <row r="125" spans="1:14" x14ac:dyDescent="0.3">
      <c r="A125" s="1">
        <v>44075</v>
      </c>
      <c r="B125">
        <v>214</v>
      </c>
      <c r="C125">
        <v>260</v>
      </c>
      <c r="D125">
        <v>241</v>
      </c>
      <c r="E125">
        <f>IF(AND(owoce[[#This Row],[dostawa_porzeczek]]&gt;owoce[[#This Row],[dostawa_truskawek]],owoce[[#This Row],[dostawa_porzeczek]]&gt;owoce[[#This Row],[dostawa_malin]]),1,0)</f>
        <v>0</v>
      </c>
      <c r="F125">
        <f>IF(OR(J124="MALINA",L124="MALINA"),(F124-MIN(K124,I124))+owoce[[#This Row],[dostawa_malin]],F124+owoce[[#This Row],[dostawa_malin]])</f>
        <v>289</v>
      </c>
      <c r="G125">
        <f>IF(OR(J124="TRUSKAWKA",L124="TRUSKAWKA"),(G124-MIN(K124,I124)+owoce[[#This Row],[dostawa_truskawek]]),(G124+owoce[[#This Row],[dostawa_truskawek]]))</f>
        <v>526</v>
      </c>
      <c r="H125">
        <f>IF(OR(J124="PORZECZKA",L124="PORZECZKA"),(H124-MIN(K124,I124)+owoce[[#This Row],[dostawa_porzeczek]]),(H124+owoce[[#This Row],[dostawa_porzeczek]]))</f>
        <v>241</v>
      </c>
      <c r="I125">
        <f>MAX(owoce[[#This Row],[magazyn_maliny]:[magazyn_przeczki]])</f>
        <v>526</v>
      </c>
      <c r="J125" t="str">
        <f>IF(owoce[[#This Row],[składnik 1 masa]]=owoce[[#This Row],[magazyn_maliny]],"MALINA",IF(owoce[[#This Row],[składnik 1 masa]]=owoce[[#This Row],[magazyn_truskawek]],"TRUSKAWKA","PORZECZKA"))</f>
        <v>TRUSKAWKA</v>
      </c>
      <c r="K125">
        <f>LARGE(owoce[[#This Row],[magazyn_maliny]:[magazyn_przeczki]],2)</f>
        <v>289</v>
      </c>
      <c r="L125" t="str">
        <f>IF(owoce[[#This Row],[składnik 2 masa]]=owoce[[#This Row],[magazyn_maliny]],"MALINA",IF(owoce[[#This Row],[składnik 2 masa]]=owoce[[#This Row],[magazyn_truskawek]],"TRUSKAWKA","PORZECZKA"))</f>
        <v>MALINA</v>
      </c>
      <c r="M12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25" s="7">
        <f>MIN(owoce[[#This Row],[składnik 2 masa]],owoce[[#This Row],[składnik 1 masa]])*2</f>
        <v>578</v>
      </c>
    </row>
    <row r="126" spans="1:14" x14ac:dyDescent="0.3">
      <c r="A126" s="1">
        <v>44076</v>
      </c>
      <c r="B126">
        <v>282</v>
      </c>
      <c r="C126">
        <v>227</v>
      </c>
      <c r="D126">
        <v>258</v>
      </c>
      <c r="E126">
        <f>IF(AND(owoce[[#This Row],[dostawa_porzeczek]]&gt;owoce[[#This Row],[dostawa_truskawek]],owoce[[#This Row],[dostawa_porzeczek]]&gt;owoce[[#This Row],[dostawa_malin]]),1,0)</f>
        <v>0</v>
      </c>
      <c r="F126">
        <f>IF(OR(J125="MALINA",L125="MALINA"),(F125-MIN(K125,I125))+owoce[[#This Row],[dostawa_malin]],F125+owoce[[#This Row],[dostawa_malin]])</f>
        <v>282</v>
      </c>
      <c r="G126">
        <f>IF(OR(J125="TRUSKAWKA",L125="TRUSKAWKA"),(G125-MIN(K125,I125)+owoce[[#This Row],[dostawa_truskawek]]),(G125+owoce[[#This Row],[dostawa_truskawek]]))</f>
        <v>464</v>
      </c>
      <c r="H126">
        <f>IF(OR(J125="PORZECZKA",L125="PORZECZKA"),(H125-MIN(K125,I125)+owoce[[#This Row],[dostawa_porzeczek]]),(H125+owoce[[#This Row],[dostawa_porzeczek]]))</f>
        <v>499</v>
      </c>
      <c r="I126">
        <f>MAX(owoce[[#This Row],[magazyn_maliny]:[magazyn_przeczki]])</f>
        <v>499</v>
      </c>
      <c r="J126" t="str">
        <f>IF(owoce[[#This Row],[składnik 1 masa]]=owoce[[#This Row],[magazyn_maliny]],"MALINA",IF(owoce[[#This Row],[składnik 1 masa]]=owoce[[#This Row],[magazyn_truskawek]],"TRUSKAWKA","PORZECZKA"))</f>
        <v>PORZECZKA</v>
      </c>
      <c r="K126">
        <f>LARGE(owoce[[#This Row],[magazyn_maliny]:[magazyn_przeczki]],2)</f>
        <v>464</v>
      </c>
      <c r="L126" t="str">
        <f>IF(owoce[[#This Row],[składnik 2 masa]]=owoce[[#This Row],[magazyn_maliny]],"MALINA",IF(owoce[[#This Row],[składnik 2 masa]]=owoce[[#This Row],[magazyn_truskawek]],"TRUSKAWKA","PORZECZKA"))</f>
        <v>TRUSKAWKA</v>
      </c>
      <c r="M12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26" s="7">
        <f>MIN(owoce[[#This Row],[składnik 2 masa]],owoce[[#This Row],[składnik 1 masa]])*2</f>
        <v>928</v>
      </c>
    </row>
    <row r="127" spans="1:14" x14ac:dyDescent="0.3">
      <c r="A127" s="1">
        <v>44077</v>
      </c>
      <c r="B127">
        <v>257</v>
      </c>
      <c r="C127">
        <v>251</v>
      </c>
      <c r="D127">
        <v>252</v>
      </c>
      <c r="E127">
        <f>IF(AND(owoce[[#This Row],[dostawa_porzeczek]]&gt;owoce[[#This Row],[dostawa_truskawek]],owoce[[#This Row],[dostawa_porzeczek]]&gt;owoce[[#This Row],[dostawa_malin]]),1,0)</f>
        <v>0</v>
      </c>
      <c r="F127">
        <f>IF(OR(J126="MALINA",L126="MALINA"),(F126-MIN(K126,I126))+owoce[[#This Row],[dostawa_malin]],F126+owoce[[#This Row],[dostawa_malin]])</f>
        <v>539</v>
      </c>
      <c r="G127">
        <f>IF(OR(J126="TRUSKAWKA",L126="TRUSKAWKA"),(G126-MIN(K126,I126)+owoce[[#This Row],[dostawa_truskawek]]),(G126+owoce[[#This Row],[dostawa_truskawek]]))</f>
        <v>251</v>
      </c>
      <c r="H127">
        <f>IF(OR(J126="PORZECZKA",L126="PORZECZKA"),(H126-MIN(K126,I126)+owoce[[#This Row],[dostawa_porzeczek]]),(H126+owoce[[#This Row],[dostawa_porzeczek]]))</f>
        <v>287</v>
      </c>
      <c r="I127">
        <f>MAX(owoce[[#This Row],[magazyn_maliny]:[magazyn_przeczki]])</f>
        <v>539</v>
      </c>
      <c r="J127" t="str">
        <f>IF(owoce[[#This Row],[składnik 1 masa]]=owoce[[#This Row],[magazyn_maliny]],"MALINA",IF(owoce[[#This Row],[składnik 1 masa]]=owoce[[#This Row],[magazyn_truskawek]],"TRUSKAWKA","PORZECZKA"))</f>
        <v>MALINA</v>
      </c>
      <c r="K127">
        <f>LARGE(owoce[[#This Row],[magazyn_maliny]:[magazyn_przeczki]],2)</f>
        <v>287</v>
      </c>
      <c r="L127" t="str">
        <f>IF(owoce[[#This Row],[składnik 2 masa]]=owoce[[#This Row],[magazyn_maliny]],"MALINA",IF(owoce[[#This Row],[składnik 2 masa]]=owoce[[#This Row],[magazyn_truskawek]],"TRUSKAWKA","PORZECZKA"))</f>
        <v>PORZECZKA</v>
      </c>
      <c r="M12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27" s="7">
        <f>MIN(owoce[[#This Row],[składnik 2 masa]],owoce[[#This Row],[składnik 1 masa]])*2</f>
        <v>574</v>
      </c>
    </row>
    <row r="128" spans="1:14" x14ac:dyDescent="0.3">
      <c r="A128" s="1">
        <v>44078</v>
      </c>
      <c r="B128">
        <v>172</v>
      </c>
      <c r="C128">
        <v>171</v>
      </c>
      <c r="D128">
        <v>268</v>
      </c>
      <c r="E128">
        <f>IF(AND(owoce[[#This Row],[dostawa_porzeczek]]&gt;owoce[[#This Row],[dostawa_truskawek]],owoce[[#This Row],[dostawa_porzeczek]]&gt;owoce[[#This Row],[dostawa_malin]]),1,0)</f>
        <v>1</v>
      </c>
      <c r="F128">
        <f>IF(OR(J127="MALINA",L127="MALINA"),(F127-MIN(K127,I127))+owoce[[#This Row],[dostawa_malin]],F127+owoce[[#This Row],[dostawa_malin]])</f>
        <v>424</v>
      </c>
      <c r="G128">
        <f>IF(OR(J127="TRUSKAWKA",L127="TRUSKAWKA"),(G127-MIN(K127,I127)+owoce[[#This Row],[dostawa_truskawek]]),(G127+owoce[[#This Row],[dostawa_truskawek]]))</f>
        <v>422</v>
      </c>
      <c r="H128">
        <f>IF(OR(J127="PORZECZKA",L127="PORZECZKA"),(H127-MIN(K127,I127)+owoce[[#This Row],[dostawa_porzeczek]]),(H127+owoce[[#This Row],[dostawa_porzeczek]]))</f>
        <v>268</v>
      </c>
      <c r="I128">
        <f>MAX(owoce[[#This Row],[magazyn_maliny]:[magazyn_przeczki]])</f>
        <v>424</v>
      </c>
      <c r="J128" t="str">
        <f>IF(owoce[[#This Row],[składnik 1 masa]]=owoce[[#This Row],[magazyn_maliny]],"MALINA",IF(owoce[[#This Row],[składnik 1 masa]]=owoce[[#This Row],[magazyn_truskawek]],"TRUSKAWKA","PORZECZKA"))</f>
        <v>MALINA</v>
      </c>
      <c r="K128">
        <f>LARGE(owoce[[#This Row],[magazyn_maliny]:[magazyn_przeczki]],2)</f>
        <v>422</v>
      </c>
      <c r="L128" t="str">
        <f>IF(owoce[[#This Row],[składnik 2 masa]]=owoce[[#This Row],[magazyn_maliny]],"MALINA",IF(owoce[[#This Row],[składnik 2 masa]]=owoce[[#This Row],[magazyn_truskawek]],"TRUSKAWKA","PORZECZKA"))</f>
        <v>TRUSKAWKA</v>
      </c>
      <c r="M12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28" s="7">
        <f>MIN(owoce[[#This Row],[składnik 2 masa]],owoce[[#This Row],[składnik 1 masa]])*2</f>
        <v>844</v>
      </c>
    </row>
    <row r="129" spans="1:14" x14ac:dyDescent="0.3">
      <c r="A129" s="1">
        <v>44079</v>
      </c>
      <c r="B129">
        <v>197</v>
      </c>
      <c r="C129">
        <v>326</v>
      </c>
      <c r="D129">
        <v>224</v>
      </c>
      <c r="E129">
        <f>IF(AND(owoce[[#This Row],[dostawa_porzeczek]]&gt;owoce[[#This Row],[dostawa_truskawek]],owoce[[#This Row],[dostawa_porzeczek]]&gt;owoce[[#This Row],[dostawa_malin]]),1,0)</f>
        <v>0</v>
      </c>
      <c r="F129">
        <f>IF(OR(J128="MALINA",L128="MALINA"),(F128-MIN(K128,I128))+owoce[[#This Row],[dostawa_malin]],F128+owoce[[#This Row],[dostawa_malin]])</f>
        <v>199</v>
      </c>
      <c r="G129">
        <f>IF(OR(J128="TRUSKAWKA",L128="TRUSKAWKA"),(G128-MIN(K128,I128)+owoce[[#This Row],[dostawa_truskawek]]),(G128+owoce[[#This Row],[dostawa_truskawek]]))</f>
        <v>326</v>
      </c>
      <c r="H129">
        <f>IF(OR(J128="PORZECZKA",L128="PORZECZKA"),(H128-MIN(K128,I128)+owoce[[#This Row],[dostawa_porzeczek]]),(H128+owoce[[#This Row],[dostawa_porzeczek]]))</f>
        <v>492</v>
      </c>
      <c r="I129">
        <f>MAX(owoce[[#This Row],[magazyn_maliny]:[magazyn_przeczki]])</f>
        <v>492</v>
      </c>
      <c r="J129" t="str">
        <f>IF(owoce[[#This Row],[składnik 1 masa]]=owoce[[#This Row],[magazyn_maliny]],"MALINA",IF(owoce[[#This Row],[składnik 1 masa]]=owoce[[#This Row],[magazyn_truskawek]],"TRUSKAWKA","PORZECZKA"))</f>
        <v>PORZECZKA</v>
      </c>
      <c r="K129">
        <f>LARGE(owoce[[#This Row],[magazyn_maliny]:[magazyn_przeczki]],2)</f>
        <v>326</v>
      </c>
      <c r="L129" t="str">
        <f>IF(owoce[[#This Row],[składnik 2 masa]]=owoce[[#This Row],[magazyn_maliny]],"MALINA",IF(owoce[[#This Row],[składnik 2 masa]]=owoce[[#This Row],[magazyn_truskawek]],"TRUSKAWKA","PORZECZKA"))</f>
        <v>TRUSKAWKA</v>
      </c>
      <c r="M12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29" s="7">
        <f>MIN(owoce[[#This Row],[składnik 2 masa]],owoce[[#This Row],[składnik 1 masa]])*2</f>
        <v>652</v>
      </c>
    </row>
    <row r="130" spans="1:14" x14ac:dyDescent="0.3">
      <c r="A130" s="1">
        <v>44080</v>
      </c>
      <c r="B130">
        <v>292</v>
      </c>
      <c r="C130">
        <v>329</v>
      </c>
      <c r="D130">
        <v>255</v>
      </c>
      <c r="E130">
        <f>IF(AND(owoce[[#This Row],[dostawa_porzeczek]]&gt;owoce[[#This Row],[dostawa_truskawek]],owoce[[#This Row],[dostawa_porzeczek]]&gt;owoce[[#This Row],[dostawa_malin]]),1,0)</f>
        <v>0</v>
      </c>
      <c r="F130">
        <f>IF(OR(J129="MALINA",L129="MALINA"),(F129-MIN(K129,I129))+owoce[[#This Row],[dostawa_malin]],F129+owoce[[#This Row],[dostawa_malin]])</f>
        <v>491</v>
      </c>
      <c r="G130">
        <f>IF(OR(J129="TRUSKAWKA",L129="TRUSKAWKA"),(G129-MIN(K129,I129)+owoce[[#This Row],[dostawa_truskawek]]),(G129+owoce[[#This Row],[dostawa_truskawek]]))</f>
        <v>329</v>
      </c>
      <c r="H130">
        <f>IF(OR(J129="PORZECZKA",L129="PORZECZKA"),(H129-MIN(K129,I129)+owoce[[#This Row],[dostawa_porzeczek]]),(H129+owoce[[#This Row],[dostawa_porzeczek]]))</f>
        <v>421</v>
      </c>
      <c r="I130">
        <f>MAX(owoce[[#This Row],[magazyn_maliny]:[magazyn_przeczki]])</f>
        <v>491</v>
      </c>
      <c r="J130" t="str">
        <f>IF(owoce[[#This Row],[składnik 1 masa]]=owoce[[#This Row],[magazyn_maliny]],"MALINA",IF(owoce[[#This Row],[składnik 1 masa]]=owoce[[#This Row],[magazyn_truskawek]],"TRUSKAWKA","PORZECZKA"))</f>
        <v>MALINA</v>
      </c>
      <c r="K130">
        <f>LARGE(owoce[[#This Row],[magazyn_maliny]:[magazyn_przeczki]],2)</f>
        <v>421</v>
      </c>
      <c r="L130" t="str">
        <f>IF(owoce[[#This Row],[składnik 2 masa]]=owoce[[#This Row],[magazyn_maliny]],"MALINA",IF(owoce[[#This Row],[składnik 2 masa]]=owoce[[#This Row],[magazyn_truskawek]],"TRUSKAWKA","PORZECZKA"))</f>
        <v>PORZECZKA</v>
      </c>
      <c r="M13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30" s="7">
        <f>MIN(owoce[[#This Row],[składnik 2 masa]],owoce[[#This Row],[składnik 1 masa]])*2</f>
        <v>842</v>
      </c>
    </row>
    <row r="131" spans="1:14" x14ac:dyDescent="0.3">
      <c r="A131" s="1">
        <v>44081</v>
      </c>
      <c r="B131">
        <v>172</v>
      </c>
      <c r="C131">
        <v>216</v>
      </c>
      <c r="D131">
        <v>199</v>
      </c>
      <c r="E131">
        <f>IF(AND(owoce[[#This Row],[dostawa_porzeczek]]&gt;owoce[[#This Row],[dostawa_truskawek]],owoce[[#This Row],[dostawa_porzeczek]]&gt;owoce[[#This Row],[dostawa_malin]]),1,0)</f>
        <v>0</v>
      </c>
      <c r="F131">
        <f>IF(OR(J130="MALINA",L130="MALINA"),(F130-MIN(K130,I130))+owoce[[#This Row],[dostawa_malin]],F130+owoce[[#This Row],[dostawa_malin]])</f>
        <v>242</v>
      </c>
      <c r="G131">
        <f>IF(OR(J130="TRUSKAWKA",L130="TRUSKAWKA"),(G130-MIN(K130,I130)+owoce[[#This Row],[dostawa_truskawek]]),(G130+owoce[[#This Row],[dostawa_truskawek]]))</f>
        <v>545</v>
      </c>
      <c r="H131">
        <f>IF(OR(J130="PORZECZKA",L130="PORZECZKA"),(H130-MIN(K130,I130)+owoce[[#This Row],[dostawa_porzeczek]]),(H130+owoce[[#This Row],[dostawa_porzeczek]]))</f>
        <v>199</v>
      </c>
      <c r="I131">
        <f>MAX(owoce[[#This Row],[magazyn_maliny]:[magazyn_przeczki]])</f>
        <v>545</v>
      </c>
      <c r="J131" t="str">
        <f>IF(owoce[[#This Row],[składnik 1 masa]]=owoce[[#This Row],[magazyn_maliny]],"MALINA",IF(owoce[[#This Row],[składnik 1 masa]]=owoce[[#This Row],[magazyn_truskawek]],"TRUSKAWKA","PORZECZKA"))</f>
        <v>TRUSKAWKA</v>
      </c>
      <c r="K131">
        <f>LARGE(owoce[[#This Row],[magazyn_maliny]:[magazyn_przeczki]],2)</f>
        <v>242</v>
      </c>
      <c r="L131" t="str">
        <f>IF(owoce[[#This Row],[składnik 2 masa]]=owoce[[#This Row],[magazyn_maliny]],"MALINA",IF(owoce[[#This Row],[składnik 2 masa]]=owoce[[#This Row],[magazyn_truskawek]],"TRUSKAWKA","PORZECZKA"))</f>
        <v>MALINA</v>
      </c>
      <c r="M13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31" s="7">
        <f>MIN(owoce[[#This Row],[składnik 2 masa]],owoce[[#This Row],[składnik 1 masa]])*2</f>
        <v>484</v>
      </c>
    </row>
    <row r="132" spans="1:14" x14ac:dyDescent="0.3">
      <c r="A132" s="1">
        <v>44082</v>
      </c>
      <c r="B132">
        <v>258</v>
      </c>
      <c r="C132">
        <v>291</v>
      </c>
      <c r="D132">
        <v>220</v>
      </c>
      <c r="E132">
        <f>IF(AND(owoce[[#This Row],[dostawa_porzeczek]]&gt;owoce[[#This Row],[dostawa_truskawek]],owoce[[#This Row],[dostawa_porzeczek]]&gt;owoce[[#This Row],[dostawa_malin]]),1,0)</f>
        <v>0</v>
      </c>
      <c r="F132">
        <f>IF(OR(J131="MALINA",L131="MALINA"),(F131-MIN(K131,I131))+owoce[[#This Row],[dostawa_malin]],F131+owoce[[#This Row],[dostawa_malin]])</f>
        <v>258</v>
      </c>
      <c r="G132">
        <f>IF(OR(J131="TRUSKAWKA",L131="TRUSKAWKA"),(G131-MIN(K131,I131)+owoce[[#This Row],[dostawa_truskawek]]),(G131+owoce[[#This Row],[dostawa_truskawek]]))</f>
        <v>594</v>
      </c>
      <c r="H132">
        <f>IF(OR(J131="PORZECZKA",L131="PORZECZKA"),(H131-MIN(K131,I131)+owoce[[#This Row],[dostawa_porzeczek]]),(H131+owoce[[#This Row],[dostawa_porzeczek]]))</f>
        <v>419</v>
      </c>
      <c r="I132">
        <f>MAX(owoce[[#This Row],[magazyn_maliny]:[magazyn_przeczki]])</f>
        <v>594</v>
      </c>
      <c r="J132" t="str">
        <f>IF(owoce[[#This Row],[składnik 1 masa]]=owoce[[#This Row],[magazyn_maliny]],"MALINA",IF(owoce[[#This Row],[składnik 1 masa]]=owoce[[#This Row],[magazyn_truskawek]],"TRUSKAWKA","PORZECZKA"))</f>
        <v>TRUSKAWKA</v>
      </c>
      <c r="K132">
        <f>LARGE(owoce[[#This Row],[magazyn_maliny]:[magazyn_przeczki]],2)</f>
        <v>419</v>
      </c>
      <c r="L132" t="str">
        <f>IF(owoce[[#This Row],[składnik 2 masa]]=owoce[[#This Row],[magazyn_maliny]],"MALINA",IF(owoce[[#This Row],[składnik 2 masa]]=owoce[[#This Row],[magazyn_truskawek]],"TRUSKAWKA","PORZECZKA"))</f>
        <v>PORZECZKA</v>
      </c>
      <c r="M13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32" s="7">
        <f>MIN(owoce[[#This Row],[składnik 2 masa]],owoce[[#This Row],[składnik 1 masa]])*2</f>
        <v>838</v>
      </c>
    </row>
    <row r="133" spans="1:14" x14ac:dyDescent="0.3">
      <c r="A133" s="1">
        <v>44083</v>
      </c>
      <c r="B133">
        <v>276</v>
      </c>
      <c r="C133">
        <v>347</v>
      </c>
      <c r="D133">
        <v>197</v>
      </c>
      <c r="E133">
        <f>IF(AND(owoce[[#This Row],[dostawa_porzeczek]]&gt;owoce[[#This Row],[dostawa_truskawek]],owoce[[#This Row],[dostawa_porzeczek]]&gt;owoce[[#This Row],[dostawa_malin]]),1,0)</f>
        <v>0</v>
      </c>
      <c r="F133">
        <f>IF(OR(J132="MALINA",L132="MALINA"),(F132-MIN(K132,I132))+owoce[[#This Row],[dostawa_malin]],F132+owoce[[#This Row],[dostawa_malin]])</f>
        <v>534</v>
      </c>
      <c r="G133">
        <f>IF(OR(J132="TRUSKAWKA",L132="TRUSKAWKA"),(G132-MIN(K132,I132)+owoce[[#This Row],[dostawa_truskawek]]),(G132+owoce[[#This Row],[dostawa_truskawek]]))</f>
        <v>522</v>
      </c>
      <c r="H133">
        <f>IF(OR(J132="PORZECZKA",L132="PORZECZKA"),(H132-MIN(K132,I132)+owoce[[#This Row],[dostawa_porzeczek]]),(H132+owoce[[#This Row],[dostawa_porzeczek]]))</f>
        <v>197</v>
      </c>
      <c r="I133">
        <f>MAX(owoce[[#This Row],[magazyn_maliny]:[magazyn_przeczki]])</f>
        <v>534</v>
      </c>
      <c r="J133" t="str">
        <f>IF(owoce[[#This Row],[składnik 1 masa]]=owoce[[#This Row],[magazyn_maliny]],"MALINA",IF(owoce[[#This Row],[składnik 1 masa]]=owoce[[#This Row],[magazyn_truskawek]],"TRUSKAWKA","PORZECZKA"))</f>
        <v>MALINA</v>
      </c>
      <c r="K133">
        <f>LARGE(owoce[[#This Row],[magazyn_maliny]:[magazyn_przeczki]],2)</f>
        <v>522</v>
      </c>
      <c r="L133" t="str">
        <f>IF(owoce[[#This Row],[składnik 2 masa]]=owoce[[#This Row],[magazyn_maliny]],"MALINA",IF(owoce[[#This Row],[składnik 2 masa]]=owoce[[#This Row],[magazyn_truskawek]],"TRUSKAWKA","PORZECZKA"))</f>
        <v>TRUSKAWKA</v>
      </c>
      <c r="M13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33" s="7">
        <f>MIN(owoce[[#This Row],[składnik 2 masa]],owoce[[#This Row],[składnik 1 masa]])*2</f>
        <v>1044</v>
      </c>
    </row>
    <row r="134" spans="1:14" x14ac:dyDescent="0.3">
      <c r="A134" s="1">
        <v>44084</v>
      </c>
      <c r="B134">
        <v>210</v>
      </c>
      <c r="C134">
        <v>333</v>
      </c>
      <c r="D134">
        <v>218</v>
      </c>
      <c r="E134">
        <f>IF(AND(owoce[[#This Row],[dostawa_porzeczek]]&gt;owoce[[#This Row],[dostawa_truskawek]],owoce[[#This Row],[dostawa_porzeczek]]&gt;owoce[[#This Row],[dostawa_malin]]),1,0)</f>
        <v>0</v>
      </c>
      <c r="F134">
        <f>IF(OR(J133="MALINA",L133="MALINA"),(F133-MIN(K133,I133))+owoce[[#This Row],[dostawa_malin]],F133+owoce[[#This Row],[dostawa_malin]])</f>
        <v>222</v>
      </c>
      <c r="G134">
        <f>IF(OR(J133="TRUSKAWKA",L133="TRUSKAWKA"),(G133-MIN(K133,I133)+owoce[[#This Row],[dostawa_truskawek]]),(G133+owoce[[#This Row],[dostawa_truskawek]]))</f>
        <v>333</v>
      </c>
      <c r="H134">
        <f>IF(OR(J133="PORZECZKA",L133="PORZECZKA"),(H133-MIN(K133,I133)+owoce[[#This Row],[dostawa_porzeczek]]),(H133+owoce[[#This Row],[dostawa_porzeczek]]))</f>
        <v>415</v>
      </c>
      <c r="I134">
        <f>MAX(owoce[[#This Row],[magazyn_maliny]:[magazyn_przeczki]])</f>
        <v>415</v>
      </c>
      <c r="J134" t="str">
        <f>IF(owoce[[#This Row],[składnik 1 masa]]=owoce[[#This Row],[magazyn_maliny]],"MALINA",IF(owoce[[#This Row],[składnik 1 masa]]=owoce[[#This Row],[magazyn_truskawek]],"TRUSKAWKA","PORZECZKA"))</f>
        <v>PORZECZKA</v>
      </c>
      <c r="K134">
        <f>LARGE(owoce[[#This Row],[magazyn_maliny]:[magazyn_przeczki]],2)</f>
        <v>333</v>
      </c>
      <c r="L134" t="str">
        <f>IF(owoce[[#This Row],[składnik 2 masa]]=owoce[[#This Row],[magazyn_maliny]],"MALINA",IF(owoce[[#This Row],[składnik 2 masa]]=owoce[[#This Row],[magazyn_truskawek]],"TRUSKAWKA","PORZECZKA"))</f>
        <v>TRUSKAWKA</v>
      </c>
      <c r="M13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34" s="7">
        <f>MIN(owoce[[#This Row],[składnik 2 masa]],owoce[[#This Row],[składnik 1 masa]])*2</f>
        <v>666</v>
      </c>
    </row>
    <row r="135" spans="1:14" x14ac:dyDescent="0.3">
      <c r="A135" s="1">
        <v>44085</v>
      </c>
      <c r="B135">
        <v>168</v>
      </c>
      <c r="C135">
        <v>211</v>
      </c>
      <c r="D135">
        <v>180</v>
      </c>
      <c r="E135">
        <f>IF(AND(owoce[[#This Row],[dostawa_porzeczek]]&gt;owoce[[#This Row],[dostawa_truskawek]],owoce[[#This Row],[dostawa_porzeczek]]&gt;owoce[[#This Row],[dostawa_malin]]),1,0)</f>
        <v>0</v>
      </c>
      <c r="F135">
        <f>IF(OR(J134="MALINA",L134="MALINA"),(F134-MIN(K134,I134))+owoce[[#This Row],[dostawa_malin]],F134+owoce[[#This Row],[dostawa_malin]])</f>
        <v>390</v>
      </c>
      <c r="G135">
        <f>IF(OR(J134="TRUSKAWKA",L134="TRUSKAWKA"),(G134-MIN(K134,I134)+owoce[[#This Row],[dostawa_truskawek]]),(G134+owoce[[#This Row],[dostawa_truskawek]]))</f>
        <v>211</v>
      </c>
      <c r="H135">
        <f>IF(OR(J134="PORZECZKA",L134="PORZECZKA"),(H134-MIN(K134,I134)+owoce[[#This Row],[dostawa_porzeczek]]),(H134+owoce[[#This Row],[dostawa_porzeczek]]))</f>
        <v>262</v>
      </c>
      <c r="I135">
        <f>MAX(owoce[[#This Row],[magazyn_maliny]:[magazyn_przeczki]])</f>
        <v>390</v>
      </c>
      <c r="J135" t="str">
        <f>IF(owoce[[#This Row],[składnik 1 masa]]=owoce[[#This Row],[magazyn_maliny]],"MALINA",IF(owoce[[#This Row],[składnik 1 masa]]=owoce[[#This Row],[magazyn_truskawek]],"TRUSKAWKA","PORZECZKA"))</f>
        <v>MALINA</v>
      </c>
      <c r="K135">
        <f>LARGE(owoce[[#This Row],[magazyn_maliny]:[magazyn_przeczki]],2)</f>
        <v>262</v>
      </c>
      <c r="L135" t="str">
        <f>IF(owoce[[#This Row],[składnik 2 masa]]=owoce[[#This Row],[magazyn_maliny]],"MALINA",IF(owoce[[#This Row],[składnik 2 masa]]=owoce[[#This Row],[magazyn_truskawek]],"TRUSKAWKA","PORZECZKA"))</f>
        <v>PORZECZKA</v>
      </c>
      <c r="M13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35" s="7">
        <f>MIN(owoce[[#This Row],[składnik 2 masa]],owoce[[#This Row],[składnik 1 masa]])*2</f>
        <v>524</v>
      </c>
    </row>
    <row r="136" spans="1:14" x14ac:dyDescent="0.3">
      <c r="A136" s="1">
        <v>44086</v>
      </c>
      <c r="B136">
        <v>196</v>
      </c>
      <c r="C136">
        <v>348</v>
      </c>
      <c r="D136">
        <v>225</v>
      </c>
      <c r="E136">
        <f>IF(AND(owoce[[#This Row],[dostawa_porzeczek]]&gt;owoce[[#This Row],[dostawa_truskawek]],owoce[[#This Row],[dostawa_porzeczek]]&gt;owoce[[#This Row],[dostawa_malin]]),1,0)</f>
        <v>0</v>
      </c>
      <c r="F136">
        <f>IF(OR(J135="MALINA",L135="MALINA"),(F135-MIN(K135,I135))+owoce[[#This Row],[dostawa_malin]],F135+owoce[[#This Row],[dostawa_malin]])</f>
        <v>324</v>
      </c>
      <c r="G136">
        <f>IF(OR(J135="TRUSKAWKA",L135="TRUSKAWKA"),(G135-MIN(K135,I135)+owoce[[#This Row],[dostawa_truskawek]]),(G135+owoce[[#This Row],[dostawa_truskawek]]))</f>
        <v>559</v>
      </c>
      <c r="H136">
        <f>IF(OR(J135="PORZECZKA",L135="PORZECZKA"),(H135-MIN(K135,I135)+owoce[[#This Row],[dostawa_porzeczek]]),(H135+owoce[[#This Row],[dostawa_porzeczek]]))</f>
        <v>225</v>
      </c>
      <c r="I136">
        <f>MAX(owoce[[#This Row],[magazyn_maliny]:[magazyn_przeczki]])</f>
        <v>559</v>
      </c>
      <c r="J136" t="str">
        <f>IF(owoce[[#This Row],[składnik 1 masa]]=owoce[[#This Row],[magazyn_maliny]],"MALINA",IF(owoce[[#This Row],[składnik 1 masa]]=owoce[[#This Row],[magazyn_truskawek]],"TRUSKAWKA","PORZECZKA"))</f>
        <v>TRUSKAWKA</v>
      </c>
      <c r="K136">
        <f>LARGE(owoce[[#This Row],[magazyn_maliny]:[magazyn_przeczki]],2)</f>
        <v>324</v>
      </c>
      <c r="L136" t="str">
        <f>IF(owoce[[#This Row],[składnik 2 masa]]=owoce[[#This Row],[magazyn_maliny]],"MALINA",IF(owoce[[#This Row],[składnik 2 masa]]=owoce[[#This Row],[magazyn_truskawek]],"TRUSKAWKA","PORZECZKA"))</f>
        <v>MALINA</v>
      </c>
      <c r="M13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36" s="7">
        <f>MIN(owoce[[#This Row],[składnik 2 masa]],owoce[[#This Row],[składnik 1 masa]])*2</f>
        <v>648</v>
      </c>
    </row>
    <row r="137" spans="1:14" x14ac:dyDescent="0.3">
      <c r="A137" s="1">
        <v>44087</v>
      </c>
      <c r="B137">
        <v>284</v>
      </c>
      <c r="C137">
        <v>226</v>
      </c>
      <c r="D137">
        <v>197</v>
      </c>
      <c r="E137">
        <f>IF(AND(owoce[[#This Row],[dostawa_porzeczek]]&gt;owoce[[#This Row],[dostawa_truskawek]],owoce[[#This Row],[dostawa_porzeczek]]&gt;owoce[[#This Row],[dostawa_malin]]),1,0)</f>
        <v>0</v>
      </c>
      <c r="F137">
        <f>IF(OR(J136="MALINA",L136="MALINA"),(F136-MIN(K136,I136))+owoce[[#This Row],[dostawa_malin]],F136+owoce[[#This Row],[dostawa_malin]])</f>
        <v>284</v>
      </c>
      <c r="G137">
        <f>IF(OR(J136="TRUSKAWKA",L136="TRUSKAWKA"),(G136-MIN(K136,I136)+owoce[[#This Row],[dostawa_truskawek]]),(G136+owoce[[#This Row],[dostawa_truskawek]]))</f>
        <v>461</v>
      </c>
      <c r="H137">
        <f>IF(OR(J136="PORZECZKA",L136="PORZECZKA"),(H136-MIN(K136,I136)+owoce[[#This Row],[dostawa_porzeczek]]),(H136+owoce[[#This Row],[dostawa_porzeczek]]))</f>
        <v>422</v>
      </c>
      <c r="I137">
        <f>MAX(owoce[[#This Row],[magazyn_maliny]:[magazyn_przeczki]])</f>
        <v>461</v>
      </c>
      <c r="J137" t="str">
        <f>IF(owoce[[#This Row],[składnik 1 masa]]=owoce[[#This Row],[magazyn_maliny]],"MALINA",IF(owoce[[#This Row],[składnik 1 masa]]=owoce[[#This Row],[magazyn_truskawek]],"TRUSKAWKA","PORZECZKA"))</f>
        <v>TRUSKAWKA</v>
      </c>
      <c r="K137">
        <f>LARGE(owoce[[#This Row],[magazyn_maliny]:[magazyn_przeczki]],2)</f>
        <v>422</v>
      </c>
      <c r="L137" t="str">
        <f>IF(owoce[[#This Row],[składnik 2 masa]]=owoce[[#This Row],[magazyn_maliny]],"MALINA",IF(owoce[[#This Row],[składnik 2 masa]]=owoce[[#This Row],[magazyn_truskawek]],"TRUSKAWKA","PORZECZKA"))</f>
        <v>PORZECZKA</v>
      </c>
      <c r="M13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37" s="7">
        <f>MIN(owoce[[#This Row],[składnik 2 masa]],owoce[[#This Row],[składnik 1 masa]])*2</f>
        <v>844</v>
      </c>
    </row>
    <row r="138" spans="1:14" x14ac:dyDescent="0.3">
      <c r="A138" s="1">
        <v>44088</v>
      </c>
      <c r="B138">
        <v>162</v>
      </c>
      <c r="C138">
        <v>345</v>
      </c>
      <c r="D138">
        <v>194</v>
      </c>
      <c r="E138">
        <f>IF(AND(owoce[[#This Row],[dostawa_porzeczek]]&gt;owoce[[#This Row],[dostawa_truskawek]],owoce[[#This Row],[dostawa_porzeczek]]&gt;owoce[[#This Row],[dostawa_malin]]),1,0)</f>
        <v>0</v>
      </c>
      <c r="F138">
        <f>IF(OR(J137="MALINA",L137="MALINA"),(F137-MIN(K137,I137))+owoce[[#This Row],[dostawa_malin]],F137+owoce[[#This Row],[dostawa_malin]])</f>
        <v>446</v>
      </c>
      <c r="G138">
        <f>IF(OR(J137="TRUSKAWKA",L137="TRUSKAWKA"),(G137-MIN(K137,I137)+owoce[[#This Row],[dostawa_truskawek]]),(G137+owoce[[#This Row],[dostawa_truskawek]]))</f>
        <v>384</v>
      </c>
      <c r="H138">
        <f>IF(OR(J137="PORZECZKA",L137="PORZECZKA"),(H137-MIN(K137,I137)+owoce[[#This Row],[dostawa_porzeczek]]),(H137+owoce[[#This Row],[dostawa_porzeczek]]))</f>
        <v>194</v>
      </c>
      <c r="I138">
        <f>MAX(owoce[[#This Row],[magazyn_maliny]:[magazyn_przeczki]])</f>
        <v>446</v>
      </c>
      <c r="J138" t="str">
        <f>IF(owoce[[#This Row],[składnik 1 masa]]=owoce[[#This Row],[magazyn_maliny]],"MALINA",IF(owoce[[#This Row],[składnik 1 masa]]=owoce[[#This Row],[magazyn_truskawek]],"TRUSKAWKA","PORZECZKA"))</f>
        <v>MALINA</v>
      </c>
      <c r="K138">
        <f>LARGE(owoce[[#This Row],[magazyn_maliny]:[magazyn_przeczki]],2)</f>
        <v>384</v>
      </c>
      <c r="L138" t="str">
        <f>IF(owoce[[#This Row],[składnik 2 masa]]=owoce[[#This Row],[magazyn_maliny]],"MALINA",IF(owoce[[#This Row],[składnik 2 masa]]=owoce[[#This Row],[magazyn_truskawek]],"TRUSKAWKA","PORZECZKA"))</f>
        <v>TRUSKAWKA</v>
      </c>
      <c r="M13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38" s="7">
        <f>MIN(owoce[[#This Row],[składnik 2 masa]],owoce[[#This Row],[składnik 1 masa]])*2</f>
        <v>768</v>
      </c>
    </row>
    <row r="139" spans="1:14" x14ac:dyDescent="0.3">
      <c r="A139" s="1">
        <v>44089</v>
      </c>
      <c r="B139">
        <v>212</v>
      </c>
      <c r="C139">
        <v>184</v>
      </c>
      <c r="D139">
        <v>183</v>
      </c>
      <c r="E139">
        <f>IF(AND(owoce[[#This Row],[dostawa_porzeczek]]&gt;owoce[[#This Row],[dostawa_truskawek]],owoce[[#This Row],[dostawa_porzeczek]]&gt;owoce[[#This Row],[dostawa_malin]]),1,0)</f>
        <v>0</v>
      </c>
      <c r="F139">
        <f>IF(OR(J138="MALINA",L138="MALINA"),(F138-MIN(K138,I138))+owoce[[#This Row],[dostawa_malin]],F138+owoce[[#This Row],[dostawa_malin]])</f>
        <v>274</v>
      </c>
      <c r="G139">
        <f>IF(OR(J138="TRUSKAWKA",L138="TRUSKAWKA"),(G138-MIN(K138,I138)+owoce[[#This Row],[dostawa_truskawek]]),(G138+owoce[[#This Row],[dostawa_truskawek]]))</f>
        <v>184</v>
      </c>
      <c r="H139">
        <f>IF(OR(J138="PORZECZKA",L138="PORZECZKA"),(H138-MIN(K138,I138)+owoce[[#This Row],[dostawa_porzeczek]]),(H138+owoce[[#This Row],[dostawa_porzeczek]]))</f>
        <v>377</v>
      </c>
      <c r="I139">
        <f>MAX(owoce[[#This Row],[magazyn_maliny]:[magazyn_przeczki]])</f>
        <v>377</v>
      </c>
      <c r="J139" t="str">
        <f>IF(owoce[[#This Row],[składnik 1 masa]]=owoce[[#This Row],[magazyn_maliny]],"MALINA",IF(owoce[[#This Row],[składnik 1 masa]]=owoce[[#This Row],[magazyn_truskawek]],"TRUSKAWKA","PORZECZKA"))</f>
        <v>PORZECZKA</v>
      </c>
      <c r="K139">
        <f>LARGE(owoce[[#This Row],[magazyn_maliny]:[magazyn_przeczki]],2)</f>
        <v>274</v>
      </c>
      <c r="L139" t="str">
        <f>IF(owoce[[#This Row],[składnik 2 masa]]=owoce[[#This Row],[magazyn_maliny]],"MALINA",IF(owoce[[#This Row],[składnik 2 masa]]=owoce[[#This Row],[magazyn_truskawek]],"TRUSKAWKA","PORZECZKA"))</f>
        <v>MALINA</v>
      </c>
      <c r="M13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39" s="7">
        <f>MIN(owoce[[#This Row],[składnik 2 masa]],owoce[[#This Row],[składnik 1 masa]])*2</f>
        <v>548</v>
      </c>
    </row>
    <row r="140" spans="1:14" x14ac:dyDescent="0.3">
      <c r="A140" s="1">
        <v>44090</v>
      </c>
      <c r="B140">
        <v>165</v>
      </c>
      <c r="C140">
        <v>232</v>
      </c>
      <c r="D140">
        <v>202</v>
      </c>
      <c r="E140">
        <f>IF(AND(owoce[[#This Row],[dostawa_porzeczek]]&gt;owoce[[#This Row],[dostawa_truskawek]],owoce[[#This Row],[dostawa_porzeczek]]&gt;owoce[[#This Row],[dostawa_malin]]),1,0)</f>
        <v>0</v>
      </c>
      <c r="F140">
        <f>IF(OR(J139="MALINA",L139="MALINA"),(F139-MIN(K139,I139))+owoce[[#This Row],[dostawa_malin]],F139+owoce[[#This Row],[dostawa_malin]])</f>
        <v>165</v>
      </c>
      <c r="G140">
        <f>IF(OR(J139="TRUSKAWKA",L139="TRUSKAWKA"),(G139-MIN(K139,I139)+owoce[[#This Row],[dostawa_truskawek]]),(G139+owoce[[#This Row],[dostawa_truskawek]]))</f>
        <v>416</v>
      </c>
      <c r="H140">
        <f>IF(OR(J139="PORZECZKA",L139="PORZECZKA"),(H139-MIN(K139,I139)+owoce[[#This Row],[dostawa_porzeczek]]),(H139+owoce[[#This Row],[dostawa_porzeczek]]))</f>
        <v>305</v>
      </c>
      <c r="I140">
        <f>MAX(owoce[[#This Row],[magazyn_maliny]:[magazyn_przeczki]])</f>
        <v>416</v>
      </c>
      <c r="J140" t="str">
        <f>IF(owoce[[#This Row],[składnik 1 masa]]=owoce[[#This Row],[magazyn_maliny]],"MALINA",IF(owoce[[#This Row],[składnik 1 masa]]=owoce[[#This Row],[magazyn_truskawek]],"TRUSKAWKA","PORZECZKA"))</f>
        <v>TRUSKAWKA</v>
      </c>
      <c r="K140">
        <f>LARGE(owoce[[#This Row],[magazyn_maliny]:[magazyn_przeczki]],2)</f>
        <v>305</v>
      </c>
      <c r="L140" t="str">
        <f>IF(owoce[[#This Row],[składnik 2 masa]]=owoce[[#This Row],[magazyn_maliny]],"MALINA",IF(owoce[[#This Row],[składnik 2 masa]]=owoce[[#This Row],[magazyn_truskawek]],"TRUSKAWKA","PORZECZKA"))</f>
        <v>PORZECZKA</v>
      </c>
      <c r="M14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40" s="7">
        <f>MIN(owoce[[#This Row],[składnik 2 masa]],owoce[[#This Row],[składnik 1 masa]])*2</f>
        <v>610</v>
      </c>
    </row>
    <row r="141" spans="1:14" x14ac:dyDescent="0.3">
      <c r="A141" s="1">
        <v>44091</v>
      </c>
      <c r="B141">
        <v>163</v>
      </c>
      <c r="C141">
        <v>314</v>
      </c>
      <c r="D141">
        <v>213</v>
      </c>
      <c r="E141">
        <f>IF(AND(owoce[[#This Row],[dostawa_porzeczek]]&gt;owoce[[#This Row],[dostawa_truskawek]],owoce[[#This Row],[dostawa_porzeczek]]&gt;owoce[[#This Row],[dostawa_malin]]),1,0)</f>
        <v>0</v>
      </c>
      <c r="F141">
        <f>IF(OR(J140="MALINA",L140="MALINA"),(F140-MIN(K140,I140))+owoce[[#This Row],[dostawa_malin]],F140+owoce[[#This Row],[dostawa_malin]])</f>
        <v>328</v>
      </c>
      <c r="G141">
        <f>IF(OR(J140="TRUSKAWKA",L140="TRUSKAWKA"),(G140-MIN(K140,I140)+owoce[[#This Row],[dostawa_truskawek]]),(G140+owoce[[#This Row],[dostawa_truskawek]]))</f>
        <v>425</v>
      </c>
      <c r="H141">
        <f>IF(OR(J140="PORZECZKA",L140="PORZECZKA"),(H140-MIN(K140,I140)+owoce[[#This Row],[dostawa_porzeczek]]),(H140+owoce[[#This Row],[dostawa_porzeczek]]))</f>
        <v>213</v>
      </c>
      <c r="I141">
        <f>MAX(owoce[[#This Row],[magazyn_maliny]:[magazyn_przeczki]])</f>
        <v>425</v>
      </c>
      <c r="J141" t="str">
        <f>IF(owoce[[#This Row],[składnik 1 masa]]=owoce[[#This Row],[magazyn_maliny]],"MALINA",IF(owoce[[#This Row],[składnik 1 masa]]=owoce[[#This Row],[magazyn_truskawek]],"TRUSKAWKA","PORZECZKA"))</f>
        <v>TRUSKAWKA</v>
      </c>
      <c r="K141">
        <f>LARGE(owoce[[#This Row],[magazyn_maliny]:[magazyn_przeczki]],2)</f>
        <v>328</v>
      </c>
      <c r="L141" t="str">
        <f>IF(owoce[[#This Row],[składnik 2 masa]]=owoce[[#This Row],[magazyn_maliny]],"MALINA",IF(owoce[[#This Row],[składnik 2 masa]]=owoce[[#This Row],[magazyn_truskawek]],"TRUSKAWKA","PORZECZKA"))</f>
        <v>MALINA</v>
      </c>
      <c r="M14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41" s="7">
        <f>MIN(owoce[[#This Row],[składnik 2 masa]],owoce[[#This Row],[składnik 1 masa]])*2</f>
        <v>656</v>
      </c>
    </row>
    <row r="142" spans="1:14" x14ac:dyDescent="0.3">
      <c r="A142" s="1">
        <v>44092</v>
      </c>
      <c r="B142">
        <v>200</v>
      </c>
      <c r="C142">
        <v>307</v>
      </c>
      <c r="D142">
        <v>206</v>
      </c>
      <c r="E142">
        <f>IF(AND(owoce[[#This Row],[dostawa_porzeczek]]&gt;owoce[[#This Row],[dostawa_truskawek]],owoce[[#This Row],[dostawa_porzeczek]]&gt;owoce[[#This Row],[dostawa_malin]]),1,0)</f>
        <v>0</v>
      </c>
      <c r="F142">
        <f>IF(OR(J141="MALINA",L141="MALINA"),(F141-MIN(K141,I141))+owoce[[#This Row],[dostawa_malin]],F141+owoce[[#This Row],[dostawa_malin]])</f>
        <v>200</v>
      </c>
      <c r="G142">
        <f>IF(OR(J141="TRUSKAWKA",L141="TRUSKAWKA"),(G141-MIN(K141,I141)+owoce[[#This Row],[dostawa_truskawek]]),(G141+owoce[[#This Row],[dostawa_truskawek]]))</f>
        <v>404</v>
      </c>
      <c r="H142">
        <f>IF(OR(J141="PORZECZKA",L141="PORZECZKA"),(H141-MIN(K141,I141)+owoce[[#This Row],[dostawa_porzeczek]]),(H141+owoce[[#This Row],[dostawa_porzeczek]]))</f>
        <v>419</v>
      </c>
      <c r="I142">
        <f>MAX(owoce[[#This Row],[magazyn_maliny]:[magazyn_przeczki]])</f>
        <v>419</v>
      </c>
      <c r="J142" t="str">
        <f>IF(owoce[[#This Row],[składnik 1 masa]]=owoce[[#This Row],[magazyn_maliny]],"MALINA",IF(owoce[[#This Row],[składnik 1 masa]]=owoce[[#This Row],[magazyn_truskawek]],"TRUSKAWKA","PORZECZKA"))</f>
        <v>PORZECZKA</v>
      </c>
      <c r="K142">
        <f>LARGE(owoce[[#This Row],[magazyn_maliny]:[magazyn_przeczki]],2)</f>
        <v>404</v>
      </c>
      <c r="L142" t="str">
        <f>IF(owoce[[#This Row],[składnik 2 masa]]=owoce[[#This Row],[magazyn_maliny]],"MALINA",IF(owoce[[#This Row],[składnik 2 masa]]=owoce[[#This Row],[magazyn_truskawek]],"TRUSKAWKA","PORZECZKA"))</f>
        <v>TRUSKAWKA</v>
      </c>
      <c r="M14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42" s="7">
        <f>MIN(owoce[[#This Row],[składnik 2 masa]],owoce[[#This Row],[składnik 1 masa]])*2</f>
        <v>808</v>
      </c>
    </row>
    <row r="143" spans="1:14" x14ac:dyDescent="0.3">
      <c r="A143" s="1">
        <v>44093</v>
      </c>
      <c r="B143">
        <v>201</v>
      </c>
      <c r="C143">
        <v>274</v>
      </c>
      <c r="D143">
        <v>210</v>
      </c>
      <c r="E143">
        <f>IF(AND(owoce[[#This Row],[dostawa_porzeczek]]&gt;owoce[[#This Row],[dostawa_truskawek]],owoce[[#This Row],[dostawa_porzeczek]]&gt;owoce[[#This Row],[dostawa_malin]]),1,0)</f>
        <v>0</v>
      </c>
      <c r="F143">
        <f>IF(OR(J142="MALINA",L142="MALINA"),(F142-MIN(K142,I142))+owoce[[#This Row],[dostawa_malin]],F142+owoce[[#This Row],[dostawa_malin]])</f>
        <v>401</v>
      </c>
      <c r="G143">
        <f>IF(OR(J142="TRUSKAWKA",L142="TRUSKAWKA"),(G142-MIN(K142,I142)+owoce[[#This Row],[dostawa_truskawek]]),(G142+owoce[[#This Row],[dostawa_truskawek]]))</f>
        <v>274</v>
      </c>
      <c r="H143">
        <f>IF(OR(J142="PORZECZKA",L142="PORZECZKA"),(H142-MIN(K142,I142)+owoce[[#This Row],[dostawa_porzeczek]]),(H142+owoce[[#This Row],[dostawa_porzeczek]]))</f>
        <v>225</v>
      </c>
      <c r="I143">
        <f>MAX(owoce[[#This Row],[magazyn_maliny]:[magazyn_przeczki]])</f>
        <v>401</v>
      </c>
      <c r="J143" t="str">
        <f>IF(owoce[[#This Row],[składnik 1 masa]]=owoce[[#This Row],[magazyn_maliny]],"MALINA",IF(owoce[[#This Row],[składnik 1 masa]]=owoce[[#This Row],[magazyn_truskawek]],"TRUSKAWKA","PORZECZKA"))</f>
        <v>MALINA</v>
      </c>
      <c r="K143">
        <f>LARGE(owoce[[#This Row],[magazyn_maliny]:[magazyn_przeczki]],2)</f>
        <v>274</v>
      </c>
      <c r="L143" t="str">
        <f>IF(owoce[[#This Row],[składnik 2 masa]]=owoce[[#This Row],[magazyn_maliny]],"MALINA",IF(owoce[[#This Row],[składnik 2 masa]]=owoce[[#This Row],[magazyn_truskawek]],"TRUSKAWKA","PORZECZKA"))</f>
        <v>TRUSKAWKA</v>
      </c>
      <c r="M14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43" s="7">
        <f>MIN(owoce[[#This Row],[składnik 2 masa]],owoce[[#This Row],[składnik 1 masa]])*2</f>
        <v>548</v>
      </c>
    </row>
    <row r="144" spans="1:14" x14ac:dyDescent="0.3">
      <c r="A144" s="1">
        <v>44094</v>
      </c>
      <c r="B144">
        <v>269</v>
      </c>
      <c r="C144">
        <v>278</v>
      </c>
      <c r="D144">
        <v>228</v>
      </c>
      <c r="E144">
        <f>IF(AND(owoce[[#This Row],[dostawa_porzeczek]]&gt;owoce[[#This Row],[dostawa_truskawek]],owoce[[#This Row],[dostawa_porzeczek]]&gt;owoce[[#This Row],[dostawa_malin]]),1,0)</f>
        <v>0</v>
      </c>
      <c r="F144">
        <f>IF(OR(J143="MALINA",L143="MALINA"),(F143-MIN(K143,I143))+owoce[[#This Row],[dostawa_malin]],F143+owoce[[#This Row],[dostawa_malin]])</f>
        <v>396</v>
      </c>
      <c r="G144">
        <f>IF(OR(J143="TRUSKAWKA",L143="TRUSKAWKA"),(G143-MIN(K143,I143)+owoce[[#This Row],[dostawa_truskawek]]),(G143+owoce[[#This Row],[dostawa_truskawek]]))</f>
        <v>278</v>
      </c>
      <c r="H144">
        <f>IF(OR(J143="PORZECZKA",L143="PORZECZKA"),(H143-MIN(K143,I143)+owoce[[#This Row],[dostawa_porzeczek]]),(H143+owoce[[#This Row],[dostawa_porzeczek]]))</f>
        <v>453</v>
      </c>
      <c r="I144">
        <f>MAX(owoce[[#This Row],[magazyn_maliny]:[magazyn_przeczki]])</f>
        <v>453</v>
      </c>
      <c r="J144" t="str">
        <f>IF(owoce[[#This Row],[składnik 1 masa]]=owoce[[#This Row],[magazyn_maliny]],"MALINA",IF(owoce[[#This Row],[składnik 1 masa]]=owoce[[#This Row],[magazyn_truskawek]],"TRUSKAWKA","PORZECZKA"))</f>
        <v>PORZECZKA</v>
      </c>
      <c r="K144">
        <f>LARGE(owoce[[#This Row],[magazyn_maliny]:[magazyn_przeczki]],2)</f>
        <v>396</v>
      </c>
      <c r="L144" t="str">
        <f>IF(owoce[[#This Row],[składnik 2 masa]]=owoce[[#This Row],[magazyn_maliny]],"MALINA",IF(owoce[[#This Row],[składnik 2 masa]]=owoce[[#This Row],[magazyn_truskawek]],"TRUSKAWKA","PORZECZKA"))</f>
        <v>MALINA</v>
      </c>
      <c r="M14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44" s="7">
        <f>MIN(owoce[[#This Row],[składnik 2 masa]],owoce[[#This Row],[składnik 1 masa]])*2</f>
        <v>792</v>
      </c>
    </row>
    <row r="145" spans="1:14" x14ac:dyDescent="0.3">
      <c r="A145" s="1">
        <v>44095</v>
      </c>
      <c r="B145">
        <v>188</v>
      </c>
      <c r="C145">
        <v>195</v>
      </c>
      <c r="D145">
        <v>207</v>
      </c>
      <c r="E145">
        <f>IF(AND(owoce[[#This Row],[dostawa_porzeczek]]&gt;owoce[[#This Row],[dostawa_truskawek]],owoce[[#This Row],[dostawa_porzeczek]]&gt;owoce[[#This Row],[dostawa_malin]]),1,0)</f>
        <v>1</v>
      </c>
      <c r="F145">
        <f>IF(OR(J144="MALINA",L144="MALINA"),(F144-MIN(K144,I144))+owoce[[#This Row],[dostawa_malin]],F144+owoce[[#This Row],[dostawa_malin]])</f>
        <v>188</v>
      </c>
      <c r="G145">
        <f>IF(OR(J144="TRUSKAWKA",L144="TRUSKAWKA"),(G144-MIN(K144,I144)+owoce[[#This Row],[dostawa_truskawek]]),(G144+owoce[[#This Row],[dostawa_truskawek]]))</f>
        <v>473</v>
      </c>
      <c r="H145">
        <f>IF(OR(J144="PORZECZKA",L144="PORZECZKA"),(H144-MIN(K144,I144)+owoce[[#This Row],[dostawa_porzeczek]]),(H144+owoce[[#This Row],[dostawa_porzeczek]]))</f>
        <v>264</v>
      </c>
      <c r="I145">
        <f>MAX(owoce[[#This Row],[magazyn_maliny]:[magazyn_przeczki]])</f>
        <v>473</v>
      </c>
      <c r="J145" t="str">
        <f>IF(owoce[[#This Row],[składnik 1 masa]]=owoce[[#This Row],[magazyn_maliny]],"MALINA",IF(owoce[[#This Row],[składnik 1 masa]]=owoce[[#This Row],[magazyn_truskawek]],"TRUSKAWKA","PORZECZKA"))</f>
        <v>TRUSKAWKA</v>
      </c>
      <c r="K145">
        <f>LARGE(owoce[[#This Row],[magazyn_maliny]:[magazyn_przeczki]],2)</f>
        <v>264</v>
      </c>
      <c r="L145" t="str">
        <f>IF(owoce[[#This Row],[składnik 2 masa]]=owoce[[#This Row],[magazyn_maliny]],"MALINA",IF(owoce[[#This Row],[składnik 2 masa]]=owoce[[#This Row],[magazyn_truskawek]],"TRUSKAWKA","PORZECZKA"))</f>
        <v>PORZECZKA</v>
      </c>
      <c r="M145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45" s="7">
        <f>MIN(owoce[[#This Row],[składnik 2 masa]],owoce[[#This Row],[składnik 1 masa]])*2</f>
        <v>528</v>
      </c>
    </row>
    <row r="146" spans="1:14" x14ac:dyDescent="0.3">
      <c r="A146" s="1">
        <v>44096</v>
      </c>
      <c r="B146">
        <v>142</v>
      </c>
      <c r="C146">
        <v>249</v>
      </c>
      <c r="D146">
        <v>202</v>
      </c>
      <c r="E146">
        <f>IF(AND(owoce[[#This Row],[dostawa_porzeczek]]&gt;owoce[[#This Row],[dostawa_truskawek]],owoce[[#This Row],[dostawa_porzeczek]]&gt;owoce[[#This Row],[dostawa_malin]]),1,0)</f>
        <v>0</v>
      </c>
      <c r="F146">
        <f>IF(OR(J145="MALINA",L145="MALINA"),(F145-MIN(K145,I145))+owoce[[#This Row],[dostawa_malin]],F145+owoce[[#This Row],[dostawa_malin]])</f>
        <v>330</v>
      </c>
      <c r="G146">
        <f>IF(OR(J145="TRUSKAWKA",L145="TRUSKAWKA"),(G145-MIN(K145,I145)+owoce[[#This Row],[dostawa_truskawek]]),(G145+owoce[[#This Row],[dostawa_truskawek]]))</f>
        <v>458</v>
      </c>
      <c r="H146">
        <f>IF(OR(J145="PORZECZKA",L145="PORZECZKA"),(H145-MIN(K145,I145)+owoce[[#This Row],[dostawa_porzeczek]]),(H145+owoce[[#This Row],[dostawa_porzeczek]]))</f>
        <v>202</v>
      </c>
      <c r="I146">
        <f>MAX(owoce[[#This Row],[magazyn_maliny]:[magazyn_przeczki]])</f>
        <v>458</v>
      </c>
      <c r="J146" t="str">
        <f>IF(owoce[[#This Row],[składnik 1 masa]]=owoce[[#This Row],[magazyn_maliny]],"MALINA",IF(owoce[[#This Row],[składnik 1 masa]]=owoce[[#This Row],[magazyn_truskawek]],"TRUSKAWKA","PORZECZKA"))</f>
        <v>TRUSKAWKA</v>
      </c>
      <c r="K146">
        <f>LARGE(owoce[[#This Row],[magazyn_maliny]:[magazyn_przeczki]],2)</f>
        <v>330</v>
      </c>
      <c r="L146" t="str">
        <f>IF(owoce[[#This Row],[składnik 2 masa]]=owoce[[#This Row],[magazyn_maliny]],"MALINA",IF(owoce[[#This Row],[składnik 2 masa]]=owoce[[#This Row],[magazyn_truskawek]],"TRUSKAWKA","PORZECZKA"))</f>
        <v>MALINA</v>
      </c>
      <c r="M146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46" s="7">
        <f>MIN(owoce[[#This Row],[składnik 2 masa]],owoce[[#This Row],[składnik 1 masa]])*2</f>
        <v>660</v>
      </c>
    </row>
    <row r="147" spans="1:14" x14ac:dyDescent="0.3">
      <c r="A147" s="1">
        <v>44097</v>
      </c>
      <c r="B147">
        <v>232</v>
      </c>
      <c r="C147">
        <v>116</v>
      </c>
      <c r="D147">
        <v>195</v>
      </c>
      <c r="E147">
        <f>IF(AND(owoce[[#This Row],[dostawa_porzeczek]]&gt;owoce[[#This Row],[dostawa_truskawek]],owoce[[#This Row],[dostawa_porzeczek]]&gt;owoce[[#This Row],[dostawa_malin]]),1,0)</f>
        <v>0</v>
      </c>
      <c r="F147">
        <f>IF(OR(J146="MALINA",L146="MALINA"),(F146-MIN(K146,I146))+owoce[[#This Row],[dostawa_malin]],F146+owoce[[#This Row],[dostawa_malin]])</f>
        <v>232</v>
      </c>
      <c r="G147">
        <f>IF(OR(J146="TRUSKAWKA",L146="TRUSKAWKA"),(G146-MIN(K146,I146)+owoce[[#This Row],[dostawa_truskawek]]),(G146+owoce[[#This Row],[dostawa_truskawek]]))</f>
        <v>244</v>
      </c>
      <c r="H147">
        <f>IF(OR(J146="PORZECZKA",L146="PORZECZKA"),(H146-MIN(K146,I146)+owoce[[#This Row],[dostawa_porzeczek]]),(H146+owoce[[#This Row],[dostawa_porzeczek]]))</f>
        <v>397</v>
      </c>
      <c r="I147">
        <f>MAX(owoce[[#This Row],[magazyn_maliny]:[magazyn_przeczki]])</f>
        <v>397</v>
      </c>
      <c r="J147" t="str">
        <f>IF(owoce[[#This Row],[składnik 1 masa]]=owoce[[#This Row],[magazyn_maliny]],"MALINA",IF(owoce[[#This Row],[składnik 1 masa]]=owoce[[#This Row],[magazyn_truskawek]],"TRUSKAWKA","PORZECZKA"))</f>
        <v>PORZECZKA</v>
      </c>
      <c r="K147">
        <f>LARGE(owoce[[#This Row],[magazyn_maliny]:[magazyn_przeczki]],2)</f>
        <v>244</v>
      </c>
      <c r="L147" t="str">
        <f>IF(owoce[[#This Row],[składnik 2 masa]]=owoce[[#This Row],[magazyn_maliny]],"MALINA",IF(owoce[[#This Row],[składnik 2 masa]]=owoce[[#This Row],[magazyn_truskawek]],"TRUSKAWKA","PORZECZKA"))</f>
        <v>TRUSKAWKA</v>
      </c>
      <c r="M147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47" s="7">
        <f>MIN(owoce[[#This Row],[składnik 2 masa]],owoce[[#This Row],[składnik 1 masa]])*2</f>
        <v>488</v>
      </c>
    </row>
    <row r="148" spans="1:14" x14ac:dyDescent="0.3">
      <c r="A148" s="1">
        <v>44098</v>
      </c>
      <c r="B148">
        <v>296</v>
      </c>
      <c r="C148">
        <v>102</v>
      </c>
      <c r="D148">
        <v>192</v>
      </c>
      <c r="E148">
        <f>IF(AND(owoce[[#This Row],[dostawa_porzeczek]]&gt;owoce[[#This Row],[dostawa_truskawek]],owoce[[#This Row],[dostawa_porzeczek]]&gt;owoce[[#This Row],[dostawa_malin]]),1,0)</f>
        <v>0</v>
      </c>
      <c r="F148">
        <f>IF(OR(J147="MALINA",L147="MALINA"),(F147-MIN(K147,I147))+owoce[[#This Row],[dostawa_malin]],F147+owoce[[#This Row],[dostawa_malin]])</f>
        <v>528</v>
      </c>
      <c r="G148">
        <f>IF(OR(J147="TRUSKAWKA",L147="TRUSKAWKA"),(G147-MIN(K147,I147)+owoce[[#This Row],[dostawa_truskawek]]),(G147+owoce[[#This Row],[dostawa_truskawek]]))</f>
        <v>102</v>
      </c>
      <c r="H148">
        <f>IF(OR(J147="PORZECZKA",L147="PORZECZKA"),(H147-MIN(K147,I147)+owoce[[#This Row],[dostawa_porzeczek]]),(H147+owoce[[#This Row],[dostawa_porzeczek]]))</f>
        <v>345</v>
      </c>
      <c r="I148">
        <f>MAX(owoce[[#This Row],[magazyn_maliny]:[magazyn_przeczki]])</f>
        <v>528</v>
      </c>
      <c r="J148" t="str">
        <f>IF(owoce[[#This Row],[składnik 1 masa]]=owoce[[#This Row],[magazyn_maliny]],"MALINA",IF(owoce[[#This Row],[składnik 1 masa]]=owoce[[#This Row],[magazyn_truskawek]],"TRUSKAWKA","PORZECZKA"))</f>
        <v>MALINA</v>
      </c>
      <c r="K148">
        <f>LARGE(owoce[[#This Row],[magazyn_maliny]:[magazyn_przeczki]],2)</f>
        <v>345</v>
      </c>
      <c r="L148" t="str">
        <f>IF(owoce[[#This Row],[składnik 2 masa]]=owoce[[#This Row],[magazyn_maliny]],"MALINA",IF(owoce[[#This Row],[składnik 2 masa]]=owoce[[#This Row],[magazyn_truskawek]],"TRUSKAWKA","PORZECZKA"))</f>
        <v>PORZECZKA</v>
      </c>
      <c r="M148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48" s="7">
        <f>MIN(owoce[[#This Row],[składnik 2 masa]],owoce[[#This Row],[składnik 1 masa]])*2</f>
        <v>690</v>
      </c>
    </row>
    <row r="149" spans="1:14" x14ac:dyDescent="0.3">
      <c r="A149" s="1">
        <v>44099</v>
      </c>
      <c r="B149">
        <v>161</v>
      </c>
      <c r="C149">
        <v>151</v>
      </c>
      <c r="D149">
        <v>216</v>
      </c>
      <c r="E149">
        <f>IF(AND(owoce[[#This Row],[dostawa_porzeczek]]&gt;owoce[[#This Row],[dostawa_truskawek]],owoce[[#This Row],[dostawa_porzeczek]]&gt;owoce[[#This Row],[dostawa_malin]]),1,0)</f>
        <v>1</v>
      </c>
      <c r="F149">
        <f>IF(OR(J148="MALINA",L148="MALINA"),(F148-MIN(K148,I148))+owoce[[#This Row],[dostawa_malin]],F148+owoce[[#This Row],[dostawa_malin]])</f>
        <v>344</v>
      </c>
      <c r="G149">
        <f>IF(OR(J148="TRUSKAWKA",L148="TRUSKAWKA"),(G148-MIN(K148,I148)+owoce[[#This Row],[dostawa_truskawek]]),(G148+owoce[[#This Row],[dostawa_truskawek]]))</f>
        <v>253</v>
      </c>
      <c r="H149">
        <f>IF(OR(J148="PORZECZKA",L148="PORZECZKA"),(H148-MIN(K148,I148)+owoce[[#This Row],[dostawa_porzeczek]]),(H148+owoce[[#This Row],[dostawa_porzeczek]]))</f>
        <v>216</v>
      </c>
      <c r="I149">
        <f>MAX(owoce[[#This Row],[magazyn_maliny]:[magazyn_przeczki]])</f>
        <v>344</v>
      </c>
      <c r="J149" t="str">
        <f>IF(owoce[[#This Row],[składnik 1 masa]]=owoce[[#This Row],[magazyn_maliny]],"MALINA",IF(owoce[[#This Row],[składnik 1 masa]]=owoce[[#This Row],[magazyn_truskawek]],"TRUSKAWKA","PORZECZKA"))</f>
        <v>MALINA</v>
      </c>
      <c r="K149">
        <f>LARGE(owoce[[#This Row],[magazyn_maliny]:[magazyn_przeczki]],2)</f>
        <v>253</v>
      </c>
      <c r="L149" t="str">
        <f>IF(owoce[[#This Row],[składnik 2 masa]]=owoce[[#This Row],[magazyn_maliny]],"MALINA",IF(owoce[[#This Row],[składnik 2 masa]]=owoce[[#This Row],[magazyn_truskawek]],"TRUSKAWKA","PORZECZKA"))</f>
        <v>TRUSKAWKA</v>
      </c>
      <c r="M149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49" s="7">
        <f>MIN(owoce[[#This Row],[składnik 2 masa]],owoce[[#This Row],[składnik 1 masa]])*2</f>
        <v>506</v>
      </c>
    </row>
    <row r="150" spans="1:14" x14ac:dyDescent="0.3">
      <c r="A150" s="1">
        <v>44100</v>
      </c>
      <c r="B150">
        <v>162</v>
      </c>
      <c r="C150">
        <v>261</v>
      </c>
      <c r="D150">
        <v>184</v>
      </c>
      <c r="E150">
        <f>IF(AND(owoce[[#This Row],[dostawa_porzeczek]]&gt;owoce[[#This Row],[dostawa_truskawek]],owoce[[#This Row],[dostawa_porzeczek]]&gt;owoce[[#This Row],[dostawa_malin]]),1,0)</f>
        <v>0</v>
      </c>
      <c r="F150">
        <f>IF(OR(J149="MALINA",L149="MALINA"),(F149-MIN(K149,I149))+owoce[[#This Row],[dostawa_malin]],F149+owoce[[#This Row],[dostawa_malin]])</f>
        <v>253</v>
      </c>
      <c r="G150">
        <f>IF(OR(J149="TRUSKAWKA",L149="TRUSKAWKA"),(G149-MIN(K149,I149)+owoce[[#This Row],[dostawa_truskawek]]),(G149+owoce[[#This Row],[dostawa_truskawek]]))</f>
        <v>261</v>
      </c>
      <c r="H150">
        <f>IF(OR(J149="PORZECZKA",L149="PORZECZKA"),(H149-MIN(K149,I149)+owoce[[#This Row],[dostawa_porzeczek]]),(H149+owoce[[#This Row],[dostawa_porzeczek]]))</f>
        <v>400</v>
      </c>
      <c r="I150">
        <f>MAX(owoce[[#This Row],[magazyn_maliny]:[magazyn_przeczki]])</f>
        <v>400</v>
      </c>
      <c r="J150" t="str">
        <f>IF(owoce[[#This Row],[składnik 1 masa]]=owoce[[#This Row],[magazyn_maliny]],"MALINA",IF(owoce[[#This Row],[składnik 1 masa]]=owoce[[#This Row],[magazyn_truskawek]],"TRUSKAWKA","PORZECZKA"))</f>
        <v>PORZECZKA</v>
      </c>
      <c r="K150">
        <f>LARGE(owoce[[#This Row],[magazyn_maliny]:[magazyn_przeczki]],2)</f>
        <v>261</v>
      </c>
      <c r="L150" t="str">
        <f>IF(owoce[[#This Row],[składnik 2 masa]]=owoce[[#This Row],[magazyn_maliny]],"MALINA",IF(owoce[[#This Row],[składnik 2 masa]]=owoce[[#This Row],[magazyn_truskawek]],"TRUSKAWKA","PORZECZKA"))</f>
        <v>TRUSKAWKA</v>
      </c>
      <c r="M150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50" s="7">
        <f>MIN(owoce[[#This Row],[składnik 2 masa]],owoce[[#This Row],[składnik 1 masa]])*2</f>
        <v>522</v>
      </c>
    </row>
    <row r="151" spans="1:14" x14ac:dyDescent="0.3">
      <c r="A151" s="1">
        <v>44101</v>
      </c>
      <c r="B151">
        <v>216</v>
      </c>
      <c r="C151">
        <v>147</v>
      </c>
      <c r="D151">
        <v>204</v>
      </c>
      <c r="E151">
        <f>IF(AND(owoce[[#This Row],[dostawa_porzeczek]]&gt;owoce[[#This Row],[dostawa_truskawek]],owoce[[#This Row],[dostawa_porzeczek]]&gt;owoce[[#This Row],[dostawa_malin]]),1,0)</f>
        <v>0</v>
      </c>
      <c r="F151">
        <f>IF(OR(J150="MALINA",L150="MALINA"),(F150-MIN(K150,I150))+owoce[[#This Row],[dostawa_malin]],F150+owoce[[#This Row],[dostawa_malin]])</f>
        <v>469</v>
      </c>
      <c r="G151">
        <f>IF(OR(J150="TRUSKAWKA",L150="TRUSKAWKA"),(G150-MIN(K150,I150)+owoce[[#This Row],[dostawa_truskawek]]),(G150+owoce[[#This Row],[dostawa_truskawek]]))</f>
        <v>147</v>
      </c>
      <c r="H151">
        <f>IF(OR(J150="PORZECZKA",L150="PORZECZKA"),(H150-MIN(K150,I150)+owoce[[#This Row],[dostawa_porzeczek]]),(H150+owoce[[#This Row],[dostawa_porzeczek]]))</f>
        <v>343</v>
      </c>
      <c r="I151">
        <f>MAX(owoce[[#This Row],[magazyn_maliny]:[magazyn_przeczki]])</f>
        <v>469</v>
      </c>
      <c r="J151" t="str">
        <f>IF(owoce[[#This Row],[składnik 1 masa]]=owoce[[#This Row],[magazyn_maliny]],"MALINA",IF(owoce[[#This Row],[składnik 1 masa]]=owoce[[#This Row],[magazyn_truskawek]],"TRUSKAWKA","PORZECZKA"))</f>
        <v>MALINA</v>
      </c>
      <c r="K151">
        <f>LARGE(owoce[[#This Row],[magazyn_maliny]:[magazyn_przeczki]],2)</f>
        <v>343</v>
      </c>
      <c r="L151" t="str">
        <f>IF(owoce[[#This Row],[składnik 2 masa]]=owoce[[#This Row],[magazyn_maliny]],"MALINA",IF(owoce[[#This Row],[składnik 2 masa]]=owoce[[#This Row],[magazyn_truskawek]],"TRUSKAWKA","PORZECZKA"))</f>
        <v>PORZECZKA</v>
      </c>
      <c r="M151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51" s="7">
        <f>MIN(owoce[[#This Row],[składnik 2 masa]],owoce[[#This Row],[składnik 1 masa]])*2</f>
        <v>686</v>
      </c>
    </row>
    <row r="152" spans="1:14" x14ac:dyDescent="0.3">
      <c r="A152" s="1">
        <v>44102</v>
      </c>
      <c r="B152">
        <v>282</v>
      </c>
      <c r="C152">
        <v>297</v>
      </c>
      <c r="D152">
        <v>195</v>
      </c>
      <c r="E152">
        <f>IF(AND(owoce[[#This Row],[dostawa_porzeczek]]&gt;owoce[[#This Row],[dostawa_truskawek]],owoce[[#This Row],[dostawa_porzeczek]]&gt;owoce[[#This Row],[dostawa_malin]]),1,0)</f>
        <v>0</v>
      </c>
      <c r="F152">
        <f>IF(OR(J151="MALINA",L151="MALINA"),(F151-MIN(K151,I151))+owoce[[#This Row],[dostawa_malin]],F151+owoce[[#This Row],[dostawa_malin]])</f>
        <v>408</v>
      </c>
      <c r="G152">
        <f>IF(OR(J151="TRUSKAWKA",L151="TRUSKAWKA"),(G151-MIN(K151,I151)+owoce[[#This Row],[dostawa_truskawek]]),(G151+owoce[[#This Row],[dostawa_truskawek]]))</f>
        <v>444</v>
      </c>
      <c r="H152">
        <f>IF(OR(J151="PORZECZKA",L151="PORZECZKA"),(H151-MIN(K151,I151)+owoce[[#This Row],[dostawa_porzeczek]]),(H151+owoce[[#This Row],[dostawa_porzeczek]]))</f>
        <v>195</v>
      </c>
      <c r="I152">
        <f>MAX(owoce[[#This Row],[magazyn_maliny]:[magazyn_przeczki]])</f>
        <v>444</v>
      </c>
      <c r="J152" t="str">
        <f>IF(owoce[[#This Row],[składnik 1 masa]]=owoce[[#This Row],[magazyn_maliny]],"MALINA",IF(owoce[[#This Row],[składnik 1 masa]]=owoce[[#This Row],[magazyn_truskawek]],"TRUSKAWKA","PORZECZKA"))</f>
        <v>TRUSKAWKA</v>
      </c>
      <c r="K152">
        <f>LARGE(owoce[[#This Row],[magazyn_maliny]:[magazyn_przeczki]],2)</f>
        <v>408</v>
      </c>
      <c r="L152" t="str">
        <f>IF(owoce[[#This Row],[składnik 2 masa]]=owoce[[#This Row],[magazyn_maliny]],"MALINA",IF(owoce[[#This Row],[składnik 2 masa]]=owoce[[#This Row],[magazyn_truskawek]],"TRUSKAWKA","PORZECZKA"))</f>
        <v>MALINA</v>
      </c>
      <c r="M152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malinowo-truskawkowa</v>
      </c>
      <c r="N152" s="7">
        <f>MIN(owoce[[#This Row],[składnik 2 masa]],owoce[[#This Row],[składnik 1 masa]])*2</f>
        <v>816</v>
      </c>
    </row>
    <row r="153" spans="1:14" x14ac:dyDescent="0.3">
      <c r="A153" s="1">
        <v>44103</v>
      </c>
      <c r="B153">
        <v>214</v>
      </c>
      <c r="C153">
        <v>198</v>
      </c>
      <c r="D153">
        <v>200</v>
      </c>
      <c r="E153">
        <f>IF(AND(owoce[[#This Row],[dostawa_porzeczek]]&gt;owoce[[#This Row],[dostawa_truskawek]],owoce[[#This Row],[dostawa_porzeczek]]&gt;owoce[[#This Row],[dostawa_malin]]),1,0)</f>
        <v>0</v>
      </c>
      <c r="F153">
        <f>IF(OR(J152="MALINA",L152="MALINA"),(F152-MIN(K152,I152))+owoce[[#This Row],[dostawa_malin]],F152+owoce[[#This Row],[dostawa_malin]])</f>
        <v>214</v>
      </c>
      <c r="G153">
        <f>IF(OR(J152="TRUSKAWKA",L152="TRUSKAWKA"),(G152-MIN(K152,I152)+owoce[[#This Row],[dostawa_truskawek]]),(G152+owoce[[#This Row],[dostawa_truskawek]]))</f>
        <v>234</v>
      </c>
      <c r="H153">
        <f>IF(OR(J152="PORZECZKA",L152="PORZECZKA"),(H152-MIN(K152,I152)+owoce[[#This Row],[dostawa_porzeczek]]),(H152+owoce[[#This Row],[dostawa_porzeczek]]))</f>
        <v>395</v>
      </c>
      <c r="I153">
        <f>MAX(owoce[[#This Row],[magazyn_maliny]:[magazyn_przeczki]])</f>
        <v>395</v>
      </c>
      <c r="J153" t="str">
        <f>IF(owoce[[#This Row],[składnik 1 masa]]=owoce[[#This Row],[magazyn_maliny]],"MALINA",IF(owoce[[#This Row],[składnik 1 masa]]=owoce[[#This Row],[magazyn_truskawek]],"TRUSKAWKA","PORZECZKA"))</f>
        <v>PORZECZKA</v>
      </c>
      <c r="K153">
        <f>LARGE(owoce[[#This Row],[magazyn_maliny]:[magazyn_przeczki]],2)</f>
        <v>234</v>
      </c>
      <c r="L153" t="str">
        <f>IF(owoce[[#This Row],[składnik 2 masa]]=owoce[[#This Row],[magazyn_maliny]],"MALINA",IF(owoce[[#This Row],[składnik 2 masa]]=owoce[[#This Row],[magazyn_truskawek]],"TRUSKAWKA","PORZECZKA"))</f>
        <v>TRUSKAWKA</v>
      </c>
      <c r="M153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truskawkowo-porzeczkowa</v>
      </c>
      <c r="N153" s="7">
        <f>MIN(owoce[[#This Row],[składnik 2 masa]],owoce[[#This Row],[składnik 1 masa]])*2</f>
        <v>468</v>
      </c>
    </row>
    <row r="154" spans="1:14" x14ac:dyDescent="0.3">
      <c r="A154" s="1">
        <v>44104</v>
      </c>
      <c r="B154">
        <v>289</v>
      </c>
      <c r="C154">
        <v>290</v>
      </c>
      <c r="D154">
        <v>190</v>
      </c>
      <c r="E154">
        <f>IF(AND(owoce[[#This Row],[dostawa_porzeczek]]&gt;owoce[[#This Row],[dostawa_truskawek]],owoce[[#This Row],[dostawa_porzeczek]]&gt;owoce[[#This Row],[dostawa_malin]]),1,0)</f>
        <v>0</v>
      </c>
      <c r="F154">
        <f>IF(OR(J153="MALINA",L153="MALINA"),(F153-MIN(K153,I153))+owoce[[#This Row],[dostawa_malin]],F153+owoce[[#This Row],[dostawa_malin]])</f>
        <v>503</v>
      </c>
      <c r="G154">
        <f>IF(OR(J153="TRUSKAWKA",L153="TRUSKAWKA"),(G153-MIN(K153,I153)+owoce[[#This Row],[dostawa_truskawek]]),(G153+owoce[[#This Row],[dostawa_truskawek]]))</f>
        <v>290</v>
      </c>
      <c r="H154">
        <f>IF(OR(J153="PORZECZKA",L153="PORZECZKA"),(H153-MIN(K153,I153)+owoce[[#This Row],[dostawa_porzeczek]]),(H153+owoce[[#This Row],[dostawa_porzeczek]]))</f>
        <v>351</v>
      </c>
      <c r="I154">
        <f>MAX(owoce[[#This Row],[magazyn_maliny]:[magazyn_przeczki]])</f>
        <v>503</v>
      </c>
      <c r="J154" t="str">
        <f>IF(owoce[[#This Row],[składnik 1 masa]]=owoce[[#This Row],[magazyn_maliny]],"MALINA",IF(owoce[[#This Row],[składnik 1 masa]]=owoce[[#This Row],[magazyn_truskawek]],"TRUSKAWKA","PORZECZKA"))</f>
        <v>MALINA</v>
      </c>
      <c r="K154">
        <f>LARGE(owoce[[#This Row],[magazyn_maliny]:[magazyn_przeczki]],2)</f>
        <v>351</v>
      </c>
      <c r="L154" t="str">
        <f>IF(owoce[[#This Row],[składnik 2 masa]]=owoce[[#This Row],[magazyn_maliny]],"MALINA",IF(owoce[[#This Row],[składnik 2 masa]]=owoce[[#This Row],[magazyn_truskawek]],"TRUSKAWKA","PORZECZKA"))</f>
        <v>PORZECZKA</v>
      </c>
      <c r="M154" t="str">
        <f>IF(AND(OR(owoce[[#This Row],[składnik 1]]="TRUSKAWKA",owoce[[#This Row],[składnik 2]]="TRUSKAWKA"),OR(owoce[[#This Row],[składnik 1]]="MALINA",owoce[[#This Row],[składnik 2]]="MALINA")), "malinowo-truskawkowa", IF(AND(OR(owoce[[#This Row],[składnik 1]]="TRUSKAWKA",owoce[[#This Row],[składnik 2]]="TRUSKAWKA"),OR(owoce[[#This Row],[składnik 1]]="PORZECZKA",owoce[[#This Row],[składnik 2]]="PORZECZKA")), "truskawkowo-porzeczkowa", "malinowo-porzeczkowa"))</f>
        <v>malinowo-porzeczkowa</v>
      </c>
      <c r="N154" s="7">
        <f>MIN(owoce[[#This Row],[składnik 2 masa]],owoce[[#This Row],[składnik 1 masa]])*2</f>
        <v>702</v>
      </c>
    </row>
    <row r="155" spans="1:14" x14ac:dyDescent="0.3">
      <c r="A155" s="1"/>
      <c r="E155">
        <f>SUM(E2:E154)</f>
        <v>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5E31-B248-429F-BEE2-DF94AE7D4C31}">
  <dimension ref="A3:J11"/>
  <sheetViews>
    <sheetView workbookViewId="0">
      <selection activeCell="K5" sqref="K5"/>
    </sheetView>
  </sheetViews>
  <sheetFormatPr defaultRowHeight="14.4" x14ac:dyDescent="0.3"/>
  <cols>
    <col min="1" max="1" width="16.5546875" bestFit="1" customWidth="1"/>
    <col min="2" max="2" width="20.109375" bestFit="1" customWidth="1"/>
    <col min="3" max="4" width="24" bestFit="1" customWidth="1"/>
  </cols>
  <sheetData>
    <row r="3" spans="1:10" x14ac:dyDescent="0.3">
      <c r="A3" s="2" t="s">
        <v>4</v>
      </c>
      <c r="B3" t="s">
        <v>12</v>
      </c>
      <c r="C3" t="s">
        <v>11</v>
      </c>
      <c r="D3" t="s">
        <v>13</v>
      </c>
    </row>
    <row r="4" spans="1:10" x14ac:dyDescent="0.3">
      <c r="A4" s="3" t="s">
        <v>6</v>
      </c>
      <c r="B4">
        <v>9238</v>
      </c>
      <c r="C4">
        <v>9287</v>
      </c>
      <c r="D4">
        <v>3309</v>
      </c>
    </row>
    <row r="5" spans="1:10" x14ac:dyDescent="0.3">
      <c r="A5" s="3" t="s">
        <v>7</v>
      </c>
      <c r="B5">
        <v>9485</v>
      </c>
      <c r="C5">
        <v>8916</v>
      </c>
      <c r="D5">
        <v>5081</v>
      </c>
    </row>
    <row r="6" spans="1:10" x14ac:dyDescent="0.3">
      <c r="A6" s="3" t="s">
        <v>8</v>
      </c>
      <c r="B6">
        <v>11592</v>
      </c>
      <c r="C6">
        <v>11339</v>
      </c>
      <c r="D6">
        <v>10567</v>
      </c>
      <c r="H6" s="6" t="s">
        <v>14</v>
      </c>
      <c r="I6" s="6" t="s">
        <v>15</v>
      </c>
      <c r="J6" s="6" t="s">
        <v>16</v>
      </c>
    </row>
    <row r="7" spans="1:10" x14ac:dyDescent="0.3">
      <c r="A7" s="3" t="s">
        <v>9</v>
      </c>
      <c r="B7">
        <v>11045</v>
      </c>
      <c r="C7">
        <v>11386</v>
      </c>
      <c r="D7">
        <v>11078</v>
      </c>
      <c r="G7" s="4" t="s">
        <v>6</v>
      </c>
      <c r="H7" s="5">
        <v>9238</v>
      </c>
      <c r="I7" s="5">
        <v>9287</v>
      </c>
      <c r="J7" s="5">
        <v>3309</v>
      </c>
    </row>
    <row r="8" spans="1:10" x14ac:dyDescent="0.3">
      <c r="A8" s="3" t="s">
        <v>10</v>
      </c>
      <c r="B8">
        <v>6532</v>
      </c>
      <c r="C8">
        <v>7476</v>
      </c>
      <c r="D8">
        <v>6355</v>
      </c>
      <c r="G8" s="4" t="s">
        <v>7</v>
      </c>
      <c r="H8" s="5">
        <v>9485</v>
      </c>
      <c r="I8" s="5">
        <v>8916</v>
      </c>
      <c r="J8" s="5">
        <v>5081</v>
      </c>
    </row>
    <row r="9" spans="1:10" x14ac:dyDescent="0.3">
      <c r="A9" s="3" t="s">
        <v>5</v>
      </c>
      <c r="B9">
        <v>47892</v>
      </c>
      <c r="C9">
        <v>48404</v>
      </c>
      <c r="D9">
        <v>36390</v>
      </c>
      <c r="G9" s="4" t="s">
        <v>8</v>
      </c>
      <c r="H9" s="5">
        <v>11592</v>
      </c>
      <c r="I9" s="5">
        <v>11339</v>
      </c>
      <c r="J9" s="5">
        <v>10567</v>
      </c>
    </row>
    <row r="10" spans="1:10" x14ac:dyDescent="0.3">
      <c r="G10" s="4" t="s">
        <v>9</v>
      </c>
      <c r="H10" s="5">
        <v>11045</v>
      </c>
      <c r="I10" s="5">
        <v>11386</v>
      </c>
      <c r="J10" s="5">
        <v>11078</v>
      </c>
    </row>
    <row r="11" spans="1:10" x14ac:dyDescent="0.3">
      <c r="G11" s="4" t="s">
        <v>10</v>
      </c>
      <c r="H11" s="5">
        <v>6532</v>
      </c>
      <c r="I11" s="5">
        <v>7476</v>
      </c>
      <c r="J11" s="5">
        <v>6355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9A7B-30B5-451D-BCCA-FA9DD50B4A1E}">
  <dimension ref="A3:B7"/>
  <sheetViews>
    <sheetView workbookViewId="0">
      <selection activeCell="A3" sqref="A3"/>
    </sheetView>
  </sheetViews>
  <sheetFormatPr defaultRowHeight="14.4" x14ac:dyDescent="0.3"/>
  <cols>
    <col min="1" max="1" width="23" bestFit="1" customWidth="1"/>
    <col min="2" max="2" width="21.109375" bestFit="1" customWidth="1"/>
  </cols>
  <sheetData>
    <row r="3" spans="1:2" x14ac:dyDescent="0.3">
      <c r="A3" s="2" t="s">
        <v>4</v>
      </c>
      <c r="B3" t="s">
        <v>29</v>
      </c>
    </row>
    <row r="4" spans="1:2" x14ac:dyDescent="0.3">
      <c r="A4" s="3" t="s">
        <v>26</v>
      </c>
      <c r="B4" s="7">
        <v>41</v>
      </c>
    </row>
    <row r="5" spans="1:2" x14ac:dyDescent="0.3">
      <c r="A5" s="3" t="s">
        <v>27</v>
      </c>
      <c r="B5" s="7">
        <v>72</v>
      </c>
    </row>
    <row r="6" spans="1:2" x14ac:dyDescent="0.3">
      <c r="A6" s="3" t="s">
        <v>28</v>
      </c>
      <c r="B6" s="7">
        <v>40</v>
      </c>
    </row>
    <row r="7" spans="1:2" x14ac:dyDescent="0.3">
      <c r="A7" s="3" t="s">
        <v>5</v>
      </c>
      <c r="B7" s="7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365E-5BDC-46E1-8C42-92B2C00F4744}">
  <dimension ref="A3:B7"/>
  <sheetViews>
    <sheetView workbookViewId="0">
      <selection activeCell="A3" sqref="A3"/>
    </sheetView>
  </sheetViews>
  <sheetFormatPr defaultRowHeight="14.4" x14ac:dyDescent="0.3"/>
  <cols>
    <col min="1" max="1" width="23" bestFit="1" customWidth="1"/>
    <col min="2" max="2" width="11.5546875" bestFit="1" customWidth="1"/>
  </cols>
  <sheetData>
    <row r="3" spans="1:2" x14ac:dyDescent="0.3">
      <c r="A3" s="2" t="s">
        <v>4</v>
      </c>
      <c r="B3" t="s">
        <v>31</v>
      </c>
    </row>
    <row r="4" spans="1:2" x14ac:dyDescent="0.3">
      <c r="A4" s="3" t="s">
        <v>26</v>
      </c>
      <c r="B4" s="7">
        <v>36016</v>
      </c>
    </row>
    <row r="5" spans="1:2" x14ac:dyDescent="0.3">
      <c r="A5" s="3" t="s">
        <v>27</v>
      </c>
      <c r="B5" s="7">
        <v>59464</v>
      </c>
    </row>
    <row r="6" spans="1:2" x14ac:dyDescent="0.3">
      <c r="A6" s="3" t="s">
        <v>28</v>
      </c>
      <c r="B6" s="7">
        <v>36764</v>
      </c>
    </row>
    <row r="7" spans="1:2" x14ac:dyDescent="0.3">
      <c r="A7" s="3" t="s">
        <v>5</v>
      </c>
      <c r="B7" s="7">
        <v>132244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4 q B T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4 q B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g U 1 i 5 e E q j i Q E A A H k C A A A T A B w A R m 9 y b X V s Y X M v U 2 V j d G l v b j E u b S C i G A A o o B Q A A A A A A A A A A A A A A A A A A A A A A A A A A A C N U U 1 v E z E Q P R M p / 8 F a L o m 0 u 0 r T j w P V H l A C g k s F S h B S u 6 g a v E P r r j 0 T 2 V 6 W 3 a q X / q W e k L h V + V + d N o U W R K X 6 4 h n P 8 / N 7 z w F 1 N E x q s d m 3 9 o e D 4 S C c g s d K c c s a V a E s x u F A y V r / 9 N d X 1 f q S 5 X A W v u d z 1 o 1 D i q O 3 x m I + Y 4 r S h F E y e 1 V + C u h D + Z n P t E F 9 W v 5 G h v I Q K i A D y k F s P F h C Z e g b e 2 m 7 G s p H d T a d T L c z B 2 f Z B p p 5 7 k O P v m e C r A c L u i d T m 3 I O h M f T 7 c l u e a c 3 j z 9 i M k 6 P 5 m i N M x F 9 k b x I U j V j 2 z g K x U 6 q 3 p D m y t B J s T X d n a T q Y 8 M R F 7 G z W D y U + Q E T f h m n G 9 8 v k w M 4 W V 9 e X 7 W 1 U a x W X L X d + l c Q J Z 2 T r j f s D C Y S y h K + y t 0 P n p 0 Q v U O o J I T R n 9 R S d X Q / e m 3 t Q o s F H 4 r o m 8 c P H Q o T y U e w i t 3 q g X L p g c J t N B s f y 2 6 F Y f Q 8 W e n 5 e V J B B A l B K F F J j R e p k k M O E V o 4 d m A N y f Q 9 x b 2 d / J b 6 r 7 E I D D W 0 W D 8 N W b H v U f f / Q i 7 G w 4 G h / z v b v w F Q S w E C L Q A U A A I A C A D i o F N Y Y i 9 t 5 a Q A A A D 2 A A A A E g A A A A A A A A A A A A A A A A A A A A A A Q 2 9 u Z m l n L 1 B h Y 2 t h Z 2 U u e G 1 s U E s B A i 0 A F A A C A A g A 4 q B T W A / K 6 a u k A A A A 6 Q A A A B M A A A A A A A A A A A A A A A A A 8 A A A A F t D b 2 5 0 Z W 5 0 X 1 R 5 c G V z X S 5 4 b W x Q S w E C L Q A U A A I A C A D i o F N Y u X h K o 4 k B A A B 5 A g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g A A A A A A A H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m I y O W I 0 O S 0 5 N T R h L T R h Z G Q t O D M x Y S 0 5 Z D F k O D I y M j g x M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d v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E 5 O j A 3 O j A 1 L j M z N j E 3 N D F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s W X T j u J I k 6 a Q E E 1 a N 9 n C Q A A A A A C A A A A A A A Q Z g A A A A E A A C A A A A B 3 U 2 M c W 9 7 x 9 F p J 1 z i T l j c T D d 8 U r d r V z I d q B H 3 L e C v Z c Q A A A A A O g A A A A A I A A C A A A A D y Y 3 O x k b 3 j 6 u H E C i m W t e V A z j C M N h H r Z F t n 2 g l Q Q g 7 O K 1 A A A A B 9 D Z + L 1 n f C t / C Z o / H 1 p b g P 5 9 0 R s 8 3 b r A y P B y I l j 5 x d D V F G j + 1 p a S 5 z p A e G G U q v r v 0 L E D c s k t E G I k T d W / L 5 8 7 u k N L i j k H w x n S N F l t 3 x P V f f 8 0 A A A A C J e 7 g E Y m U K O D P E p r h Q I 6 r g S G h F C 8 Q h o H x 8 g S d Q 0 0 Q f u P f M q J K W 5 O 3 D B e f L X L J h I g q Y o A A X 2 s C H 5 c 0 p e F 5 z M L T p < / D a t a M a s h u p > 
</file>

<file path=customXml/itemProps1.xml><?xml version="1.0" encoding="utf-8"?>
<ds:datastoreItem xmlns:ds="http://schemas.openxmlformats.org/officeDocument/2006/customXml" ds:itemID="{F8D0F99C-B36D-4FFB-AA38-1B7DB3C74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owoce</vt:lpstr>
      <vt:lpstr>6.1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2024-02-19T19:03:49Z</dcterms:created>
  <dcterms:modified xsi:type="dcterms:W3CDTF">2024-03-04T18:51:09Z</dcterms:modified>
</cp:coreProperties>
</file>