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6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Wojtek\Documents\GitHub\Matura\matura informatyka\Excel\PP 2015 maj – Fabryka samochodów\"/>
    </mc:Choice>
  </mc:AlternateContent>
  <xr:revisionPtr revIDLastSave="0" documentId="13_ncr:1_{DA044D03-49BA-4855-BBD3-7CA939595285}" xr6:coauthVersionLast="47" xr6:coauthVersionMax="47" xr10:uidLastSave="{00000000-0000-0000-0000-000000000000}"/>
  <bookViews>
    <workbookView xWindow="-120" yWindow="-120" windowWidth="29040" windowHeight="15225" activeTab="5" xr2:uid="{00000000-000D-0000-FFFF-FFFF00000000}"/>
  </bookViews>
  <sheets>
    <sheet name="dane" sheetId="1" r:id="rId1"/>
    <sheet name="4.1" sheetId="2" r:id="rId2"/>
    <sheet name="4.2" sheetId="3" r:id="rId3"/>
    <sheet name="4.3" sheetId="4" r:id="rId4"/>
    <sheet name="4.4" sheetId="5" r:id="rId5"/>
    <sheet name="4.5" sheetId="6" r:id="rId6"/>
  </sheets>
  <calcPr calcId="191029"/>
  <pivotCaches>
    <pivotCache cacheId="7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1" i="6" l="1"/>
  <c r="E4" i="6"/>
  <c r="E5" i="6"/>
  <c r="E6" i="6" s="1"/>
  <c r="E7" i="6" s="1"/>
  <c r="E8" i="6" s="1"/>
  <c r="E9" i="6" s="1"/>
  <c r="E10" i="6" s="1"/>
  <c r="E11" i="6" s="1"/>
  <c r="E12" i="6" s="1"/>
  <c r="E13" i="6" s="1"/>
  <c r="E14" i="6" s="1"/>
  <c r="E15" i="6" s="1"/>
  <c r="E16" i="6" s="1"/>
  <c r="E17" i="6" s="1"/>
  <c r="E18" i="6" s="1"/>
  <c r="E19" i="6" s="1"/>
  <c r="E20" i="6" s="1"/>
  <c r="E21" i="5"/>
  <c r="E4" i="5"/>
  <c r="E5" i="5" s="1"/>
  <c r="E6" i="5" s="1"/>
  <c r="E7" i="5" s="1"/>
  <c r="E8" i="5" s="1"/>
  <c r="E9" i="5" s="1"/>
  <c r="E10" i="5" s="1"/>
  <c r="E11" i="5" s="1"/>
  <c r="E12" i="5" s="1"/>
  <c r="E13" i="5" s="1"/>
  <c r="E14" i="5" s="1"/>
  <c r="E15" i="5" s="1"/>
  <c r="E16" i="5" s="1"/>
  <c r="E17" i="5" s="1"/>
  <c r="E18" i="5" s="1"/>
  <c r="E19" i="5" s="1"/>
  <c r="E20" i="5" s="1"/>
  <c r="E21" i="4"/>
  <c r="E4" i="4"/>
  <c r="E5" i="4" s="1"/>
  <c r="D34" i="3"/>
  <c r="D35" i="3" s="1"/>
  <c r="D36" i="3" s="1"/>
  <c r="D37" i="3" s="1"/>
  <c r="D38" i="3" s="1"/>
  <c r="D39" i="3" s="1"/>
  <c r="E4" i="2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F26" i="6"/>
  <c r="F27" i="6" s="1"/>
  <c r="F28" i="6" s="1"/>
  <c r="F29" i="6" s="1"/>
  <c r="F30" i="6" s="1"/>
  <c r="F31" i="6" s="1"/>
  <c r="F32" i="6" s="1"/>
  <c r="F33" i="6" s="1"/>
  <c r="E26" i="6"/>
  <c r="E27" i="6" s="1"/>
  <c r="E28" i="6" s="1"/>
  <c r="E29" i="6" s="1"/>
  <c r="E30" i="6" s="1"/>
  <c r="E31" i="6" s="1"/>
  <c r="E32" i="6" s="1"/>
  <c r="E33" i="6" s="1"/>
  <c r="D26" i="6"/>
  <c r="D27" i="6" s="1"/>
  <c r="D28" i="6" s="1"/>
  <c r="D29" i="6" s="1"/>
  <c r="D30" i="6" s="1"/>
  <c r="D31" i="6" s="1"/>
  <c r="D32" i="6" s="1"/>
  <c r="D33" i="6" s="1"/>
  <c r="C26" i="6"/>
  <c r="C27" i="6" s="1"/>
  <c r="C28" i="6" s="1"/>
  <c r="C29" i="6" s="1"/>
  <c r="C30" i="6" s="1"/>
  <c r="C31" i="6" s="1"/>
  <c r="C32" i="6" s="1"/>
  <c r="C33" i="6" s="1"/>
  <c r="F3" i="6"/>
  <c r="F4" i="6" s="1"/>
  <c r="F5" i="6" s="1"/>
  <c r="F6" i="6" s="1"/>
  <c r="F7" i="6" s="1"/>
  <c r="F8" i="6" s="1"/>
  <c r="F9" i="6" s="1"/>
  <c r="F10" i="6" s="1"/>
  <c r="F11" i="6" s="1"/>
  <c r="F12" i="6" s="1"/>
  <c r="F13" i="6" s="1"/>
  <c r="F14" i="6" s="1"/>
  <c r="F15" i="6" s="1"/>
  <c r="F16" i="6" s="1"/>
  <c r="F17" i="6" s="1"/>
  <c r="F18" i="6" s="1"/>
  <c r="F19" i="6" s="1"/>
  <c r="F20" i="6" s="1"/>
  <c r="F21" i="6" s="1"/>
  <c r="E3" i="6"/>
  <c r="D3" i="6"/>
  <c r="D4" i="6" s="1"/>
  <c r="D5" i="6" s="1"/>
  <c r="D6" i="6" s="1"/>
  <c r="D7" i="6" s="1"/>
  <c r="D8" i="6" s="1"/>
  <c r="D9" i="6" s="1"/>
  <c r="D10" i="6" s="1"/>
  <c r="D11" i="6" s="1"/>
  <c r="D12" i="6" s="1"/>
  <c r="D13" i="6" s="1"/>
  <c r="D14" i="6" s="1"/>
  <c r="D15" i="6" s="1"/>
  <c r="D16" i="6" s="1"/>
  <c r="D17" i="6" s="1"/>
  <c r="D18" i="6" s="1"/>
  <c r="D19" i="6" s="1"/>
  <c r="D20" i="6" s="1"/>
  <c r="D21" i="6" s="1"/>
  <c r="C3" i="6"/>
  <c r="C4" i="6" s="1"/>
  <c r="C5" i="6" s="1"/>
  <c r="C6" i="6" s="1"/>
  <c r="C7" i="6" s="1"/>
  <c r="C8" i="6" s="1"/>
  <c r="C9" i="6" s="1"/>
  <c r="C10" i="6" s="1"/>
  <c r="C11" i="6" s="1"/>
  <c r="C12" i="6" s="1"/>
  <c r="C13" i="6" s="1"/>
  <c r="C14" i="6" s="1"/>
  <c r="C15" i="6" s="1"/>
  <c r="C16" i="6" s="1"/>
  <c r="C17" i="6" s="1"/>
  <c r="C18" i="6" s="1"/>
  <c r="C19" i="6" s="1"/>
  <c r="C20" i="6" s="1"/>
  <c r="C21" i="6" s="1"/>
  <c r="F26" i="5"/>
  <c r="F27" i="5" s="1"/>
  <c r="F28" i="5" s="1"/>
  <c r="F29" i="5" s="1"/>
  <c r="F30" i="5" s="1"/>
  <c r="F31" i="5" s="1"/>
  <c r="F32" i="5" s="1"/>
  <c r="F33" i="5" s="1"/>
  <c r="E26" i="5"/>
  <c r="E27" i="5" s="1"/>
  <c r="E28" i="5" s="1"/>
  <c r="E29" i="5" s="1"/>
  <c r="E30" i="5" s="1"/>
  <c r="E31" i="5" s="1"/>
  <c r="E32" i="5" s="1"/>
  <c r="E33" i="5" s="1"/>
  <c r="D26" i="5"/>
  <c r="D27" i="5" s="1"/>
  <c r="D28" i="5" s="1"/>
  <c r="D29" i="5" s="1"/>
  <c r="D30" i="5" s="1"/>
  <c r="D31" i="5" s="1"/>
  <c r="D32" i="5" s="1"/>
  <c r="D33" i="5" s="1"/>
  <c r="C26" i="5"/>
  <c r="C27" i="5" s="1"/>
  <c r="C28" i="5" s="1"/>
  <c r="C29" i="5" s="1"/>
  <c r="C30" i="5" s="1"/>
  <c r="C31" i="5" s="1"/>
  <c r="C32" i="5" s="1"/>
  <c r="C33" i="5" s="1"/>
  <c r="F3" i="5"/>
  <c r="F4" i="5" s="1"/>
  <c r="F5" i="5" s="1"/>
  <c r="F6" i="5" s="1"/>
  <c r="F7" i="5" s="1"/>
  <c r="F8" i="5" s="1"/>
  <c r="F9" i="5" s="1"/>
  <c r="F10" i="5" s="1"/>
  <c r="F11" i="5" s="1"/>
  <c r="F12" i="5" s="1"/>
  <c r="F13" i="5" s="1"/>
  <c r="F14" i="5" s="1"/>
  <c r="F15" i="5" s="1"/>
  <c r="F16" i="5" s="1"/>
  <c r="F17" i="5" s="1"/>
  <c r="F18" i="5" s="1"/>
  <c r="F19" i="5" s="1"/>
  <c r="F20" i="5" s="1"/>
  <c r="F21" i="5" s="1"/>
  <c r="E3" i="5"/>
  <c r="D3" i="5"/>
  <c r="D4" i="5" s="1"/>
  <c r="D5" i="5" s="1"/>
  <c r="D6" i="5" s="1"/>
  <c r="D7" i="5" s="1"/>
  <c r="D8" i="5" s="1"/>
  <c r="D9" i="5" s="1"/>
  <c r="D10" i="5" s="1"/>
  <c r="D11" i="5" s="1"/>
  <c r="D12" i="5" s="1"/>
  <c r="D13" i="5" s="1"/>
  <c r="D14" i="5" s="1"/>
  <c r="D15" i="5" s="1"/>
  <c r="D16" i="5" s="1"/>
  <c r="D17" i="5" s="1"/>
  <c r="D18" i="5" s="1"/>
  <c r="D19" i="5" s="1"/>
  <c r="D20" i="5" s="1"/>
  <c r="D21" i="5" s="1"/>
  <c r="C3" i="5"/>
  <c r="C4" i="5" s="1"/>
  <c r="C5" i="5" s="1"/>
  <c r="C6" i="5" s="1"/>
  <c r="C7" i="5" s="1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Q3" i="4"/>
  <c r="O3" i="4"/>
  <c r="N3" i="4"/>
  <c r="I3" i="4"/>
  <c r="J3" i="4"/>
  <c r="K3" i="4"/>
  <c r="L3" i="4"/>
  <c r="I4" i="4"/>
  <c r="J4" i="4"/>
  <c r="K4" i="4"/>
  <c r="L4" i="4"/>
  <c r="I5" i="4"/>
  <c r="J5" i="4"/>
  <c r="L5" i="4"/>
  <c r="I6" i="4"/>
  <c r="J6" i="4"/>
  <c r="L6" i="4"/>
  <c r="I7" i="4"/>
  <c r="J7" i="4"/>
  <c r="L7" i="4"/>
  <c r="I8" i="4"/>
  <c r="J8" i="4"/>
  <c r="L8" i="4"/>
  <c r="I9" i="4"/>
  <c r="J9" i="4"/>
  <c r="L9" i="4"/>
  <c r="I10" i="4"/>
  <c r="J10" i="4"/>
  <c r="L10" i="4"/>
  <c r="I11" i="4"/>
  <c r="J11" i="4"/>
  <c r="L11" i="4"/>
  <c r="I12" i="4"/>
  <c r="J12" i="4"/>
  <c r="L12" i="4"/>
  <c r="I13" i="4"/>
  <c r="J13" i="4"/>
  <c r="L13" i="4"/>
  <c r="I14" i="4"/>
  <c r="J14" i="4"/>
  <c r="L14" i="4"/>
  <c r="I15" i="4"/>
  <c r="J15" i="4"/>
  <c r="L15" i="4"/>
  <c r="I16" i="4"/>
  <c r="J16" i="4"/>
  <c r="L16" i="4"/>
  <c r="I17" i="4"/>
  <c r="J17" i="4"/>
  <c r="L17" i="4"/>
  <c r="I18" i="4"/>
  <c r="J18" i="4"/>
  <c r="L18" i="4"/>
  <c r="I19" i="4"/>
  <c r="J19" i="4"/>
  <c r="L19" i="4"/>
  <c r="I20" i="4"/>
  <c r="J20" i="4"/>
  <c r="L20" i="4"/>
  <c r="I21" i="4"/>
  <c r="J21" i="4"/>
  <c r="L21" i="4"/>
  <c r="I22" i="4"/>
  <c r="J22" i="4"/>
  <c r="K22" i="4"/>
  <c r="L22" i="4"/>
  <c r="I23" i="4"/>
  <c r="J23" i="4"/>
  <c r="K23" i="4"/>
  <c r="L23" i="4"/>
  <c r="I24" i="4"/>
  <c r="J24" i="4"/>
  <c r="K24" i="4"/>
  <c r="L24" i="4"/>
  <c r="I25" i="4"/>
  <c r="J25" i="4"/>
  <c r="K25" i="4"/>
  <c r="L25" i="4"/>
  <c r="I26" i="4"/>
  <c r="J26" i="4"/>
  <c r="K26" i="4"/>
  <c r="L26" i="4"/>
  <c r="I27" i="4"/>
  <c r="J27" i="4"/>
  <c r="K27" i="4"/>
  <c r="L27" i="4"/>
  <c r="I28" i="4"/>
  <c r="J28" i="4"/>
  <c r="K28" i="4"/>
  <c r="L28" i="4"/>
  <c r="I29" i="4"/>
  <c r="J29" i="4"/>
  <c r="K29" i="4"/>
  <c r="L29" i="4"/>
  <c r="I30" i="4"/>
  <c r="J30" i="4"/>
  <c r="K30" i="4"/>
  <c r="L30" i="4"/>
  <c r="I31" i="4"/>
  <c r="J31" i="4"/>
  <c r="K31" i="4"/>
  <c r="L31" i="4"/>
  <c r="I32" i="4"/>
  <c r="J32" i="4"/>
  <c r="K32" i="4"/>
  <c r="L32" i="4"/>
  <c r="I33" i="4"/>
  <c r="J33" i="4"/>
  <c r="K33" i="4"/>
  <c r="L33" i="4"/>
  <c r="J2" i="4"/>
  <c r="K2" i="4"/>
  <c r="L2" i="4"/>
  <c r="I2" i="4"/>
  <c r="F26" i="4"/>
  <c r="F27" i="4" s="1"/>
  <c r="F28" i="4" s="1"/>
  <c r="F29" i="4" s="1"/>
  <c r="F30" i="4" s="1"/>
  <c r="F31" i="4" s="1"/>
  <c r="F32" i="4" s="1"/>
  <c r="F33" i="4" s="1"/>
  <c r="E26" i="4"/>
  <c r="E27" i="4" s="1"/>
  <c r="E28" i="4" s="1"/>
  <c r="E29" i="4" s="1"/>
  <c r="E30" i="4" s="1"/>
  <c r="E31" i="4" s="1"/>
  <c r="E32" i="4" s="1"/>
  <c r="E33" i="4" s="1"/>
  <c r="D26" i="4"/>
  <c r="D27" i="4" s="1"/>
  <c r="D28" i="4" s="1"/>
  <c r="D29" i="4" s="1"/>
  <c r="D30" i="4" s="1"/>
  <c r="D31" i="4" s="1"/>
  <c r="D32" i="4" s="1"/>
  <c r="D33" i="4" s="1"/>
  <c r="C26" i="4"/>
  <c r="C27" i="4" s="1"/>
  <c r="C28" i="4" s="1"/>
  <c r="C29" i="4" s="1"/>
  <c r="C30" i="4" s="1"/>
  <c r="C31" i="4" s="1"/>
  <c r="C32" i="4" s="1"/>
  <c r="C33" i="4" s="1"/>
  <c r="F3" i="4"/>
  <c r="F4" i="4" s="1"/>
  <c r="F5" i="4" s="1"/>
  <c r="F6" i="4" s="1"/>
  <c r="F7" i="4" s="1"/>
  <c r="F8" i="4" s="1"/>
  <c r="F9" i="4" s="1"/>
  <c r="F10" i="4" s="1"/>
  <c r="F11" i="4" s="1"/>
  <c r="F12" i="4" s="1"/>
  <c r="F13" i="4" s="1"/>
  <c r="F14" i="4" s="1"/>
  <c r="F15" i="4" s="1"/>
  <c r="F16" i="4" s="1"/>
  <c r="F17" i="4" s="1"/>
  <c r="F18" i="4" s="1"/>
  <c r="F19" i="4" s="1"/>
  <c r="F20" i="4" s="1"/>
  <c r="F21" i="4" s="1"/>
  <c r="E3" i="4"/>
  <c r="D3" i="4"/>
  <c r="D4" i="4" s="1"/>
  <c r="D5" i="4" s="1"/>
  <c r="D6" i="4" s="1"/>
  <c r="D7" i="4" s="1"/>
  <c r="D8" i="4" s="1"/>
  <c r="D9" i="4" s="1"/>
  <c r="D10" i="4" s="1"/>
  <c r="D11" i="4" s="1"/>
  <c r="D12" i="4" s="1"/>
  <c r="D13" i="4" s="1"/>
  <c r="D14" i="4" s="1"/>
  <c r="D15" i="4" s="1"/>
  <c r="D16" i="4" s="1"/>
  <c r="D17" i="4" s="1"/>
  <c r="D18" i="4" s="1"/>
  <c r="D19" i="4" s="1"/>
  <c r="D20" i="4" s="1"/>
  <c r="D21" i="4" s="1"/>
  <c r="C3" i="4"/>
  <c r="C4" i="4" s="1"/>
  <c r="C5" i="4" s="1"/>
  <c r="C6" i="4" s="1"/>
  <c r="C7" i="4" s="1"/>
  <c r="C8" i="4" s="1"/>
  <c r="C9" i="4" s="1"/>
  <c r="C10" i="4" s="1"/>
  <c r="C11" i="4" s="1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F26" i="3"/>
  <c r="F27" i="3" s="1"/>
  <c r="F28" i="3" s="1"/>
  <c r="F29" i="3" s="1"/>
  <c r="F30" i="3" s="1"/>
  <c r="F31" i="3" s="1"/>
  <c r="F32" i="3" s="1"/>
  <c r="F33" i="3" s="1"/>
  <c r="F34" i="3" s="1"/>
  <c r="F35" i="3" s="1"/>
  <c r="F36" i="3" s="1"/>
  <c r="F37" i="3" s="1"/>
  <c r="F38" i="3" s="1"/>
  <c r="E26" i="3"/>
  <c r="E27" i="3" s="1"/>
  <c r="E28" i="3" s="1"/>
  <c r="E29" i="3" s="1"/>
  <c r="E30" i="3" s="1"/>
  <c r="E31" i="3" s="1"/>
  <c r="E32" i="3" s="1"/>
  <c r="E33" i="3" s="1"/>
  <c r="E34" i="3" s="1"/>
  <c r="E35" i="3" s="1"/>
  <c r="E36" i="3" s="1"/>
  <c r="E37" i="3" s="1"/>
  <c r="E38" i="3" s="1"/>
  <c r="E39" i="3" s="1"/>
  <c r="D26" i="3"/>
  <c r="D27" i="3" s="1"/>
  <c r="D28" i="3" s="1"/>
  <c r="D29" i="3" s="1"/>
  <c r="D30" i="3" s="1"/>
  <c r="D31" i="3" s="1"/>
  <c r="D32" i="3" s="1"/>
  <c r="D33" i="3" s="1"/>
  <c r="C26" i="3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F3" i="3"/>
  <c r="F4" i="3" s="1"/>
  <c r="F5" i="3" s="1"/>
  <c r="F6" i="3" s="1"/>
  <c r="F7" i="3" s="1"/>
  <c r="F8" i="3" s="1"/>
  <c r="F9" i="3" s="1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E3" i="3"/>
  <c r="E4" i="3" s="1"/>
  <c r="E5" i="3" s="1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D3" i="3"/>
  <c r="D4" i="3" s="1"/>
  <c r="D5" i="3" s="1"/>
  <c r="D6" i="3" s="1"/>
  <c r="D7" i="3" s="1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C3" i="3"/>
  <c r="C4" i="3" s="1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F26" i="2"/>
  <c r="F27" i="2" s="1"/>
  <c r="F28" i="2" s="1"/>
  <c r="F29" i="2" s="1"/>
  <c r="F30" i="2" s="1"/>
  <c r="F31" i="2" s="1"/>
  <c r="F32" i="2" s="1"/>
  <c r="F33" i="2" s="1"/>
  <c r="E26" i="2"/>
  <c r="E27" i="2" s="1"/>
  <c r="E28" i="2" s="1"/>
  <c r="E29" i="2" s="1"/>
  <c r="E30" i="2" s="1"/>
  <c r="E31" i="2" s="1"/>
  <c r="E32" i="2" s="1"/>
  <c r="E33" i="2" s="1"/>
  <c r="D26" i="2"/>
  <c r="D27" i="2" s="1"/>
  <c r="D28" i="2" s="1"/>
  <c r="D29" i="2" s="1"/>
  <c r="D30" i="2" s="1"/>
  <c r="D31" i="2" s="1"/>
  <c r="D32" i="2" s="1"/>
  <c r="D33" i="2" s="1"/>
  <c r="C26" i="2"/>
  <c r="C27" i="2" s="1"/>
  <c r="C28" i="2" s="1"/>
  <c r="C29" i="2" s="1"/>
  <c r="C30" i="2" s="1"/>
  <c r="C31" i="2" s="1"/>
  <c r="C32" i="2" s="1"/>
  <c r="C33" i="2" s="1"/>
  <c r="F3" i="2"/>
  <c r="F4" i="2" s="1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E3" i="2"/>
  <c r="D3" i="2"/>
  <c r="D4" i="2" s="1"/>
  <c r="D5" i="2" s="1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C3" i="2"/>
  <c r="C4" i="2" s="1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7" i="1"/>
  <c r="D27" i="1"/>
  <c r="E27" i="1"/>
  <c r="F27" i="1"/>
  <c r="C28" i="1"/>
  <c r="D28" i="1"/>
  <c r="E28" i="1"/>
  <c r="F28" i="1"/>
  <c r="C29" i="1"/>
  <c r="D29" i="1"/>
  <c r="E29" i="1"/>
  <c r="F29" i="1"/>
  <c r="C30" i="1"/>
  <c r="D30" i="1"/>
  <c r="E30" i="1"/>
  <c r="F30" i="1"/>
  <c r="C31" i="1"/>
  <c r="D31" i="1"/>
  <c r="E31" i="1"/>
  <c r="F31" i="1"/>
  <c r="C32" i="1"/>
  <c r="D32" i="1"/>
  <c r="E32" i="1"/>
  <c r="F32" i="1"/>
  <c r="C33" i="1"/>
  <c r="D33" i="1"/>
  <c r="E33" i="1"/>
  <c r="F33" i="1"/>
  <c r="F26" i="1"/>
  <c r="E26" i="1"/>
  <c r="D26" i="1"/>
  <c r="C26" i="1"/>
  <c r="D4" i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3" i="1"/>
  <c r="E3" i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F3" i="1"/>
  <c r="F4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C4" i="1"/>
  <c r="C5" i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3" i="1"/>
  <c r="I4" i="5" l="1"/>
  <c r="K5" i="4"/>
  <c r="E6" i="4"/>
  <c r="F39" i="3"/>
  <c r="G39" i="3"/>
  <c r="E7" i="4" l="1"/>
  <c r="K6" i="4"/>
  <c r="E8" i="4" l="1"/>
  <c r="K7" i="4"/>
  <c r="K8" i="4" l="1"/>
  <c r="E9" i="4"/>
  <c r="E10" i="4" l="1"/>
  <c r="K9" i="4"/>
  <c r="K10" i="4" l="1"/>
  <c r="E11" i="4"/>
  <c r="E12" i="4" l="1"/>
  <c r="K11" i="4"/>
  <c r="E13" i="4" l="1"/>
  <c r="K12" i="4"/>
  <c r="K13" i="4" l="1"/>
  <c r="E14" i="4"/>
  <c r="E15" i="4" l="1"/>
  <c r="K14" i="4"/>
  <c r="E16" i="4" l="1"/>
  <c r="K15" i="4"/>
  <c r="E17" i="4" l="1"/>
  <c r="K16" i="4"/>
  <c r="K17" i="4" l="1"/>
  <c r="E18" i="4"/>
  <c r="K18" i="4" l="1"/>
  <c r="E19" i="4"/>
  <c r="E20" i="4" l="1"/>
  <c r="K19" i="4"/>
  <c r="K20" i="4" l="1"/>
  <c r="K21" i="4"/>
  <c r="P3" i="4" s="1"/>
</calcChain>
</file>

<file path=xl/sharedStrings.xml><?xml version="1.0" encoding="utf-8"?>
<sst xmlns="http://schemas.openxmlformats.org/spreadsheetml/2006/main" count="252" uniqueCount="17">
  <si>
    <t>kwartał</t>
  </si>
  <si>
    <t>I</t>
  </si>
  <si>
    <t>II</t>
  </si>
  <si>
    <t>III</t>
  </si>
  <si>
    <t>IV</t>
  </si>
  <si>
    <t>rok</t>
  </si>
  <si>
    <t>Dama</t>
  </si>
  <si>
    <t>Granta</t>
  </si>
  <si>
    <t>Dorkas</t>
  </si>
  <si>
    <t>Lodera</t>
  </si>
  <si>
    <t>Łącznie do końca 2010 wyprodukowano</t>
  </si>
  <si>
    <t>Etykiety wierszy</t>
  </si>
  <si>
    <t>Suma końcowa</t>
  </si>
  <si>
    <t>Suma z Dama</t>
  </si>
  <si>
    <t>Suma z Granta</t>
  </si>
  <si>
    <t>Suma z Dorkas</t>
  </si>
  <si>
    <t>Suma z Lodera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</si>
</sst>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2" borderId="0" xfId="0" applyFill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ny" xfId="0" builtinId="0"/>
  </cellStyles>
  <dxfs count="2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[Zadanie4.xlsx]4.5!Tabela przestawna1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baseline="0"/>
              <a:t>Wielkość produkcji każdej marki samochodu w kolejnych latach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'4.5'!$L$5</c:f>
              <c:strCache>
                <c:ptCount val="1"/>
                <c:pt idx="0">
                  <c:v>Suma z Dama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'4.5'!$K$6:$K$14</c:f>
              <c:strCache>
                <c:ptCount val="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</c:strCache>
            </c:strRef>
          </c:cat>
          <c:val>
            <c:numRef>
              <c:f>'4.5'!$L$6:$L$14</c:f>
              <c:numCache>
                <c:formatCode>General</c:formatCode>
                <c:ptCount val="8"/>
                <c:pt idx="0">
                  <c:v>972</c:v>
                </c:pt>
                <c:pt idx="1">
                  <c:v>1042</c:v>
                </c:pt>
                <c:pt idx="2">
                  <c:v>1122</c:v>
                </c:pt>
                <c:pt idx="3">
                  <c:v>1203</c:v>
                </c:pt>
                <c:pt idx="4">
                  <c:v>1296</c:v>
                </c:pt>
                <c:pt idx="5">
                  <c:v>1332</c:v>
                </c:pt>
                <c:pt idx="6">
                  <c:v>1292</c:v>
                </c:pt>
                <c:pt idx="7">
                  <c:v>1228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43-4915-9D7E-B906A5A08D01}"/>
            </c:ext>
          </c:extLst>
        </c:ser>
        <c:ser>
          <c:idx val="1"/>
          <c:order val="1"/>
          <c:tx>
            <c:strRef>
              <c:f>'4.5'!$M$5</c:f>
              <c:strCache>
                <c:ptCount val="1"/>
                <c:pt idx="0">
                  <c:v>Suma z Granta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'4.5'!$K$6:$K$14</c:f>
              <c:strCache>
                <c:ptCount val="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</c:strCache>
            </c:strRef>
          </c:cat>
          <c:val>
            <c:numRef>
              <c:f>'4.5'!$M$6:$M$14</c:f>
              <c:numCache>
                <c:formatCode>General</c:formatCode>
                <c:ptCount val="8"/>
                <c:pt idx="0">
                  <c:v>822</c:v>
                </c:pt>
                <c:pt idx="1">
                  <c:v>905</c:v>
                </c:pt>
                <c:pt idx="2">
                  <c:v>1000</c:v>
                </c:pt>
                <c:pt idx="3">
                  <c:v>1102</c:v>
                </c:pt>
                <c:pt idx="4">
                  <c:v>1217</c:v>
                </c:pt>
                <c:pt idx="5">
                  <c:v>1264</c:v>
                </c:pt>
                <c:pt idx="6">
                  <c:v>1224</c:v>
                </c:pt>
                <c:pt idx="7">
                  <c:v>1160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43-4915-9D7E-B906A5A08D01}"/>
            </c:ext>
          </c:extLst>
        </c:ser>
        <c:ser>
          <c:idx val="2"/>
          <c:order val="2"/>
          <c:tx>
            <c:strRef>
              <c:f>'4.5'!$N$5</c:f>
              <c:strCache>
                <c:ptCount val="1"/>
                <c:pt idx="0">
                  <c:v>Suma z Dorkas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'4.5'!$K$6:$K$14</c:f>
              <c:strCache>
                <c:ptCount val="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</c:strCache>
            </c:strRef>
          </c:cat>
          <c:val>
            <c:numRef>
              <c:f>'4.5'!$N$6:$N$14</c:f>
              <c:numCache>
                <c:formatCode>General</c:formatCode>
                <c:ptCount val="8"/>
                <c:pt idx="0">
                  <c:v>864</c:v>
                </c:pt>
                <c:pt idx="1">
                  <c:v>963</c:v>
                </c:pt>
                <c:pt idx="2">
                  <c:v>1075</c:v>
                </c:pt>
                <c:pt idx="3">
                  <c:v>1201</c:v>
                </c:pt>
                <c:pt idx="4">
                  <c:v>1343</c:v>
                </c:pt>
                <c:pt idx="5">
                  <c:v>1400</c:v>
                </c:pt>
                <c:pt idx="6">
                  <c:v>1330</c:v>
                </c:pt>
                <c:pt idx="7">
                  <c:v>1224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D43-4915-9D7E-B906A5A08D01}"/>
            </c:ext>
          </c:extLst>
        </c:ser>
        <c:ser>
          <c:idx val="3"/>
          <c:order val="3"/>
          <c:tx>
            <c:strRef>
              <c:f>'4.5'!$O$5</c:f>
              <c:strCache>
                <c:ptCount val="1"/>
                <c:pt idx="0">
                  <c:v>Suma z Lodera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'4.5'!$K$6:$K$14</c:f>
              <c:strCache>
                <c:ptCount val="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</c:strCache>
            </c:strRef>
          </c:cat>
          <c:val>
            <c:numRef>
              <c:f>'4.5'!$O$6:$O$14</c:f>
              <c:numCache>
                <c:formatCode>General</c:formatCode>
                <c:ptCount val="8"/>
                <c:pt idx="0">
                  <c:v>1284</c:v>
                </c:pt>
                <c:pt idx="1">
                  <c:v>1380</c:v>
                </c:pt>
                <c:pt idx="2">
                  <c:v>1486</c:v>
                </c:pt>
                <c:pt idx="3">
                  <c:v>1599</c:v>
                </c:pt>
                <c:pt idx="4">
                  <c:v>1724</c:v>
                </c:pt>
                <c:pt idx="5">
                  <c:v>1772</c:v>
                </c:pt>
                <c:pt idx="6">
                  <c:v>1658</c:v>
                </c:pt>
                <c:pt idx="7">
                  <c:v>1492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D43-4915-9D7E-B906A5A08D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1258151968"/>
        <c:axId val="1258146208"/>
        <c:axId val="0"/>
      </c:bar3DChart>
      <c:catAx>
        <c:axId val="1258151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Rok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58146208"/>
        <c:crosses val="autoZero"/>
        <c:auto val="1"/>
        <c:lblAlgn val="ctr"/>
        <c:lblOffset val="100"/>
        <c:noMultiLvlLbl val="0"/>
      </c:catAx>
      <c:valAx>
        <c:axId val="125814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 wyprodukowanych</a:t>
                </a:r>
                <a:r>
                  <a:rPr lang="pl-PL" baseline="0"/>
                  <a:t> aut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58151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9</xdr:row>
      <xdr:rowOff>85725</xdr:rowOff>
    </xdr:from>
    <xdr:to>
      <xdr:col>17</xdr:col>
      <xdr:colOff>361950</xdr:colOff>
      <xdr:row>27</xdr:row>
      <xdr:rowOff>28575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DE2BCFB8-2E5F-49F0-2954-832E7B7C06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ojtek" refreshedDate="45778.586850694446" createdVersion="8" refreshedVersion="8" minRefreshableVersion="3" recordCount="32" xr:uid="{C4BABD12-0AEE-4B6D-9FFE-A6495F9D10E4}">
  <cacheSource type="worksheet">
    <worksheetSource name="Tabela17"/>
  </cacheSource>
  <cacheFields count="6">
    <cacheField name="kwartał" numFmtId="0">
      <sharedItems/>
    </cacheField>
    <cacheField name="rok" numFmtId="0">
      <sharedItems containsSemiMixedTypes="0" containsString="0" containsNumber="1" containsInteger="1" minValue="2005" maxValue="2012" count="8">
        <n v="2005"/>
        <n v="2006"/>
        <n v="2007"/>
        <n v="2008"/>
        <n v="2009"/>
        <n v="2010"/>
        <n v="2011"/>
        <n v="2012"/>
      </sharedItems>
    </cacheField>
    <cacheField name="Dama" numFmtId="0">
      <sharedItems containsSemiMixedTypes="0" containsString="0" containsNumber="1" containsInteger="1" minValue="237" maxValue="333"/>
    </cacheField>
    <cacheField name="Granta" numFmtId="0">
      <sharedItems containsSemiMixedTypes="0" containsString="0" containsNumber="1" containsInteger="1" minValue="198" maxValue="316"/>
    </cacheField>
    <cacheField name="Dorkas" numFmtId="0">
      <sharedItems containsSemiMixedTypes="0" containsString="0" containsNumber="1" containsInteger="1" minValue="207" maxValue="350"/>
    </cacheField>
    <cacheField name="Lodera" numFmtId="0">
      <sharedItems containsSemiMixedTypes="0" containsString="0" containsNumber="1" containsInteger="1" minValue="312" maxValue="44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">
  <r>
    <s v="I"/>
    <x v="0"/>
    <n v="237"/>
    <n v="198"/>
    <n v="207"/>
    <n v="312"/>
  </r>
  <r>
    <s v="II"/>
    <x v="0"/>
    <n v="241"/>
    <n v="203"/>
    <n v="213"/>
    <n v="318"/>
  </r>
  <r>
    <s v="III"/>
    <x v="0"/>
    <n v="245"/>
    <n v="208"/>
    <n v="219"/>
    <n v="324"/>
  </r>
  <r>
    <s v="IV"/>
    <x v="0"/>
    <n v="249"/>
    <n v="213"/>
    <n v="225"/>
    <n v="330"/>
  </r>
  <r>
    <s v="I"/>
    <x v="1"/>
    <n v="253"/>
    <n v="218"/>
    <n v="231"/>
    <n v="336"/>
  </r>
  <r>
    <s v="II"/>
    <x v="1"/>
    <n v="258"/>
    <n v="223"/>
    <n v="237"/>
    <n v="342"/>
  </r>
  <r>
    <s v="III"/>
    <x v="1"/>
    <n v="263"/>
    <n v="229"/>
    <n v="244"/>
    <n v="348"/>
  </r>
  <r>
    <s v="IV"/>
    <x v="1"/>
    <n v="268"/>
    <n v="235"/>
    <n v="251"/>
    <n v="354"/>
  </r>
  <r>
    <s v="I"/>
    <x v="2"/>
    <n v="273"/>
    <n v="241"/>
    <n v="258"/>
    <n v="361"/>
  </r>
  <r>
    <s v="II"/>
    <x v="2"/>
    <n v="278"/>
    <n v="247"/>
    <n v="265"/>
    <n v="368"/>
  </r>
  <r>
    <s v="III"/>
    <x v="2"/>
    <n v="283"/>
    <n v="253"/>
    <n v="272"/>
    <n v="375"/>
  </r>
  <r>
    <s v="IV"/>
    <x v="2"/>
    <n v="288"/>
    <n v="259"/>
    <n v="280"/>
    <n v="382"/>
  </r>
  <r>
    <s v="I"/>
    <x v="3"/>
    <n v="293"/>
    <n v="265"/>
    <n v="288"/>
    <n v="389"/>
  </r>
  <r>
    <s v="II"/>
    <x v="3"/>
    <n v="298"/>
    <n v="272"/>
    <n v="296"/>
    <n v="396"/>
  </r>
  <r>
    <s v="III"/>
    <x v="3"/>
    <n v="303"/>
    <n v="279"/>
    <n v="304"/>
    <n v="403"/>
  </r>
  <r>
    <s v="IV"/>
    <x v="3"/>
    <n v="309"/>
    <n v="286"/>
    <n v="313"/>
    <n v="411"/>
  </r>
  <r>
    <s v="I"/>
    <x v="4"/>
    <n v="315"/>
    <n v="293"/>
    <n v="322"/>
    <n v="419"/>
  </r>
  <r>
    <s v="II"/>
    <x v="4"/>
    <n v="321"/>
    <n v="300"/>
    <n v="331"/>
    <n v="427"/>
  </r>
  <r>
    <s v="III"/>
    <x v="4"/>
    <n v="327"/>
    <n v="308"/>
    <n v="340"/>
    <n v="435"/>
  </r>
  <r>
    <s v="IV"/>
    <x v="4"/>
    <n v="333"/>
    <n v="316"/>
    <n v="350"/>
    <n v="443"/>
  </r>
  <r>
    <s v="I"/>
    <x v="5"/>
    <n v="333"/>
    <n v="316"/>
    <n v="350"/>
    <n v="443"/>
  </r>
  <r>
    <s v="II"/>
    <x v="5"/>
    <n v="333"/>
    <n v="316"/>
    <n v="350"/>
    <n v="443"/>
  </r>
  <r>
    <s v="III"/>
    <x v="5"/>
    <n v="333"/>
    <n v="316"/>
    <n v="350"/>
    <n v="443"/>
  </r>
  <r>
    <s v="IV"/>
    <x v="5"/>
    <n v="333"/>
    <n v="316"/>
    <n v="350"/>
    <n v="443"/>
  </r>
  <r>
    <s v="I"/>
    <x v="6"/>
    <n v="329"/>
    <n v="312"/>
    <n v="343"/>
    <n v="431"/>
  </r>
  <r>
    <s v="II"/>
    <x v="6"/>
    <n v="325"/>
    <n v="308"/>
    <n v="336"/>
    <n v="420"/>
  </r>
  <r>
    <s v="III"/>
    <x v="6"/>
    <n v="321"/>
    <n v="304"/>
    <n v="329"/>
    <n v="409"/>
  </r>
  <r>
    <s v="IV"/>
    <x v="6"/>
    <n v="317"/>
    <n v="300"/>
    <n v="322"/>
    <n v="398"/>
  </r>
  <r>
    <s v="I"/>
    <x v="7"/>
    <n v="313"/>
    <n v="296"/>
    <n v="315"/>
    <n v="388"/>
  </r>
  <r>
    <s v="II"/>
    <x v="7"/>
    <n v="309"/>
    <n v="292"/>
    <n v="309"/>
    <n v="378"/>
  </r>
  <r>
    <s v="III"/>
    <x v="7"/>
    <n v="305"/>
    <n v="288"/>
    <n v="303"/>
    <n v="368"/>
  </r>
  <r>
    <s v="IV"/>
    <x v="7"/>
    <n v="301"/>
    <n v="284"/>
    <n v="297"/>
    <n v="35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902C20-FEBA-47E3-985C-FC2BBA106619}" name="Tabela przestawna1" cacheId="7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multipleFieldFilters="0" chartFormat="13">
  <location ref="K5:O14" firstHeaderRow="0" firstDataRow="1" firstDataCol="1"/>
  <pivotFields count="6">
    <pivotField showAll="0"/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dataField="1" showAll="0"/>
    <pivotField dataField="1" showAll="0"/>
    <pivotField dataField="1" showAll="0"/>
    <pivotField dataField="1" showAll="0"/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a z Dama" fld="2" baseField="0" baseItem="0"/>
    <dataField name="Suma z Granta" fld="3" baseField="0" baseItem="0"/>
    <dataField name="Suma z Dorkas" fld="4" baseField="0" baseItem="0"/>
    <dataField name="Suma z Lodera" fld="5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156F2C6-087B-4D77-876E-515CB2F9DD61}" name="Tabela1" displayName="Tabela1" ref="A1:F33" totalsRowShown="0">
  <autoFilter ref="A1:F33" xr:uid="{7156F2C6-087B-4D77-876E-515CB2F9DD61}"/>
  <tableColumns count="6">
    <tableColumn id="1" xr3:uid="{84F6D03A-1723-4C48-AE73-79365197246C}" name="kwartał"/>
    <tableColumn id="2" xr3:uid="{2677C86F-B064-4776-895A-B0DA341ED294}" name="rok"/>
    <tableColumn id="3" xr3:uid="{E4D74E8A-F24B-41FE-AD4C-EA27F4AC3390}" name="Dama" dataDxfId="23">
      <calculatedColumnFormula>ROUNDDOWN(C1-C1*1%,0)</calculatedColumnFormula>
    </tableColumn>
    <tableColumn id="4" xr3:uid="{2BB79B6D-2B6C-4222-966C-44995A94B460}" name="Granta" dataDxfId="22">
      <calculatedColumnFormula>ROUNDDOWN(D1-D1*1.2%,0)</calculatedColumnFormula>
    </tableColumn>
    <tableColumn id="5" xr3:uid="{CD79CE6F-F255-4405-B943-A3CB4FE6ECCB}" name="Dorkas" dataDxfId="21">
      <calculatedColumnFormula>ROUNDDOWN(E1-E1*1.9%,0)</calculatedColumnFormula>
    </tableColumn>
    <tableColumn id="6" xr3:uid="{BE9CF201-D91E-4ECF-B6D2-E6BD73AF370D}" name="Lodera" dataDxfId="20">
      <calculatedColumnFormula>ROUNDDOWN(F1-F1*2.5%,0)</calculatedColumnFormula>
    </tableColumn>
  </tableColumns>
  <tableStyleInfo name="TableStyleMedium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736D10E-29F6-41E5-9A8C-DD1C9E7A1806}" name="Tabela13" displayName="Tabela13" ref="A1:F33" totalsRowShown="0">
  <autoFilter ref="A1:F33" xr:uid="{7156F2C6-087B-4D77-876E-515CB2F9DD61}"/>
  <tableColumns count="6">
    <tableColumn id="1" xr3:uid="{A439093C-FEBA-4DEF-BF64-9EB637B9D6EE}" name="kwartał"/>
    <tableColumn id="2" xr3:uid="{2DECCBAD-BAB9-4067-B504-48BAF6CD699A}" name="rok"/>
    <tableColumn id="3" xr3:uid="{A982FF15-581A-4464-93FD-71D9BF78BF01}" name="Dama" dataDxfId="19">
      <calculatedColumnFormula>ROUNDDOWN(C1-C1*1%,0)</calculatedColumnFormula>
    </tableColumn>
    <tableColumn id="4" xr3:uid="{961FC377-1616-4CC5-A55C-2E0FC9937EE7}" name="Granta" dataDxfId="18">
      <calculatedColumnFormula>ROUNDDOWN(D1-D1*1.2%,0)</calculatedColumnFormula>
    </tableColumn>
    <tableColumn id="5" xr3:uid="{9B993003-1844-4C99-BB2C-E7A86C057977}" name="Dorkas" dataDxfId="17">
      <calculatedColumnFormula>ROUNDDOWN(E1-E1*1.9%,0)</calculatedColumnFormula>
    </tableColumn>
    <tableColumn id="6" xr3:uid="{6F9F27D5-3A64-4FDC-BB86-17D799FBB314}" name="Lodera" dataDxfId="16">
      <calculatedColumnFormula>ROUNDDOWN(F1-F1*2.5%,0)</calculatedColumnFormula>
    </tableColumn>
  </tableColumns>
  <tableStyleInfo name="TableStyleMedium1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618A7DF-7D7C-49C4-BFFD-B32450584A6E}" name="Tabela14" displayName="Tabela14" ref="A1:F49" totalsRowShown="0">
  <autoFilter ref="A1:F49" xr:uid="{7156F2C6-087B-4D77-876E-515CB2F9DD61}"/>
  <tableColumns count="6">
    <tableColumn id="1" xr3:uid="{3D6BD5C1-5BCF-4D73-96C9-CFC83F4D8A76}" name="kwartał"/>
    <tableColumn id="2" xr3:uid="{1CF9245B-E5CE-41F2-B255-934ED7407763}" name="rok"/>
    <tableColumn id="3" xr3:uid="{BB2F99FE-3B16-437C-8BF7-E2F14352DD18}" name="Dama" dataDxfId="3">
      <calculatedColumnFormula>ROUNDDOWN(C1-C1*1%,0)</calculatedColumnFormula>
    </tableColumn>
    <tableColumn id="4" xr3:uid="{695F8156-228E-4667-9258-CB58875B5AC0}" name="Granta" dataDxfId="2">
      <calculatedColumnFormula>ROUNDDOWN(D1-D1*1.2%,0)</calculatedColumnFormula>
    </tableColumn>
    <tableColumn id="5" xr3:uid="{CA8CC2CE-0685-4BE3-A313-182B3F865B04}" name="Dorkas" dataDxfId="1">
      <calculatedColumnFormula>ROUNDDOWN(E1-E1*1.9%,0)</calculatedColumnFormula>
    </tableColumn>
    <tableColumn id="6" xr3:uid="{F64B6444-5437-44A8-AE77-3FF9C3078179}" name="Lodera" dataDxfId="0">
      <calculatedColumnFormula>ROUNDDOWN(F1-F1*2.5%,0)</calculatedColumnFormula>
    </tableColumn>
  </tableColumns>
  <tableStyleInfo name="TableStyleMedium1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E290B1C-30FC-43E9-8A8F-00007C73E589}" name="Tabela15" displayName="Tabela15" ref="A1:F33" totalsRowShown="0">
  <autoFilter ref="A1:F33" xr:uid="{7156F2C6-087B-4D77-876E-515CB2F9DD61}"/>
  <tableColumns count="6">
    <tableColumn id="1" xr3:uid="{FB59D0CC-52AA-40B5-9386-3D1AF8319CA1}" name="kwartał"/>
    <tableColumn id="2" xr3:uid="{794E50C7-9D4E-4A45-949F-9C07AA58BA25}" name="rok"/>
    <tableColumn id="3" xr3:uid="{A7E1F965-3D9A-4C3C-9CAC-7FA05F875969}" name="Dama" dataDxfId="15">
      <calculatedColumnFormula>ROUNDDOWN(C1-C1*1%,0)</calculatedColumnFormula>
    </tableColumn>
    <tableColumn id="4" xr3:uid="{29E4773B-2850-4C6A-B474-35F2B9CC8B03}" name="Granta" dataDxfId="14">
      <calculatedColumnFormula>ROUNDDOWN(D1-D1*1.2%,0)</calculatedColumnFormula>
    </tableColumn>
    <tableColumn id="5" xr3:uid="{BF5A97C3-EA4F-45F3-93FF-728087472507}" name="Dorkas" dataDxfId="13">
      <calculatedColumnFormula>ROUNDDOWN(E1-E1*1.9%,0)</calculatedColumnFormula>
    </tableColumn>
    <tableColumn id="6" xr3:uid="{A5FC7820-E44E-4963-9840-ABCB02EFCF16}" name="Lodera" dataDxfId="12">
      <calculatedColumnFormula>ROUNDDOWN(F1-F1*2.5%,0)</calculatedColumnFormula>
    </tableColumn>
  </tableColumns>
  <tableStyleInfo name="TableStyleMedium1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C4AD83A-9BD6-4545-9B91-79BC7A8C02B1}" name="Tabela16" displayName="Tabela16" ref="A1:F33" totalsRowShown="0">
  <autoFilter ref="A1:F33" xr:uid="{7156F2C6-087B-4D77-876E-515CB2F9DD61}"/>
  <tableColumns count="6">
    <tableColumn id="1" xr3:uid="{88C391A9-9F44-4475-A6E2-158BADE2207E}" name="kwartał"/>
    <tableColumn id="2" xr3:uid="{92D33AC6-DBB2-4F5B-B58C-3454AACA8B2C}" name="rok"/>
    <tableColumn id="3" xr3:uid="{EEC371EB-9B8C-44DC-AC4E-16C8C8DEB1C8}" name="Dama" dataDxfId="11">
      <calculatedColumnFormula>ROUNDDOWN(C1-C1*1%,0)</calculatedColumnFormula>
    </tableColumn>
    <tableColumn id="4" xr3:uid="{3A21004D-29DD-4088-82D6-0D6FDCAC6B39}" name="Granta" dataDxfId="10">
      <calculatedColumnFormula>ROUNDDOWN(D1-D1*1.2%,0)</calculatedColumnFormula>
    </tableColumn>
    <tableColumn id="5" xr3:uid="{769482CE-B25A-4172-AA4C-5FC11E639CDE}" name="Dorkas" dataDxfId="9">
      <calculatedColumnFormula>ROUNDDOWN(E1-E1*1.9%,0)</calculatedColumnFormula>
    </tableColumn>
    <tableColumn id="6" xr3:uid="{A3CA5CD9-60F6-463B-B741-CCB54455EC07}" name="Lodera" dataDxfId="8">
      <calculatedColumnFormula>ROUNDDOWN(F1-F1*2.5%,0)</calculatedColumnFormula>
    </tableColumn>
  </tableColumns>
  <tableStyleInfo name="TableStyleMedium14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70EFB23-5D7E-4BBA-9E90-6F9140FCF860}" name="Tabela17" displayName="Tabela17" ref="A1:F33" totalsRowShown="0">
  <autoFilter ref="A1:F33" xr:uid="{7156F2C6-087B-4D77-876E-515CB2F9DD61}"/>
  <tableColumns count="6">
    <tableColumn id="1" xr3:uid="{FB89414C-57C6-42DA-AE65-A7A216220368}" name="kwartał"/>
    <tableColumn id="2" xr3:uid="{27C49BD8-2F0F-4CA5-8D7A-77E6CEDC0614}" name="rok"/>
    <tableColumn id="3" xr3:uid="{F468964C-B593-4AE4-8F3C-E7015D9AB2E9}" name="Dama" dataDxfId="7">
      <calculatedColumnFormula>ROUNDDOWN(C1-C1*1%,0)</calculatedColumnFormula>
    </tableColumn>
    <tableColumn id="4" xr3:uid="{4F232041-E056-468F-A1C5-1EB2DFCB5F11}" name="Granta" dataDxfId="6">
      <calculatedColumnFormula>ROUNDDOWN(D1-D1*1.2%,0)</calculatedColumnFormula>
    </tableColumn>
    <tableColumn id="5" xr3:uid="{8643703E-DAB7-4E71-ADF2-F6930FB95E0B}" name="Dorkas" dataDxfId="5">
      <calculatedColumnFormula>ROUNDDOWN(E1-E1*1.9%,0)</calculatedColumnFormula>
    </tableColumn>
    <tableColumn id="6" xr3:uid="{D2167945-3898-475E-93C6-BCFC0F65B3A7}" name="Lodera" dataDxfId="4">
      <calculatedColumnFormula>ROUNDDOWN(F1-F1*2.5%,0)</calculatedColumnFormula>
    </tableColumn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3"/>
  <sheetViews>
    <sheetView workbookViewId="0">
      <selection activeCell="G15" sqref="G15"/>
    </sheetView>
  </sheetViews>
  <sheetFormatPr defaultRowHeight="15" x14ac:dyDescent="0.25"/>
  <cols>
    <col min="1" max="1" width="15.28515625" customWidth="1"/>
    <col min="3" max="3" width="10.140625" bestFit="1" customWidth="1"/>
  </cols>
  <sheetData>
    <row r="1" spans="1:6" x14ac:dyDescent="0.25">
      <c r="A1" t="s">
        <v>0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6" x14ac:dyDescent="0.25">
      <c r="A2" t="s">
        <v>1</v>
      </c>
      <c r="B2">
        <v>2005</v>
      </c>
      <c r="C2">
        <v>237</v>
      </c>
      <c r="D2">
        <v>198</v>
      </c>
      <c r="E2">
        <v>207</v>
      </c>
      <c r="F2">
        <v>312</v>
      </c>
    </row>
    <row r="3" spans="1:6" x14ac:dyDescent="0.25">
      <c r="A3" t="s">
        <v>2</v>
      </c>
      <c r="B3">
        <v>2005</v>
      </c>
      <c r="C3" s="1">
        <f>ROUNDDOWN(C2+C2*2%,0)</f>
        <v>241</v>
      </c>
      <c r="D3" s="1">
        <f>ROUNDDOWN(D2+D2*2.7%,0)</f>
        <v>203</v>
      </c>
      <c r="E3" s="1">
        <f>ROUNDDOWN(E2+E2*3%,0)</f>
        <v>213</v>
      </c>
      <c r="F3" s="1">
        <f t="shared" ref="D3:F18" si="0">ROUNDDOWN(F2+F2*2%,0)</f>
        <v>318</v>
      </c>
    </row>
    <row r="4" spans="1:6" x14ac:dyDescent="0.25">
      <c r="A4" t="s">
        <v>3</v>
      </c>
      <c r="B4">
        <v>2005</v>
      </c>
      <c r="C4" s="1">
        <f t="shared" ref="C4:C21" si="1">ROUNDDOWN(C3+C3*2%,0)</f>
        <v>245</v>
      </c>
      <c r="D4" s="1">
        <f t="shared" ref="D4:D21" si="2">ROUNDDOWN(D3+D3*2.7%,0)</f>
        <v>208</v>
      </c>
      <c r="E4" s="1">
        <f t="shared" si="0"/>
        <v>217</v>
      </c>
      <c r="F4" s="1">
        <f t="shared" si="0"/>
        <v>324</v>
      </c>
    </row>
    <row r="5" spans="1:6" x14ac:dyDescent="0.25">
      <c r="A5" t="s">
        <v>4</v>
      </c>
      <c r="B5">
        <v>2005</v>
      </c>
      <c r="C5" s="1">
        <f t="shared" si="1"/>
        <v>249</v>
      </c>
      <c r="D5" s="1">
        <f t="shared" si="2"/>
        <v>213</v>
      </c>
      <c r="E5" s="1">
        <f t="shared" si="0"/>
        <v>221</v>
      </c>
      <c r="F5" s="1">
        <f t="shared" si="0"/>
        <v>330</v>
      </c>
    </row>
    <row r="6" spans="1:6" x14ac:dyDescent="0.25">
      <c r="A6" t="s">
        <v>1</v>
      </c>
      <c r="B6">
        <v>2006</v>
      </c>
      <c r="C6" s="1">
        <f t="shared" si="1"/>
        <v>253</v>
      </c>
      <c r="D6" s="1">
        <f t="shared" si="2"/>
        <v>218</v>
      </c>
      <c r="E6" s="1">
        <f t="shared" si="0"/>
        <v>225</v>
      </c>
      <c r="F6" s="1">
        <f t="shared" si="0"/>
        <v>336</v>
      </c>
    </row>
    <row r="7" spans="1:6" x14ac:dyDescent="0.25">
      <c r="A7" t="s">
        <v>2</v>
      </c>
      <c r="B7">
        <v>2006</v>
      </c>
      <c r="C7" s="1">
        <f t="shared" si="1"/>
        <v>258</v>
      </c>
      <c r="D7" s="1">
        <f t="shared" si="2"/>
        <v>223</v>
      </c>
      <c r="E7" s="1">
        <f t="shared" si="0"/>
        <v>229</v>
      </c>
      <c r="F7" s="1">
        <f t="shared" si="0"/>
        <v>342</v>
      </c>
    </row>
    <row r="8" spans="1:6" x14ac:dyDescent="0.25">
      <c r="A8" t="s">
        <v>3</v>
      </c>
      <c r="B8">
        <v>2006</v>
      </c>
      <c r="C8" s="1">
        <f t="shared" si="1"/>
        <v>263</v>
      </c>
      <c r="D8" s="1">
        <f t="shared" si="2"/>
        <v>229</v>
      </c>
      <c r="E8" s="1">
        <f t="shared" si="0"/>
        <v>233</v>
      </c>
      <c r="F8" s="1">
        <f t="shared" si="0"/>
        <v>348</v>
      </c>
    </row>
    <row r="9" spans="1:6" x14ac:dyDescent="0.25">
      <c r="A9" t="s">
        <v>4</v>
      </c>
      <c r="B9">
        <v>2006</v>
      </c>
      <c r="C9" s="1">
        <f t="shared" si="1"/>
        <v>268</v>
      </c>
      <c r="D9" s="1">
        <f t="shared" si="2"/>
        <v>235</v>
      </c>
      <c r="E9" s="1">
        <f t="shared" si="0"/>
        <v>237</v>
      </c>
      <c r="F9" s="1">
        <f t="shared" si="0"/>
        <v>354</v>
      </c>
    </row>
    <row r="10" spans="1:6" x14ac:dyDescent="0.25">
      <c r="A10" t="s">
        <v>1</v>
      </c>
      <c r="B10">
        <v>2007</v>
      </c>
      <c r="C10" s="1">
        <f t="shared" si="1"/>
        <v>273</v>
      </c>
      <c r="D10" s="1">
        <f t="shared" si="2"/>
        <v>241</v>
      </c>
      <c r="E10" s="1">
        <f t="shared" si="0"/>
        <v>241</v>
      </c>
      <c r="F10" s="1">
        <f t="shared" si="0"/>
        <v>361</v>
      </c>
    </row>
    <row r="11" spans="1:6" x14ac:dyDescent="0.25">
      <c r="A11" t="s">
        <v>2</v>
      </c>
      <c r="B11">
        <v>2007</v>
      </c>
      <c r="C11" s="1">
        <f t="shared" si="1"/>
        <v>278</v>
      </c>
      <c r="D11" s="1">
        <f t="shared" si="2"/>
        <v>247</v>
      </c>
      <c r="E11" s="1">
        <f t="shared" si="0"/>
        <v>245</v>
      </c>
      <c r="F11" s="1">
        <f t="shared" si="0"/>
        <v>368</v>
      </c>
    </row>
    <row r="12" spans="1:6" x14ac:dyDescent="0.25">
      <c r="A12" t="s">
        <v>3</v>
      </c>
      <c r="B12">
        <v>2007</v>
      </c>
      <c r="C12" s="1">
        <f t="shared" si="1"/>
        <v>283</v>
      </c>
      <c r="D12" s="1">
        <f t="shared" si="2"/>
        <v>253</v>
      </c>
      <c r="E12" s="1">
        <f t="shared" si="0"/>
        <v>249</v>
      </c>
      <c r="F12" s="1">
        <f t="shared" si="0"/>
        <v>375</v>
      </c>
    </row>
    <row r="13" spans="1:6" x14ac:dyDescent="0.25">
      <c r="A13" t="s">
        <v>4</v>
      </c>
      <c r="B13">
        <v>2007</v>
      </c>
      <c r="C13" s="1">
        <f t="shared" si="1"/>
        <v>288</v>
      </c>
      <c r="D13" s="1">
        <f t="shared" si="2"/>
        <v>259</v>
      </c>
      <c r="E13" s="1">
        <f t="shared" si="0"/>
        <v>253</v>
      </c>
      <c r="F13" s="1">
        <f t="shared" si="0"/>
        <v>382</v>
      </c>
    </row>
    <row r="14" spans="1:6" x14ac:dyDescent="0.25">
      <c r="A14" t="s">
        <v>1</v>
      </c>
      <c r="B14">
        <v>2008</v>
      </c>
      <c r="C14" s="1">
        <f t="shared" si="1"/>
        <v>293</v>
      </c>
      <c r="D14" s="1">
        <f t="shared" si="2"/>
        <v>265</v>
      </c>
      <c r="E14" s="1">
        <f t="shared" si="0"/>
        <v>258</v>
      </c>
      <c r="F14" s="1">
        <f t="shared" si="0"/>
        <v>389</v>
      </c>
    </row>
    <row r="15" spans="1:6" x14ac:dyDescent="0.25">
      <c r="A15" t="s">
        <v>2</v>
      </c>
      <c r="B15">
        <v>2008</v>
      </c>
      <c r="C15" s="1">
        <f t="shared" si="1"/>
        <v>298</v>
      </c>
      <c r="D15" s="1">
        <f t="shared" si="2"/>
        <v>272</v>
      </c>
      <c r="E15" s="1">
        <f t="shared" si="0"/>
        <v>263</v>
      </c>
      <c r="F15" s="1">
        <f t="shared" si="0"/>
        <v>396</v>
      </c>
    </row>
    <row r="16" spans="1:6" x14ac:dyDescent="0.25">
      <c r="A16" t="s">
        <v>3</v>
      </c>
      <c r="B16">
        <v>2008</v>
      </c>
      <c r="C16" s="1">
        <f t="shared" si="1"/>
        <v>303</v>
      </c>
      <c r="D16" s="1">
        <f t="shared" si="2"/>
        <v>279</v>
      </c>
      <c r="E16" s="1">
        <f t="shared" si="0"/>
        <v>268</v>
      </c>
      <c r="F16" s="1">
        <f t="shared" si="0"/>
        <v>403</v>
      </c>
    </row>
    <row r="17" spans="1:6" x14ac:dyDescent="0.25">
      <c r="A17" t="s">
        <v>4</v>
      </c>
      <c r="B17">
        <v>2008</v>
      </c>
      <c r="C17" s="1">
        <f t="shared" si="1"/>
        <v>309</v>
      </c>
      <c r="D17" s="1">
        <f t="shared" si="2"/>
        <v>286</v>
      </c>
      <c r="E17" s="1">
        <f t="shared" si="0"/>
        <v>273</v>
      </c>
      <c r="F17" s="1">
        <f t="shared" si="0"/>
        <v>411</v>
      </c>
    </row>
    <row r="18" spans="1:6" x14ac:dyDescent="0.25">
      <c r="A18" t="s">
        <v>1</v>
      </c>
      <c r="B18">
        <v>2009</v>
      </c>
      <c r="C18" s="1">
        <f t="shared" si="1"/>
        <v>315</v>
      </c>
      <c r="D18" s="1">
        <f t="shared" si="2"/>
        <v>293</v>
      </c>
      <c r="E18" s="1">
        <f t="shared" si="0"/>
        <v>278</v>
      </c>
      <c r="F18" s="1">
        <f t="shared" si="0"/>
        <v>419</v>
      </c>
    </row>
    <row r="19" spans="1:6" x14ac:dyDescent="0.25">
      <c r="A19" t="s">
        <v>2</v>
      </c>
      <c r="B19">
        <v>2009</v>
      </c>
      <c r="C19" s="1">
        <f t="shared" si="1"/>
        <v>321</v>
      </c>
      <c r="D19" s="1">
        <f t="shared" si="2"/>
        <v>300</v>
      </c>
      <c r="E19" s="1">
        <f t="shared" ref="E19:E21" si="3">ROUNDDOWN(E18+E18*2%,0)</f>
        <v>283</v>
      </c>
      <c r="F19" s="1">
        <f t="shared" ref="F19:F21" si="4">ROUNDDOWN(F18+F18*2%,0)</f>
        <v>427</v>
      </c>
    </row>
    <row r="20" spans="1:6" x14ac:dyDescent="0.25">
      <c r="A20" t="s">
        <v>3</v>
      </c>
      <c r="B20">
        <v>2009</v>
      </c>
      <c r="C20" s="1">
        <f t="shared" si="1"/>
        <v>327</v>
      </c>
      <c r="D20" s="1">
        <f t="shared" si="2"/>
        <v>308</v>
      </c>
      <c r="E20" s="1">
        <f t="shared" si="3"/>
        <v>288</v>
      </c>
      <c r="F20" s="1">
        <f t="shared" si="4"/>
        <v>435</v>
      </c>
    </row>
    <row r="21" spans="1:6" x14ac:dyDescent="0.25">
      <c r="A21" t="s">
        <v>4</v>
      </c>
      <c r="B21">
        <v>2009</v>
      </c>
      <c r="C21" s="1">
        <f t="shared" si="1"/>
        <v>333</v>
      </c>
      <c r="D21" s="1">
        <f t="shared" si="2"/>
        <v>316</v>
      </c>
      <c r="E21" s="1">
        <f t="shared" si="3"/>
        <v>293</v>
      </c>
      <c r="F21" s="1">
        <f t="shared" si="4"/>
        <v>443</v>
      </c>
    </row>
    <row r="22" spans="1:6" x14ac:dyDescent="0.25">
      <c r="A22" t="s">
        <v>1</v>
      </c>
      <c r="B22">
        <v>2010</v>
      </c>
      <c r="C22">
        <v>333</v>
      </c>
      <c r="D22">
        <v>316</v>
      </c>
      <c r="E22">
        <v>293</v>
      </c>
      <c r="F22">
        <v>443</v>
      </c>
    </row>
    <row r="23" spans="1:6" x14ac:dyDescent="0.25">
      <c r="A23" t="s">
        <v>2</v>
      </c>
      <c r="B23">
        <v>2010</v>
      </c>
      <c r="C23">
        <v>333</v>
      </c>
      <c r="D23">
        <v>316</v>
      </c>
      <c r="E23">
        <v>293</v>
      </c>
      <c r="F23">
        <v>443</v>
      </c>
    </row>
    <row r="24" spans="1:6" x14ac:dyDescent="0.25">
      <c r="A24" t="s">
        <v>3</v>
      </c>
      <c r="B24">
        <v>2010</v>
      </c>
      <c r="C24">
        <v>333</v>
      </c>
      <c r="D24">
        <v>316</v>
      </c>
      <c r="E24">
        <v>293</v>
      </c>
      <c r="F24">
        <v>443</v>
      </c>
    </row>
    <row r="25" spans="1:6" x14ac:dyDescent="0.25">
      <c r="A25" t="s">
        <v>4</v>
      </c>
      <c r="B25">
        <v>2010</v>
      </c>
      <c r="C25">
        <v>333</v>
      </c>
      <c r="D25">
        <v>316</v>
      </c>
      <c r="E25">
        <v>293</v>
      </c>
      <c r="F25">
        <v>443</v>
      </c>
    </row>
    <row r="26" spans="1:6" x14ac:dyDescent="0.25">
      <c r="A26" t="s">
        <v>1</v>
      </c>
      <c r="B26">
        <v>2011</v>
      </c>
      <c r="C26" s="1">
        <f>ROUNDDOWN(C25-C25*1%,0)</f>
        <v>329</v>
      </c>
      <c r="D26" s="1">
        <f>ROUNDDOWN(D25-D25*1.2%,0)</f>
        <v>312</v>
      </c>
      <c r="E26" s="1">
        <f>ROUNDDOWN(E25-E25*1.9%,0)</f>
        <v>287</v>
      </c>
      <c r="F26" s="1">
        <f>ROUNDDOWN(F25-F25*2.5%,0)</f>
        <v>431</v>
      </c>
    </row>
    <row r="27" spans="1:6" x14ac:dyDescent="0.25">
      <c r="A27" t="s">
        <v>2</v>
      </c>
      <c r="B27">
        <v>2011</v>
      </c>
      <c r="C27" s="1">
        <f t="shared" ref="C27:C33" si="5">ROUNDDOWN(C26-C26*1%,0)</f>
        <v>325</v>
      </c>
      <c r="D27" s="1">
        <f t="shared" ref="D27:D33" si="6">ROUNDDOWN(D26-D26*1.2%,0)</f>
        <v>308</v>
      </c>
      <c r="E27" s="1">
        <f t="shared" ref="E27:E33" si="7">ROUNDDOWN(E26-E26*1.9%,0)</f>
        <v>281</v>
      </c>
      <c r="F27" s="1">
        <f t="shared" ref="F27:F33" si="8">ROUNDDOWN(F26-F26*2.5%,0)</f>
        <v>420</v>
      </c>
    </row>
    <row r="28" spans="1:6" x14ac:dyDescent="0.25">
      <c r="A28" t="s">
        <v>3</v>
      </c>
      <c r="B28">
        <v>2011</v>
      </c>
      <c r="C28" s="1">
        <f t="shared" si="5"/>
        <v>321</v>
      </c>
      <c r="D28" s="1">
        <f t="shared" si="6"/>
        <v>304</v>
      </c>
      <c r="E28" s="1">
        <f t="shared" si="7"/>
        <v>275</v>
      </c>
      <c r="F28" s="1">
        <f t="shared" si="8"/>
        <v>409</v>
      </c>
    </row>
    <row r="29" spans="1:6" x14ac:dyDescent="0.25">
      <c r="A29" t="s">
        <v>4</v>
      </c>
      <c r="B29">
        <v>2011</v>
      </c>
      <c r="C29" s="1">
        <f t="shared" si="5"/>
        <v>317</v>
      </c>
      <c r="D29" s="1">
        <f t="shared" si="6"/>
        <v>300</v>
      </c>
      <c r="E29" s="1">
        <f t="shared" si="7"/>
        <v>269</v>
      </c>
      <c r="F29" s="1">
        <f t="shared" si="8"/>
        <v>398</v>
      </c>
    </row>
    <row r="30" spans="1:6" x14ac:dyDescent="0.25">
      <c r="A30" t="s">
        <v>1</v>
      </c>
      <c r="B30">
        <v>2012</v>
      </c>
      <c r="C30" s="1">
        <f t="shared" si="5"/>
        <v>313</v>
      </c>
      <c r="D30" s="1">
        <f t="shared" si="6"/>
        <v>296</v>
      </c>
      <c r="E30" s="1">
        <f t="shared" si="7"/>
        <v>263</v>
      </c>
      <c r="F30" s="1">
        <f t="shared" si="8"/>
        <v>388</v>
      </c>
    </row>
    <row r="31" spans="1:6" x14ac:dyDescent="0.25">
      <c r="A31" t="s">
        <v>2</v>
      </c>
      <c r="B31">
        <v>2012</v>
      </c>
      <c r="C31" s="1">
        <f t="shared" si="5"/>
        <v>309</v>
      </c>
      <c r="D31" s="1">
        <f t="shared" si="6"/>
        <v>292</v>
      </c>
      <c r="E31" s="1">
        <f t="shared" si="7"/>
        <v>258</v>
      </c>
      <c r="F31" s="1">
        <f t="shared" si="8"/>
        <v>378</v>
      </c>
    </row>
    <row r="32" spans="1:6" x14ac:dyDescent="0.25">
      <c r="A32" t="s">
        <v>3</v>
      </c>
      <c r="B32">
        <v>2012</v>
      </c>
      <c r="C32" s="1">
        <f t="shared" si="5"/>
        <v>305</v>
      </c>
      <c r="D32" s="1">
        <f t="shared" si="6"/>
        <v>288</v>
      </c>
      <c r="E32" s="1">
        <f t="shared" si="7"/>
        <v>253</v>
      </c>
      <c r="F32" s="1">
        <f t="shared" si="8"/>
        <v>368</v>
      </c>
    </row>
    <row r="33" spans="1:6" x14ac:dyDescent="0.25">
      <c r="A33" t="s">
        <v>4</v>
      </c>
      <c r="B33">
        <v>2012</v>
      </c>
      <c r="C33" s="1">
        <f t="shared" si="5"/>
        <v>301</v>
      </c>
      <c r="D33" s="1">
        <f t="shared" si="6"/>
        <v>284</v>
      </c>
      <c r="E33" s="1">
        <f t="shared" si="7"/>
        <v>248</v>
      </c>
      <c r="F33" s="1">
        <f t="shared" si="8"/>
        <v>358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88F0CE-0EB3-4B1C-A22C-148EECCA4A7C}">
  <dimension ref="A1:M33"/>
  <sheetViews>
    <sheetView workbookViewId="0">
      <selection activeCell="I7" sqref="I7"/>
    </sheetView>
  </sheetViews>
  <sheetFormatPr defaultRowHeight="15" x14ac:dyDescent="0.25"/>
  <cols>
    <col min="1" max="1" width="15.28515625" customWidth="1"/>
    <col min="3" max="3" width="10.140625" bestFit="1" customWidth="1"/>
  </cols>
  <sheetData>
    <row r="1" spans="1:13" x14ac:dyDescent="0.25">
      <c r="A1" t="s">
        <v>0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13" x14ac:dyDescent="0.25">
      <c r="A2" t="s">
        <v>1</v>
      </c>
      <c r="B2">
        <v>2005</v>
      </c>
      <c r="C2">
        <v>237</v>
      </c>
      <c r="D2">
        <v>198</v>
      </c>
      <c r="E2">
        <v>207</v>
      </c>
      <c r="F2">
        <v>312</v>
      </c>
    </row>
    <row r="3" spans="1:13" x14ac:dyDescent="0.25">
      <c r="A3" t="s">
        <v>2</v>
      </c>
      <c r="B3">
        <v>2005</v>
      </c>
      <c r="C3" s="1">
        <f>ROUNDDOWN(C2+C2*2%,0)</f>
        <v>241</v>
      </c>
      <c r="D3" s="1">
        <f>ROUNDDOWN(D2+D2*2.7%,0)</f>
        <v>203</v>
      </c>
      <c r="E3" s="1">
        <f>ROUNDDOWN(E2+E2*3%,0)</f>
        <v>213</v>
      </c>
      <c r="F3" s="1">
        <f t="shared" ref="E3:F18" si="0">ROUNDDOWN(F2+F2*2%,0)</f>
        <v>318</v>
      </c>
    </row>
    <row r="4" spans="1:13" x14ac:dyDescent="0.25">
      <c r="A4" t="s">
        <v>3</v>
      </c>
      <c r="B4">
        <v>2005</v>
      </c>
      <c r="C4" s="1">
        <f t="shared" ref="C4:C21" si="1">ROUNDDOWN(C3+C3*2%,0)</f>
        <v>245</v>
      </c>
      <c r="D4" s="1">
        <f t="shared" ref="D4:D21" si="2">ROUNDDOWN(D3+D3*2.7%,0)</f>
        <v>208</v>
      </c>
      <c r="E4" s="1">
        <f t="shared" ref="E4:E21" si="3">ROUNDDOWN(E3+E3*3%,0)</f>
        <v>219</v>
      </c>
      <c r="F4" s="1">
        <f t="shared" si="0"/>
        <v>324</v>
      </c>
      <c r="H4" s="2" t="s">
        <v>4</v>
      </c>
      <c r="I4" s="2">
        <v>2011</v>
      </c>
      <c r="J4" s="2">
        <v>317</v>
      </c>
      <c r="K4" s="2">
        <v>300</v>
      </c>
      <c r="L4" s="2">
        <v>322</v>
      </c>
      <c r="M4" s="2">
        <v>398</v>
      </c>
    </row>
    <row r="5" spans="1:13" x14ac:dyDescent="0.25">
      <c r="A5" t="s">
        <v>4</v>
      </c>
      <c r="B5">
        <v>2005</v>
      </c>
      <c r="C5" s="1">
        <f t="shared" si="1"/>
        <v>249</v>
      </c>
      <c r="D5" s="1">
        <f t="shared" si="2"/>
        <v>213</v>
      </c>
      <c r="E5" s="1">
        <f t="shared" si="3"/>
        <v>225</v>
      </c>
      <c r="F5" s="1">
        <f t="shared" si="0"/>
        <v>330</v>
      </c>
    </row>
    <row r="6" spans="1:13" x14ac:dyDescent="0.25">
      <c r="A6" t="s">
        <v>1</v>
      </c>
      <c r="B6">
        <v>2006</v>
      </c>
      <c r="C6" s="1">
        <f t="shared" si="1"/>
        <v>253</v>
      </c>
      <c r="D6" s="1">
        <f t="shared" si="2"/>
        <v>218</v>
      </c>
      <c r="E6" s="1">
        <f t="shared" si="3"/>
        <v>231</v>
      </c>
      <c r="F6" s="1">
        <f t="shared" si="0"/>
        <v>336</v>
      </c>
    </row>
    <row r="7" spans="1:13" x14ac:dyDescent="0.25">
      <c r="A7" t="s">
        <v>2</v>
      </c>
      <c r="B7">
        <v>2006</v>
      </c>
      <c r="C7" s="1">
        <f t="shared" si="1"/>
        <v>258</v>
      </c>
      <c r="D7" s="1">
        <f t="shared" si="2"/>
        <v>223</v>
      </c>
      <c r="E7" s="1">
        <f t="shared" si="3"/>
        <v>237</v>
      </c>
      <c r="F7" s="1">
        <f t="shared" si="0"/>
        <v>342</v>
      </c>
    </row>
    <row r="8" spans="1:13" x14ac:dyDescent="0.25">
      <c r="A8" t="s">
        <v>3</v>
      </c>
      <c r="B8">
        <v>2006</v>
      </c>
      <c r="C8" s="1">
        <f t="shared" si="1"/>
        <v>263</v>
      </c>
      <c r="D8" s="1">
        <f t="shared" si="2"/>
        <v>229</v>
      </c>
      <c r="E8" s="1">
        <f t="shared" si="3"/>
        <v>244</v>
      </c>
      <c r="F8" s="1">
        <f t="shared" si="0"/>
        <v>348</v>
      </c>
    </row>
    <row r="9" spans="1:13" x14ac:dyDescent="0.25">
      <c r="A9" t="s">
        <v>4</v>
      </c>
      <c r="B9">
        <v>2006</v>
      </c>
      <c r="C9" s="1">
        <f t="shared" si="1"/>
        <v>268</v>
      </c>
      <c r="D9" s="1">
        <f t="shared" si="2"/>
        <v>235</v>
      </c>
      <c r="E9" s="1">
        <f t="shared" si="3"/>
        <v>251</v>
      </c>
      <c r="F9" s="1">
        <f t="shared" si="0"/>
        <v>354</v>
      </c>
    </row>
    <row r="10" spans="1:13" x14ac:dyDescent="0.25">
      <c r="A10" t="s">
        <v>1</v>
      </c>
      <c r="B10">
        <v>2007</v>
      </c>
      <c r="C10" s="1">
        <f t="shared" si="1"/>
        <v>273</v>
      </c>
      <c r="D10" s="1">
        <f t="shared" si="2"/>
        <v>241</v>
      </c>
      <c r="E10" s="1">
        <f t="shared" si="3"/>
        <v>258</v>
      </c>
      <c r="F10" s="1">
        <f t="shared" si="0"/>
        <v>361</v>
      </c>
    </row>
    <row r="11" spans="1:13" x14ac:dyDescent="0.25">
      <c r="A11" t="s">
        <v>2</v>
      </c>
      <c r="B11">
        <v>2007</v>
      </c>
      <c r="C11" s="1">
        <f t="shared" si="1"/>
        <v>278</v>
      </c>
      <c r="D11" s="1">
        <f t="shared" si="2"/>
        <v>247</v>
      </c>
      <c r="E11" s="1">
        <f t="shared" si="3"/>
        <v>265</v>
      </c>
      <c r="F11" s="1">
        <f t="shared" si="0"/>
        <v>368</v>
      </c>
    </row>
    <row r="12" spans="1:13" x14ac:dyDescent="0.25">
      <c r="A12" t="s">
        <v>3</v>
      </c>
      <c r="B12">
        <v>2007</v>
      </c>
      <c r="C12" s="1">
        <f t="shared" si="1"/>
        <v>283</v>
      </c>
      <c r="D12" s="1">
        <f t="shared" si="2"/>
        <v>253</v>
      </c>
      <c r="E12" s="1">
        <f t="shared" si="3"/>
        <v>272</v>
      </c>
      <c r="F12" s="1">
        <f t="shared" si="0"/>
        <v>375</v>
      </c>
    </row>
    <row r="13" spans="1:13" x14ac:dyDescent="0.25">
      <c r="A13" t="s">
        <v>4</v>
      </c>
      <c r="B13">
        <v>2007</v>
      </c>
      <c r="C13" s="1">
        <f t="shared" si="1"/>
        <v>288</v>
      </c>
      <c r="D13" s="1">
        <f t="shared" si="2"/>
        <v>259</v>
      </c>
      <c r="E13" s="1">
        <f t="shared" si="3"/>
        <v>280</v>
      </c>
      <c r="F13" s="1">
        <f t="shared" si="0"/>
        <v>382</v>
      </c>
    </row>
    <row r="14" spans="1:13" x14ac:dyDescent="0.25">
      <c r="A14" t="s">
        <v>1</v>
      </c>
      <c r="B14">
        <v>2008</v>
      </c>
      <c r="C14" s="1">
        <f t="shared" si="1"/>
        <v>293</v>
      </c>
      <c r="D14" s="1">
        <f t="shared" si="2"/>
        <v>265</v>
      </c>
      <c r="E14" s="1">
        <f t="shared" si="3"/>
        <v>288</v>
      </c>
      <c r="F14" s="1">
        <f t="shared" si="0"/>
        <v>389</v>
      </c>
    </row>
    <row r="15" spans="1:13" x14ac:dyDescent="0.25">
      <c r="A15" t="s">
        <v>2</v>
      </c>
      <c r="B15">
        <v>2008</v>
      </c>
      <c r="C15" s="1">
        <f t="shared" si="1"/>
        <v>298</v>
      </c>
      <c r="D15" s="1">
        <f t="shared" si="2"/>
        <v>272</v>
      </c>
      <c r="E15" s="1">
        <f t="shared" si="3"/>
        <v>296</v>
      </c>
      <c r="F15" s="1">
        <f t="shared" si="0"/>
        <v>396</v>
      </c>
    </row>
    <row r="16" spans="1:13" x14ac:dyDescent="0.25">
      <c r="A16" t="s">
        <v>3</v>
      </c>
      <c r="B16">
        <v>2008</v>
      </c>
      <c r="C16" s="1">
        <f t="shared" si="1"/>
        <v>303</v>
      </c>
      <c r="D16" s="1">
        <f t="shared" si="2"/>
        <v>279</v>
      </c>
      <c r="E16" s="1">
        <f t="shared" si="3"/>
        <v>304</v>
      </c>
      <c r="F16" s="1">
        <f t="shared" si="0"/>
        <v>403</v>
      </c>
    </row>
    <row r="17" spans="1:6" x14ac:dyDescent="0.25">
      <c r="A17" t="s">
        <v>4</v>
      </c>
      <c r="B17">
        <v>2008</v>
      </c>
      <c r="C17" s="1">
        <f t="shared" si="1"/>
        <v>309</v>
      </c>
      <c r="D17" s="1">
        <f t="shared" si="2"/>
        <v>286</v>
      </c>
      <c r="E17" s="1">
        <f t="shared" si="3"/>
        <v>313</v>
      </c>
      <c r="F17" s="1">
        <f t="shared" si="0"/>
        <v>411</v>
      </c>
    </row>
    <row r="18" spans="1:6" x14ac:dyDescent="0.25">
      <c r="A18" t="s">
        <v>1</v>
      </c>
      <c r="B18">
        <v>2009</v>
      </c>
      <c r="C18" s="1">
        <f t="shared" si="1"/>
        <v>315</v>
      </c>
      <c r="D18" s="1">
        <f t="shared" si="2"/>
        <v>293</v>
      </c>
      <c r="E18" s="1">
        <f t="shared" si="3"/>
        <v>322</v>
      </c>
      <c r="F18" s="1">
        <f t="shared" si="0"/>
        <v>419</v>
      </c>
    </row>
    <row r="19" spans="1:6" x14ac:dyDescent="0.25">
      <c r="A19" t="s">
        <v>2</v>
      </c>
      <c r="B19">
        <v>2009</v>
      </c>
      <c r="C19" s="1">
        <f t="shared" si="1"/>
        <v>321</v>
      </c>
      <c r="D19" s="1">
        <f t="shared" si="2"/>
        <v>300</v>
      </c>
      <c r="E19" s="1">
        <f t="shared" si="3"/>
        <v>331</v>
      </c>
      <c r="F19" s="1">
        <f t="shared" ref="E19:F21" si="4">ROUNDDOWN(F18+F18*2%,0)</f>
        <v>427</v>
      </c>
    </row>
    <row r="20" spans="1:6" x14ac:dyDescent="0.25">
      <c r="A20" t="s">
        <v>3</v>
      </c>
      <c r="B20">
        <v>2009</v>
      </c>
      <c r="C20" s="1">
        <f t="shared" si="1"/>
        <v>327</v>
      </c>
      <c r="D20" s="1">
        <f t="shared" si="2"/>
        <v>308</v>
      </c>
      <c r="E20" s="1">
        <f t="shared" si="3"/>
        <v>340</v>
      </c>
      <c r="F20" s="1">
        <f t="shared" si="4"/>
        <v>435</v>
      </c>
    </row>
    <row r="21" spans="1:6" x14ac:dyDescent="0.25">
      <c r="A21" t="s">
        <v>4</v>
      </c>
      <c r="B21">
        <v>2009</v>
      </c>
      <c r="C21" s="1">
        <f t="shared" si="1"/>
        <v>333</v>
      </c>
      <c r="D21" s="1">
        <f t="shared" si="2"/>
        <v>316</v>
      </c>
      <c r="E21" s="1">
        <f t="shared" si="3"/>
        <v>350</v>
      </c>
      <c r="F21" s="1">
        <f t="shared" si="4"/>
        <v>443</v>
      </c>
    </row>
    <row r="22" spans="1:6" x14ac:dyDescent="0.25">
      <c r="A22" t="s">
        <v>1</v>
      </c>
      <c r="B22">
        <v>2010</v>
      </c>
      <c r="C22">
        <v>333</v>
      </c>
      <c r="D22">
        <v>316</v>
      </c>
      <c r="E22">
        <v>350</v>
      </c>
      <c r="F22">
        <v>443</v>
      </c>
    </row>
    <row r="23" spans="1:6" x14ac:dyDescent="0.25">
      <c r="A23" t="s">
        <v>2</v>
      </c>
      <c r="B23">
        <v>2010</v>
      </c>
      <c r="C23">
        <v>333</v>
      </c>
      <c r="D23">
        <v>316</v>
      </c>
      <c r="E23">
        <v>350</v>
      </c>
      <c r="F23">
        <v>443</v>
      </c>
    </row>
    <row r="24" spans="1:6" x14ac:dyDescent="0.25">
      <c r="A24" t="s">
        <v>3</v>
      </c>
      <c r="B24">
        <v>2010</v>
      </c>
      <c r="C24">
        <v>333</v>
      </c>
      <c r="D24">
        <v>316</v>
      </c>
      <c r="E24">
        <v>350</v>
      </c>
      <c r="F24">
        <v>443</v>
      </c>
    </row>
    <row r="25" spans="1:6" x14ac:dyDescent="0.25">
      <c r="A25" t="s">
        <v>4</v>
      </c>
      <c r="B25">
        <v>2010</v>
      </c>
      <c r="C25">
        <v>333</v>
      </c>
      <c r="D25">
        <v>316</v>
      </c>
      <c r="E25">
        <v>350</v>
      </c>
      <c r="F25">
        <v>443</v>
      </c>
    </row>
    <row r="26" spans="1:6" x14ac:dyDescent="0.25">
      <c r="A26" t="s">
        <v>1</v>
      </c>
      <c r="B26">
        <v>2011</v>
      </c>
      <c r="C26" s="1">
        <f>ROUNDDOWN(C25-C25*1%,0)</f>
        <v>329</v>
      </c>
      <c r="D26" s="1">
        <f>ROUNDDOWN(D25-D25*1.2%,0)</f>
        <v>312</v>
      </c>
      <c r="E26" s="1">
        <f>ROUNDDOWN(E25-E25*1.9%,0)</f>
        <v>343</v>
      </c>
      <c r="F26" s="1">
        <f>ROUNDDOWN(F25-F25*2.5%,0)</f>
        <v>431</v>
      </c>
    </row>
    <row r="27" spans="1:6" x14ac:dyDescent="0.25">
      <c r="A27" t="s">
        <v>2</v>
      </c>
      <c r="B27">
        <v>2011</v>
      </c>
      <c r="C27" s="1">
        <f t="shared" ref="C27:C33" si="5">ROUNDDOWN(C26-C26*1%,0)</f>
        <v>325</v>
      </c>
      <c r="D27" s="1">
        <f t="shared" ref="D27:D33" si="6">ROUNDDOWN(D26-D26*1.2%,0)</f>
        <v>308</v>
      </c>
      <c r="E27" s="1">
        <f t="shared" ref="E27:E33" si="7">ROUNDDOWN(E26-E26*1.9%,0)</f>
        <v>336</v>
      </c>
      <c r="F27" s="1">
        <f t="shared" ref="F27:F33" si="8">ROUNDDOWN(F26-F26*2.5%,0)</f>
        <v>420</v>
      </c>
    </row>
    <row r="28" spans="1:6" x14ac:dyDescent="0.25">
      <c r="A28" t="s">
        <v>3</v>
      </c>
      <c r="B28">
        <v>2011</v>
      </c>
      <c r="C28" s="1">
        <f t="shared" si="5"/>
        <v>321</v>
      </c>
      <c r="D28" s="1">
        <f t="shared" si="6"/>
        <v>304</v>
      </c>
      <c r="E28" s="1">
        <f t="shared" si="7"/>
        <v>329</v>
      </c>
      <c r="F28" s="1">
        <f t="shared" si="8"/>
        <v>409</v>
      </c>
    </row>
    <row r="29" spans="1:6" x14ac:dyDescent="0.25">
      <c r="A29" t="s">
        <v>4</v>
      </c>
      <c r="B29">
        <v>2011</v>
      </c>
      <c r="C29" s="1">
        <f t="shared" si="5"/>
        <v>317</v>
      </c>
      <c r="D29" s="1">
        <f t="shared" si="6"/>
        <v>300</v>
      </c>
      <c r="E29" s="1">
        <f t="shared" si="7"/>
        <v>322</v>
      </c>
      <c r="F29" s="1">
        <f t="shared" si="8"/>
        <v>398</v>
      </c>
    </row>
    <row r="30" spans="1:6" x14ac:dyDescent="0.25">
      <c r="A30" t="s">
        <v>1</v>
      </c>
      <c r="B30">
        <v>2012</v>
      </c>
      <c r="C30" s="1">
        <f t="shared" si="5"/>
        <v>313</v>
      </c>
      <c r="D30" s="1">
        <f t="shared" si="6"/>
        <v>296</v>
      </c>
      <c r="E30" s="1">
        <f t="shared" si="7"/>
        <v>315</v>
      </c>
      <c r="F30" s="1">
        <f t="shared" si="8"/>
        <v>388</v>
      </c>
    </row>
    <row r="31" spans="1:6" x14ac:dyDescent="0.25">
      <c r="A31" t="s">
        <v>2</v>
      </c>
      <c r="B31">
        <v>2012</v>
      </c>
      <c r="C31" s="1">
        <f t="shared" si="5"/>
        <v>309</v>
      </c>
      <c r="D31" s="1">
        <f t="shared" si="6"/>
        <v>292</v>
      </c>
      <c r="E31" s="1">
        <f t="shared" si="7"/>
        <v>309</v>
      </c>
      <c r="F31" s="1">
        <f t="shared" si="8"/>
        <v>378</v>
      </c>
    </row>
    <row r="32" spans="1:6" x14ac:dyDescent="0.25">
      <c r="A32" t="s">
        <v>3</v>
      </c>
      <c r="B32">
        <v>2012</v>
      </c>
      <c r="C32" s="1">
        <f t="shared" si="5"/>
        <v>305</v>
      </c>
      <c r="D32" s="1">
        <f t="shared" si="6"/>
        <v>288</v>
      </c>
      <c r="E32" s="1">
        <f t="shared" si="7"/>
        <v>303</v>
      </c>
      <c r="F32" s="1">
        <f t="shared" si="8"/>
        <v>368</v>
      </c>
    </row>
    <row r="33" spans="1:6" x14ac:dyDescent="0.25">
      <c r="A33" t="s">
        <v>4</v>
      </c>
      <c r="B33">
        <v>2012</v>
      </c>
      <c r="C33" s="1">
        <f t="shared" si="5"/>
        <v>301</v>
      </c>
      <c r="D33" s="1">
        <f t="shared" si="6"/>
        <v>284</v>
      </c>
      <c r="E33" s="1">
        <f t="shared" si="7"/>
        <v>297</v>
      </c>
      <c r="F33" s="1">
        <f t="shared" si="8"/>
        <v>358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6B724E-6D88-4890-8AB0-94DB9B373219}">
  <dimension ref="A1:K49"/>
  <sheetViews>
    <sheetView workbookViewId="0">
      <selection activeCell="I3" sqref="I3"/>
    </sheetView>
  </sheetViews>
  <sheetFormatPr defaultRowHeight="15" x14ac:dyDescent="0.25"/>
  <cols>
    <col min="1" max="1" width="15.28515625" customWidth="1"/>
    <col min="3" max="3" width="10.140625" bestFit="1" customWidth="1"/>
  </cols>
  <sheetData>
    <row r="1" spans="1:11" x14ac:dyDescent="0.25">
      <c r="A1" t="s">
        <v>0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11" x14ac:dyDescent="0.25">
      <c r="A2" t="s">
        <v>1</v>
      </c>
      <c r="B2">
        <v>2005</v>
      </c>
      <c r="C2">
        <v>237</v>
      </c>
      <c r="D2">
        <v>198</v>
      </c>
      <c r="E2">
        <v>207</v>
      </c>
      <c r="F2">
        <v>312</v>
      </c>
      <c r="H2" s="2" t="s">
        <v>9</v>
      </c>
      <c r="I2" s="2">
        <v>305</v>
      </c>
      <c r="J2" s="2" t="s">
        <v>2</v>
      </c>
      <c r="K2" s="2">
        <v>2014</v>
      </c>
    </row>
    <row r="3" spans="1:11" x14ac:dyDescent="0.25">
      <c r="A3" t="s">
        <v>2</v>
      </c>
      <c r="B3">
        <v>2005</v>
      </c>
      <c r="C3" s="1">
        <f>ROUNDDOWN(C2+C2*2%,0)</f>
        <v>241</v>
      </c>
      <c r="D3" s="1">
        <f>ROUNDDOWN(D2+D2*2.7%,0)</f>
        <v>203</v>
      </c>
      <c r="E3" s="1">
        <f>ROUNDDOWN(E2+E2*3%,0)</f>
        <v>213</v>
      </c>
      <c r="F3" s="1">
        <f t="shared" ref="E3:F18" si="0">ROUNDDOWN(F2+F2*2%,0)</f>
        <v>318</v>
      </c>
    </row>
    <row r="4" spans="1:11" x14ac:dyDescent="0.25">
      <c r="A4" t="s">
        <v>3</v>
      </c>
      <c r="B4">
        <v>2005</v>
      </c>
      <c r="C4" s="1">
        <f t="shared" ref="C4:C21" si="1">ROUNDDOWN(C3+C3*2%,0)</f>
        <v>245</v>
      </c>
      <c r="D4" s="1">
        <f t="shared" ref="D4:D21" si="2">ROUNDDOWN(D3+D3*2.7%,0)</f>
        <v>208</v>
      </c>
      <c r="E4" s="1">
        <f t="shared" ref="E4:E21" si="3">ROUNDDOWN(E3+E3*3%,0)</f>
        <v>219</v>
      </c>
      <c r="F4" s="1">
        <f t="shared" si="0"/>
        <v>324</v>
      </c>
    </row>
    <row r="5" spans="1:11" x14ac:dyDescent="0.25">
      <c r="A5" t="s">
        <v>4</v>
      </c>
      <c r="B5">
        <v>2005</v>
      </c>
      <c r="C5" s="1">
        <f t="shared" si="1"/>
        <v>249</v>
      </c>
      <c r="D5" s="1">
        <f t="shared" si="2"/>
        <v>213</v>
      </c>
      <c r="E5" s="1">
        <f t="shared" si="3"/>
        <v>225</v>
      </c>
      <c r="F5" s="1">
        <f t="shared" si="0"/>
        <v>330</v>
      </c>
    </row>
    <row r="6" spans="1:11" x14ac:dyDescent="0.25">
      <c r="A6" t="s">
        <v>1</v>
      </c>
      <c r="B6">
        <v>2006</v>
      </c>
      <c r="C6" s="1">
        <f t="shared" si="1"/>
        <v>253</v>
      </c>
      <c r="D6" s="1">
        <f t="shared" si="2"/>
        <v>218</v>
      </c>
      <c r="E6" s="1">
        <f t="shared" si="3"/>
        <v>231</v>
      </c>
      <c r="F6" s="1">
        <f t="shared" si="0"/>
        <v>336</v>
      </c>
    </row>
    <row r="7" spans="1:11" x14ac:dyDescent="0.25">
      <c r="A7" t="s">
        <v>2</v>
      </c>
      <c r="B7">
        <v>2006</v>
      </c>
      <c r="C7" s="1">
        <f t="shared" si="1"/>
        <v>258</v>
      </c>
      <c r="D7" s="1">
        <f t="shared" si="2"/>
        <v>223</v>
      </c>
      <c r="E7" s="1">
        <f t="shared" si="3"/>
        <v>237</v>
      </c>
      <c r="F7" s="1">
        <f t="shared" si="0"/>
        <v>342</v>
      </c>
    </row>
    <row r="8" spans="1:11" x14ac:dyDescent="0.25">
      <c r="A8" t="s">
        <v>3</v>
      </c>
      <c r="B8">
        <v>2006</v>
      </c>
      <c r="C8" s="1">
        <f t="shared" si="1"/>
        <v>263</v>
      </c>
      <c r="D8" s="1">
        <f t="shared" si="2"/>
        <v>229</v>
      </c>
      <c r="E8" s="1">
        <f t="shared" si="3"/>
        <v>244</v>
      </c>
      <c r="F8" s="1">
        <f t="shared" si="0"/>
        <v>348</v>
      </c>
    </row>
    <row r="9" spans="1:11" x14ac:dyDescent="0.25">
      <c r="A9" t="s">
        <v>4</v>
      </c>
      <c r="B9">
        <v>2006</v>
      </c>
      <c r="C9" s="1">
        <f t="shared" si="1"/>
        <v>268</v>
      </c>
      <c r="D9" s="1">
        <f t="shared" si="2"/>
        <v>235</v>
      </c>
      <c r="E9" s="1">
        <f t="shared" si="3"/>
        <v>251</v>
      </c>
      <c r="F9" s="1">
        <f t="shared" si="0"/>
        <v>354</v>
      </c>
    </row>
    <row r="10" spans="1:11" x14ac:dyDescent="0.25">
      <c r="A10" t="s">
        <v>1</v>
      </c>
      <c r="B10">
        <v>2007</v>
      </c>
      <c r="C10" s="1">
        <f t="shared" si="1"/>
        <v>273</v>
      </c>
      <c r="D10" s="1">
        <f t="shared" si="2"/>
        <v>241</v>
      </c>
      <c r="E10" s="1">
        <f t="shared" si="3"/>
        <v>258</v>
      </c>
      <c r="F10" s="1">
        <f t="shared" si="0"/>
        <v>361</v>
      </c>
    </row>
    <row r="11" spans="1:11" x14ac:dyDescent="0.25">
      <c r="A11" t="s">
        <v>2</v>
      </c>
      <c r="B11">
        <v>2007</v>
      </c>
      <c r="C11" s="1">
        <f t="shared" si="1"/>
        <v>278</v>
      </c>
      <c r="D11" s="1">
        <f t="shared" si="2"/>
        <v>247</v>
      </c>
      <c r="E11" s="1">
        <f t="shared" si="3"/>
        <v>265</v>
      </c>
      <c r="F11" s="1">
        <f t="shared" si="0"/>
        <v>368</v>
      </c>
    </row>
    <row r="12" spans="1:11" x14ac:dyDescent="0.25">
      <c r="A12" t="s">
        <v>3</v>
      </c>
      <c r="B12">
        <v>2007</v>
      </c>
      <c r="C12" s="1">
        <f t="shared" si="1"/>
        <v>283</v>
      </c>
      <c r="D12" s="1">
        <f t="shared" si="2"/>
        <v>253</v>
      </c>
      <c r="E12" s="1">
        <f t="shared" si="3"/>
        <v>272</v>
      </c>
      <c r="F12" s="1">
        <f t="shared" si="0"/>
        <v>375</v>
      </c>
    </row>
    <row r="13" spans="1:11" x14ac:dyDescent="0.25">
      <c r="A13" t="s">
        <v>4</v>
      </c>
      <c r="B13">
        <v>2007</v>
      </c>
      <c r="C13" s="1">
        <f t="shared" si="1"/>
        <v>288</v>
      </c>
      <c r="D13" s="1">
        <f t="shared" si="2"/>
        <v>259</v>
      </c>
      <c r="E13" s="1">
        <f t="shared" si="3"/>
        <v>280</v>
      </c>
      <c r="F13" s="1">
        <f t="shared" si="0"/>
        <v>382</v>
      </c>
    </row>
    <row r="14" spans="1:11" x14ac:dyDescent="0.25">
      <c r="A14" t="s">
        <v>1</v>
      </c>
      <c r="B14">
        <v>2008</v>
      </c>
      <c r="C14" s="1">
        <f t="shared" si="1"/>
        <v>293</v>
      </c>
      <c r="D14" s="1">
        <f t="shared" si="2"/>
        <v>265</v>
      </c>
      <c r="E14" s="1">
        <f t="shared" si="3"/>
        <v>288</v>
      </c>
      <c r="F14" s="1">
        <f t="shared" si="0"/>
        <v>389</v>
      </c>
    </row>
    <row r="15" spans="1:11" x14ac:dyDescent="0.25">
      <c r="A15" t="s">
        <v>2</v>
      </c>
      <c r="B15">
        <v>2008</v>
      </c>
      <c r="C15" s="1">
        <f t="shared" si="1"/>
        <v>298</v>
      </c>
      <c r="D15" s="1">
        <f t="shared" si="2"/>
        <v>272</v>
      </c>
      <c r="E15" s="1">
        <f t="shared" si="3"/>
        <v>296</v>
      </c>
      <c r="F15" s="1">
        <f t="shared" si="0"/>
        <v>396</v>
      </c>
    </row>
    <row r="16" spans="1:11" x14ac:dyDescent="0.25">
      <c r="A16" t="s">
        <v>3</v>
      </c>
      <c r="B16">
        <v>2008</v>
      </c>
      <c r="C16" s="1">
        <f t="shared" si="1"/>
        <v>303</v>
      </c>
      <c r="D16" s="1">
        <f t="shared" si="2"/>
        <v>279</v>
      </c>
      <c r="E16" s="1">
        <f t="shared" si="3"/>
        <v>304</v>
      </c>
      <c r="F16" s="1">
        <f t="shared" si="0"/>
        <v>403</v>
      </c>
    </row>
    <row r="17" spans="1:6" x14ac:dyDescent="0.25">
      <c r="A17" t="s">
        <v>4</v>
      </c>
      <c r="B17">
        <v>2008</v>
      </c>
      <c r="C17" s="1">
        <f t="shared" si="1"/>
        <v>309</v>
      </c>
      <c r="D17" s="1">
        <f t="shared" si="2"/>
        <v>286</v>
      </c>
      <c r="E17" s="1">
        <f t="shared" si="3"/>
        <v>313</v>
      </c>
      <c r="F17" s="1">
        <f t="shared" si="0"/>
        <v>411</v>
      </c>
    </row>
    <row r="18" spans="1:6" x14ac:dyDescent="0.25">
      <c r="A18" t="s">
        <v>1</v>
      </c>
      <c r="B18">
        <v>2009</v>
      </c>
      <c r="C18" s="1">
        <f t="shared" si="1"/>
        <v>315</v>
      </c>
      <c r="D18" s="1">
        <f t="shared" si="2"/>
        <v>293</v>
      </c>
      <c r="E18" s="1">
        <f t="shared" si="3"/>
        <v>322</v>
      </c>
      <c r="F18" s="1">
        <f t="shared" si="0"/>
        <v>419</v>
      </c>
    </row>
    <row r="19" spans="1:6" x14ac:dyDescent="0.25">
      <c r="A19" t="s">
        <v>2</v>
      </c>
      <c r="B19">
        <v>2009</v>
      </c>
      <c r="C19" s="1">
        <f t="shared" si="1"/>
        <v>321</v>
      </c>
      <c r="D19" s="1">
        <f t="shared" si="2"/>
        <v>300</v>
      </c>
      <c r="E19" s="1">
        <f t="shared" si="3"/>
        <v>331</v>
      </c>
      <c r="F19" s="1">
        <f t="shared" ref="E19:F21" si="4">ROUNDDOWN(F18+F18*2%,0)</f>
        <v>427</v>
      </c>
    </row>
    <row r="20" spans="1:6" x14ac:dyDescent="0.25">
      <c r="A20" t="s">
        <v>3</v>
      </c>
      <c r="B20">
        <v>2009</v>
      </c>
      <c r="C20" s="1">
        <f t="shared" si="1"/>
        <v>327</v>
      </c>
      <c r="D20" s="1">
        <f t="shared" si="2"/>
        <v>308</v>
      </c>
      <c r="E20" s="1">
        <f t="shared" si="3"/>
        <v>340</v>
      </c>
      <c r="F20" s="1">
        <f t="shared" si="4"/>
        <v>435</v>
      </c>
    </row>
    <row r="21" spans="1:6" x14ac:dyDescent="0.25">
      <c r="A21" t="s">
        <v>4</v>
      </c>
      <c r="B21">
        <v>2009</v>
      </c>
      <c r="C21" s="1">
        <f t="shared" si="1"/>
        <v>333</v>
      </c>
      <c r="D21" s="1">
        <f t="shared" si="2"/>
        <v>316</v>
      </c>
      <c r="E21" s="1">
        <f t="shared" si="3"/>
        <v>350</v>
      </c>
      <c r="F21" s="1">
        <f t="shared" si="4"/>
        <v>443</v>
      </c>
    </row>
    <row r="22" spans="1:6" x14ac:dyDescent="0.25">
      <c r="A22" t="s">
        <v>1</v>
      </c>
      <c r="B22">
        <v>2010</v>
      </c>
      <c r="C22">
        <v>333</v>
      </c>
      <c r="D22">
        <v>316</v>
      </c>
      <c r="E22">
        <v>350</v>
      </c>
      <c r="F22">
        <v>443</v>
      </c>
    </row>
    <row r="23" spans="1:6" x14ac:dyDescent="0.25">
      <c r="A23" t="s">
        <v>2</v>
      </c>
      <c r="B23">
        <v>2010</v>
      </c>
      <c r="C23">
        <v>333</v>
      </c>
      <c r="D23">
        <v>316</v>
      </c>
      <c r="E23">
        <v>350</v>
      </c>
      <c r="F23">
        <v>443</v>
      </c>
    </row>
    <row r="24" spans="1:6" x14ac:dyDescent="0.25">
      <c r="A24" t="s">
        <v>3</v>
      </c>
      <c r="B24">
        <v>2010</v>
      </c>
      <c r="C24">
        <v>333</v>
      </c>
      <c r="D24">
        <v>316</v>
      </c>
      <c r="E24">
        <v>350</v>
      </c>
      <c r="F24">
        <v>443</v>
      </c>
    </row>
    <row r="25" spans="1:6" x14ac:dyDescent="0.25">
      <c r="A25" t="s">
        <v>4</v>
      </c>
      <c r="B25">
        <v>2010</v>
      </c>
      <c r="C25">
        <v>333</v>
      </c>
      <c r="D25">
        <v>316</v>
      </c>
      <c r="E25">
        <v>350</v>
      </c>
      <c r="F25">
        <v>443</v>
      </c>
    </row>
    <row r="26" spans="1:6" x14ac:dyDescent="0.25">
      <c r="A26" t="s">
        <v>1</v>
      </c>
      <c r="B26">
        <v>2011</v>
      </c>
      <c r="C26" s="1">
        <f>ROUNDDOWN(C25-C25*1%,0)</f>
        <v>329</v>
      </c>
      <c r="D26" s="1">
        <f>ROUNDDOWN(D25-D25*1.2%,0)</f>
        <v>312</v>
      </c>
      <c r="E26" s="1">
        <f>ROUNDDOWN(E25-E25*1.9%,0)</f>
        <v>343</v>
      </c>
      <c r="F26" s="1">
        <f>ROUNDDOWN(F25-F25*2.5%,0)</f>
        <v>431</v>
      </c>
    </row>
    <row r="27" spans="1:6" x14ac:dyDescent="0.25">
      <c r="A27" t="s">
        <v>2</v>
      </c>
      <c r="B27">
        <v>2011</v>
      </c>
      <c r="C27" s="1">
        <f t="shared" ref="C27:C33" si="5">ROUNDDOWN(C26-C26*1%,0)</f>
        <v>325</v>
      </c>
      <c r="D27" s="1">
        <f t="shared" ref="D27:D33" si="6">ROUNDDOWN(D26-D26*1.2%,0)</f>
        <v>308</v>
      </c>
      <c r="E27" s="1">
        <f t="shared" ref="E27:E33" si="7">ROUNDDOWN(E26-E26*1.9%,0)</f>
        <v>336</v>
      </c>
      <c r="F27" s="1">
        <f t="shared" ref="F27:F33" si="8">ROUNDDOWN(F26-F26*2.5%,0)</f>
        <v>420</v>
      </c>
    </row>
    <row r="28" spans="1:6" x14ac:dyDescent="0.25">
      <c r="A28" t="s">
        <v>3</v>
      </c>
      <c r="B28">
        <v>2011</v>
      </c>
      <c r="C28" s="1">
        <f t="shared" si="5"/>
        <v>321</v>
      </c>
      <c r="D28" s="1">
        <f t="shared" si="6"/>
        <v>304</v>
      </c>
      <c r="E28" s="1">
        <f t="shared" si="7"/>
        <v>329</v>
      </c>
      <c r="F28" s="1">
        <f t="shared" si="8"/>
        <v>409</v>
      </c>
    </row>
    <row r="29" spans="1:6" x14ac:dyDescent="0.25">
      <c r="A29" t="s">
        <v>4</v>
      </c>
      <c r="B29">
        <v>2011</v>
      </c>
      <c r="C29" s="1">
        <f t="shared" si="5"/>
        <v>317</v>
      </c>
      <c r="D29" s="1">
        <f t="shared" si="6"/>
        <v>300</v>
      </c>
      <c r="E29" s="1">
        <f t="shared" si="7"/>
        <v>322</v>
      </c>
      <c r="F29" s="1">
        <f t="shared" si="8"/>
        <v>398</v>
      </c>
    </row>
    <row r="30" spans="1:6" x14ac:dyDescent="0.25">
      <c r="A30" t="s">
        <v>1</v>
      </c>
      <c r="B30">
        <v>2012</v>
      </c>
      <c r="C30" s="1">
        <f t="shared" si="5"/>
        <v>313</v>
      </c>
      <c r="D30" s="1">
        <f t="shared" si="6"/>
        <v>296</v>
      </c>
      <c r="E30" s="1">
        <f t="shared" si="7"/>
        <v>315</v>
      </c>
      <c r="F30" s="1">
        <f t="shared" si="8"/>
        <v>388</v>
      </c>
    </row>
    <row r="31" spans="1:6" x14ac:dyDescent="0.25">
      <c r="A31" t="s">
        <v>2</v>
      </c>
      <c r="B31">
        <v>2012</v>
      </c>
      <c r="C31" s="1">
        <f t="shared" si="5"/>
        <v>309</v>
      </c>
      <c r="D31" s="1">
        <f t="shared" si="6"/>
        <v>292</v>
      </c>
      <c r="E31" s="1">
        <f t="shared" si="7"/>
        <v>309</v>
      </c>
      <c r="F31" s="1">
        <f t="shared" si="8"/>
        <v>378</v>
      </c>
    </row>
    <row r="32" spans="1:6" x14ac:dyDescent="0.25">
      <c r="A32" t="s">
        <v>3</v>
      </c>
      <c r="B32">
        <v>2012</v>
      </c>
      <c r="C32" s="1">
        <f t="shared" si="5"/>
        <v>305</v>
      </c>
      <c r="D32" s="1">
        <f t="shared" si="6"/>
        <v>288</v>
      </c>
      <c r="E32" s="1">
        <f t="shared" si="7"/>
        <v>303</v>
      </c>
      <c r="F32" s="1">
        <f t="shared" si="8"/>
        <v>368</v>
      </c>
    </row>
    <row r="33" spans="1:7" x14ac:dyDescent="0.25">
      <c r="A33" t="s">
        <v>4</v>
      </c>
      <c r="B33">
        <v>2012</v>
      </c>
      <c r="C33" s="1">
        <f t="shared" si="5"/>
        <v>301</v>
      </c>
      <c r="D33" s="1">
        <f t="shared" si="6"/>
        <v>284</v>
      </c>
      <c r="E33" s="1">
        <f t="shared" si="7"/>
        <v>297</v>
      </c>
      <c r="F33" s="1">
        <f t="shared" si="8"/>
        <v>358</v>
      </c>
    </row>
    <row r="34" spans="1:7" x14ac:dyDescent="0.25">
      <c r="A34" t="s">
        <v>1</v>
      </c>
      <c r="B34">
        <v>2013</v>
      </c>
      <c r="C34" s="1">
        <f>IF(ROUNDDOWN(C33-C33*1%,0)&lt;C$2,"mniejsze",ROUNDDOWN(C33-C33*1%,0))</f>
        <v>297</v>
      </c>
      <c r="D34" s="1">
        <f>IF(ROUNDDOWN(D33-D33*1.2%,0)&lt;D$2,"mniejsze",ROUNDDOWN(D33-D33*1.2%,0))</f>
        <v>280</v>
      </c>
      <c r="E34" s="1">
        <f>IF(ROUNDDOWN(E33-E33*1.9%,0)&lt;E$2,"mniejsze",ROUNDDOWN(E33-E33*1.9%,0))</f>
        <v>291</v>
      </c>
      <c r="F34" s="1">
        <f>IF(ROUNDDOWN(F33-F33*2.5%,0)&lt;F$2,"mniejsze",ROUNDDOWN(F33-F33*2.5%,0))</f>
        <v>349</v>
      </c>
    </row>
    <row r="35" spans="1:7" x14ac:dyDescent="0.25">
      <c r="A35" t="s">
        <v>2</v>
      </c>
      <c r="B35">
        <v>2013</v>
      </c>
      <c r="C35" s="1">
        <f t="shared" ref="C35:C45" si="9">IF(ROUNDDOWN(C34-C34*1%,0)&lt;C$2,"mniejsze",ROUNDDOWN(C34-C34*1%,0))</f>
        <v>294</v>
      </c>
      <c r="D35" s="1">
        <f t="shared" ref="D35:D45" si="10">IF(ROUNDDOWN(D34-D34*1.2%,0)&lt;D$2,"mniejsze",ROUNDDOWN(D34-D34*1.2%,0))</f>
        <v>276</v>
      </c>
      <c r="E35" s="1">
        <f t="shared" ref="E35:E45" si="11">IF(ROUNDDOWN(E34-E34*1.9%,0)&lt;E$2,"mniejsze",ROUNDDOWN(E34-E34*1.9%,0))</f>
        <v>285</v>
      </c>
      <c r="F35" s="1">
        <f t="shared" ref="F35:F45" si="12">IF(ROUNDDOWN(F34-F34*2.5%,0)&lt;F$2,"mniejsze",ROUNDDOWN(F34-F34*2.5%,0))</f>
        <v>340</v>
      </c>
    </row>
    <row r="36" spans="1:7" x14ac:dyDescent="0.25">
      <c r="A36" t="s">
        <v>3</v>
      </c>
      <c r="B36">
        <v>2013</v>
      </c>
      <c r="C36" s="1">
        <f t="shared" si="9"/>
        <v>291</v>
      </c>
      <c r="D36" s="1">
        <f t="shared" si="10"/>
        <v>272</v>
      </c>
      <c r="E36" s="1">
        <f t="shared" si="11"/>
        <v>279</v>
      </c>
      <c r="F36" s="1">
        <f t="shared" si="12"/>
        <v>331</v>
      </c>
    </row>
    <row r="37" spans="1:7" x14ac:dyDescent="0.25">
      <c r="A37" t="s">
        <v>4</v>
      </c>
      <c r="B37">
        <v>2013</v>
      </c>
      <c r="C37" s="1">
        <f t="shared" si="9"/>
        <v>288</v>
      </c>
      <c r="D37" s="1">
        <f t="shared" si="10"/>
        <v>268</v>
      </c>
      <c r="E37" s="1">
        <f t="shared" si="11"/>
        <v>273</v>
      </c>
      <c r="F37" s="1">
        <f t="shared" si="12"/>
        <v>322</v>
      </c>
    </row>
    <row r="38" spans="1:7" x14ac:dyDescent="0.25">
      <c r="A38" t="s">
        <v>1</v>
      </c>
      <c r="B38">
        <v>2014</v>
      </c>
      <c r="C38" s="1">
        <f t="shared" si="9"/>
        <v>285</v>
      </c>
      <c r="D38" s="1">
        <f t="shared" si="10"/>
        <v>264</v>
      </c>
      <c r="E38" s="1">
        <f t="shared" si="11"/>
        <v>267</v>
      </c>
      <c r="F38" s="1">
        <f t="shared" si="12"/>
        <v>313</v>
      </c>
    </row>
    <row r="39" spans="1:7" x14ac:dyDescent="0.25">
      <c r="A39" t="s">
        <v>2</v>
      </c>
      <c r="B39">
        <v>2014</v>
      </c>
      <c r="C39" s="1">
        <f t="shared" si="9"/>
        <v>282</v>
      </c>
      <c r="D39" s="1">
        <f t="shared" si="10"/>
        <v>260</v>
      </c>
      <c r="E39" s="1">
        <f t="shared" si="11"/>
        <v>261</v>
      </c>
      <c r="F39" s="1" t="str">
        <f t="shared" si="12"/>
        <v>mniejsze</v>
      </c>
      <c r="G39">
        <f>ROUNDDOWN(F38-F38*2.5%,0)</f>
        <v>305</v>
      </c>
    </row>
    <row r="40" spans="1:7" x14ac:dyDescent="0.25">
      <c r="C40" s="1"/>
      <c r="D40" s="1"/>
      <c r="E40" s="1"/>
      <c r="F40" s="1"/>
    </row>
    <row r="41" spans="1:7" x14ac:dyDescent="0.25">
      <c r="C41" s="1"/>
      <c r="D41" s="1"/>
      <c r="E41" s="1"/>
      <c r="F41" s="1"/>
    </row>
    <row r="42" spans="1:7" x14ac:dyDescent="0.25">
      <c r="C42" s="1"/>
      <c r="D42" s="1"/>
      <c r="E42" s="1"/>
      <c r="F42" s="1"/>
    </row>
    <row r="43" spans="1:7" x14ac:dyDescent="0.25">
      <c r="C43" s="1"/>
      <c r="D43" s="1"/>
      <c r="E43" s="1"/>
      <c r="F43" s="1"/>
    </row>
    <row r="44" spans="1:7" x14ac:dyDescent="0.25">
      <c r="C44" s="1"/>
      <c r="D44" s="1"/>
      <c r="E44" s="1"/>
      <c r="F44" s="1"/>
    </row>
    <row r="45" spans="1:7" x14ac:dyDescent="0.25">
      <c r="C45" s="1"/>
      <c r="D45" s="1"/>
      <c r="E45" s="1"/>
      <c r="F45" s="1"/>
    </row>
    <row r="46" spans="1:7" x14ac:dyDescent="0.25">
      <c r="C46" s="1"/>
      <c r="D46" s="1"/>
      <c r="E46" s="1"/>
      <c r="F46" s="1"/>
    </row>
    <row r="47" spans="1:7" x14ac:dyDescent="0.25">
      <c r="C47" s="1"/>
      <c r="D47" s="1"/>
      <c r="E47" s="1"/>
      <c r="F47" s="1"/>
    </row>
    <row r="48" spans="1:7" x14ac:dyDescent="0.25">
      <c r="C48" s="1"/>
      <c r="D48" s="1"/>
      <c r="E48" s="1"/>
      <c r="F48" s="1"/>
    </row>
    <row r="49" spans="3:6" x14ac:dyDescent="0.25">
      <c r="C49" s="1"/>
      <c r="D49" s="1"/>
      <c r="E49" s="1"/>
      <c r="F49" s="1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B351D-C30F-4518-9DAF-8C777DF2AEFD}">
  <dimension ref="A1:Q33"/>
  <sheetViews>
    <sheetView workbookViewId="0">
      <selection activeCell="G23" sqref="G23"/>
    </sheetView>
  </sheetViews>
  <sheetFormatPr defaultRowHeight="15" x14ac:dyDescent="0.25"/>
  <cols>
    <col min="1" max="1" width="15.28515625" customWidth="1"/>
    <col min="3" max="3" width="10.140625" bestFit="1" customWidth="1"/>
  </cols>
  <sheetData>
    <row r="1" spans="1:17" x14ac:dyDescent="0.25">
      <c r="A1" t="s">
        <v>0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I1" t="s">
        <v>6</v>
      </c>
      <c r="J1" t="s">
        <v>7</v>
      </c>
      <c r="K1" t="s">
        <v>8</v>
      </c>
      <c r="L1" t="s">
        <v>9</v>
      </c>
    </row>
    <row r="2" spans="1:17" x14ac:dyDescent="0.25">
      <c r="A2" t="s">
        <v>1</v>
      </c>
      <c r="B2">
        <v>2005</v>
      </c>
      <c r="C2">
        <v>237</v>
      </c>
      <c r="D2">
        <v>198</v>
      </c>
      <c r="E2">
        <v>207</v>
      </c>
      <c r="F2">
        <v>312</v>
      </c>
      <c r="I2">
        <f>IF(Tabela15[[#This Row],[Dama]]&gt;300,1,0)</f>
        <v>0</v>
      </c>
      <c r="J2">
        <f>IF(Tabela15[[#This Row],[Granta]]&gt;300,1,0)</f>
        <v>0</v>
      </c>
      <c r="K2">
        <f>IF(Tabela15[[#This Row],[Dorkas]]&gt;300,1,0)</f>
        <v>0</v>
      </c>
      <c r="L2">
        <f>IF(Tabela15[[#This Row],[Lodera]]&gt;300,1,0)</f>
        <v>1</v>
      </c>
      <c r="N2" s="2" t="s">
        <v>6</v>
      </c>
      <c r="O2" s="2" t="s">
        <v>7</v>
      </c>
      <c r="P2" s="2" t="s">
        <v>8</v>
      </c>
      <c r="Q2" s="2" t="s">
        <v>9</v>
      </c>
    </row>
    <row r="3" spans="1:17" x14ac:dyDescent="0.25">
      <c r="A3" t="s">
        <v>2</v>
      </c>
      <c r="B3">
        <v>2005</v>
      </c>
      <c r="C3" s="1">
        <f>ROUNDDOWN(C2+C2*2%,0)</f>
        <v>241</v>
      </c>
      <c r="D3" s="1">
        <f>ROUNDDOWN(D2+D2*2.7%,0)</f>
        <v>203</v>
      </c>
      <c r="E3" s="1">
        <f>ROUNDDOWN(E2+E2*3%,0)</f>
        <v>213</v>
      </c>
      <c r="F3" s="1">
        <f t="shared" ref="E3:F18" si="0">ROUNDDOWN(F2+F2*2%,0)</f>
        <v>318</v>
      </c>
      <c r="I3">
        <f>IF(Tabela15[[#This Row],[Dama]]&gt;300,1,0)</f>
        <v>0</v>
      </c>
      <c r="J3">
        <f>IF(Tabela15[[#This Row],[Granta]]&gt;300,1,0)</f>
        <v>0</v>
      </c>
      <c r="K3">
        <f>IF(Tabela15[[#This Row],[Dorkas]]&gt;300,1,0)</f>
        <v>0</v>
      </c>
      <c r="L3">
        <f>IF(Tabela15[[#This Row],[Lodera]]&gt;300,1,0)</f>
        <v>1</v>
      </c>
      <c r="N3" s="2">
        <f>SUM(I2:I33)</f>
        <v>18</v>
      </c>
      <c r="O3" s="2">
        <f>SUM(J:J)</f>
        <v>9</v>
      </c>
      <c r="P3" s="2">
        <f t="shared" ref="P3:Q3" si="1">SUM(K:K)</f>
        <v>17</v>
      </c>
      <c r="Q3" s="2">
        <f t="shared" si="1"/>
        <v>32</v>
      </c>
    </row>
    <row r="4" spans="1:17" x14ac:dyDescent="0.25">
      <c r="A4" t="s">
        <v>3</v>
      </c>
      <c r="B4">
        <v>2005</v>
      </c>
      <c r="C4" s="1">
        <f t="shared" ref="C4:C21" si="2">ROUNDDOWN(C3+C3*2%,0)</f>
        <v>245</v>
      </c>
      <c r="D4" s="1">
        <f t="shared" ref="D4:D21" si="3">ROUNDDOWN(D3+D3*2.7%,0)</f>
        <v>208</v>
      </c>
      <c r="E4" s="1">
        <f t="shared" ref="E4:E21" si="4">ROUNDDOWN(E3+E3*3%,0)</f>
        <v>219</v>
      </c>
      <c r="F4" s="1">
        <f t="shared" si="0"/>
        <v>324</v>
      </c>
      <c r="I4">
        <f>IF(Tabela15[[#This Row],[Dama]]&gt;300,1,0)</f>
        <v>0</v>
      </c>
      <c r="J4">
        <f>IF(Tabela15[[#This Row],[Granta]]&gt;300,1,0)</f>
        <v>0</v>
      </c>
      <c r="K4">
        <f>IF(Tabela15[[#This Row],[Dorkas]]&gt;300,1,0)</f>
        <v>0</v>
      </c>
      <c r="L4">
        <f>IF(Tabela15[[#This Row],[Lodera]]&gt;300,1,0)</f>
        <v>1</v>
      </c>
    </row>
    <row r="5" spans="1:17" x14ac:dyDescent="0.25">
      <c r="A5" t="s">
        <v>4</v>
      </c>
      <c r="B5">
        <v>2005</v>
      </c>
      <c r="C5" s="1">
        <f t="shared" si="2"/>
        <v>249</v>
      </c>
      <c r="D5" s="1">
        <f t="shared" si="3"/>
        <v>213</v>
      </c>
      <c r="E5" s="1">
        <f t="shared" si="4"/>
        <v>225</v>
      </c>
      <c r="F5" s="1">
        <f t="shared" si="0"/>
        <v>330</v>
      </c>
      <c r="I5">
        <f>IF(Tabela15[[#This Row],[Dama]]&gt;300,1,0)</f>
        <v>0</v>
      </c>
      <c r="J5">
        <f>IF(Tabela15[[#This Row],[Granta]]&gt;300,1,0)</f>
        <v>0</v>
      </c>
      <c r="K5">
        <f>IF(Tabela15[[#This Row],[Dorkas]]&gt;300,1,0)</f>
        <v>0</v>
      </c>
      <c r="L5">
        <f>IF(Tabela15[[#This Row],[Lodera]]&gt;300,1,0)</f>
        <v>1</v>
      </c>
    </row>
    <row r="6" spans="1:17" x14ac:dyDescent="0.25">
      <c r="A6" t="s">
        <v>1</v>
      </c>
      <c r="B6">
        <v>2006</v>
      </c>
      <c r="C6" s="1">
        <f t="shared" si="2"/>
        <v>253</v>
      </c>
      <c r="D6" s="1">
        <f t="shared" si="3"/>
        <v>218</v>
      </c>
      <c r="E6" s="1">
        <f t="shared" si="4"/>
        <v>231</v>
      </c>
      <c r="F6" s="1">
        <f t="shared" si="0"/>
        <v>336</v>
      </c>
      <c r="I6">
        <f>IF(Tabela15[[#This Row],[Dama]]&gt;300,1,0)</f>
        <v>0</v>
      </c>
      <c r="J6">
        <f>IF(Tabela15[[#This Row],[Granta]]&gt;300,1,0)</f>
        <v>0</v>
      </c>
      <c r="K6">
        <f>IF(Tabela15[[#This Row],[Dorkas]]&gt;300,1,0)</f>
        <v>0</v>
      </c>
      <c r="L6">
        <f>IF(Tabela15[[#This Row],[Lodera]]&gt;300,1,0)</f>
        <v>1</v>
      </c>
    </row>
    <row r="7" spans="1:17" x14ac:dyDescent="0.25">
      <c r="A7" t="s">
        <v>2</v>
      </c>
      <c r="B7">
        <v>2006</v>
      </c>
      <c r="C7" s="1">
        <f t="shared" si="2"/>
        <v>258</v>
      </c>
      <c r="D7" s="1">
        <f t="shared" si="3"/>
        <v>223</v>
      </c>
      <c r="E7" s="1">
        <f t="shared" si="4"/>
        <v>237</v>
      </c>
      <c r="F7" s="1">
        <f t="shared" si="0"/>
        <v>342</v>
      </c>
      <c r="I7">
        <f>IF(Tabela15[[#This Row],[Dama]]&gt;300,1,0)</f>
        <v>0</v>
      </c>
      <c r="J7">
        <f>IF(Tabela15[[#This Row],[Granta]]&gt;300,1,0)</f>
        <v>0</v>
      </c>
      <c r="K7">
        <f>IF(Tabela15[[#This Row],[Dorkas]]&gt;300,1,0)</f>
        <v>0</v>
      </c>
      <c r="L7">
        <f>IF(Tabela15[[#This Row],[Lodera]]&gt;300,1,0)</f>
        <v>1</v>
      </c>
    </row>
    <row r="8" spans="1:17" x14ac:dyDescent="0.25">
      <c r="A8" t="s">
        <v>3</v>
      </c>
      <c r="B8">
        <v>2006</v>
      </c>
      <c r="C8" s="1">
        <f t="shared" si="2"/>
        <v>263</v>
      </c>
      <c r="D8" s="1">
        <f t="shared" si="3"/>
        <v>229</v>
      </c>
      <c r="E8" s="1">
        <f t="shared" si="4"/>
        <v>244</v>
      </c>
      <c r="F8" s="1">
        <f t="shared" si="0"/>
        <v>348</v>
      </c>
      <c r="I8">
        <f>IF(Tabela15[[#This Row],[Dama]]&gt;300,1,0)</f>
        <v>0</v>
      </c>
      <c r="J8">
        <f>IF(Tabela15[[#This Row],[Granta]]&gt;300,1,0)</f>
        <v>0</v>
      </c>
      <c r="K8">
        <f>IF(Tabela15[[#This Row],[Dorkas]]&gt;300,1,0)</f>
        <v>0</v>
      </c>
      <c r="L8">
        <f>IF(Tabela15[[#This Row],[Lodera]]&gt;300,1,0)</f>
        <v>1</v>
      </c>
    </row>
    <row r="9" spans="1:17" x14ac:dyDescent="0.25">
      <c r="A9" t="s">
        <v>4</v>
      </c>
      <c r="B9">
        <v>2006</v>
      </c>
      <c r="C9" s="1">
        <f t="shared" si="2"/>
        <v>268</v>
      </c>
      <c r="D9" s="1">
        <f t="shared" si="3"/>
        <v>235</v>
      </c>
      <c r="E9" s="1">
        <f t="shared" si="4"/>
        <v>251</v>
      </c>
      <c r="F9" s="1">
        <f t="shared" si="0"/>
        <v>354</v>
      </c>
      <c r="I9">
        <f>IF(Tabela15[[#This Row],[Dama]]&gt;300,1,0)</f>
        <v>0</v>
      </c>
      <c r="J9">
        <f>IF(Tabela15[[#This Row],[Granta]]&gt;300,1,0)</f>
        <v>0</v>
      </c>
      <c r="K9">
        <f>IF(Tabela15[[#This Row],[Dorkas]]&gt;300,1,0)</f>
        <v>0</v>
      </c>
      <c r="L9">
        <f>IF(Tabela15[[#This Row],[Lodera]]&gt;300,1,0)</f>
        <v>1</v>
      </c>
    </row>
    <row r="10" spans="1:17" x14ac:dyDescent="0.25">
      <c r="A10" t="s">
        <v>1</v>
      </c>
      <c r="B10">
        <v>2007</v>
      </c>
      <c r="C10" s="1">
        <f t="shared" si="2"/>
        <v>273</v>
      </c>
      <c r="D10" s="1">
        <f t="shared" si="3"/>
        <v>241</v>
      </c>
      <c r="E10" s="1">
        <f t="shared" si="4"/>
        <v>258</v>
      </c>
      <c r="F10" s="1">
        <f t="shared" si="0"/>
        <v>361</v>
      </c>
      <c r="I10">
        <f>IF(Tabela15[[#This Row],[Dama]]&gt;300,1,0)</f>
        <v>0</v>
      </c>
      <c r="J10">
        <f>IF(Tabela15[[#This Row],[Granta]]&gt;300,1,0)</f>
        <v>0</v>
      </c>
      <c r="K10">
        <f>IF(Tabela15[[#This Row],[Dorkas]]&gt;300,1,0)</f>
        <v>0</v>
      </c>
      <c r="L10">
        <f>IF(Tabela15[[#This Row],[Lodera]]&gt;300,1,0)</f>
        <v>1</v>
      </c>
    </row>
    <row r="11" spans="1:17" x14ac:dyDescent="0.25">
      <c r="A11" t="s">
        <v>2</v>
      </c>
      <c r="B11">
        <v>2007</v>
      </c>
      <c r="C11" s="1">
        <f t="shared" si="2"/>
        <v>278</v>
      </c>
      <c r="D11" s="1">
        <f t="shared" si="3"/>
        <v>247</v>
      </c>
      <c r="E11" s="1">
        <f t="shared" si="4"/>
        <v>265</v>
      </c>
      <c r="F11" s="1">
        <f t="shared" si="0"/>
        <v>368</v>
      </c>
      <c r="I11">
        <f>IF(Tabela15[[#This Row],[Dama]]&gt;300,1,0)</f>
        <v>0</v>
      </c>
      <c r="J11">
        <f>IF(Tabela15[[#This Row],[Granta]]&gt;300,1,0)</f>
        <v>0</v>
      </c>
      <c r="K11">
        <f>IF(Tabela15[[#This Row],[Dorkas]]&gt;300,1,0)</f>
        <v>0</v>
      </c>
      <c r="L11">
        <f>IF(Tabela15[[#This Row],[Lodera]]&gt;300,1,0)</f>
        <v>1</v>
      </c>
    </row>
    <row r="12" spans="1:17" x14ac:dyDescent="0.25">
      <c r="A12" t="s">
        <v>3</v>
      </c>
      <c r="B12">
        <v>2007</v>
      </c>
      <c r="C12" s="1">
        <f t="shared" si="2"/>
        <v>283</v>
      </c>
      <c r="D12" s="1">
        <f t="shared" si="3"/>
        <v>253</v>
      </c>
      <c r="E12" s="1">
        <f t="shared" si="4"/>
        <v>272</v>
      </c>
      <c r="F12" s="1">
        <f t="shared" si="0"/>
        <v>375</v>
      </c>
      <c r="I12">
        <f>IF(Tabela15[[#This Row],[Dama]]&gt;300,1,0)</f>
        <v>0</v>
      </c>
      <c r="J12">
        <f>IF(Tabela15[[#This Row],[Granta]]&gt;300,1,0)</f>
        <v>0</v>
      </c>
      <c r="K12">
        <f>IF(Tabela15[[#This Row],[Dorkas]]&gt;300,1,0)</f>
        <v>0</v>
      </c>
      <c r="L12">
        <f>IF(Tabela15[[#This Row],[Lodera]]&gt;300,1,0)</f>
        <v>1</v>
      </c>
    </row>
    <row r="13" spans="1:17" x14ac:dyDescent="0.25">
      <c r="A13" t="s">
        <v>4</v>
      </c>
      <c r="B13">
        <v>2007</v>
      </c>
      <c r="C13" s="1">
        <f t="shared" si="2"/>
        <v>288</v>
      </c>
      <c r="D13" s="1">
        <f t="shared" si="3"/>
        <v>259</v>
      </c>
      <c r="E13" s="1">
        <f t="shared" si="4"/>
        <v>280</v>
      </c>
      <c r="F13" s="1">
        <f t="shared" si="0"/>
        <v>382</v>
      </c>
      <c r="I13">
        <f>IF(Tabela15[[#This Row],[Dama]]&gt;300,1,0)</f>
        <v>0</v>
      </c>
      <c r="J13">
        <f>IF(Tabela15[[#This Row],[Granta]]&gt;300,1,0)</f>
        <v>0</v>
      </c>
      <c r="K13">
        <f>IF(Tabela15[[#This Row],[Dorkas]]&gt;300,1,0)</f>
        <v>0</v>
      </c>
      <c r="L13">
        <f>IF(Tabela15[[#This Row],[Lodera]]&gt;300,1,0)</f>
        <v>1</v>
      </c>
    </row>
    <row r="14" spans="1:17" x14ac:dyDescent="0.25">
      <c r="A14" t="s">
        <v>1</v>
      </c>
      <c r="B14">
        <v>2008</v>
      </c>
      <c r="C14" s="1">
        <f t="shared" si="2"/>
        <v>293</v>
      </c>
      <c r="D14" s="1">
        <f t="shared" si="3"/>
        <v>265</v>
      </c>
      <c r="E14" s="1">
        <f t="shared" si="4"/>
        <v>288</v>
      </c>
      <c r="F14" s="1">
        <f t="shared" si="0"/>
        <v>389</v>
      </c>
      <c r="I14">
        <f>IF(Tabela15[[#This Row],[Dama]]&gt;300,1,0)</f>
        <v>0</v>
      </c>
      <c r="J14">
        <f>IF(Tabela15[[#This Row],[Granta]]&gt;300,1,0)</f>
        <v>0</v>
      </c>
      <c r="K14">
        <f>IF(Tabela15[[#This Row],[Dorkas]]&gt;300,1,0)</f>
        <v>0</v>
      </c>
      <c r="L14">
        <f>IF(Tabela15[[#This Row],[Lodera]]&gt;300,1,0)</f>
        <v>1</v>
      </c>
    </row>
    <row r="15" spans="1:17" x14ac:dyDescent="0.25">
      <c r="A15" t="s">
        <v>2</v>
      </c>
      <c r="B15">
        <v>2008</v>
      </c>
      <c r="C15" s="1">
        <f t="shared" si="2"/>
        <v>298</v>
      </c>
      <c r="D15" s="1">
        <f t="shared" si="3"/>
        <v>272</v>
      </c>
      <c r="E15" s="1">
        <f t="shared" si="4"/>
        <v>296</v>
      </c>
      <c r="F15" s="1">
        <f t="shared" si="0"/>
        <v>396</v>
      </c>
      <c r="I15">
        <f>IF(Tabela15[[#This Row],[Dama]]&gt;300,1,0)</f>
        <v>0</v>
      </c>
      <c r="J15">
        <f>IF(Tabela15[[#This Row],[Granta]]&gt;300,1,0)</f>
        <v>0</v>
      </c>
      <c r="K15">
        <f>IF(Tabela15[[#This Row],[Dorkas]]&gt;300,1,0)</f>
        <v>0</v>
      </c>
      <c r="L15">
        <f>IF(Tabela15[[#This Row],[Lodera]]&gt;300,1,0)</f>
        <v>1</v>
      </c>
    </row>
    <row r="16" spans="1:17" x14ac:dyDescent="0.25">
      <c r="A16" t="s">
        <v>3</v>
      </c>
      <c r="B16">
        <v>2008</v>
      </c>
      <c r="C16" s="1">
        <f t="shared" si="2"/>
        <v>303</v>
      </c>
      <c r="D16" s="1">
        <f t="shared" si="3"/>
        <v>279</v>
      </c>
      <c r="E16" s="1">
        <f t="shared" si="4"/>
        <v>304</v>
      </c>
      <c r="F16" s="1">
        <f t="shared" si="0"/>
        <v>403</v>
      </c>
      <c r="I16">
        <f>IF(Tabela15[[#This Row],[Dama]]&gt;300,1,0)</f>
        <v>1</v>
      </c>
      <c r="J16">
        <f>IF(Tabela15[[#This Row],[Granta]]&gt;300,1,0)</f>
        <v>0</v>
      </c>
      <c r="K16">
        <f>IF(Tabela15[[#This Row],[Dorkas]]&gt;300,1,0)</f>
        <v>1</v>
      </c>
      <c r="L16">
        <f>IF(Tabela15[[#This Row],[Lodera]]&gt;300,1,0)</f>
        <v>1</v>
      </c>
    </row>
    <row r="17" spans="1:12" x14ac:dyDescent="0.25">
      <c r="A17" t="s">
        <v>4</v>
      </c>
      <c r="B17">
        <v>2008</v>
      </c>
      <c r="C17" s="1">
        <f t="shared" si="2"/>
        <v>309</v>
      </c>
      <c r="D17" s="1">
        <f t="shared" si="3"/>
        <v>286</v>
      </c>
      <c r="E17" s="1">
        <f t="shared" si="4"/>
        <v>313</v>
      </c>
      <c r="F17" s="1">
        <f t="shared" si="0"/>
        <v>411</v>
      </c>
      <c r="I17">
        <f>IF(Tabela15[[#This Row],[Dama]]&gt;300,1,0)</f>
        <v>1</v>
      </c>
      <c r="J17">
        <f>IF(Tabela15[[#This Row],[Granta]]&gt;300,1,0)</f>
        <v>0</v>
      </c>
      <c r="K17">
        <f>IF(Tabela15[[#This Row],[Dorkas]]&gt;300,1,0)</f>
        <v>1</v>
      </c>
      <c r="L17">
        <f>IF(Tabela15[[#This Row],[Lodera]]&gt;300,1,0)</f>
        <v>1</v>
      </c>
    </row>
    <row r="18" spans="1:12" x14ac:dyDescent="0.25">
      <c r="A18" t="s">
        <v>1</v>
      </c>
      <c r="B18">
        <v>2009</v>
      </c>
      <c r="C18" s="1">
        <f t="shared" si="2"/>
        <v>315</v>
      </c>
      <c r="D18" s="1">
        <f t="shared" si="3"/>
        <v>293</v>
      </c>
      <c r="E18" s="1">
        <f t="shared" si="4"/>
        <v>322</v>
      </c>
      <c r="F18" s="1">
        <f t="shared" si="0"/>
        <v>419</v>
      </c>
      <c r="I18">
        <f>IF(Tabela15[[#This Row],[Dama]]&gt;300,1,0)</f>
        <v>1</v>
      </c>
      <c r="J18">
        <f>IF(Tabela15[[#This Row],[Granta]]&gt;300,1,0)</f>
        <v>0</v>
      </c>
      <c r="K18">
        <f>IF(Tabela15[[#This Row],[Dorkas]]&gt;300,1,0)</f>
        <v>1</v>
      </c>
      <c r="L18">
        <f>IF(Tabela15[[#This Row],[Lodera]]&gt;300,1,0)</f>
        <v>1</v>
      </c>
    </row>
    <row r="19" spans="1:12" x14ac:dyDescent="0.25">
      <c r="A19" t="s">
        <v>2</v>
      </c>
      <c r="B19">
        <v>2009</v>
      </c>
      <c r="C19" s="1">
        <f t="shared" si="2"/>
        <v>321</v>
      </c>
      <c r="D19" s="1">
        <f t="shared" si="3"/>
        <v>300</v>
      </c>
      <c r="E19" s="1">
        <f t="shared" si="4"/>
        <v>331</v>
      </c>
      <c r="F19" s="1">
        <f t="shared" ref="E19:F21" si="5">ROUNDDOWN(F18+F18*2%,0)</f>
        <v>427</v>
      </c>
      <c r="I19">
        <f>IF(Tabela15[[#This Row],[Dama]]&gt;300,1,0)</f>
        <v>1</v>
      </c>
      <c r="J19">
        <f>IF(Tabela15[[#This Row],[Granta]]&gt;300,1,0)</f>
        <v>0</v>
      </c>
      <c r="K19">
        <f>IF(Tabela15[[#This Row],[Dorkas]]&gt;300,1,0)</f>
        <v>1</v>
      </c>
      <c r="L19">
        <f>IF(Tabela15[[#This Row],[Lodera]]&gt;300,1,0)</f>
        <v>1</v>
      </c>
    </row>
    <row r="20" spans="1:12" x14ac:dyDescent="0.25">
      <c r="A20" t="s">
        <v>3</v>
      </c>
      <c r="B20">
        <v>2009</v>
      </c>
      <c r="C20" s="1">
        <f t="shared" si="2"/>
        <v>327</v>
      </c>
      <c r="D20" s="1">
        <f t="shared" si="3"/>
        <v>308</v>
      </c>
      <c r="E20" s="1">
        <f t="shared" si="4"/>
        <v>340</v>
      </c>
      <c r="F20" s="1">
        <f t="shared" si="5"/>
        <v>435</v>
      </c>
      <c r="I20">
        <f>IF(Tabela15[[#This Row],[Dama]]&gt;300,1,0)</f>
        <v>1</v>
      </c>
      <c r="J20">
        <f>IF(Tabela15[[#This Row],[Granta]]&gt;300,1,0)</f>
        <v>1</v>
      </c>
      <c r="K20">
        <f>IF(Tabela15[[#This Row],[Dorkas]]&gt;300,1,0)</f>
        <v>1</v>
      </c>
      <c r="L20">
        <f>IF(Tabela15[[#This Row],[Lodera]]&gt;300,1,0)</f>
        <v>1</v>
      </c>
    </row>
    <row r="21" spans="1:12" x14ac:dyDescent="0.25">
      <c r="A21" t="s">
        <v>4</v>
      </c>
      <c r="B21">
        <v>2009</v>
      </c>
      <c r="C21" s="1">
        <f t="shared" si="2"/>
        <v>333</v>
      </c>
      <c r="D21" s="1">
        <f t="shared" si="3"/>
        <v>316</v>
      </c>
      <c r="E21" s="1">
        <f t="shared" si="4"/>
        <v>350</v>
      </c>
      <c r="F21" s="1">
        <f t="shared" si="5"/>
        <v>443</v>
      </c>
      <c r="I21">
        <f>IF(Tabela15[[#This Row],[Dama]]&gt;300,1,0)</f>
        <v>1</v>
      </c>
      <c r="J21">
        <f>IF(Tabela15[[#This Row],[Granta]]&gt;300,1,0)</f>
        <v>1</v>
      </c>
      <c r="K21">
        <f>IF(Tabela15[[#This Row],[Dorkas]]&gt;300,1,0)</f>
        <v>1</v>
      </c>
      <c r="L21">
        <f>IF(Tabela15[[#This Row],[Lodera]]&gt;300,1,0)</f>
        <v>1</v>
      </c>
    </row>
    <row r="22" spans="1:12" x14ac:dyDescent="0.25">
      <c r="A22" t="s">
        <v>1</v>
      </c>
      <c r="B22">
        <v>2010</v>
      </c>
      <c r="C22">
        <v>333</v>
      </c>
      <c r="D22">
        <v>316</v>
      </c>
      <c r="E22">
        <v>350</v>
      </c>
      <c r="F22">
        <v>443</v>
      </c>
      <c r="I22">
        <f>IF(Tabela15[[#This Row],[Dama]]&gt;300,1,0)</f>
        <v>1</v>
      </c>
      <c r="J22">
        <f>IF(Tabela15[[#This Row],[Granta]]&gt;300,1,0)</f>
        <v>1</v>
      </c>
      <c r="K22">
        <f>IF(Tabela15[[#This Row],[Dorkas]]&gt;300,1,0)</f>
        <v>1</v>
      </c>
      <c r="L22">
        <f>IF(Tabela15[[#This Row],[Lodera]]&gt;300,1,0)</f>
        <v>1</v>
      </c>
    </row>
    <row r="23" spans="1:12" x14ac:dyDescent="0.25">
      <c r="A23" t="s">
        <v>2</v>
      </c>
      <c r="B23">
        <v>2010</v>
      </c>
      <c r="C23">
        <v>333</v>
      </c>
      <c r="D23">
        <v>316</v>
      </c>
      <c r="E23">
        <v>350</v>
      </c>
      <c r="F23">
        <v>443</v>
      </c>
      <c r="I23">
        <f>IF(Tabela15[[#This Row],[Dama]]&gt;300,1,0)</f>
        <v>1</v>
      </c>
      <c r="J23">
        <f>IF(Tabela15[[#This Row],[Granta]]&gt;300,1,0)</f>
        <v>1</v>
      </c>
      <c r="K23">
        <f>IF(Tabela15[[#This Row],[Dorkas]]&gt;300,1,0)</f>
        <v>1</v>
      </c>
      <c r="L23">
        <f>IF(Tabela15[[#This Row],[Lodera]]&gt;300,1,0)</f>
        <v>1</v>
      </c>
    </row>
    <row r="24" spans="1:12" x14ac:dyDescent="0.25">
      <c r="A24" t="s">
        <v>3</v>
      </c>
      <c r="B24">
        <v>2010</v>
      </c>
      <c r="C24">
        <v>333</v>
      </c>
      <c r="D24">
        <v>316</v>
      </c>
      <c r="E24">
        <v>350</v>
      </c>
      <c r="F24">
        <v>443</v>
      </c>
      <c r="I24">
        <f>IF(Tabela15[[#This Row],[Dama]]&gt;300,1,0)</f>
        <v>1</v>
      </c>
      <c r="J24">
        <f>IF(Tabela15[[#This Row],[Granta]]&gt;300,1,0)</f>
        <v>1</v>
      </c>
      <c r="K24">
        <f>IF(Tabela15[[#This Row],[Dorkas]]&gt;300,1,0)</f>
        <v>1</v>
      </c>
      <c r="L24">
        <f>IF(Tabela15[[#This Row],[Lodera]]&gt;300,1,0)</f>
        <v>1</v>
      </c>
    </row>
    <row r="25" spans="1:12" x14ac:dyDescent="0.25">
      <c r="A25" t="s">
        <v>4</v>
      </c>
      <c r="B25">
        <v>2010</v>
      </c>
      <c r="C25">
        <v>333</v>
      </c>
      <c r="D25">
        <v>316</v>
      </c>
      <c r="E25">
        <v>350</v>
      </c>
      <c r="F25">
        <v>443</v>
      </c>
      <c r="I25">
        <f>IF(Tabela15[[#This Row],[Dama]]&gt;300,1,0)</f>
        <v>1</v>
      </c>
      <c r="J25">
        <f>IF(Tabela15[[#This Row],[Granta]]&gt;300,1,0)</f>
        <v>1</v>
      </c>
      <c r="K25">
        <f>IF(Tabela15[[#This Row],[Dorkas]]&gt;300,1,0)</f>
        <v>1</v>
      </c>
      <c r="L25">
        <f>IF(Tabela15[[#This Row],[Lodera]]&gt;300,1,0)</f>
        <v>1</v>
      </c>
    </row>
    <row r="26" spans="1:12" x14ac:dyDescent="0.25">
      <c r="A26" t="s">
        <v>1</v>
      </c>
      <c r="B26">
        <v>2011</v>
      </c>
      <c r="C26" s="1">
        <f>ROUNDDOWN(C25-C25*1%,0)</f>
        <v>329</v>
      </c>
      <c r="D26" s="1">
        <f>ROUNDDOWN(D25-D25*1.2%,0)</f>
        <v>312</v>
      </c>
      <c r="E26" s="1">
        <f>ROUNDDOWN(E25-E25*1.9%,0)</f>
        <v>343</v>
      </c>
      <c r="F26" s="1">
        <f>ROUNDDOWN(F25-F25*2.5%,0)</f>
        <v>431</v>
      </c>
      <c r="I26">
        <f>IF(Tabela15[[#This Row],[Dama]]&gt;300,1,0)</f>
        <v>1</v>
      </c>
      <c r="J26">
        <f>IF(Tabela15[[#This Row],[Granta]]&gt;300,1,0)</f>
        <v>1</v>
      </c>
      <c r="K26">
        <f>IF(Tabela15[[#This Row],[Dorkas]]&gt;300,1,0)</f>
        <v>1</v>
      </c>
      <c r="L26">
        <f>IF(Tabela15[[#This Row],[Lodera]]&gt;300,1,0)</f>
        <v>1</v>
      </c>
    </row>
    <row r="27" spans="1:12" x14ac:dyDescent="0.25">
      <c r="A27" t="s">
        <v>2</v>
      </c>
      <c r="B27">
        <v>2011</v>
      </c>
      <c r="C27" s="1">
        <f t="shared" ref="C27:C33" si="6">ROUNDDOWN(C26-C26*1%,0)</f>
        <v>325</v>
      </c>
      <c r="D27" s="1">
        <f t="shared" ref="D27:D33" si="7">ROUNDDOWN(D26-D26*1.2%,0)</f>
        <v>308</v>
      </c>
      <c r="E27" s="1">
        <f t="shared" ref="E27:E33" si="8">ROUNDDOWN(E26-E26*1.9%,0)</f>
        <v>336</v>
      </c>
      <c r="F27" s="1">
        <f t="shared" ref="F27:F33" si="9">ROUNDDOWN(F26-F26*2.5%,0)</f>
        <v>420</v>
      </c>
      <c r="I27">
        <f>IF(Tabela15[[#This Row],[Dama]]&gt;300,1,0)</f>
        <v>1</v>
      </c>
      <c r="J27">
        <f>IF(Tabela15[[#This Row],[Granta]]&gt;300,1,0)</f>
        <v>1</v>
      </c>
      <c r="K27">
        <f>IF(Tabela15[[#This Row],[Dorkas]]&gt;300,1,0)</f>
        <v>1</v>
      </c>
      <c r="L27">
        <f>IF(Tabela15[[#This Row],[Lodera]]&gt;300,1,0)</f>
        <v>1</v>
      </c>
    </row>
    <row r="28" spans="1:12" x14ac:dyDescent="0.25">
      <c r="A28" t="s">
        <v>3</v>
      </c>
      <c r="B28">
        <v>2011</v>
      </c>
      <c r="C28" s="1">
        <f t="shared" si="6"/>
        <v>321</v>
      </c>
      <c r="D28" s="1">
        <f t="shared" si="7"/>
        <v>304</v>
      </c>
      <c r="E28" s="1">
        <f t="shared" si="8"/>
        <v>329</v>
      </c>
      <c r="F28" s="1">
        <f t="shared" si="9"/>
        <v>409</v>
      </c>
      <c r="I28">
        <f>IF(Tabela15[[#This Row],[Dama]]&gt;300,1,0)</f>
        <v>1</v>
      </c>
      <c r="J28">
        <f>IF(Tabela15[[#This Row],[Granta]]&gt;300,1,0)</f>
        <v>1</v>
      </c>
      <c r="K28">
        <f>IF(Tabela15[[#This Row],[Dorkas]]&gt;300,1,0)</f>
        <v>1</v>
      </c>
      <c r="L28">
        <f>IF(Tabela15[[#This Row],[Lodera]]&gt;300,1,0)</f>
        <v>1</v>
      </c>
    </row>
    <row r="29" spans="1:12" x14ac:dyDescent="0.25">
      <c r="A29" t="s">
        <v>4</v>
      </c>
      <c r="B29">
        <v>2011</v>
      </c>
      <c r="C29" s="1">
        <f t="shared" si="6"/>
        <v>317</v>
      </c>
      <c r="D29" s="1">
        <f t="shared" si="7"/>
        <v>300</v>
      </c>
      <c r="E29" s="1">
        <f t="shared" si="8"/>
        <v>322</v>
      </c>
      <c r="F29" s="1">
        <f t="shared" si="9"/>
        <v>398</v>
      </c>
      <c r="I29">
        <f>IF(Tabela15[[#This Row],[Dama]]&gt;300,1,0)</f>
        <v>1</v>
      </c>
      <c r="J29">
        <f>IF(Tabela15[[#This Row],[Granta]]&gt;300,1,0)</f>
        <v>0</v>
      </c>
      <c r="K29">
        <f>IF(Tabela15[[#This Row],[Dorkas]]&gt;300,1,0)</f>
        <v>1</v>
      </c>
      <c r="L29">
        <f>IF(Tabela15[[#This Row],[Lodera]]&gt;300,1,0)</f>
        <v>1</v>
      </c>
    </row>
    <row r="30" spans="1:12" x14ac:dyDescent="0.25">
      <c r="A30" t="s">
        <v>1</v>
      </c>
      <c r="B30">
        <v>2012</v>
      </c>
      <c r="C30" s="1">
        <f t="shared" si="6"/>
        <v>313</v>
      </c>
      <c r="D30" s="1">
        <f t="shared" si="7"/>
        <v>296</v>
      </c>
      <c r="E30" s="1">
        <f t="shared" si="8"/>
        <v>315</v>
      </c>
      <c r="F30" s="1">
        <f t="shared" si="9"/>
        <v>388</v>
      </c>
      <c r="I30">
        <f>IF(Tabela15[[#This Row],[Dama]]&gt;300,1,0)</f>
        <v>1</v>
      </c>
      <c r="J30">
        <f>IF(Tabela15[[#This Row],[Granta]]&gt;300,1,0)</f>
        <v>0</v>
      </c>
      <c r="K30">
        <f>IF(Tabela15[[#This Row],[Dorkas]]&gt;300,1,0)</f>
        <v>1</v>
      </c>
      <c r="L30">
        <f>IF(Tabela15[[#This Row],[Lodera]]&gt;300,1,0)</f>
        <v>1</v>
      </c>
    </row>
    <row r="31" spans="1:12" x14ac:dyDescent="0.25">
      <c r="A31" t="s">
        <v>2</v>
      </c>
      <c r="B31">
        <v>2012</v>
      </c>
      <c r="C31" s="1">
        <f t="shared" si="6"/>
        <v>309</v>
      </c>
      <c r="D31" s="1">
        <f t="shared" si="7"/>
        <v>292</v>
      </c>
      <c r="E31" s="1">
        <f t="shared" si="8"/>
        <v>309</v>
      </c>
      <c r="F31" s="1">
        <f t="shared" si="9"/>
        <v>378</v>
      </c>
      <c r="I31">
        <f>IF(Tabela15[[#This Row],[Dama]]&gt;300,1,0)</f>
        <v>1</v>
      </c>
      <c r="J31">
        <f>IF(Tabela15[[#This Row],[Granta]]&gt;300,1,0)</f>
        <v>0</v>
      </c>
      <c r="K31">
        <f>IF(Tabela15[[#This Row],[Dorkas]]&gt;300,1,0)</f>
        <v>1</v>
      </c>
      <c r="L31">
        <f>IF(Tabela15[[#This Row],[Lodera]]&gt;300,1,0)</f>
        <v>1</v>
      </c>
    </row>
    <row r="32" spans="1:12" x14ac:dyDescent="0.25">
      <c r="A32" t="s">
        <v>3</v>
      </c>
      <c r="B32">
        <v>2012</v>
      </c>
      <c r="C32" s="1">
        <f t="shared" si="6"/>
        <v>305</v>
      </c>
      <c r="D32" s="1">
        <f t="shared" si="7"/>
        <v>288</v>
      </c>
      <c r="E32" s="1">
        <f t="shared" si="8"/>
        <v>303</v>
      </c>
      <c r="F32" s="1">
        <f t="shared" si="9"/>
        <v>368</v>
      </c>
      <c r="I32">
        <f>IF(Tabela15[[#This Row],[Dama]]&gt;300,1,0)</f>
        <v>1</v>
      </c>
      <c r="J32">
        <f>IF(Tabela15[[#This Row],[Granta]]&gt;300,1,0)</f>
        <v>0</v>
      </c>
      <c r="K32">
        <f>IF(Tabela15[[#This Row],[Dorkas]]&gt;300,1,0)</f>
        <v>1</v>
      </c>
      <c r="L32">
        <f>IF(Tabela15[[#This Row],[Lodera]]&gt;300,1,0)</f>
        <v>1</v>
      </c>
    </row>
    <row r="33" spans="1:12" x14ac:dyDescent="0.25">
      <c r="A33" t="s">
        <v>4</v>
      </c>
      <c r="B33">
        <v>2012</v>
      </c>
      <c r="C33" s="1">
        <f t="shared" si="6"/>
        <v>301</v>
      </c>
      <c r="D33" s="1">
        <f t="shared" si="7"/>
        <v>284</v>
      </c>
      <c r="E33" s="1">
        <f t="shared" si="8"/>
        <v>297</v>
      </c>
      <c r="F33" s="1">
        <f t="shared" si="9"/>
        <v>358</v>
      </c>
      <c r="I33">
        <f>IF(Tabela15[[#This Row],[Dama]]&gt;300,1,0)</f>
        <v>1</v>
      </c>
      <c r="J33">
        <f>IF(Tabela15[[#This Row],[Granta]]&gt;300,1,0)</f>
        <v>0</v>
      </c>
      <c r="K33">
        <f>IF(Tabela15[[#This Row],[Dorkas]]&gt;300,1,0)</f>
        <v>0</v>
      </c>
      <c r="L33">
        <f>IF(Tabela15[[#This Row],[Lodera]]&gt;300,1,0)</f>
        <v>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749BB-7148-4F09-BB92-8DCFB625E082}">
  <dimension ref="A1:I33"/>
  <sheetViews>
    <sheetView workbookViewId="0">
      <selection activeCell="H14" sqref="H14"/>
    </sheetView>
  </sheetViews>
  <sheetFormatPr defaultRowHeight="15" x14ac:dyDescent="0.25"/>
  <cols>
    <col min="1" max="1" width="15.28515625" customWidth="1"/>
    <col min="3" max="3" width="10.140625" bestFit="1" customWidth="1"/>
    <col min="9" max="9" width="37.140625" customWidth="1"/>
  </cols>
  <sheetData>
    <row r="1" spans="1:9" x14ac:dyDescent="0.25">
      <c r="A1" t="s">
        <v>0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9" x14ac:dyDescent="0.25">
      <c r="A2" t="s">
        <v>1</v>
      </c>
      <c r="B2">
        <v>2005</v>
      </c>
      <c r="C2">
        <v>237</v>
      </c>
      <c r="D2">
        <v>198</v>
      </c>
      <c r="E2">
        <v>207</v>
      </c>
      <c r="F2">
        <v>312</v>
      </c>
    </row>
    <row r="3" spans="1:9" x14ac:dyDescent="0.25">
      <c r="A3" t="s">
        <v>2</v>
      </c>
      <c r="B3">
        <v>2005</v>
      </c>
      <c r="C3" s="1">
        <f>ROUNDDOWN(C2+C2*2%,0)</f>
        <v>241</v>
      </c>
      <c r="D3" s="1">
        <f>ROUNDDOWN(D2+D2*2.7%,0)</f>
        <v>203</v>
      </c>
      <c r="E3" s="1">
        <f>ROUNDDOWN(E2+E2*3%,0)</f>
        <v>213</v>
      </c>
      <c r="F3" s="1">
        <f t="shared" ref="E3:F18" si="0">ROUNDDOWN(F2+F2*2%,0)</f>
        <v>318</v>
      </c>
      <c r="I3" s="2" t="s">
        <v>10</v>
      </c>
    </row>
    <row r="4" spans="1:9" x14ac:dyDescent="0.25">
      <c r="A4" t="s">
        <v>3</v>
      </c>
      <c r="B4">
        <v>2005</v>
      </c>
      <c r="C4" s="1">
        <f t="shared" ref="C4:C21" si="1">ROUNDDOWN(C3+C3*2%,0)</f>
        <v>245</v>
      </c>
      <c r="D4" s="1">
        <f t="shared" ref="D4:D21" si="2">ROUNDDOWN(D3+D3*2.7%,0)</f>
        <v>208</v>
      </c>
      <c r="E4" s="1">
        <f t="shared" ref="E4:E21" si="3">ROUNDDOWN(E3+E3*3%,0)</f>
        <v>219</v>
      </c>
      <c r="F4" s="1">
        <f t="shared" si="0"/>
        <v>324</v>
      </c>
      <c r="I4" s="2">
        <f>SUM(C2:F25)</f>
        <v>29368</v>
      </c>
    </row>
    <row r="5" spans="1:9" x14ac:dyDescent="0.25">
      <c r="A5" t="s">
        <v>4</v>
      </c>
      <c r="B5">
        <v>2005</v>
      </c>
      <c r="C5" s="1">
        <f t="shared" si="1"/>
        <v>249</v>
      </c>
      <c r="D5" s="1">
        <f t="shared" si="2"/>
        <v>213</v>
      </c>
      <c r="E5" s="1">
        <f t="shared" si="3"/>
        <v>225</v>
      </c>
      <c r="F5" s="1">
        <f t="shared" si="0"/>
        <v>330</v>
      </c>
    </row>
    <row r="6" spans="1:9" x14ac:dyDescent="0.25">
      <c r="A6" t="s">
        <v>1</v>
      </c>
      <c r="B6">
        <v>2006</v>
      </c>
      <c r="C6" s="1">
        <f t="shared" si="1"/>
        <v>253</v>
      </c>
      <c r="D6" s="1">
        <f t="shared" si="2"/>
        <v>218</v>
      </c>
      <c r="E6" s="1">
        <f t="shared" si="3"/>
        <v>231</v>
      </c>
      <c r="F6" s="1">
        <f t="shared" si="0"/>
        <v>336</v>
      </c>
    </row>
    <row r="7" spans="1:9" x14ac:dyDescent="0.25">
      <c r="A7" t="s">
        <v>2</v>
      </c>
      <c r="B7">
        <v>2006</v>
      </c>
      <c r="C7" s="1">
        <f t="shared" si="1"/>
        <v>258</v>
      </c>
      <c r="D7" s="1">
        <f t="shared" si="2"/>
        <v>223</v>
      </c>
      <c r="E7" s="1">
        <f t="shared" si="3"/>
        <v>237</v>
      </c>
      <c r="F7" s="1">
        <f t="shared" si="0"/>
        <v>342</v>
      </c>
    </row>
    <row r="8" spans="1:9" x14ac:dyDescent="0.25">
      <c r="A8" t="s">
        <v>3</v>
      </c>
      <c r="B8">
        <v>2006</v>
      </c>
      <c r="C8" s="1">
        <f t="shared" si="1"/>
        <v>263</v>
      </c>
      <c r="D8" s="1">
        <f t="shared" si="2"/>
        <v>229</v>
      </c>
      <c r="E8" s="1">
        <f t="shared" si="3"/>
        <v>244</v>
      </c>
      <c r="F8" s="1">
        <f t="shared" si="0"/>
        <v>348</v>
      </c>
    </row>
    <row r="9" spans="1:9" x14ac:dyDescent="0.25">
      <c r="A9" t="s">
        <v>4</v>
      </c>
      <c r="B9">
        <v>2006</v>
      </c>
      <c r="C9" s="1">
        <f t="shared" si="1"/>
        <v>268</v>
      </c>
      <c r="D9" s="1">
        <f t="shared" si="2"/>
        <v>235</v>
      </c>
      <c r="E9" s="1">
        <f t="shared" si="3"/>
        <v>251</v>
      </c>
      <c r="F9" s="1">
        <f t="shared" si="0"/>
        <v>354</v>
      </c>
    </row>
    <row r="10" spans="1:9" x14ac:dyDescent="0.25">
      <c r="A10" t="s">
        <v>1</v>
      </c>
      <c r="B10">
        <v>2007</v>
      </c>
      <c r="C10" s="1">
        <f t="shared" si="1"/>
        <v>273</v>
      </c>
      <c r="D10" s="1">
        <f t="shared" si="2"/>
        <v>241</v>
      </c>
      <c r="E10" s="1">
        <f t="shared" si="3"/>
        <v>258</v>
      </c>
      <c r="F10" s="1">
        <f t="shared" si="0"/>
        <v>361</v>
      </c>
    </row>
    <row r="11" spans="1:9" x14ac:dyDescent="0.25">
      <c r="A11" t="s">
        <v>2</v>
      </c>
      <c r="B11">
        <v>2007</v>
      </c>
      <c r="C11" s="1">
        <f t="shared" si="1"/>
        <v>278</v>
      </c>
      <c r="D11" s="1">
        <f t="shared" si="2"/>
        <v>247</v>
      </c>
      <c r="E11" s="1">
        <f t="shared" si="3"/>
        <v>265</v>
      </c>
      <c r="F11" s="1">
        <f t="shared" si="0"/>
        <v>368</v>
      </c>
    </row>
    <row r="12" spans="1:9" x14ac:dyDescent="0.25">
      <c r="A12" t="s">
        <v>3</v>
      </c>
      <c r="B12">
        <v>2007</v>
      </c>
      <c r="C12" s="1">
        <f t="shared" si="1"/>
        <v>283</v>
      </c>
      <c r="D12" s="1">
        <f t="shared" si="2"/>
        <v>253</v>
      </c>
      <c r="E12" s="1">
        <f t="shared" si="3"/>
        <v>272</v>
      </c>
      <c r="F12" s="1">
        <f t="shared" si="0"/>
        <v>375</v>
      </c>
    </row>
    <row r="13" spans="1:9" x14ac:dyDescent="0.25">
      <c r="A13" t="s">
        <v>4</v>
      </c>
      <c r="B13">
        <v>2007</v>
      </c>
      <c r="C13" s="1">
        <f t="shared" si="1"/>
        <v>288</v>
      </c>
      <c r="D13" s="1">
        <f t="shared" si="2"/>
        <v>259</v>
      </c>
      <c r="E13" s="1">
        <f t="shared" si="3"/>
        <v>280</v>
      </c>
      <c r="F13" s="1">
        <f t="shared" si="0"/>
        <v>382</v>
      </c>
    </row>
    <row r="14" spans="1:9" x14ac:dyDescent="0.25">
      <c r="A14" t="s">
        <v>1</v>
      </c>
      <c r="B14">
        <v>2008</v>
      </c>
      <c r="C14" s="1">
        <f t="shared" si="1"/>
        <v>293</v>
      </c>
      <c r="D14" s="1">
        <f t="shared" si="2"/>
        <v>265</v>
      </c>
      <c r="E14" s="1">
        <f t="shared" si="3"/>
        <v>288</v>
      </c>
      <c r="F14" s="1">
        <f t="shared" si="0"/>
        <v>389</v>
      </c>
    </row>
    <row r="15" spans="1:9" x14ac:dyDescent="0.25">
      <c r="A15" t="s">
        <v>2</v>
      </c>
      <c r="B15">
        <v>2008</v>
      </c>
      <c r="C15" s="1">
        <f t="shared" si="1"/>
        <v>298</v>
      </c>
      <c r="D15" s="1">
        <f t="shared" si="2"/>
        <v>272</v>
      </c>
      <c r="E15" s="1">
        <f t="shared" si="3"/>
        <v>296</v>
      </c>
      <c r="F15" s="1">
        <f t="shared" si="0"/>
        <v>396</v>
      </c>
    </row>
    <row r="16" spans="1:9" x14ac:dyDescent="0.25">
      <c r="A16" t="s">
        <v>3</v>
      </c>
      <c r="B16">
        <v>2008</v>
      </c>
      <c r="C16" s="1">
        <f t="shared" si="1"/>
        <v>303</v>
      </c>
      <c r="D16" s="1">
        <f t="shared" si="2"/>
        <v>279</v>
      </c>
      <c r="E16" s="1">
        <f t="shared" si="3"/>
        <v>304</v>
      </c>
      <c r="F16" s="1">
        <f t="shared" si="0"/>
        <v>403</v>
      </c>
    </row>
    <row r="17" spans="1:6" x14ac:dyDescent="0.25">
      <c r="A17" t="s">
        <v>4</v>
      </c>
      <c r="B17">
        <v>2008</v>
      </c>
      <c r="C17" s="1">
        <f t="shared" si="1"/>
        <v>309</v>
      </c>
      <c r="D17" s="1">
        <f t="shared" si="2"/>
        <v>286</v>
      </c>
      <c r="E17" s="1">
        <f t="shared" si="3"/>
        <v>313</v>
      </c>
      <c r="F17" s="1">
        <f t="shared" si="0"/>
        <v>411</v>
      </c>
    </row>
    <row r="18" spans="1:6" x14ac:dyDescent="0.25">
      <c r="A18" t="s">
        <v>1</v>
      </c>
      <c r="B18">
        <v>2009</v>
      </c>
      <c r="C18" s="1">
        <f t="shared" si="1"/>
        <v>315</v>
      </c>
      <c r="D18" s="1">
        <f t="shared" si="2"/>
        <v>293</v>
      </c>
      <c r="E18" s="1">
        <f t="shared" si="3"/>
        <v>322</v>
      </c>
      <c r="F18" s="1">
        <f t="shared" si="0"/>
        <v>419</v>
      </c>
    </row>
    <row r="19" spans="1:6" x14ac:dyDescent="0.25">
      <c r="A19" t="s">
        <v>2</v>
      </c>
      <c r="B19">
        <v>2009</v>
      </c>
      <c r="C19" s="1">
        <f t="shared" si="1"/>
        <v>321</v>
      </c>
      <c r="D19" s="1">
        <f t="shared" si="2"/>
        <v>300</v>
      </c>
      <c r="E19" s="1">
        <f t="shared" si="3"/>
        <v>331</v>
      </c>
      <c r="F19" s="1">
        <f t="shared" ref="E19:F21" si="4">ROUNDDOWN(F18+F18*2%,0)</f>
        <v>427</v>
      </c>
    </row>
    <row r="20" spans="1:6" x14ac:dyDescent="0.25">
      <c r="A20" t="s">
        <v>3</v>
      </c>
      <c r="B20">
        <v>2009</v>
      </c>
      <c r="C20" s="1">
        <f t="shared" si="1"/>
        <v>327</v>
      </c>
      <c r="D20" s="1">
        <f t="shared" si="2"/>
        <v>308</v>
      </c>
      <c r="E20" s="1">
        <f t="shared" si="3"/>
        <v>340</v>
      </c>
      <c r="F20" s="1">
        <f t="shared" si="4"/>
        <v>435</v>
      </c>
    </row>
    <row r="21" spans="1:6" x14ac:dyDescent="0.25">
      <c r="A21" t="s">
        <v>4</v>
      </c>
      <c r="B21">
        <v>2009</v>
      </c>
      <c r="C21" s="1">
        <f t="shared" si="1"/>
        <v>333</v>
      </c>
      <c r="D21" s="1">
        <f t="shared" si="2"/>
        <v>316</v>
      </c>
      <c r="E21" s="1">
        <f t="shared" si="3"/>
        <v>350</v>
      </c>
      <c r="F21" s="1">
        <f t="shared" si="4"/>
        <v>443</v>
      </c>
    </row>
    <row r="22" spans="1:6" x14ac:dyDescent="0.25">
      <c r="A22" t="s">
        <v>1</v>
      </c>
      <c r="B22">
        <v>2010</v>
      </c>
      <c r="C22">
        <v>333</v>
      </c>
      <c r="D22">
        <v>316</v>
      </c>
      <c r="E22">
        <v>350</v>
      </c>
      <c r="F22">
        <v>443</v>
      </c>
    </row>
    <row r="23" spans="1:6" x14ac:dyDescent="0.25">
      <c r="A23" t="s">
        <v>2</v>
      </c>
      <c r="B23">
        <v>2010</v>
      </c>
      <c r="C23">
        <v>333</v>
      </c>
      <c r="D23">
        <v>316</v>
      </c>
      <c r="E23">
        <v>350</v>
      </c>
      <c r="F23">
        <v>443</v>
      </c>
    </row>
    <row r="24" spans="1:6" x14ac:dyDescent="0.25">
      <c r="A24" t="s">
        <v>3</v>
      </c>
      <c r="B24">
        <v>2010</v>
      </c>
      <c r="C24">
        <v>333</v>
      </c>
      <c r="D24">
        <v>316</v>
      </c>
      <c r="E24">
        <v>350</v>
      </c>
      <c r="F24">
        <v>443</v>
      </c>
    </row>
    <row r="25" spans="1:6" x14ac:dyDescent="0.25">
      <c r="A25" t="s">
        <v>4</v>
      </c>
      <c r="B25">
        <v>2010</v>
      </c>
      <c r="C25">
        <v>333</v>
      </c>
      <c r="D25">
        <v>316</v>
      </c>
      <c r="E25">
        <v>350</v>
      </c>
      <c r="F25">
        <v>443</v>
      </c>
    </row>
    <row r="26" spans="1:6" x14ac:dyDescent="0.25">
      <c r="A26" t="s">
        <v>1</v>
      </c>
      <c r="B26">
        <v>2011</v>
      </c>
      <c r="C26" s="1">
        <f>ROUNDDOWN(C25-C25*1%,0)</f>
        <v>329</v>
      </c>
      <c r="D26" s="1">
        <f>ROUNDDOWN(D25-D25*1.2%,0)</f>
        <v>312</v>
      </c>
      <c r="E26" s="1">
        <f>ROUNDDOWN(E25-E25*1.9%,0)</f>
        <v>343</v>
      </c>
      <c r="F26" s="1">
        <f>ROUNDDOWN(F25-F25*2.5%,0)</f>
        <v>431</v>
      </c>
    </row>
    <row r="27" spans="1:6" x14ac:dyDescent="0.25">
      <c r="A27" t="s">
        <v>2</v>
      </c>
      <c r="B27">
        <v>2011</v>
      </c>
      <c r="C27" s="1">
        <f t="shared" ref="C27:C33" si="5">ROUNDDOWN(C26-C26*1%,0)</f>
        <v>325</v>
      </c>
      <c r="D27" s="1">
        <f t="shared" ref="D27:D33" si="6">ROUNDDOWN(D26-D26*1.2%,0)</f>
        <v>308</v>
      </c>
      <c r="E27" s="1">
        <f t="shared" ref="E27:E33" si="7">ROUNDDOWN(E26-E26*1.9%,0)</f>
        <v>336</v>
      </c>
      <c r="F27" s="1">
        <f t="shared" ref="F27:F33" si="8">ROUNDDOWN(F26-F26*2.5%,0)</f>
        <v>420</v>
      </c>
    </row>
    <row r="28" spans="1:6" x14ac:dyDescent="0.25">
      <c r="A28" t="s">
        <v>3</v>
      </c>
      <c r="B28">
        <v>2011</v>
      </c>
      <c r="C28" s="1">
        <f t="shared" si="5"/>
        <v>321</v>
      </c>
      <c r="D28" s="1">
        <f t="shared" si="6"/>
        <v>304</v>
      </c>
      <c r="E28" s="1">
        <f t="shared" si="7"/>
        <v>329</v>
      </c>
      <c r="F28" s="1">
        <f t="shared" si="8"/>
        <v>409</v>
      </c>
    </row>
    <row r="29" spans="1:6" x14ac:dyDescent="0.25">
      <c r="A29" t="s">
        <v>4</v>
      </c>
      <c r="B29">
        <v>2011</v>
      </c>
      <c r="C29" s="1">
        <f t="shared" si="5"/>
        <v>317</v>
      </c>
      <c r="D29" s="1">
        <f t="shared" si="6"/>
        <v>300</v>
      </c>
      <c r="E29" s="1">
        <f t="shared" si="7"/>
        <v>322</v>
      </c>
      <c r="F29" s="1">
        <f t="shared" si="8"/>
        <v>398</v>
      </c>
    </row>
    <row r="30" spans="1:6" x14ac:dyDescent="0.25">
      <c r="A30" t="s">
        <v>1</v>
      </c>
      <c r="B30">
        <v>2012</v>
      </c>
      <c r="C30" s="1">
        <f t="shared" si="5"/>
        <v>313</v>
      </c>
      <c r="D30" s="1">
        <f t="shared" si="6"/>
        <v>296</v>
      </c>
      <c r="E30" s="1">
        <f t="shared" si="7"/>
        <v>315</v>
      </c>
      <c r="F30" s="1">
        <f t="shared" si="8"/>
        <v>388</v>
      </c>
    </row>
    <row r="31" spans="1:6" x14ac:dyDescent="0.25">
      <c r="A31" t="s">
        <v>2</v>
      </c>
      <c r="B31">
        <v>2012</v>
      </c>
      <c r="C31" s="1">
        <f t="shared" si="5"/>
        <v>309</v>
      </c>
      <c r="D31" s="1">
        <f t="shared" si="6"/>
        <v>292</v>
      </c>
      <c r="E31" s="1">
        <f t="shared" si="7"/>
        <v>309</v>
      </c>
      <c r="F31" s="1">
        <f t="shared" si="8"/>
        <v>378</v>
      </c>
    </row>
    <row r="32" spans="1:6" x14ac:dyDescent="0.25">
      <c r="A32" t="s">
        <v>3</v>
      </c>
      <c r="B32">
        <v>2012</v>
      </c>
      <c r="C32" s="1">
        <f t="shared" si="5"/>
        <v>305</v>
      </c>
      <c r="D32" s="1">
        <f t="shared" si="6"/>
        <v>288</v>
      </c>
      <c r="E32" s="1">
        <f t="shared" si="7"/>
        <v>303</v>
      </c>
      <c r="F32" s="1">
        <f t="shared" si="8"/>
        <v>368</v>
      </c>
    </row>
    <row r="33" spans="1:6" x14ac:dyDescent="0.25">
      <c r="A33" t="s">
        <v>4</v>
      </c>
      <c r="B33">
        <v>2012</v>
      </c>
      <c r="C33" s="1">
        <f t="shared" si="5"/>
        <v>301</v>
      </c>
      <c r="D33" s="1">
        <f t="shared" si="6"/>
        <v>284</v>
      </c>
      <c r="E33" s="1">
        <f t="shared" si="7"/>
        <v>297</v>
      </c>
      <c r="F33" s="1">
        <f t="shared" si="8"/>
        <v>358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76373B-8E1A-43CD-AEC8-29AA03EF6A13}">
  <dimension ref="A1:O33"/>
  <sheetViews>
    <sheetView tabSelected="1" workbookViewId="0">
      <selection activeCell="H24" sqref="H24"/>
    </sheetView>
  </sheetViews>
  <sheetFormatPr defaultRowHeight="15" x14ac:dyDescent="0.25"/>
  <cols>
    <col min="1" max="1" width="15.28515625" customWidth="1"/>
    <col min="3" max="3" width="10.140625" bestFit="1" customWidth="1"/>
    <col min="11" max="11" width="17.7109375" bestFit="1" customWidth="1"/>
    <col min="12" max="12" width="12.5703125" bestFit="1" customWidth="1"/>
    <col min="13" max="15" width="13.7109375" bestFit="1" customWidth="1"/>
  </cols>
  <sheetData>
    <row r="1" spans="1:15" x14ac:dyDescent="0.25">
      <c r="A1" t="s">
        <v>0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15" x14ac:dyDescent="0.25">
      <c r="A2" t="s">
        <v>1</v>
      </c>
      <c r="B2">
        <v>2005</v>
      </c>
      <c r="C2">
        <v>237</v>
      </c>
      <c r="D2">
        <v>198</v>
      </c>
      <c r="E2">
        <v>207</v>
      </c>
      <c r="F2">
        <v>312</v>
      </c>
    </row>
    <row r="3" spans="1:15" x14ac:dyDescent="0.25">
      <c r="A3" t="s">
        <v>2</v>
      </c>
      <c r="B3">
        <v>2005</v>
      </c>
      <c r="C3" s="1">
        <f>ROUNDDOWN(C2+C2*2%,0)</f>
        <v>241</v>
      </c>
      <c r="D3" s="1">
        <f>ROUNDDOWN(D2+D2*2.7%,0)</f>
        <v>203</v>
      </c>
      <c r="E3" s="1">
        <f>ROUNDDOWN(E2+E2*3%,0)</f>
        <v>213</v>
      </c>
      <c r="F3" s="1">
        <f t="shared" ref="E3:F18" si="0">ROUNDDOWN(F2+F2*2%,0)</f>
        <v>318</v>
      </c>
    </row>
    <row r="4" spans="1:15" x14ac:dyDescent="0.25">
      <c r="A4" t="s">
        <v>3</v>
      </c>
      <c r="B4">
        <v>2005</v>
      </c>
      <c r="C4" s="1">
        <f t="shared" ref="C4:C21" si="1">ROUNDDOWN(C3+C3*2%,0)</f>
        <v>245</v>
      </c>
      <c r="D4" s="1">
        <f t="shared" ref="D4:D21" si="2">ROUNDDOWN(D3+D3*2.7%,0)</f>
        <v>208</v>
      </c>
      <c r="E4" s="1">
        <f t="shared" ref="E4:E21" si="3">ROUNDDOWN(E3+E3*3%,0)</f>
        <v>219</v>
      </c>
      <c r="F4" s="1">
        <f t="shared" si="0"/>
        <v>324</v>
      </c>
    </row>
    <row r="5" spans="1:15" x14ac:dyDescent="0.25">
      <c r="A5" t="s">
        <v>4</v>
      </c>
      <c r="B5">
        <v>2005</v>
      </c>
      <c r="C5" s="1">
        <f t="shared" si="1"/>
        <v>249</v>
      </c>
      <c r="D5" s="1">
        <f t="shared" si="2"/>
        <v>213</v>
      </c>
      <c r="E5" s="1">
        <f t="shared" si="3"/>
        <v>225</v>
      </c>
      <c r="F5" s="1">
        <f t="shared" si="0"/>
        <v>330</v>
      </c>
      <c r="K5" s="3" t="s">
        <v>11</v>
      </c>
      <c r="L5" t="s">
        <v>13</v>
      </c>
      <c r="M5" t="s">
        <v>14</v>
      </c>
      <c r="N5" t="s">
        <v>15</v>
      </c>
      <c r="O5" t="s">
        <v>16</v>
      </c>
    </row>
    <row r="6" spans="1:15" x14ac:dyDescent="0.25">
      <c r="A6" t="s">
        <v>1</v>
      </c>
      <c r="B6">
        <v>2006</v>
      </c>
      <c r="C6" s="1">
        <f t="shared" si="1"/>
        <v>253</v>
      </c>
      <c r="D6" s="1">
        <f t="shared" si="2"/>
        <v>218</v>
      </c>
      <c r="E6" s="1">
        <f t="shared" si="3"/>
        <v>231</v>
      </c>
      <c r="F6" s="1">
        <f t="shared" si="0"/>
        <v>336</v>
      </c>
      <c r="K6" s="4">
        <v>2005</v>
      </c>
      <c r="L6" s="1">
        <v>972</v>
      </c>
      <c r="M6" s="1">
        <v>822</v>
      </c>
      <c r="N6" s="1">
        <v>864</v>
      </c>
      <c r="O6" s="1">
        <v>1284</v>
      </c>
    </row>
    <row r="7" spans="1:15" x14ac:dyDescent="0.25">
      <c r="A7" t="s">
        <v>2</v>
      </c>
      <c r="B7">
        <v>2006</v>
      </c>
      <c r="C7" s="1">
        <f t="shared" si="1"/>
        <v>258</v>
      </c>
      <c r="D7" s="1">
        <f t="shared" si="2"/>
        <v>223</v>
      </c>
      <c r="E7" s="1">
        <f t="shared" si="3"/>
        <v>237</v>
      </c>
      <c r="F7" s="1">
        <f t="shared" si="0"/>
        <v>342</v>
      </c>
      <c r="K7" s="4">
        <v>2006</v>
      </c>
      <c r="L7" s="1">
        <v>1042</v>
      </c>
      <c r="M7" s="1">
        <v>905</v>
      </c>
      <c r="N7" s="1">
        <v>963</v>
      </c>
      <c r="O7" s="1">
        <v>1380</v>
      </c>
    </row>
    <row r="8" spans="1:15" x14ac:dyDescent="0.25">
      <c r="A8" t="s">
        <v>3</v>
      </c>
      <c r="B8">
        <v>2006</v>
      </c>
      <c r="C8" s="1">
        <f t="shared" si="1"/>
        <v>263</v>
      </c>
      <c r="D8" s="1">
        <f t="shared" si="2"/>
        <v>229</v>
      </c>
      <c r="E8" s="1">
        <f t="shared" si="3"/>
        <v>244</v>
      </c>
      <c r="F8" s="1">
        <f t="shared" si="0"/>
        <v>348</v>
      </c>
      <c r="K8" s="4">
        <v>2007</v>
      </c>
      <c r="L8" s="1">
        <v>1122</v>
      </c>
      <c r="M8" s="1">
        <v>1000</v>
      </c>
      <c r="N8" s="1">
        <v>1075</v>
      </c>
      <c r="O8" s="1">
        <v>1486</v>
      </c>
    </row>
    <row r="9" spans="1:15" x14ac:dyDescent="0.25">
      <c r="A9" t="s">
        <v>4</v>
      </c>
      <c r="B9">
        <v>2006</v>
      </c>
      <c r="C9" s="1">
        <f t="shared" si="1"/>
        <v>268</v>
      </c>
      <c r="D9" s="1">
        <f t="shared" si="2"/>
        <v>235</v>
      </c>
      <c r="E9" s="1">
        <f t="shared" si="3"/>
        <v>251</v>
      </c>
      <c r="F9" s="1">
        <f t="shared" si="0"/>
        <v>354</v>
      </c>
      <c r="K9" s="4">
        <v>2008</v>
      </c>
      <c r="L9" s="1">
        <v>1203</v>
      </c>
      <c r="M9" s="1">
        <v>1102</v>
      </c>
      <c r="N9" s="1">
        <v>1201</v>
      </c>
      <c r="O9" s="1">
        <v>1599</v>
      </c>
    </row>
    <row r="10" spans="1:15" x14ac:dyDescent="0.25">
      <c r="A10" t="s">
        <v>1</v>
      </c>
      <c r="B10">
        <v>2007</v>
      </c>
      <c r="C10" s="1">
        <f t="shared" si="1"/>
        <v>273</v>
      </c>
      <c r="D10" s="1">
        <f t="shared" si="2"/>
        <v>241</v>
      </c>
      <c r="E10" s="1">
        <f t="shared" si="3"/>
        <v>258</v>
      </c>
      <c r="F10" s="1">
        <f t="shared" si="0"/>
        <v>361</v>
      </c>
      <c r="K10" s="4">
        <v>2009</v>
      </c>
      <c r="L10" s="1">
        <v>1296</v>
      </c>
      <c r="M10" s="1">
        <v>1217</v>
      </c>
      <c r="N10" s="1">
        <v>1343</v>
      </c>
      <c r="O10" s="1">
        <v>1724</v>
      </c>
    </row>
    <row r="11" spans="1:15" x14ac:dyDescent="0.25">
      <c r="A11" t="s">
        <v>2</v>
      </c>
      <c r="B11">
        <v>2007</v>
      </c>
      <c r="C11" s="1">
        <f t="shared" si="1"/>
        <v>278</v>
      </c>
      <c r="D11" s="1">
        <f t="shared" si="2"/>
        <v>247</v>
      </c>
      <c r="E11" s="1">
        <f t="shared" si="3"/>
        <v>265</v>
      </c>
      <c r="F11" s="1">
        <f t="shared" si="0"/>
        <v>368</v>
      </c>
      <c r="K11" s="4">
        <v>2010</v>
      </c>
      <c r="L11" s="1">
        <v>1332</v>
      </c>
      <c r="M11" s="1">
        <v>1264</v>
      </c>
      <c r="N11" s="1">
        <v>1400</v>
      </c>
      <c r="O11" s="1">
        <v>1772</v>
      </c>
    </row>
    <row r="12" spans="1:15" x14ac:dyDescent="0.25">
      <c r="A12" t="s">
        <v>3</v>
      </c>
      <c r="B12">
        <v>2007</v>
      </c>
      <c r="C12" s="1">
        <f t="shared" si="1"/>
        <v>283</v>
      </c>
      <c r="D12" s="1">
        <f t="shared" si="2"/>
        <v>253</v>
      </c>
      <c r="E12" s="1">
        <f t="shared" si="3"/>
        <v>272</v>
      </c>
      <c r="F12" s="1">
        <f t="shared" si="0"/>
        <v>375</v>
      </c>
      <c r="K12" s="4">
        <v>2011</v>
      </c>
      <c r="L12" s="1">
        <v>1292</v>
      </c>
      <c r="M12" s="1">
        <v>1224</v>
      </c>
      <c r="N12" s="1">
        <v>1330</v>
      </c>
      <c r="O12" s="1">
        <v>1658</v>
      </c>
    </row>
    <row r="13" spans="1:15" x14ac:dyDescent="0.25">
      <c r="A13" t="s">
        <v>4</v>
      </c>
      <c r="B13">
        <v>2007</v>
      </c>
      <c r="C13" s="1">
        <f t="shared" si="1"/>
        <v>288</v>
      </c>
      <c r="D13" s="1">
        <f t="shared" si="2"/>
        <v>259</v>
      </c>
      <c r="E13" s="1">
        <f t="shared" si="3"/>
        <v>280</v>
      </c>
      <c r="F13" s="1">
        <f t="shared" si="0"/>
        <v>382</v>
      </c>
      <c r="K13" s="4">
        <v>2012</v>
      </c>
      <c r="L13" s="1">
        <v>1228</v>
      </c>
      <c r="M13" s="1">
        <v>1160</v>
      </c>
      <c r="N13" s="1">
        <v>1224</v>
      </c>
      <c r="O13" s="1">
        <v>1492</v>
      </c>
    </row>
    <row r="14" spans="1:15" x14ac:dyDescent="0.25">
      <c r="A14" t="s">
        <v>1</v>
      </c>
      <c r="B14">
        <v>2008</v>
      </c>
      <c r="C14" s="1">
        <f t="shared" si="1"/>
        <v>293</v>
      </c>
      <c r="D14" s="1">
        <f t="shared" si="2"/>
        <v>265</v>
      </c>
      <c r="E14" s="1">
        <f t="shared" si="3"/>
        <v>288</v>
      </c>
      <c r="F14" s="1">
        <f t="shared" si="0"/>
        <v>389</v>
      </c>
      <c r="K14" s="4" t="s">
        <v>12</v>
      </c>
      <c r="L14" s="1">
        <v>9487</v>
      </c>
      <c r="M14" s="1">
        <v>8694</v>
      </c>
      <c r="N14" s="1">
        <v>9400</v>
      </c>
      <c r="O14" s="1">
        <v>12395</v>
      </c>
    </row>
    <row r="15" spans="1:15" x14ac:dyDescent="0.25">
      <c r="A15" t="s">
        <v>2</v>
      </c>
      <c r="B15">
        <v>2008</v>
      </c>
      <c r="C15" s="1">
        <f t="shared" si="1"/>
        <v>298</v>
      </c>
      <c r="D15" s="1">
        <f t="shared" si="2"/>
        <v>272</v>
      </c>
      <c r="E15" s="1">
        <f t="shared" si="3"/>
        <v>296</v>
      </c>
      <c r="F15" s="1">
        <f t="shared" si="0"/>
        <v>396</v>
      </c>
    </row>
    <row r="16" spans="1:15" x14ac:dyDescent="0.25">
      <c r="A16" t="s">
        <v>3</v>
      </c>
      <c r="B16">
        <v>2008</v>
      </c>
      <c r="C16" s="1">
        <f t="shared" si="1"/>
        <v>303</v>
      </c>
      <c r="D16" s="1">
        <f t="shared" si="2"/>
        <v>279</v>
      </c>
      <c r="E16" s="1">
        <f t="shared" si="3"/>
        <v>304</v>
      </c>
      <c r="F16" s="1">
        <f t="shared" si="0"/>
        <v>403</v>
      </c>
    </row>
    <row r="17" spans="1:6" x14ac:dyDescent="0.25">
      <c r="A17" t="s">
        <v>4</v>
      </c>
      <c r="B17">
        <v>2008</v>
      </c>
      <c r="C17" s="1">
        <f t="shared" si="1"/>
        <v>309</v>
      </c>
      <c r="D17" s="1">
        <f t="shared" si="2"/>
        <v>286</v>
      </c>
      <c r="E17" s="1">
        <f t="shared" si="3"/>
        <v>313</v>
      </c>
      <c r="F17" s="1">
        <f t="shared" si="0"/>
        <v>411</v>
      </c>
    </row>
    <row r="18" spans="1:6" x14ac:dyDescent="0.25">
      <c r="A18" t="s">
        <v>1</v>
      </c>
      <c r="B18">
        <v>2009</v>
      </c>
      <c r="C18" s="1">
        <f t="shared" si="1"/>
        <v>315</v>
      </c>
      <c r="D18" s="1">
        <f t="shared" si="2"/>
        <v>293</v>
      </c>
      <c r="E18" s="1">
        <f t="shared" si="3"/>
        <v>322</v>
      </c>
      <c r="F18" s="1">
        <f t="shared" si="0"/>
        <v>419</v>
      </c>
    </row>
    <row r="19" spans="1:6" x14ac:dyDescent="0.25">
      <c r="A19" t="s">
        <v>2</v>
      </c>
      <c r="B19">
        <v>2009</v>
      </c>
      <c r="C19" s="1">
        <f t="shared" si="1"/>
        <v>321</v>
      </c>
      <c r="D19" s="1">
        <f t="shared" si="2"/>
        <v>300</v>
      </c>
      <c r="E19" s="1">
        <f t="shared" si="3"/>
        <v>331</v>
      </c>
      <c r="F19" s="1">
        <f t="shared" ref="E19:F21" si="4">ROUNDDOWN(F18+F18*2%,0)</f>
        <v>427</v>
      </c>
    </row>
    <row r="20" spans="1:6" x14ac:dyDescent="0.25">
      <c r="A20" t="s">
        <v>3</v>
      </c>
      <c r="B20">
        <v>2009</v>
      </c>
      <c r="C20" s="1">
        <f t="shared" si="1"/>
        <v>327</v>
      </c>
      <c r="D20" s="1">
        <f t="shared" si="2"/>
        <v>308</v>
      </c>
      <c r="E20" s="1">
        <f t="shared" si="3"/>
        <v>340</v>
      </c>
      <c r="F20" s="1">
        <f t="shared" si="4"/>
        <v>435</v>
      </c>
    </row>
    <row r="21" spans="1:6" x14ac:dyDescent="0.25">
      <c r="A21" t="s">
        <v>4</v>
      </c>
      <c r="B21">
        <v>2009</v>
      </c>
      <c r="C21" s="1">
        <f t="shared" si="1"/>
        <v>333</v>
      </c>
      <c r="D21" s="1">
        <f t="shared" si="2"/>
        <v>316</v>
      </c>
      <c r="E21" s="1">
        <f t="shared" si="3"/>
        <v>350</v>
      </c>
      <c r="F21" s="1">
        <f t="shared" si="4"/>
        <v>443</v>
      </c>
    </row>
    <row r="22" spans="1:6" x14ac:dyDescent="0.25">
      <c r="A22" t="s">
        <v>1</v>
      </c>
      <c r="B22">
        <v>2010</v>
      </c>
      <c r="C22">
        <v>333</v>
      </c>
      <c r="D22">
        <v>316</v>
      </c>
      <c r="E22">
        <v>350</v>
      </c>
      <c r="F22">
        <v>443</v>
      </c>
    </row>
    <row r="23" spans="1:6" x14ac:dyDescent="0.25">
      <c r="A23" t="s">
        <v>2</v>
      </c>
      <c r="B23">
        <v>2010</v>
      </c>
      <c r="C23">
        <v>333</v>
      </c>
      <c r="D23">
        <v>316</v>
      </c>
      <c r="E23">
        <v>350</v>
      </c>
      <c r="F23">
        <v>443</v>
      </c>
    </row>
    <row r="24" spans="1:6" x14ac:dyDescent="0.25">
      <c r="A24" t="s">
        <v>3</v>
      </c>
      <c r="B24">
        <v>2010</v>
      </c>
      <c r="C24">
        <v>333</v>
      </c>
      <c r="D24">
        <v>316</v>
      </c>
      <c r="E24">
        <v>350</v>
      </c>
      <c r="F24">
        <v>443</v>
      </c>
    </row>
    <row r="25" spans="1:6" x14ac:dyDescent="0.25">
      <c r="A25" t="s">
        <v>4</v>
      </c>
      <c r="B25">
        <v>2010</v>
      </c>
      <c r="C25">
        <v>333</v>
      </c>
      <c r="D25">
        <v>316</v>
      </c>
      <c r="E25">
        <v>350</v>
      </c>
      <c r="F25">
        <v>443</v>
      </c>
    </row>
    <row r="26" spans="1:6" x14ac:dyDescent="0.25">
      <c r="A26" t="s">
        <v>1</v>
      </c>
      <c r="B26">
        <v>2011</v>
      </c>
      <c r="C26" s="1">
        <f>ROUNDDOWN(C25-C25*1%,0)</f>
        <v>329</v>
      </c>
      <c r="D26" s="1">
        <f>ROUNDDOWN(D25-D25*1.2%,0)</f>
        <v>312</v>
      </c>
      <c r="E26" s="1">
        <f>ROUNDDOWN(E25-E25*1.9%,0)</f>
        <v>343</v>
      </c>
      <c r="F26" s="1">
        <f>ROUNDDOWN(F25-F25*2.5%,0)</f>
        <v>431</v>
      </c>
    </row>
    <row r="27" spans="1:6" x14ac:dyDescent="0.25">
      <c r="A27" t="s">
        <v>2</v>
      </c>
      <c r="B27">
        <v>2011</v>
      </c>
      <c r="C27" s="1">
        <f t="shared" ref="C27:C33" si="5">ROUNDDOWN(C26-C26*1%,0)</f>
        <v>325</v>
      </c>
      <c r="D27" s="1">
        <f t="shared" ref="D27:D33" si="6">ROUNDDOWN(D26-D26*1.2%,0)</f>
        <v>308</v>
      </c>
      <c r="E27" s="1">
        <f t="shared" ref="E27:E33" si="7">ROUNDDOWN(E26-E26*1.9%,0)</f>
        <v>336</v>
      </c>
      <c r="F27" s="1">
        <f t="shared" ref="F27:F33" si="8">ROUNDDOWN(F26-F26*2.5%,0)</f>
        <v>420</v>
      </c>
    </row>
    <row r="28" spans="1:6" x14ac:dyDescent="0.25">
      <c r="A28" t="s">
        <v>3</v>
      </c>
      <c r="B28">
        <v>2011</v>
      </c>
      <c r="C28" s="1">
        <f t="shared" si="5"/>
        <v>321</v>
      </c>
      <c r="D28" s="1">
        <f t="shared" si="6"/>
        <v>304</v>
      </c>
      <c r="E28" s="1">
        <f t="shared" si="7"/>
        <v>329</v>
      </c>
      <c r="F28" s="1">
        <f t="shared" si="8"/>
        <v>409</v>
      </c>
    </row>
    <row r="29" spans="1:6" x14ac:dyDescent="0.25">
      <c r="A29" t="s">
        <v>4</v>
      </c>
      <c r="B29">
        <v>2011</v>
      </c>
      <c r="C29" s="1">
        <f t="shared" si="5"/>
        <v>317</v>
      </c>
      <c r="D29" s="1">
        <f t="shared" si="6"/>
        <v>300</v>
      </c>
      <c r="E29" s="1">
        <f t="shared" si="7"/>
        <v>322</v>
      </c>
      <c r="F29" s="1">
        <f t="shared" si="8"/>
        <v>398</v>
      </c>
    </row>
    <row r="30" spans="1:6" x14ac:dyDescent="0.25">
      <c r="A30" t="s">
        <v>1</v>
      </c>
      <c r="B30">
        <v>2012</v>
      </c>
      <c r="C30" s="1">
        <f t="shared" si="5"/>
        <v>313</v>
      </c>
      <c r="D30" s="1">
        <f t="shared" si="6"/>
        <v>296</v>
      </c>
      <c r="E30" s="1">
        <f t="shared" si="7"/>
        <v>315</v>
      </c>
      <c r="F30" s="1">
        <f t="shared" si="8"/>
        <v>388</v>
      </c>
    </row>
    <row r="31" spans="1:6" x14ac:dyDescent="0.25">
      <c r="A31" t="s">
        <v>2</v>
      </c>
      <c r="B31">
        <v>2012</v>
      </c>
      <c r="C31" s="1">
        <f t="shared" si="5"/>
        <v>309</v>
      </c>
      <c r="D31" s="1">
        <f t="shared" si="6"/>
        <v>292</v>
      </c>
      <c r="E31" s="1">
        <f t="shared" si="7"/>
        <v>309</v>
      </c>
      <c r="F31" s="1">
        <f t="shared" si="8"/>
        <v>378</v>
      </c>
    </row>
    <row r="32" spans="1:6" x14ac:dyDescent="0.25">
      <c r="A32" t="s">
        <v>3</v>
      </c>
      <c r="B32">
        <v>2012</v>
      </c>
      <c r="C32" s="1">
        <f t="shared" si="5"/>
        <v>305</v>
      </c>
      <c r="D32" s="1">
        <f t="shared" si="6"/>
        <v>288</v>
      </c>
      <c r="E32" s="1">
        <f t="shared" si="7"/>
        <v>303</v>
      </c>
      <c r="F32" s="1">
        <f t="shared" si="8"/>
        <v>368</v>
      </c>
    </row>
    <row r="33" spans="1:6" x14ac:dyDescent="0.25">
      <c r="A33" t="s">
        <v>4</v>
      </c>
      <c r="B33">
        <v>2012</v>
      </c>
      <c r="C33" s="1">
        <f t="shared" si="5"/>
        <v>301</v>
      </c>
      <c r="D33" s="1">
        <f t="shared" si="6"/>
        <v>284</v>
      </c>
      <c r="E33" s="1">
        <f t="shared" si="7"/>
        <v>297</v>
      </c>
      <c r="F33" s="1">
        <f t="shared" si="8"/>
        <v>358</v>
      </c>
    </row>
  </sheetData>
  <pageMargins left="0.7" right="0.7" top="0.75" bottom="0.75" header="0.3" footer="0.3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dane</vt:lpstr>
      <vt:lpstr>4.1</vt:lpstr>
      <vt:lpstr>4.2</vt:lpstr>
      <vt:lpstr>4.3</vt:lpstr>
      <vt:lpstr>4.4</vt:lpstr>
      <vt:lpstr>4.5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Wojtek</dc:creator>
  <cp:lastModifiedBy>Wojciech Karolczak</cp:lastModifiedBy>
  <dcterms:created xsi:type="dcterms:W3CDTF">2015-06-05T18:19:34Z</dcterms:created>
  <dcterms:modified xsi:type="dcterms:W3CDTF">2025-05-01T12:07:33Z</dcterms:modified>
</cp:coreProperties>
</file>